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3'!$A$1:$L$83</definedName>
    <definedName name="_xlnm._FilterDatabase" localSheetId="3" hidden="1">'Приложение 4'!$A$1:$K$82</definedName>
    <definedName name="_xlnm._FilterDatabase" localSheetId="4" hidden="1">'Приложение 5'!$A$1:$L$95</definedName>
    <definedName name="Z_146E8F15_80AC_4549_8E02_D6058BD21F29_.wvu.FilterData" localSheetId="2" hidden="1">'Приложение 3'!$A$1:$L$83</definedName>
    <definedName name="Z_146E8F15_80AC_4549_8E02_D6058BD21F29_.wvu.FilterData" localSheetId="3" hidden="1">'Приложение 4'!$A$1:$K$82</definedName>
    <definedName name="Z_146E8F15_80AC_4549_8E02_D6058BD21F29_.wvu.FilterData" localSheetId="4" hidden="1">'Приложение 5'!$A$6:$L$95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4'!$A$1:$K$82</definedName>
    <definedName name="Z_2EE6EB00_C2BB_404A_98A6_E66B3D281ECF_.wvu.FilterData" localSheetId="2" hidden="1">'Приложение 3'!$A$6:$L$76</definedName>
    <definedName name="Z_2EE6EB00_C2BB_404A_98A6_E66B3D281ECF_.wvu.FilterData" localSheetId="3" hidden="1">'Приложение 4'!$A$6:$O$82</definedName>
    <definedName name="Z_2EE6EB00_C2BB_404A_98A6_E66B3D281ECF_.wvu.FilterData" localSheetId="4" hidden="1">'Приложение 5'!$A$6:$L$95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3'!$A$1:$L$83</definedName>
    <definedName name="Z_D2A2E364_7F41_4DF0_B445_F266635B8190_.wvu.FilterData" localSheetId="3" hidden="1">'Приложение 4'!$A$1:$K$82</definedName>
    <definedName name="Z_D2A2E364_7F41_4DF0_B445_F266635B8190_.wvu.FilterData" localSheetId="4" hidden="1">'Приложение 5'!$A$6:$L$95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5'!$A$6:$L$95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3'!$A$1:$L$83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K54" i="4"/>
  <c r="K53"/>
  <c r="K52"/>
  <c r="K51"/>
  <c r="K50"/>
  <c r="L65" i="3"/>
  <c r="K65"/>
  <c r="J65"/>
  <c r="L51"/>
  <c r="K51"/>
  <c r="J51"/>
  <c r="L71" i="6"/>
  <c r="L83"/>
  <c r="L84"/>
  <c r="L85"/>
  <c r="L86"/>
  <c r="L87"/>
  <c r="L88"/>
  <c r="K83"/>
  <c r="K84"/>
  <c r="K85"/>
  <c r="K86"/>
  <c r="K87"/>
  <c r="K88"/>
  <c r="J83"/>
  <c r="J84"/>
  <c r="J85"/>
  <c r="J86"/>
  <c r="J87"/>
  <c r="J88"/>
  <c r="A88"/>
  <c r="A87"/>
  <c r="A86"/>
  <c r="A85"/>
  <c r="A84"/>
  <c r="A83"/>
  <c r="L81"/>
  <c r="L80"/>
  <c r="L79"/>
  <c r="L78"/>
  <c r="L77"/>
  <c r="K81"/>
  <c r="K80"/>
  <c r="K79"/>
  <c r="K78"/>
  <c r="K77"/>
  <c r="J81"/>
  <c r="J80"/>
  <c r="J79"/>
  <c r="J78"/>
  <c r="J77"/>
  <c r="A81"/>
  <c r="A80"/>
  <c r="A79"/>
  <c r="A77"/>
  <c r="A78"/>
  <c r="A74"/>
  <c r="A75"/>
  <c r="A73"/>
  <c r="A72"/>
  <c r="A71"/>
  <c r="L75"/>
  <c r="L74"/>
  <c r="L73"/>
  <c r="L72"/>
  <c r="K75"/>
  <c r="K74"/>
  <c r="K73"/>
  <c r="K72"/>
  <c r="K71"/>
  <c r="J75"/>
  <c r="J74"/>
  <c r="J73"/>
  <c r="J72"/>
  <c r="J71"/>
  <c r="A76"/>
  <c r="A82"/>
  <c r="A89"/>
  <c r="L9" i="3"/>
  <c r="J9"/>
  <c r="L66"/>
  <c r="K66"/>
  <c r="J66"/>
  <c r="J60"/>
  <c r="J59"/>
  <c r="J58"/>
  <c r="J57"/>
  <c r="D16" i="2"/>
  <c r="K82" i="4"/>
  <c r="L53" i="6"/>
  <c r="L52"/>
  <c r="L51"/>
  <c r="L50"/>
  <c r="L49"/>
  <c r="L48"/>
  <c r="J82" i="4"/>
  <c r="K53" i="6"/>
  <c r="K52"/>
  <c r="K51"/>
  <c r="K50"/>
  <c r="K49"/>
  <c r="K48"/>
  <c r="L82" i="3"/>
  <c r="K81" i="4"/>
  <c r="K82" i="3"/>
  <c r="J81" i="4"/>
  <c r="A82"/>
  <c r="A50" i="6"/>
  <c r="A81" i="4"/>
  <c r="A49" i="6"/>
  <c r="A80" i="4"/>
  <c r="A48" i="6"/>
  <c r="A79" i="4"/>
  <c r="A78"/>
  <c r="A77"/>
  <c r="A52" i="6"/>
  <c r="A76" i="4"/>
  <c r="A51" i="6"/>
  <c r="D26" i="2"/>
  <c r="E26"/>
  <c r="J54" i="4"/>
  <c r="J54" i="3"/>
  <c r="J53"/>
  <c r="J50"/>
  <c r="J49"/>
  <c r="L23"/>
  <c r="K54"/>
  <c r="K53"/>
  <c r="K50"/>
  <c r="K49"/>
  <c r="L54"/>
  <c r="L53"/>
  <c r="L50"/>
  <c r="L49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K81" i="3"/>
  <c r="J80" i="4"/>
  <c r="L81" i="3"/>
  <c r="K80" i="4"/>
  <c r="K80" i="3"/>
  <c r="L80"/>
  <c r="D13" i="2"/>
  <c r="D12"/>
  <c r="D11"/>
  <c r="D25" i="14"/>
  <c r="E25" i="2"/>
  <c r="K49" i="4"/>
  <c r="K48"/>
  <c r="E13" i="2"/>
  <c r="C13"/>
  <c r="C25"/>
  <c r="L52" i="3"/>
  <c r="K52"/>
  <c r="J52"/>
  <c r="J79" i="4"/>
  <c r="K79" i="3"/>
  <c r="L79"/>
  <c r="K79" i="4"/>
  <c r="E12" i="2"/>
  <c r="E11"/>
  <c r="E25" i="14"/>
  <c r="C12" i="2"/>
  <c r="C11"/>
  <c r="C25" i="14"/>
  <c r="L34" i="6"/>
  <c r="L33"/>
  <c r="L32"/>
  <c r="L31"/>
  <c r="L30"/>
  <c r="K34"/>
  <c r="J34"/>
  <c r="J33"/>
  <c r="J32"/>
  <c r="J31"/>
  <c r="J30"/>
  <c r="K33"/>
  <c r="K32"/>
  <c r="K31"/>
  <c r="K30"/>
  <c r="K44" i="4"/>
  <c r="K43"/>
  <c r="J44"/>
  <c r="J43"/>
  <c r="I44"/>
  <c r="I43"/>
  <c r="L44" i="3"/>
  <c r="K44"/>
  <c r="J44"/>
  <c r="L95" i="6"/>
  <c r="L94"/>
  <c r="L93"/>
  <c r="L92"/>
  <c r="L91"/>
  <c r="L90"/>
  <c r="K95"/>
  <c r="K94"/>
  <c r="K93"/>
  <c r="K92"/>
  <c r="K91"/>
  <c r="K90"/>
  <c r="L70"/>
  <c r="L69"/>
  <c r="L68"/>
  <c r="L67"/>
  <c r="L66"/>
  <c r="K70"/>
  <c r="K69"/>
  <c r="K68"/>
  <c r="K67"/>
  <c r="K66"/>
  <c r="L65"/>
  <c r="L64"/>
  <c r="L63"/>
  <c r="L62"/>
  <c r="K65"/>
  <c r="K64"/>
  <c r="K63"/>
  <c r="K62"/>
  <c r="K61"/>
  <c r="L60"/>
  <c r="L59"/>
  <c r="L58"/>
  <c r="L57"/>
  <c r="L56"/>
  <c r="L55"/>
  <c r="L54"/>
  <c r="K60"/>
  <c r="K59"/>
  <c r="K58"/>
  <c r="K57"/>
  <c r="K56"/>
  <c r="K55"/>
  <c r="K54"/>
  <c r="L47"/>
  <c r="L46"/>
  <c r="L45"/>
  <c r="L44"/>
  <c r="L43"/>
  <c r="L42"/>
  <c r="L41"/>
  <c r="K47"/>
  <c r="K46"/>
  <c r="K45"/>
  <c r="K44"/>
  <c r="K43"/>
  <c r="K42"/>
  <c r="K41"/>
  <c r="K39"/>
  <c r="K38"/>
  <c r="K37"/>
  <c r="K36"/>
  <c r="K35"/>
  <c r="L39"/>
  <c r="L38"/>
  <c r="L37"/>
  <c r="L36"/>
  <c r="L35"/>
  <c r="K25"/>
  <c r="K24"/>
  <c r="K23"/>
  <c r="K22"/>
  <c r="K21"/>
  <c r="K20"/>
  <c r="K19"/>
  <c r="L25"/>
  <c r="L24"/>
  <c r="L23"/>
  <c r="L22"/>
  <c r="L21"/>
  <c r="L20"/>
  <c r="L19"/>
  <c r="L16"/>
  <c r="L15"/>
  <c r="L14"/>
  <c r="L13"/>
  <c r="L12"/>
  <c r="L11"/>
  <c r="L10"/>
  <c r="K16"/>
  <c r="K15"/>
  <c r="K14"/>
  <c r="K13"/>
  <c r="K12"/>
  <c r="K11"/>
  <c r="K10"/>
  <c r="J95"/>
  <c r="J94"/>
  <c r="J93"/>
  <c r="J92"/>
  <c r="J91"/>
  <c r="J90"/>
  <c r="J70"/>
  <c r="J69"/>
  <c r="J68"/>
  <c r="J67"/>
  <c r="J66"/>
  <c r="J65"/>
  <c r="J64"/>
  <c r="J63"/>
  <c r="J62"/>
  <c r="J60"/>
  <c r="J59"/>
  <c r="J58"/>
  <c r="J57"/>
  <c r="J56"/>
  <c r="J55"/>
  <c r="J54"/>
  <c r="J47"/>
  <c r="J46"/>
  <c r="J45"/>
  <c r="J44"/>
  <c r="J43"/>
  <c r="J42"/>
  <c r="J41"/>
  <c r="J39"/>
  <c r="J38"/>
  <c r="J37"/>
  <c r="J36"/>
  <c r="J35"/>
  <c r="J25"/>
  <c r="J24"/>
  <c r="J23"/>
  <c r="J22"/>
  <c r="J21"/>
  <c r="J20"/>
  <c r="J19"/>
  <c r="J16"/>
  <c r="J15"/>
  <c r="J14"/>
  <c r="J13"/>
  <c r="J12"/>
  <c r="J11"/>
  <c r="J10"/>
  <c r="K75" i="4"/>
  <c r="K74"/>
  <c r="K73"/>
  <c r="K72"/>
  <c r="K71"/>
  <c r="K70"/>
  <c r="K69"/>
  <c r="J75"/>
  <c r="J74"/>
  <c r="J73"/>
  <c r="J72"/>
  <c r="J71"/>
  <c r="J70"/>
  <c r="J69"/>
  <c r="I75"/>
  <c r="I74"/>
  <c r="I73"/>
  <c r="I72"/>
  <c r="I71"/>
  <c r="I70"/>
  <c r="I69"/>
  <c r="K68"/>
  <c r="K67"/>
  <c r="K66"/>
  <c r="K65"/>
  <c r="J68"/>
  <c r="J67"/>
  <c r="J66"/>
  <c r="J65"/>
  <c r="I68"/>
  <c r="I67"/>
  <c r="I66"/>
  <c r="I65"/>
  <c r="I54"/>
  <c r="K60"/>
  <c r="J60"/>
  <c r="I60"/>
  <c r="I59"/>
  <c r="I58"/>
  <c r="I57"/>
  <c r="I56"/>
  <c r="I55"/>
  <c r="K46"/>
  <c r="K45"/>
  <c r="J46"/>
  <c r="J45"/>
  <c r="I46"/>
  <c r="I45"/>
  <c r="K36"/>
  <c r="K34"/>
  <c r="K33"/>
  <c r="K32"/>
  <c r="K31"/>
  <c r="J36"/>
  <c r="J34"/>
  <c r="J33"/>
  <c r="J32"/>
  <c r="J31"/>
  <c r="I36"/>
  <c r="I34"/>
  <c r="I33"/>
  <c r="I32"/>
  <c r="I31"/>
  <c r="K30"/>
  <c r="K29"/>
  <c r="K28"/>
  <c r="K27"/>
  <c r="J30"/>
  <c r="J29"/>
  <c r="J28"/>
  <c r="J27"/>
  <c r="I30"/>
  <c r="I29"/>
  <c r="I28"/>
  <c r="I27"/>
  <c r="K25"/>
  <c r="K24"/>
  <c r="J25"/>
  <c r="J24"/>
  <c r="I25"/>
  <c r="I24"/>
  <c r="K23"/>
  <c r="K22"/>
  <c r="J23"/>
  <c r="J22"/>
  <c r="I23"/>
  <c r="I22"/>
  <c r="K20"/>
  <c r="K19"/>
  <c r="K18"/>
  <c r="J20"/>
  <c r="J19"/>
  <c r="J18"/>
  <c r="I20"/>
  <c r="I19"/>
  <c r="I18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55"/>
  <c r="K47"/>
  <c r="J55"/>
  <c r="L75" i="3"/>
  <c r="L74"/>
  <c r="L73"/>
  <c r="L72"/>
  <c r="L71"/>
  <c r="L70"/>
  <c r="K75"/>
  <c r="K74"/>
  <c r="K73"/>
  <c r="K72"/>
  <c r="K71"/>
  <c r="K70"/>
  <c r="J75"/>
  <c r="L8" i="6"/>
  <c r="L9"/>
  <c r="J8"/>
  <c r="J9"/>
  <c r="K8"/>
  <c r="K9"/>
  <c r="K78" i="4"/>
  <c r="L78" i="3"/>
  <c r="J78" i="4"/>
  <c r="K78" i="3"/>
  <c r="J53" i="4"/>
  <c r="I53"/>
  <c r="I52"/>
  <c r="I51"/>
  <c r="J52"/>
  <c r="J51"/>
  <c r="L40" i="6"/>
  <c r="K40"/>
  <c r="L61"/>
  <c r="J61"/>
  <c r="I21" i="4"/>
  <c r="I17"/>
  <c r="K21"/>
  <c r="K17"/>
  <c r="J21"/>
  <c r="J17"/>
  <c r="K29" i="6"/>
  <c r="K42" i="4"/>
  <c r="K41"/>
  <c r="K40"/>
  <c r="K39"/>
  <c r="K38"/>
  <c r="K37"/>
  <c r="J42"/>
  <c r="J41"/>
  <c r="J40"/>
  <c r="J39"/>
  <c r="J38"/>
  <c r="J37"/>
  <c r="I42"/>
  <c r="I41"/>
  <c r="I40"/>
  <c r="I39"/>
  <c r="I38"/>
  <c r="I37"/>
  <c r="J29" i="6"/>
  <c r="J28"/>
  <c r="J27"/>
  <c r="J26"/>
  <c r="L29"/>
  <c r="L28"/>
  <c r="L27"/>
  <c r="L26"/>
  <c r="L7"/>
  <c r="K28"/>
  <c r="K27"/>
  <c r="K26"/>
  <c r="K7"/>
  <c r="I35" i="4"/>
  <c r="J18" i="6"/>
  <c r="J40"/>
  <c r="K35" i="4"/>
  <c r="J35"/>
  <c r="I64"/>
  <c r="J26"/>
  <c r="I26"/>
  <c r="K26"/>
  <c r="K64"/>
  <c r="J64"/>
  <c r="J7" i="6"/>
  <c r="I49" i="4"/>
  <c r="I48"/>
  <c r="I47"/>
  <c r="I50"/>
  <c r="J49"/>
  <c r="J48"/>
  <c r="J47"/>
  <c r="J50"/>
  <c r="J77"/>
  <c r="K77" i="3"/>
  <c r="J76" i="4"/>
  <c r="L77" i="3"/>
  <c r="K76" i="4"/>
  <c r="K77"/>
  <c r="K18" i="6"/>
  <c r="L18"/>
  <c r="J62" i="4"/>
  <c r="J61"/>
  <c r="K62"/>
  <c r="K61"/>
  <c r="I62"/>
  <c r="I61"/>
  <c r="J16"/>
  <c r="J15"/>
  <c r="I16"/>
  <c r="I15"/>
  <c r="I8"/>
  <c r="K16"/>
  <c r="K15"/>
  <c r="K8"/>
  <c r="K7"/>
  <c r="J8"/>
  <c r="J7"/>
  <c r="I7"/>
  <c r="L67" i="3"/>
  <c r="K67"/>
  <c r="J67"/>
  <c r="L64"/>
  <c r="K64"/>
  <c r="J64"/>
  <c r="L63"/>
  <c r="L62"/>
  <c r="J63"/>
  <c r="J62"/>
  <c r="K63"/>
  <c r="K62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L14" i="3"/>
  <c r="D16" i="13"/>
  <c r="E20"/>
  <c r="C20"/>
  <c r="J14" i="3"/>
  <c r="J46"/>
  <c r="J74"/>
  <c r="J73"/>
  <c r="J72"/>
  <c r="J71"/>
  <c r="J70"/>
  <c r="J56"/>
  <c r="J48"/>
  <c r="J36"/>
  <c r="J35"/>
  <c r="J34"/>
  <c r="J33"/>
  <c r="J32"/>
  <c r="J30"/>
  <c r="J29"/>
  <c r="J28"/>
  <c r="J25"/>
  <c r="J23"/>
  <c r="J20"/>
  <c r="J19"/>
  <c r="L46"/>
  <c r="L56"/>
  <c r="L48"/>
  <c r="L36"/>
  <c r="L35"/>
  <c r="L34"/>
  <c r="L33"/>
  <c r="L32"/>
  <c r="L30"/>
  <c r="L29"/>
  <c r="L28"/>
  <c r="L25"/>
  <c r="L20"/>
  <c r="L19"/>
  <c r="K46"/>
  <c r="K56"/>
  <c r="K48"/>
  <c r="K36"/>
  <c r="K35"/>
  <c r="K34"/>
  <c r="K33"/>
  <c r="K32"/>
  <c r="K30"/>
  <c r="K29"/>
  <c r="K28"/>
  <c r="K25"/>
  <c r="K23"/>
  <c r="K20"/>
  <c r="K19"/>
  <c r="K14"/>
  <c r="K13"/>
  <c r="K12"/>
  <c r="K11"/>
  <c r="K10"/>
  <c r="K9"/>
  <c r="J22"/>
  <c r="J18"/>
  <c r="L22"/>
  <c r="L18"/>
  <c r="K22"/>
  <c r="K18"/>
  <c r="J43"/>
  <c r="J42"/>
  <c r="J41"/>
  <c r="J40"/>
  <c r="J39"/>
  <c r="J38"/>
  <c r="K43"/>
  <c r="K42"/>
  <c r="K41"/>
  <c r="K40"/>
  <c r="K39"/>
  <c r="K38"/>
  <c r="L43"/>
  <c r="L42"/>
  <c r="L41"/>
  <c r="L40"/>
  <c r="L39"/>
  <c r="L38"/>
  <c r="J13"/>
  <c r="J12"/>
  <c r="J11"/>
  <c r="J10"/>
  <c r="L13"/>
  <c r="L12"/>
  <c r="L11"/>
  <c r="L10"/>
  <c r="K27"/>
  <c r="J27"/>
  <c r="L27"/>
  <c r="K17"/>
  <c r="K16"/>
  <c r="L17"/>
  <c r="L16"/>
  <c r="J17"/>
  <c r="J16"/>
  <c r="J8"/>
  <c r="J7"/>
  <c r="C28" i="14"/>
  <c r="C27"/>
  <c r="C26"/>
  <c r="C22"/>
  <c r="K8" i="3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C10"/>
</calcChain>
</file>

<file path=xl/sharedStrings.xml><?xml version="1.0" encoding="utf-8"?>
<sst xmlns="http://schemas.openxmlformats.org/spreadsheetml/2006/main" count="1676" uniqueCount="279">
  <si>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</si>
  <si>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</si>
  <si>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</si>
  <si>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</si>
  <si>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</si>
  <si>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</si>
  <si>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</si>
  <si>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</si>
  <si>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</si>
  <si>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</si>
  <si>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</si>
  <si>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</si>
  <si>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</si>
  <si>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</si>
  <si>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</si>
  <si>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</si>
  <si>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</si>
  <si>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</si>
  <si>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</si>
  <si>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</si>
  <si>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</si>
  <si>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</si>
  <si>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</si>
  <si>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</si>
  <si>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</si>
  <si>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</si>
  <si>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</si>
  <si>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</si>
  <si>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</si>
  <si>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</si>
  <si>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</si>
  <si>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</si>
  <si>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</si>
  <si>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</si>
  <si>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</si>
  <si>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</si>
  <si>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</si>
  <si>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</si>
  <si>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</si>
  <si>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</si>
  <si>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</si>
  <si>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</si>
  <si>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</si>
  <si>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</si>
  <si>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</si>
  <si>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</si>
  <si>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</si>
  <si>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</si>
  <si>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</si>
  <si>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</si>
  <si>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</si>
  <si>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</si>
  <si>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</si>
  <si>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</si>
  <si>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</si>
  <si>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</si>
  <si>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</si>
  <si>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</si>
  <si>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</si>
  <si>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</si>
  <si>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</si>
  <si>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</si>
  <si>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</si>
  <si>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</si>
  <si>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</si>
  <si>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</si>
  <si>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</si>
  <si>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</si>
  <si>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</si>
  <si>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</si>
  <si>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</si>
  <si>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</si>
  <si>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</si>
  <si>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</si>
  <si>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</si>
  <si>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</si>
  <si>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</si>
  <si>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</si>
  <si>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</si>
  <si>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</si>
  <si>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</si>
  <si>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</si>
  <si>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</si>
  <si>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</si>
  <si>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</si>
  <si>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</si>
  <si>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</si>
  <si>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</si>
  <si>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</si>
  <si>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</si>
  <si>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</si>
  <si>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</si>
  <si>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</si>
  <si>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</si>
  <si>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</si>
  <si>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</si>
  <si>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</si>
  <si>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</si>
  <si>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</si>
  <si>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</si>
  <si>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</si>
  <si>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</si>
  <si>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</si>
  <si>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</si>
  <si>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</si>
  <si>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</si>
  <si>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</si>
  <si>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</si>
  <si>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</si>
  <si>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</si>
  <si>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</si>
  <si>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</si>
  <si>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</si>
  <si>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</si>
  <si>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</si>
  <si>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</si>
  <si>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</si>
  <si>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</si>
  <si>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</si>
  <si>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</si>
  <si>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</si>
  <si>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</si>
  <si>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</si>
  <si>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</si>
  <si>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</si>
  <si>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</si>
  <si>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</si>
  <si>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</si>
  <si>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</si>
  <si>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</si>
  <si>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</si>
  <si>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</si>
  <si>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</si>
  <si>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</si>
  <si>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</si>
  <si>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</si>
  <si>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</si>
  <si>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</si>
  <si>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</si>
  <si>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</si>
  <si>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</si>
  <si>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</si>
  <si>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</si>
  <si>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</si>
  <si>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</si>
  <si>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</si>
  <si>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</si>
  <si>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</si>
  <si>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</si>
  <si>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</si>
  <si>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</si>
  <si>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</si>
  <si>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</si>
  <si>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</si>
  <si>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</si>
  <si>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</si>
  <si>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</si>
  <si>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</si>
  <si>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</si>
  <si>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</si>
  <si>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</si>
  <si>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</si>
  <si>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</si>
  <si>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</si>
  <si>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</si>
  <si>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</si>
  <si>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</si>
  <si>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</si>
  <si>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</si>
  <si>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</si>
  <si>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</si>
  <si>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</si>
  <si>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</si>
  <si>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</si>
  <si>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</si>
  <si>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</si>
  <si>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</si>
  <si>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</si>
  <si>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</si>
  <si>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</si>
  <si>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</si>
  <si>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</si>
  <si>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</si>
  <si>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</si>
  <si>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</si>
  <si>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</si>
  <si>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</si>
  <si>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</si>
  <si>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</si>
  <si>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</si>
  <si>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</si>
  <si>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</si>
  <si>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</si>
  <si>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</si>
  <si>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</si>
  <si>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</si>
  <si>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</si>
  <si>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</si>
  <si>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</si>
  <si>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</si>
  <si>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</si>
  <si>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</si>
  <si>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</si>
  <si>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</si>
  <si>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</si>
  <si>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</si>
  <si>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</si>
  <si>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</si>
  <si>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</si>
  <si>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</si>
  <si>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</si>
  <si>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</si>
  <si>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</si>
  <si>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</si>
  <si>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</si>
  <si>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</si>
  <si>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Приложение 6</t>
  </si>
  <si>
    <t>собственные доходы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</si>
  <si>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</si>
  <si>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</si>
  <si>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</si>
  <si>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</si>
  <si>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</si>
  <si>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мероприятия "Благоустройство территории""</t>
  </si>
  <si>
    <t xml:space="preserve">Приложение 2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</si>
  <si>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</si>
  <si>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Приложение 3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</si>
  <si>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</si>
  <si>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</si>
  <si>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</si>
  <si>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</si>
  <si>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08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</si>
  <si>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</si>
  <si>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</si>
  <si>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Приложение 5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</si>
  <si>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</si>
  <si>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</si>
  <si>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2022 ГОД И 
НА ПЛАНОВЫЙ ПЕРИОД 2023 И 2024 ГОДОВ 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</si>
  <si>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</si>
  <si>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</si>
  <si>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</si>
  <si>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</si>
  <si>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</si>
  <si>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</si>
  <si>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</si>
  <si>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2022 год и на плановый период 2023 и 2024 годов"
</t>
  </si>
  <si>
    <t>Приложение 4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</si>
  <si>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</si>
  <si>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</si>
  <si>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</si>
  <si>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</si>
  <si>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</si>
  <si>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</si>
  <si>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</si>
  <si>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</si>
  <si>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</si>
  <si>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</si>
  <si>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Непрограмные расходы в рамках обеспечение деятельности Администрации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</si>
  <si>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</si>
  <si>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Основное мероприятия "Благоустройство территории"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</si>
  <si>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</si>
  <si>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</si>
  <si>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</si>
  <si>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</si>
  <si>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</si>
  <si>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Непрограмные расходы в рамках обеспечение деятельности Администрации сельского поселения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</si>
  <si>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</si>
  <si>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</si>
  <si>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</si>
  <si>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</si>
  <si>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</si>
  <si>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</si>
  <si>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</si>
  <si>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</si>
  <si>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</si>
  <si>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Программа 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</si>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</sst>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23" borderId="0" applyNumberFormat="0" applyBorder="0" applyAlignment="0" applyProtection="0"/>
    <xf numFmtId="0" fontId="50" fillId="24" borderId="0" applyNumberFormat="0" applyBorder="0" applyAlignment="0" applyProtection="0"/>
    <xf numFmtId="0" fontId="50" fillId="25" borderId="0" applyNumberFormat="0" applyBorder="0" applyAlignment="0" applyProtection="0"/>
    <xf numFmtId="0" fontId="50" fillId="26" borderId="0" applyNumberFormat="0" applyBorder="0" applyAlignment="0" applyProtection="0"/>
    <xf numFmtId="0" fontId="50" fillId="27" borderId="0" applyNumberFormat="0" applyBorder="0" applyAlignment="0" applyProtection="0"/>
    <xf numFmtId="0" fontId="50" fillId="28" borderId="0" applyNumberFormat="0" applyBorder="0" applyAlignment="0" applyProtection="0"/>
    <xf numFmtId="0" fontId="50" fillId="29" borderId="0" applyNumberFormat="0" applyBorder="0" applyAlignment="0" applyProtection="0"/>
    <xf numFmtId="0" fontId="50" fillId="30" borderId="0" applyNumberFormat="0" applyBorder="0" applyAlignment="0" applyProtection="0"/>
    <xf numFmtId="0" fontId="50" fillId="31" borderId="0" applyNumberFormat="0" applyBorder="0" applyAlignment="0" applyProtection="0"/>
    <xf numFmtId="0" fontId="51" fillId="32" borderId="0" applyNumberFormat="0" applyBorder="0" applyAlignment="0" applyProtection="0"/>
    <xf numFmtId="0" fontId="52" fillId="0" borderId="0">
      <alignment horizontal="left"/>
    </xf>
    <xf numFmtId="0" fontId="53" fillId="33" borderId="16" applyNumberFormat="0" applyAlignment="0" applyProtection="0"/>
    <xf numFmtId="0" fontId="54" fillId="34" borderId="17" applyNumberFormat="0" applyAlignment="0" applyProtection="0"/>
    <xf numFmtId="0" fontId="52" fillId="0" borderId="0">
      <alignment horizontal="left"/>
    </xf>
    <xf numFmtId="0" fontId="5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9" fillId="0" borderId="20" applyNumberFormat="0" applyFill="0" applyAlignment="0" applyProtection="0"/>
    <xf numFmtId="0" fontId="59" fillId="0" borderId="0" applyNumberFormat="0" applyFill="0" applyBorder="0" applyAlignment="0" applyProtection="0"/>
    <xf numFmtId="0" fontId="60" fillId="36" borderId="16" applyNumberFormat="0" applyAlignment="0" applyProtection="0"/>
    <xf numFmtId="0" fontId="61" fillId="0" borderId="21" applyNumberFormat="0" applyFill="0" applyAlignment="0" applyProtection="0"/>
    <xf numFmtId="0" fontId="62" fillId="37" borderId="0" applyNumberFormat="0" applyBorder="0" applyAlignment="0" applyProtection="0"/>
    <xf numFmtId="0" fontId="26" fillId="0" borderId="0"/>
    <xf numFmtId="0" fontId="4" fillId="38" borderId="22" applyNumberFormat="0" applyFont="0" applyAlignment="0" applyProtection="0"/>
    <xf numFmtId="0" fontId="63" fillId="33" borderId="23" applyNumberFormat="0" applyAlignment="0" applyProtection="0"/>
    <xf numFmtId="0" fontId="21" fillId="0" borderId="0"/>
    <xf numFmtId="0" fontId="21" fillId="0" borderId="0"/>
    <xf numFmtId="0" fontId="64" fillId="0" borderId="0" applyNumberFormat="0" applyFill="0" applyBorder="0" applyAlignment="0" applyProtection="0"/>
    <xf numFmtId="0" fontId="65" fillId="0" borderId="24" applyNumberFormat="0" applyFill="0" applyAlignment="0" applyProtection="0"/>
    <xf numFmtId="0" fontId="52" fillId="0" borderId="0">
      <alignment horizontal="left"/>
    </xf>
    <xf numFmtId="0" fontId="66" fillId="0" borderId="0" applyNumberFormat="0" applyFill="0" applyBorder="0" applyAlignment="0" applyProtection="0"/>
    <xf numFmtId="4" fontId="27" fillId="0" borderId="25">
      <alignment horizontal="right"/>
    </xf>
    <xf numFmtId="4" fontId="27" fillId="0" borderId="26">
      <alignment horizontal="right"/>
    </xf>
    <xf numFmtId="49" fontId="27" fillId="0" borderId="0">
      <alignment horizontal="right"/>
    </xf>
    <xf numFmtId="0" fontId="27" fillId="0" borderId="27">
      <alignment horizontal="left" wrapText="1"/>
    </xf>
    <xf numFmtId="0" fontId="27" fillId="0" borderId="28">
      <alignment horizontal="left" wrapText="1" indent="1"/>
    </xf>
    <xf numFmtId="0" fontId="28" fillId="0" borderId="29">
      <alignment horizontal="left" wrapText="1"/>
    </xf>
    <xf numFmtId="0" fontId="27" fillId="39" borderId="0"/>
    <xf numFmtId="0" fontId="27" fillId="0" borderId="30"/>
    <xf numFmtId="0" fontId="27" fillId="0" borderId="0">
      <alignment horizontal="center"/>
    </xf>
    <xf numFmtId="0" fontId="21" fillId="0" borderId="30"/>
    <xf numFmtId="4" fontId="27" fillId="0" borderId="31">
      <alignment horizontal="right"/>
    </xf>
    <xf numFmtId="49" fontId="27" fillId="0" borderId="29">
      <alignment horizontal="center"/>
    </xf>
    <xf numFmtId="4" fontId="27" fillId="0" borderId="32">
      <alignment horizontal="right"/>
    </xf>
    <xf numFmtId="0" fontId="28" fillId="0" borderId="0">
      <alignment horizontal="center"/>
    </xf>
    <xf numFmtId="0" fontId="28" fillId="0" borderId="30"/>
    <xf numFmtId="0" fontId="27" fillId="0" borderId="33">
      <alignment horizontal="left" wrapText="1"/>
    </xf>
    <xf numFmtId="0" fontId="27" fillId="0" borderId="34">
      <alignment horizontal="left" wrapText="1" indent="1"/>
    </xf>
    <xf numFmtId="0" fontId="27" fillId="0" borderId="33">
      <alignment horizontal="left" wrapText="1" indent="2"/>
    </xf>
    <xf numFmtId="0" fontId="27" fillId="0" borderId="27">
      <alignment horizontal="left" wrapText="1" indent="2"/>
    </xf>
    <xf numFmtId="0" fontId="27" fillId="0" borderId="0">
      <alignment horizontal="center" wrapText="1"/>
    </xf>
    <xf numFmtId="49" fontId="27" fillId="0" borderId="30">
      <alignment horizontal="left"/>
    </xf>
    <xf numFmtId="49" fontId="27" fillId="0" borderId="35">
      <alignment horizontal="center" wrapText="1"/>
    </xf>
    <xf numFmtId="49" fontId="27" fillId="0" borderId="35">
      <alignment horizontal="left" wrapText="1"/>
    </xf>
    <xf numFmtId="49" fontId="27" fillId="0" borderId="35">
      <alignment horizontal="center" shrinkToFit="1"/>
    </xf>
    <xf numFmtId="49" fontId="27" fillId="0" borderId="25">
      <alignment horizontal="center" shrinkToFit="1"/>
    </xf>
    <xf numFmtId="0" fontId="27" fillId="0" borderId="28">
      <alignment horizontal="left" wrapText="1"/>
    </xf>
    <xf numFmtId="0" fontId="27" fillId="0" borderId="27">
      <alignment horizontal="left" wrapText="1" indent="1"/>
    </xf>
    <xf numFmtId="0" fontId="27" fillId="0" borderId="28">
      <alignment horizontal="left" wrapText="1" indent="2"/>
    </xf>
    <xf numFmtId="0" fontId="21" fillId="0" borderId="36"/>
    <xf numFmtId="0" fontId="21" fillId="0" borderId="37"/>
    <xf numFmtId="49" fontId="27" fillId="0" borderId="31">
      <alignment horizontal="center"/>
    </xf>
    <xf numFmtId="0" fontId="28" fillId="0" borderId="38">
      <alignment horizontal="center" vertical="center" textRotation="90" wrapText="1"/>
    </xf>
    <xf numFmtId="0" fontId="28" fillId="0" borderId="37">
      <alignment horizontal="center" vertical="center" textRotation="90" wrapText="1"/>
    </xf>
    <xf numFmtId="0" fontId="27" fillId="0" borderId="0">
      <alignment vertical="center"/>
    </xf>
    <xf numFmtId="0" fontId="28" fillId="0" borderId="0">
      <alignment horizontal="center" vertical="center" textRotation="90" wrapText="1"/>
    </xf>
    <xf numFmtId="0" fontId="28" fillId="0" borderId="39">
      <alignment horizontal="center" vertical="center" textRotation="90" wrapText="1"/>
    </xf>
    <xf numFmtId="0" fontId="28" fillId="0" borderId="0">
      <alignment horizontal="center" vertical="center" textRotation="90"/>
    </xf>
    <xf numFmtId="0" fontId="28" fillId="0" borderId="39">
      <alignment horizontal="center" vertical="center" textRotation="90"/>
    </xf>
    <xf numFmtId="0" fontId="28" fillId="0" borderId="40">
      <alignment horizontal="center" vertical="center" textRotation="90"/>
    </xf>
    <xf numFmtId="0" fontId="11" fillId="0" borderId="30">
      <alignment wrapText="1"/>
    </xf>
    <xf numFmtId="0" fontId="11" fillId="0" borderId="40">
      <alignment wrapText="1"/>
    </xf>
    <xf numFmtId="0" fontId="11" fillId="0" borderId="37">
      <alignment wrapText="1"/>
    </xf>
    <xf numFmtId="0" fontId="27" fillId="0" borderId="40">
      <alignment horizontal="center" vertical="top" wrapText="1"/>
    </xf>
    <xf numFmtId="0" fontId="28" fillId="0" borderId="41"/>
    <xf numFmtId="49" fontId="29" fillId="0" borderId="42">
      <alignment horizontal="left" vertical="center" wrapText="1"/>
    </xf>
    <xf numFmtId="49" fontId="27" fillId="0" borderId="28">
      <alignment horizontal="left" vertical="center" wrapText="1" indent="2"/>
    </xf>
    <xf numFmtId="49" fontId="27" fillId="0" borderId="27">
      <alignment horizontal="left" vertical="center" wrapText="1" indent="3"/>
    </xf>
    <xf numFmtId="49" fontId="27" fillId="0" borderId="42">
      <alignment horizontal="left" vertical="center" wrapText="1" indent="3"/>
    </xf>
    <xf numFmtId="49" fontId="27" fillId="0" borderId="43">
      <alignment horizontal="left" vertical="center" wrapText="1" indent="3"/>
    </xf>
    <xf numFmtId="0" fontId="29" fillId="0" borderId="41">
      <alignment horizontal="left" vertical="center" wrapText="1"/>
    </xf>
    <xf numFmtId="49" fontId="27" fillId="0" borderId="37">
      <alignment horizontal="left" vertical="center" wrapText="1" indent="3"/>
    </xf>
    <xf numFmtId="49" fontId="27" fillId="0" borderId="0">
      <alignment horizontal="left" vertical="center" wrapText="1" indent="3"/>
    </xf>
    <xf numFmtId="49" fontId="27" fillId="0" borderId="30">
      <alignment horizontal="left" vertical="center" wrapText="1" indent="3"/>
    </xf>
    <xf numFmtId="49" fontId="29" fillId="0" borderId="41">
      <alignment horizontal="left" vertical="center" wrapText="1"/>
    </xf>
    <xf numFmtId="0" fontId="27" fillId="0" borderId="42">
      <alignment horizontal="left" vertical="center" wrapText="1"/>
    </xf>
    <xf numFmtId="0" fontId="27" fillId="0" borderId="43">
      <alignment horizontal="left" vertical="center" wrapText="1"/>
    </xf>
    <xf numFmtId="49" fontId="29" fillId="0" borderId="44">
      <alignment horizontal="left" vertical="center" wrapText="1"/>
    </xf>
    <xf numFmtId="49" fontId="27" fillId="0" borderId="45">
      <alignment horizontal="left" vertical="center" wrapText="1"/>
    </xf>
    <xf numFmtId="49" fontId="27" fillId="0" borderId="46">
      <alignment horizontal="left" vertical="center" wrapText="1"/>
    </xf>
    <xf numFmtId="49" fontId="28" fillId="0" borderId="47">
      <alignment horizontal="center"/>
    </xf>
    <xf numFmtId="49" fontId="28" fillId="0" borderId="48">
      <alignment horizontal="center" vertical="center" wrapText="1"/>
    </xf>
    <xf numFmtId="49" fontId="27" fillId="0" borderId="49">
      <alignment horizontal="center" vertical="center" wrapText="1"/>
    </xf>
    <xf numFmtId="49" fontId="27" fillId="0" borderId="35">
      <alignment horizontal="center" vertical="center" wrapText="1"/>
    </xf>
    <xf numFmtId="49" fontId="27" fillId="0" borderId="48">
      <alignment horizontal="center" vertical="center" wrapText="1"/>
    </xf>
    <xf numFmtId="49" fontId="27" fillId="0" borderId="37">
      <alignment horizontal="center" vertical="center" wrapText="1"/>
    </xf>
    <xf numFmtId="49" fontId="27" fillId="0" borderId="0">
      <alignment horizontal="center" vertical="center" wrapText="1"/>
    </xf>
    <xf numFmtId="49" fontId="27" fillId="0" borderId="30">
      <alignment horizontal="center" vertical="center" wrapText="1"/>
    </xf>
    <xf numFmtId="49" fontId="28" fillId="0" borderId="47">
      <alignment horizontal="center" vertical="center" wrapText="1"/>
    </xf>
    <xf numFmtId="49" fontId="27" fillId="0" borderId="50">
      <alignment horizontal="center" vertical="center" wrapText="1"/>
    </xf>
    <xf numFmtId="0" fontId="21" fillId="0" borderId="51"/>
    <xf numFmtId="0" fontId="27" fillId="0" borderId="47">
      <alignment horizontal="center" vertical="center"/>
    </xf>
    <xf numFmtId="0" fontId="27" fillId="0" borderId="49">
      <alignment horizontal="center" vertical="center"/>
    </xf>
    <xf numFmtId="0" fontId="27" fillId="0" borderId="35">
      <alignment horizontal="center" vertical="center"/>
    </xf>
    <xf numFmtId="0" fontId="27" fillId="0" borderId="48">
      <alignment horizontal="center" vertical="center"/>
    </xf>
    <xf numFmtId="49" fontId="27" fillId="0" borderId="26">
      <alignment horizontal="center" vertical="center"/>
    </xf>
    <xf numFmtId="49" fontId="27" fillId="0" borderId="52">
      <alignment horizontal="center" vertical="center"/>
    </xf>
    <xf numFmtId="49" fontId="27" fillId="0" borderId="25">
      <alignment horizontal="center" vertical="center"/>
    </xf>
    <xf numFmtId="49" fontId="27" fillId="0" borderId="40">
      <alignment horizontal="center" vertical="center"/>
    </xf>
    <xf numFmtId="49" fontId="27" fillId="0" borderId="30">
      <alignment horizontal="center"/>
    </xf>
    <xf numFmtId="0" fontId="27" fillId="0" borderId="37">
      <alignment horizontal="center"/>
    </xf>
    <xf numFmtId="0" fontId="27" fillId="0" borderId="0">
      <alignment horizontal="center"/>
    </xf>
    <xf numFmtId="49" fontId="27" fillId="0" borderId="30"/>
    <xf numFmtId="0" fontId="27" fillId="0" borderId="40">
      <alignment horizontal="center" vertical="top"/>
    </xf>
    <xf numFmtId="49" fontId="27" fillId="0" borderId="40">
      <alignment horizontal="center" vertical="top" wrapText="1"/>
    </xf>
    <xf numFmtId="0" fontId="27" fillId="0" borderId="52"/>
    <xf numFmtId="4" fontId="27" fillId="0" borderId="37">
      <alignment horizontal="right"/>
    </xf>
    <xf numFmtId="4" fontId="27" fillId="0" borderId="0">
      <alignment horizontal="right" shrinkToFit="1"/>
    </xf>
    <xf numFmtId="4" fontId="27" fillId="0" borderId="30">
      <alignment horizontal="right"/>
    </xf>
    <xf numFmtId="4" fontId="27" fillId="0" borderId="53">
      <alignment horizontal="right"/>
    </xf>
    <xf numFmtId="0" fontId="27" fillId="0" borderId="37"/>
    <xf numFmtId="0" fontId="27" fillId="0" borderId="40">
      <alignment horizontal="center" vertical="top" wrapText="1"/>
    </xf>
    <xf numFmtId="0" fontId="27" fillId="0" borderId="30">
      <alignment horizontal="center"/>
    </xf>
    <xf numFmtId="49" fontId="27" fillId="0" borderId="37">
      <alignment horizontal="center"/>
    </xf>
    <xf numFmtId="49" fontId="27" fillId="0" borderId="0">
      <alignment horizontal="left"/>
    </xf>
    <xf numFmtId="4" fontId="27" fillId="0" borderId="52">
      <alignment horizontal="right"/>
    </xf>
    <xf numFmtId="0" fontId="27" fillId="0" borderId="40">
      <alignment horizontal="center" vertical="top"/>
    </xf>
    <xf numFmtId="4" fontId="27" fillId="0" borderId="54">
      <alignment horizontal="right"/>
    </xf>
    <xf numFmtId="0" fontId="27" fillId="0" borderId="54"/>
    <xf numFmtId="4" fontId="27" fillId="0" borderId="55">
      <alignment horizontal="right"/>
    </xf>
    <xf numFmtId="0" fontId="21" fillId="40" borderId="0"/>
    <xf numFmtId="0" fontId="28" fillId="0" borderId="0"/>
    <xf numFmtId="0" fontId="30" fillId="0" borderId="0"/>
    <xf numFmtId="0" fontId="27" fillId="0" borderId="0">
      <alignment horizontal="left"/>
    </xf>
    <xf numFmtId="0" fontId="27" fillId="0" borderId="0"/>
    <xf numFmtId="0" fontId="31" fillId="0" borderId="0"/>
    <xf numFmtId="0" fontId="21" fillId="0" borderId="0"/>
    <xf numFmtId="0" fontId="21" fillId="40" borderId="30"/>
    <xf numFmtId="49" fontId="27" fillId="0" borderId="40">
      <alignment horizontal="center" vertical="center" wrapText="1"/>
    </xf>
    <xf numFmtId="49" fontId="27" fillId="0" borderId="40">
      <alignment horizontal="center" vertical="center" wrapText="1"/>
    </xf>
    <xf numFmtId="0" fontId="21" fillId="40" borderId="56"/>
    <xf numFmtId="0" fontId="67" fillId="0" borderId="29">
      <alignment horizontal="left" wrapText="1" indent="2"/>
    </xf>
    <xf numFmtId="0" fontId="27" fillId="0" borderId="57">
      <alignment horizontal="left" wrapText="1"/>
    </xf>
    <xf numFmtId="0" fontId="27" fillId="0" borderId="33">
      <alignment horizontal="left" wrapText="1" indent="1"/>
    </xf>
    <xf numFmtId="0" fontId="27" fillId="0" borderId="41">
      <alignment horizontal="left" wrapText="1" indent="2"/>
    </xf>
    <xf numFmtId="0" fontId="21" fillId="40" borderId="58"/>
    <xf numFmtId="0" fontId="32" fillId="0" borderId="0">
      <alignment horizontal="center" wrapText="1"/>
    </xf>
    <xf numFmtId="0" fontId="33" fillId="0" borderId="0">
      <alignment horizontal="center" vertical="top"/>
    </xf>
    <xf numFmtId="0" fontId="27" fillId="0" borderId="30">
      <alignment wrapText="1"/>
    </xf>
    <xf numFmtId="0" fontId="27" fillId="0" borderId="56">
      <alignment wrapText="1"/>
    </xf>
    <xf numFmtId="0" fontId="27" fillId="0" borderId="37">
      <alignment horizontal="left"/>
    </xf>
    <xf numFmtId="0" fontId="21" fillId="40" borderId="59"/>
    <xf numFmtId="49" fontId="27" fillId="0" borderId="47">
      <alignment horizontal="center" wrapText="1"/>
    </xf>
    <xf numFmtId="49" fontId="27" fillId="0" borderId="49">
      <alignment horizontal="center" wrapText="1"/>
    </xf>
    <xf numFmtId="49" fontId="67" fillId="0" borderId="52">
      <alignment horizontal="center"/>
    </xf>
    <xf numFmtId="49" fontId="27" fillId="0" borderId="48">
      <alignment horizontal="center"/>
    </xf>
    <xf numFmtId="0" fontId="21" fillId="40" borderId="37"/>
    <xf numFmtId="0" fontId="21" fillId="40" borderId="60"/>
    <xf numFmtId="0" fontId="27" fillId="0" borderId="51"/>
    <xf numFmtId="0" fontId="27" fillId="0" borderId="0">
      <alignment horizontal="left"/>
    </xf>
    <xf numFmtId="49" fontId="27" fillId="0" borderId="37"/>
    <xf numFmtId="49" fontId="27" fillId="0" borderId="0"/>
    <xf numFmtId="49" fontId="27" fillId="0" borderId="26">
      <alignment horizontal="center"/>
    </xf>
    <xf numFmtId="49" fontId="27" fillId="0" borderId="52">
      <alignment horizontal="center"/>
    </xf>
    <xf numFmtId="49" fontId="27" fillId="0" borderId="40">
      <alignment horizontal="center"/>
    </xf>
    <xf numFmtId="49" fontId="27" fillId="0" borderId="40">
      <alignment horizontal="center" vertical="center" wrapText="1"/>
    </xf>
    <xf numFmtId="49" fontId="27" fillId="0" borderId="53">
      <alignment horizontal="center" vertical="center" wrapText="1"/>
    </xf>
    <xf numFmtId="0" fontId="21" fillId="40" borderId="61"/>
    <xf numFmtId="4" fontId="27" fillId="0" borderId="40">
      <alignment horizontal="right"/>
    </xf>
    <xf numFmtId="0" fontId="27" fillId="39" borderId="51"/>
    <xf numFmtId="0" fontId="32" fillId="0" borderId="0">
      <alignment horizontal="center" wrapText="1"/>
    </xf>
    <xf numFmtId="0" fontId="34" fillId="0" borderId="39"/>
    <xf numFmtId="49" fontId="35" fillId="0" borderId="62">
      <alignment horizontal="right"/>
    </xf>
    <xf numFmtId="0" fontId="27" fillId="0" borderId="62">
      <alignment horizontal="right"/>
    </xf>
    <xf numFmtId="0" fontId="34" fillId="0" borderId="30"/>
    <xf numFmtId="0" fontId="27" fillId="0" borderId="53">
      <alignment horizontal="center"/>
    </xf>
    <xf numFmtId="49" fontId="21" fillId="0" borderId="63">
      <alignment horizontal="center"/>
    </xf>
    <xf numFmtId="14" fontId="27" fillId="0" borderId="64">
      <alignment horizontal="center"/>
    </xf>
    <xf numFmtId="0" fontId="27" fillId="0" borderId="65">
      <alignment horizontal="center"/>
    </xf>
    <xf numFmtId="49" fontId="27" fillId="0" borderId="66">
      <alignment horizontal="center"/>
    </xf>
    <xf numFmtId="49" fontId="27" fillId="0" borderId="64">
      <alignment horizontal="center"/>
    </xf>
    <xf numFmtId="0" fontId="27" fillId="0" borderId="64">
      <alignment horizontal="center"/>
    </xf>
    <xf numFmtId="49" fontId="27" fillId="0" borderId="67">
      <alignment horizontal="center"/>
    </xf>
    <xf numFmtId="0" fontId="31" fillId="0" borderId="51"/>
    <xf numFmtId="0" fontId="34" fillId="0" borderId="0"/>
    <xf numFmtId="0" fontId="21" fillId="0" borderId="68"/>
    <xf numFmtId="0" fontId="21" fillId="0" borderId="69"/>
    <xf numFmtId="0" fontId="27" fillId="0" borderId="29">
      <alignment horizontal="left" wrapText="1"/>
    </xf>
    <xf numFmtId="49" fontId="27" fillId="0" borderId="54">
      <alignment horizontal="center"/>
    </xf>
    <xf numFmtId="0" fontId="32" fillId="0" borderId="0">
      <alignment horizontal="left" wrapText="1"/>
    </xf>
    <xf numFmtId="49" fontId="21" fillId="0" borderId="0"/>
    <xf numFmtId="0" fontId="27" fillId="0" borderId="0">
      <alignment horizontal="right"/>
    </xf>
    <xf numFmtId="49" fontId="27" fillId="0" borderId="0">
      <alignment horizontal="right"/>
    </xf>
    <xf numFmtId="4" fontId="27" fillId="0" borderId="29">
      <alignment horizontal="right"/>
    </xf>
    <xf numFmtId="0" fontId="27" fillId="0" borderId="0">
      <alignment horizontal="left" wrapText="1"/>
    </xf>
    <xf numFmtId="0" fontId="27" fillId="0" borderId="30">
      <alignment horizontal="left"/>
    </xf>
    <xf numFmtId="0" fontId="27" fillId="0" borderId="34">
      <alignment horizontal="left" wrapText="1"/>
    </xf>
    <xf numFmtId="0" fontId="27" fillId="0" borderId="56"/>
    <xf numFmtId="0" fontId="28" fillId="0" borderId="70">
      <alignment horizontal="left" wrapText="1"/>
    </xf>
    <xf numFmtId="0" fontId="27" fillId="0" borderId="31">
      <alignment horizontal="left" wrapText="1" indent="2"/>
    </xf>
    <xf numFmtId="49" fontId="27" fillId="0" borderId="0">
      <alignment horizontal="center" wrapText="1"/>
    </xf>
    <xf numFmtId="49" fontId="27" fillId="0" borderId="48">
      <alignment horizontal="center" wrapText="1"/>
    </xf>
    <xf numFmtId="0" fontId="27" fillId="0" borderId="71"/>
    <xf numFmtId="0" fontId="27" fillId="0" borderId="72">
      <alignment horizontal="center" wrapText="1"/>
    </xf>
    <xf numFmtId="0" fontId="21" fillId="40" borderId="51"/>
    <xf numFmtId="49" fontId="27" fillId="0" borderId="35">
      <alignment horizontal="center"/>
    </xf>
    <xf numFmtId="49" fontId="27" fillId="0" borderId="0">
      <alignment horizontal="center"/>
    </xf>
    <xf numFmtId="49" fontId="27" fillId="0" borderId="25">
      <alignment horizontal="center" wrapText="1"/>
    </xf>
    <xf numFmtId="49" fontId="27" fillId="0" borderId="73">
      <alignment horizontal="center" wrapText="1"/>
    </xf>
    <xf numFmtId="49" fontId="27" fillId="0" borderId="25">
      <alignment horizontal="center"/>
    </xf>
    <xf numFmtId="49" fontId="27" fillId="0" borderId="30"/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9" fillId="0" borderId="0"/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0" fontId="52" fillId="0" borderId="0"/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0" fontId="49" fillId="0" borderId="0"/>
    <xf numFmtId="0" fontId="49" fillId="0" borderId="0"/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0" fontId="24" fillId="0" borderId="0"/>
    <xf numFmtId="0" fontId="21" fillId="0" borderId="0"/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44" fontId="68" fillId="0" borderId="0">
      <alignment vertical="top" wrapText="1"/>
    </xf>
    <xf numFmtId="0" fontId="49" fillId="0" borderId="0"/>
    <xf numFmtId="0" fontId="49" fillId="0" borderId="0"/>
    <xf numFmtId="0" fontId="49" fillId="0" borderId="0"/>
    <xf numFmtId="44" fontId="68" fillId="0" borderId="0">
      <alignment vertical="top" wrapText="1"/>
    </xf>
    <xf numFmtId="0" fontId="25" fillId="0" borderId="0"/>
    <xf numFmtId="0" fontId="25" fillId="0" borderId="0"/>
    <xf numFmtId="0" fontId="12" fillId="0" borderId="0"/>
    <xf numFmtId="164" fontId="19" fillId="0" borderId="0" applyFont="0" applyFill="0" applyBorder="0" applyAlignment="0" applyProtection="0"/>
    <xf numFmtId="169" fontId="2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240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6" fillId="0" borderId="0" xfId="0" applyNumberFormat="1" applyFont="1" applyFill="1" applyAlignment="1">
      <alignment horizontal="center" vertical="top" wrapText="1"/>
    </xf>
    <xf numFmtId="0" fontId="6" fillId="0" borderId="3" xfId="0" applyNumberFormat="1" applyFont="1" applyFill="1" applyBorder="1" applyAlignment="1">
      <alignment horizontal="center" wrapText="1"/>
    </xf>
    <xf numFmtId="0" fontId="8" fillId="0" borderId="3" xfId="0" applyNumberFormat="1" applyFont="1" applyFill="1" applyBorder="1" applyAlignment="1">
      <alignment horizontal="left" wrapText="1"/>
    </xf>
    <xf numFmtId="44" fontId="11" fillId="0" borderId="0" xfId="0" applyFont="1" applyFill="1" applyAlignment="1"/>
    <xf numFmtId="44" fontId="13" fillId="0" borderId="0" xfId="0" applyFont="1" applyFill="1" applyAlignment="1">
      <alignment horizontal="left"/>
    </xf>
    <xf numFmtId="165" fontId="13" fillId="0" borderId="0" xfId="0" applyNumberFormat="1" applyFont="1" applyFill="1" applyAlignment="1"/>
    <xf numFmtId="166" fontId="13" fillId="0" borderId="0" xfId="0" applyNumberFormat="1" applyFont="1" applyFill="1" applyAlignment="1"/>
    <xf numFmtId="44" fontId="13" fillId="0" borderId="0" xfId="0" applyFont="1" applyFill="1" applyAlignment="1"/>
    <xf numFmtId="44" fontId="14" fillId="0" borderId="0" xfId="0" applyFont="1" applyFill="1" applyAlignment="1">
      <alignment horizontal="left" wrapText="1"/>
    </xf>
    <xf numFmtId="44" fontId="14" fillId="0" borderId="0" xfId="0" applyFont="1" applyFill="1" applyAlignment="1">
      <alignment horizontal="center"/>
    </xf>
    <xf numFmtId="165" fontId="13" fillId="0" borderId="0" xfId="0" applyNumberFormat="1" applyFont="1" applyFill="1" applyAlignment="1">
      <alignment horizontal="right"/>
    </xf>
    <xf numFmtId="165" fontId="13" fillId="0" borderId="0" xfId="0" applyNumberFormat="1" applyFont="1" applyFill="1" applyBorder="1" applyAlignment="1"/>
    <xf numFmtId="166" fontId="13" fillId="0" borderId="0" xfId="0" applyNumberFormat="1" applyFont="1" applyFill="1" applyBorder="1" applyAlignment="1"/>
    <xf numFmtId="44" fontId="13" fillId="0" borderId="0" xfId="0" applyFont="1" applyFill="1" applyBorder="1" applyAlignment="1"/>
    <xf numFmtId="49" fontId="14" fillId="0" borderId="5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165" fontId="13" fillId="2" borderId="0" xfId="0" applyNumberFormat="1" applyFont="1" applyFill="1" applyAlignment="1"/>
    <xf numFmtId="166" fontId="13" fillId="2" borderId="0" xfId="0" applyNumberFormat="1" applyFont="1" applyFill="1" applyBorder="1" applyAlignment="1"/>
    <xf numFmtId="44" fontId="13" fillId="2" borderId="0" xfId="0" applyFont="1" applyFill="1" applyAlignment="1"/>
    <xf numFmtId="49" fontId="13" fillId="2" borderId="0" xfId="0" applyNumberFormat="1" applyFont="1" applyFill="1" applyAlignment="1">
      <alignment horizontal="right"/>
    </xf>
    <xf numFmtId="49" fontId="9" fillId="2" borderId="0" xfId="0" applyNumberFormat="1" applyFont="1" applyFill="1" applyAlignment="1">
      <alignment horizontal="right"/>
    </xf>
    <xf numFmtId="0" fontId="6" fillId="0" borderId="3" xfId="0" applyNumberFormat="1" applyFont="1" applyFill="1" applyBorder="1" applyAlignment="1">
      <alignment horizontal="center" vertical="center" wrapText="1"/>
    </xf>
    <xf numFmtId="165" fontId="14" fillId="0" borderId="5" xfId="0" applyNumberFormat="1" applyFont="1" applyFill="1" applyBorder="1" applyAlignment="1">
      <alignment horizontal="center" vertical="center"/>
    </xf>
    <xf numFmtId="168" fontId="16" fillId="2" borderId="5" xfId="344" applyNumberFormat="1" applyFont="1" applyFill="1" applyBorder="1" applyAlignment="1">
      <alignment horizontal="center" vertical="center" wrapText="1"/>
    </xf>
    <xf numFmtId="168" fontId="16" fillId="2" borderId="5" xfId="0" applyNumberFormat="1" applyFont="1" applyFill="1" applyBorder="1" applyAlignment="1">
      <alignment horizontal="center"/>
    </xf>
    <xf numFmtId="168" fontId="20" fillId="2" borderId="5" xfId="344" applyNumberFormat="1" applyFont="1" applyFill="1" applyBorder="1" applyAlignment="1">
      <alignment horizontal="center" vertical="center" wrapText="1"/>
    </xf>
    <xf numFmtId="1" fontId="15" fillId="2" borderId="5" xfId="237" applyNumberFormat="1" applyFont="1" applyFill="1" applyBorder="1" applyAlignment="1">
      <alignment horizontal="left" vertical="top" wrapText="1"/>
    </xf>
    <xf numFmtId="49" fontId="15" fillId="2" borderId="5" xfId="237" applyNumberFormat="1" applyFont="1" applyFill="1" applyBorder="1" applyAlignment="1">
      <alignment horizontal="center"/>
    </xf>
    <xf numFmtId="1" fontId="18" fillId="2" borderId="5" xfId="237" applyNumberFormat="1" applyFont="1" applyFill="1" applyBorder="1" applyAlignment="1">
      <alignment horizontal="left" vertical="top" wrapText="1"/>
    </xf>
    <xf numFmtId="49" fontId="18" fillId="2" borderId="5" xfId="237" applyNumberFormat="1" applyFont="1" applyFill="1" applyBorder="1" applyAlignment="1">
      <alignment horizontal="left"/>
    </xf>
    <xf numFmtId="49" fontId="11" fillId="2" borderId="5" xfId="237" applyNumberFormat="1" applyFont="1" applyFill="1" applyBorder="1" applyAlignment="1">
      <alignment horizontal="left"/>
    </xf>
    <xf numFmtId="1" fontId="11" fillId="2" borderId="5" xfId="237" applyNumberFormat="1" applyFont="1" applyFill="1" applyBorder="1" applyAlignment="1">
      <alignment horizontal="left" vertical="top" wrapText="1"/>
    </xf>
    <xf numFmtId="49" fontId="11" fillId="2" borderId="5" xfId="237" applyNumberFormat="1" applyFont="1" applyFill="1" applyBorder="1" applyAlignment="1">
      <alignment horizontal="left" wrapText="1"/>
    </xf>
    <xf numFmtId="0" fontId="11" fillId="2" borderId="0" xfId="337" applyFont="1" applyFill="1" applyAlignment="1">
      <alignment horizontal="left" vertical="top" wrapText="1"/>
    </xf>
    <xf numFmtId="0" fontId="11" fillId="2" borderId="5" xfId="237" applyFont="1" applyFill="1" applyBorder="1" applyAlignment="1">
      <alignment horizontal="left" vertical="top" wrapText="1"/>
    </xf>
    <xf numFmtId="0" fontId="22" fillId="2" borderId="5" xfId="237" applyFont="1" applyFill="1" applyBorder="1" applyAlignment="1">
      <alignment horizontal="left" vertical="top" wrapText="1"/>
    </xf>
    <xf numFmtId="49" fontId="22" fillId="2" borderId="5" xfId="237" applyNumberFormat="1" applyFont="1" applyFill="1" applyBorder="1" applyAlignment="1">
      <alignment horizontal="left"/>
    </xf>
    <xf numFmtId="0" fontId="23" fillId="2" borderId="5" xfId="337" applyFont="1" applyFill="1" applyBorder="1" applyAlignment="1">
      <alignment horizontal="left" vertical="top" wrapText="1"/>
    </xf>
    <xf numFmtId="165" fontId="15" fillId="2" borderId="5" xfId="237" applyNumberFormat="1" applyFont="1" applyFill="1" applyBorder="1" applyAlignment="1">
      <alignment horizontal="center"/>
    </xf>
    <xf numFmtId="49" fontId="18" fillId="2" borderId="5" xfId="237" applyNumberFormat="1" applyFont="1" applyFill="1" applyBorder="1" applyAlignment="1">
      <alignment horizontal="center"/>
    </xf>
    <xf numFmtId="165" fontId="18" fillId="2" borderId="5" xfId="237" applyNumberFormat="1" applyFont="1" applyFill="1" applyBorder="1" applyAlignment="1">
      <alignment horizontal="center"/>
    </xf>
    <xf numFmtId="49" fontId="11" fillId="2" borderId="5" xfId="237" applyNumberFormat="1" applyFont="1" applyFill="1" applyBorder="1" applyAlignment="1"/>
    <xf numFmtId="165" fontId="11" fillId="2" borderId="5" xfId="237" applyNumberFormat="1" applyFont="1" applyFill="1" applyBorder="1" applyAlignment="1">
      <alignment horizontal="center"/>
    </xf>
    <xf numFmtId="167" fontId="11" fillId="2" borderId="5" xfId="237" applyNumberFormat="1" applyFont="1" applyFill="1" applyBorder="1" applyAlignment="1">
      <alignment horizontal="center"/>
    </xf>
    <xf numFmtId="49" fontId="8" fillId="0" borderId="3" xfId="0" applyNumberFormat="1" applyFont="1" applyFill="1" applyBorder="1" applyAlignment="1">
      <alignment horizontal="left" wrapText="1"/>
    </xf>
    <xf numFmtId="49" fontId="7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1" fillId="0" borderId="5" xfId="237" applyNumberFormat="1" applyFont="1" applyFill="1" applyBorder="1" applyAlignment="1">
      <alignment horizontal="center"/>
    </xf>
    <xf numFmtId="0" fontId="16" fillId="0" borderId="0" xfId="342" applyFont="1" applyBorder="1"/>
    <xf numFmtId="0" fontId="16" fillId="0" borderId="0" xfId="327" applyFont="1" applyFill="1" applyAlignment="1">
      <alignment vertical="center" wrapText="1"/>
    </xf>
    <xf numFmtId="0" fontId="16" fillId="0" borderId="0" xfId="342" applyFont="1" applyBorder="1" applyAlignment="1">
      <alignment horizontal="left"/>
    </xf>
    <xf numFmtId="4" fontId="16" fillId="0" borderId="0" xfId="342" applyNumberFormat="1" applyFont="1" applyBorder="1"/>
    <xf numFmtId="0" fontId="36" fillId="0" borderId="0" xfId="342" applyFont="1" applyBorder="1"/>
    <xf numFmtId="0" fontId="36" fillId="0" borderId="0" xfId="342" applyFont="1" applyBorder="1" applyAlignment="1">
      <alignment horizontal="left"/>
    </xf>
    <xf numFmtId="165" fontId="37" fillId="0" borderId="5" xfId="342" applyNumberFormat="1" applyFont="1" applyBorder="1" applyAlignment="1">
      <alignment horizontal="right"/>
    </xf>
    <xf numFmtId="0" fontId="36" fillId="0" borderId="6" xfId="327" applyFont="1" applyFill="1" applyBorder="1" applyAlignment="1">
      <alignment wrapText="1"/>
    </xf>
    <xf numFmtId="0" fontId="36" fillId="0" borderId="3" xfId="342" applyFont="1" applyBorder="1" applyAlignment="1">
      <alignment horizontal="center" vertical="top"/>
    </xf>
    <xf numFmtId="0" fontId="36" fillId="0" borderId="6" xfId="342" applyFont="1" applyBorder="1" applyAlignment="1">
      <alignment wrapText="1"/>
    </xf>
    <xf numFmtId="165" fontId="38" fillId="0" borderId="5" xfId="342" applyNumberFormat="1" applyFont="1" applyBorder="1" applyAlignment="1">
      <alignment horizontal="right"/>
    </xf>
    <xf numFmtId="0" fontId="36" fillId="0" borderId="6" xfId="342" applyFont="1" applyBorder="1" applyAlignment="1">
      <alignment vertical="top" wrapText="1"/>
    </xf>
    <xf numFmtId="0" fontId="39" fillId="0" borderId="3" xfId="342" applyFont="1" applyBorder="1" applyAlignment="1">
      <alignment horizontal="center" vertical="top"/>
    </xf>
    <xf numFmtId="0" fontId="39" fillId="0" borderId="6" xfId="342" applyFont="1" applyBorder="1" applyAlignment="1">
      <alignment vertical="top" wrapText="1"/>
    </xf>
    <xf numFmtId="0" fontId="36" fillId="0" borderId="5" xfId="342" applyFont="1" applyBorder="1"/>
    <xf numFmtId="165" fontId="37" fillId="6" borderId="5" xfId="342" applyNumberFormat="1" applyFont="1" applyFill="1" applyBorder="1" applyAlignment="1">
      <alignment horizontal="right"/>
    </xf>
    <xf numFmtId="0" fontId="39" fillId="0" borderId="6" xfId="342" applyFont="1" applyBorder="1" applyAlignment="1">
      <alignment wrapText="1"/>
    </xf>
    <xf numFmtId="165" fontId="39" fillId="0" borderId="5" xfId="342" applyNumberFormat="1" applyFont="1" applyBorder="1" applyAlignment="1">
      <alignment horizontal="right"/>
    </xf>
    <xf numFmtId="0" fontId="39" fillId="0" borderId="5" xfId="342" applyFont="1" applyBorder="1" applyAlignment="1">
      <alignment horizontal="center"/>
    </xf>
    <xf numFmtId="3" fontId="39" fillId="0" borderId="5" xfId="342" applyNumberFormat="1" applyFont="1" applyBorder="1" applyAlignment="1">
      <alignment horizontal="center"/>
    </xf>
    <xf numFmtId="0" fontId="39" fillId="0" borderId="9" xfId="342" applyFont="1" applyBorder="1" applyAlignment="1">
      <alignment horizontal="center"/>
    </xf>
    <xf numFmtId="0" fontId="39" fillId="0" borderId="1" xfId="342" applyFont="1" applyBorder="1" applyAlignment="1">
      <alignment horizontal="center" vertical="top"/>
    </xf>
    <xf numFmtId="0" fontId="40" fillId="0" borderId="10" xfId="327" applyFont="1" applyBorder="1" applyAlignment="1">
      <alignment horizontal="center" vertical="center" wrapText="1"/>
    </xf>
    <xf numFmtId="0" fontId="17" fillId="0" borderId="11" xfId="293" applyFont="1" applyBorder="1" applyAlignment="1">
      <alignment vertical="center"/>
    </xf>
    <xf numFmtId="0" fontId="17" fillId="0" borderId="8" xfId="293" applyFont="1" applyBorder="1" applyAlignment="1">
      <alignment vertical="center"/>
    </xf>
    <xf numFmtId="0" fontId="37" fillId="0" borderId="0" xfId="342" applyFont="1" applyBorder="1" applyAlignment="1">
      <alignment horizontal="right"/>
    </xf>
    <xf numFmtId="0" fontId="16" fillId="0" borderId="0" xfId="342" applyFont="1" applyBorder="1" applyAlignment="1">
      <alignment horizontal="center"/>
    </xf>
    <xf numFmtId="0" fontId="15" fillId="0" borderId="0" xfId="342" applyFont="1" applyBorder="1" applyAlignment="1">
      <alignment horizontal="center"/>
    </xf>
    <xf numFmtId="0" fontId="41" fillId="0" borderId="0" xfId="327" applyFont="1" applyFill="1" applyAlignment="1">
      <alignment horizontal="left" vertical="top" wrapText="1"/>
    </xf>
    <xf numFmtId="0" fontId="15" fillId="0" borderId="0" xfId="327" applyFont="1" applyFill="1" applyAlignment="1">
      <alignment horizontal="left" wrapText="1"/>
    </xf>
    <xf numFmtId="0" fontId="13" fillId="0" borderId="0" xfId="342" applyFont="1" applyBorder="1"/>
    <xf numFmtId="0" fontId="42" fillId="0" borderId="0" xfId="327" applyFont="1" applyAlignment="1">
      <alignment horizontal="right"/>
    </xf>
    <xf numFmtId="0" fontId="25" fillId="0" borderId="0" xfId="342" applyBorder="1" applyAlignment="1">
      <alignment horizontal="center"/>
    </xf>
    <xf numFmtId="0" fontId="43" fillId="0" borderId="0" xfId="327" applyFont="1" applyFill="1" applyAlignment="1">
      <alignment horizontal="left" wrapText="1"/>
    </xf>
    <xf numFmtId="0" fontId="15" fillId="0" borderId="0" xfId="327" applyFont="1" applyAlignment="1">
      <alignment horizontal="left" vertical="center"/>
    </xf>
    <xf numFmtId="0" fontId="13" fillId="0" borderId="0" xfId="341" applyFont="1" applyBorder="1"/>
    <xf numFmtId="0" fontId="13" fillId="0" borderId="0" xfId="341" applyFont="1" applyBorder="1" applyAlignment="1">
      <alignment horizontal="left"/>
    </xf>
    <xf numFmtId="167" fontId="37" fillId="0" borderId="5" xfId="341" applyNumberFormat="1" applyFont="1" applyBorder="1" applyAlignment="1">
      <alignment horizontal="center"/>
    </xf>
    <xf numFmtId="165" fontId="37" fillId="0" borderId="5" xfId="341" applyNumberFormat="1" applyFont="1" applyBorder="1" applyAlignment="1">
      <alignment horizontal="center"/>
    </xf>
    <xf numFmtId="0" fontId="36" fillId="0" borderId="8" xfId="341" applyFont="1" applyBorder="1" applyAlignment="1">
      <alignment horizontal="left" wrapText="1"/>
    </xf>
    <xf numFmtId="49" fontId="39" fillId="0" borderId="12" xfId="341" applyNumberFormat="1" applyFont="1" applyBorder="1" applyAlignment="1">
      <alignment horizontal="center" vertical="justify"/>
    </xf>
    <xf numFmtId="0" fontId="37" fillId="0" borderId="0" xfId="341" applyFont="1" applyBorder="1"/>
    <xf numFmtId="0" fontId="37" fillId="0" borderId="0" xfId="341" applyFont="1" applyBorder="1" applyAlignment="1">
      <alignment horizontal="left"/>
    </xf>
    <xf numFmtId="49" fontId="36" fillId="0" borderId="13" xfId="341" applyNumberFormat="1" applyFont="1" applyBorder="1" applyAlignment="1">
      <alignment horizontal="left" wrapText="1"/>
    </xf>
    <xf numFmtId="49" fontId="36" fillId="0" borderId="12" xfId="341" applyNumberFormat="1" applyFont="1" applyBorder="1" applyAlignment="1">
      <alignment horizontal="center" vertical="center"/>
    </xf>
    <xf numFmtId="0" fontId="36" fillId="0" borderId="7" xfId="341" applyFont="1" applyBorder="1" applyAlignment="1">
      <alignment horizontal="left" vertical="top" wrapText="1"/>
    </xf>
    <xf numFmtId="49" fontId="36" fillId="0" borderId="5" xfId="341" applyNumberFormat="1" applyFont="1" applyBorder="1" applyAlignment="1">
      <alignment horizontal="center" vertical="center"/>
    </xf>
    <xf numFmtId="0" fontId="36" fillId="0" borderId="14" xfId="341" applyFont="1" applyBorder="1" applyAlignment="1">
      <alignment horizontal="left" vertical="top" wrapText="1"/>
    </xf>
    <xf numFmtId="49" fontId="36" fillId="0" borderId="4" xfId="341" applyNumberFormat="1" applyFont="1" applyBorder="1" applyAlignment="1">
      <alignment horizontal="center" vertical="center"/>
    </xf>
    <xf numFmtId="0" fontId="38" fillId="0" borderId="0" xfId="341" applyFont="1" applyBorder="1"/>
    <xf numFmtId="0" fontId="38" fillId="0" borderId="0" xfId="341" applyFont="1" applyBorder="1" applyAlignment="1">
      <alignment horizontal="left"/>
    </xf>
    <xf numFmtId="167" fontId="38" fillId="0" borderId="5" xfId="341" applyNumberFormat="1" applyFont="1" applyBorder="1" applyAlignment="1">
      <alignment horizontal="center"/>
    </xf>
    <xf numFmtId="0" fontId="39" fillId="0" borderId="6" xfId="341" applyFont="1" applyBorder="1" applyAlignment="1">
      <alignment horizontal="left" vertical="top" wrapText="1"/>
    </xf>
    <xf numFmtId="49" fontId="39" fillId="0" borderId="3" xfId="341" applyNumberFormat="1" applyFont="1" applyBorder="1" applyAlignment="1">
      <alignment horizontal="center" vertical="center"/>
    </xf>
    <xf numFmtId="0" fontId="36" fillId="0" borderId="6" xfId="341" applyFont="1" applyBorder="1" applyAlignment="1">
      <alignment horizontal="left" vertical="top" wrapText="1"/>
    </xf>
    <xf numFmtId="49" fontId="36" fillId="0" borderId="3" xfId="341" applyNumberFormat="1" applyFont="1" applyBorder="1" applyAlignment="1">
      <alignment horizontal="center" vertical="center"/>
    </xf>
    <xf numFmtId="0" fontId="39" fillId="0" borderId="9" xfId="341" applyFont="1" applyBorder="1" applyAlignment="1">
      <alignment horizontal="left" vertical="top" wrapText="1"/>
    </xf>
    <xf numFmtId="0" fontId="44" fillId="0" borderId="0" xfId="341" applyFont="1" applyBorder="1"/>
    <xf numFmtId="0" fontId="44" fillId="0" borderId="0" xfId="341" applyFont="1" applyBorder="1" applyAlignment="1">
      <alignment horizontal="left"/>
    </xf>
    <xf numFmtId="167" fontId="38" fillId="0" borderId="11" xfId="341" applyNumberFormat="1" applyFont="1" applyBorder="1" applyAlignment="1">
      <alignment horizontal="center"/>
    </xf>
    <xf numFmtId="167" fontId="38" fillId="0" borderId="11" xfId="341" applyNumberFormat="1" applyFont="1" applyFill="1" applyBorder="1" applyAlignment="1">
      <alignment horizontal="center"/>
    </xf>
    <xf numFmtId="49" fontId="39" fillId="0" borderId="5" xfId="341" applyNumberFormat="1" applyFont="1" applyFill="1" applyBorder="1" applyAlignment="1">
      <alignment horizontal="left" vertical="center" wrapText="1"/>
    </xf>
    <xf numFmtId="49" fontId="36" fillId="0" borderId="6" xfId="341" applyNumberFormat="1" applyFont="1" applyBorder="1" applyAlignment="1">
      <alignment horizontal="center" vertical="center"/>
    </xf>
    <xf numFmtId="167" fontId="38" fillId="0" borderId="5" xfId="341" applyNumberFormat="1" applyFont="1" applyFill="1" applyBorder="1" applyAlignment="1">
      <alignment horizontal="center"/>
    </xf>
    <xf numFmtId="49" fontId="36" fillId="0" borderId="5" xfId="341" applyNumberFormat="1" applyFont="1" applyFill="1" applyBorder="1" applyAlignment="1">
      <alignment horizontal="left" wrapText="1"/>
    </xf>
    <xf numFmtId="49" fontId="36" fillId="0" borderId="6" xfId="341" applyNumberFormat="1" applyFont="1" applyFill="1" applyBorder="1" applyAlignment="1">
      <alignment horizontal="center" vertical="center"/>
    </xf>
    <xf numFmtId="167" fontId="38" fillId="0" borderId="10" xfId="341" applyNumberFormat="1" applyFont="1" applyBorder="1" applyAlignment="1">
      <alignment horizontal="center"/>
    </xf>
    <xf numFmtId="49" fontId="36" fillId="0" borderId="4" xfId="341" applyNumberFormat="1" applyFont="1" applyFill="1" applyBorder="1" applyAlignment="1">
      <alignment horizontal="left" wrapText="1"/>
    </xf>
    <xf numFmtId="167" fontId="38" fillId="0" borderId="6" xfId="341" applyNumberFormat="1" applyFont="1" applyBorder="1" applyAlignment="1">
      <alignment horizontal="center"/>
    </xf>
    <xf numFmtId="167" fontId="38" fillId="0" borderId="6" xfId="341" applyNumberFormat="1" applyFont="1" applyFill="1" applyBorder="1" applyAlignment="1">
      <alignment horizontal="center"/>
    </xf>
    <xf numFmtId="49" fontId="36" fillId="0" borderId="3" xfId="341" applyNumberFormat="1" applyFont="1" applyFill="1" applyBorder="1" applyAlignment="1">
      <alignment horizontal="left" wrapText="1"/>
    </xf>
    <xf numFmtId="49" fontId="36" fillId="0" borderId="3" xfId="341" applyNumberFormat="1" applyFont="1" applyFill="1" applyBorder="1" applyAlignment="1">
      <alignment horizontal="center" vertical="center"/>
    </xf>
    <xf numFmtId="49" fontId="36" fillId="0" borderId="6" xfId="341" applyNumberFormat="1" applyFont="1" applyFill="1" applyBorder="1" applyAlignment="1">
      <alignment horizontal="left" wrapText="1"/>
    </xf>
    <xf numFmtId="0" fontId="36" fillId="0" borderId="11" xfId="341" applyFont="1" applyBorder="1" applyAlignment="1">
      <alignment horizontal="left" wrapText="1"/>
    </xf>
    <xf numFmtId="0" fontId="36" fillId="0" borderId="12" xfId="341" applyFont="1" applyBorder="1" applyAlignment="1">
      <alignment horizontal="center" vertical="justify"/>
    </xf>
    <xf numFmtId="0" fontId="36" fillId="0" borderId="11" xfId="341" applyFont="1" applyBorder="1" applyAlignment="1">
      <alignment horizontal="left" vertical="top" wrapText="1"/>
    </xf>
    <xf numFmtId="167" fontId="38" fillId="0" borderId="9" xfId="341" applyNumberFormat="1" applyFont="1" applyBorder="1" applyAlignment="1">
      <alignment horizontal="center"/>
    </xf>
    <xf numFmtId="1" fontId="43" fillId="0" borderId="5" xfId="341" applyNumberFormat="1" applyFont="1" applyBorder="1" applyAlignment="1">
      <alignment horizontal="center"/>
    </xf>
    <xf numFmtId="49" fontId="43" fillId="0" borderId="5" xfId="341" applyNumberFormat="1" applyFont="1" applyBorder="1" applyAlignment="1">
      <alignment horizontal="center"/>
    </xf>
    <xf numFmtId="49" fontId="43" fillId="0" borderId="5" xfId="341" applyNumberFormat="1" applyFont="1" applyBorder="1" applyAlignment="1">
      <alignment horizontal="center" vertical="top"/>
    </xf>
    <xf numFmtId="0" fontId="16" fillId="0" borderId="2" xfId="341" applyFont="1" applyBorder="1" applyAlignment="1"/>
    <xf numFmtId="0" fontId="16" fillId="0" borderId="0" xfId="341" applyFont="1" applyBorder="1" applyAlignment="1"/>
    <xf numFmtId="0" fontId="40" fillId="0" borderId="0" xfId="341" applyFont="1" applyBorder="1" applyAlignment="1">
      <alignment horizontal="left" wrapText="1"/>
    </xf>
    <xf numFmtId="0" fontId="25" fillId="0" borderId="0" xfId="341" applyBorder="1" applyAlignment="1"/>
    <xf numFmtId="0" fontId="45" fillId="0" borderId="0" xfId="341" applyFont="1" applyBorder="1" applyAlignment="1">
      <alignment horizontal="left"/>
    </xf>
    <xf numFmtId="0" fontId="38" fillId="0" borderId="0" xfId="327" applyFont="1" applyAlignment="1"/>
    <xf numFmtId="49" fontId="44" fillId="0" borderId="13" xfId="341" applyNumberFormat="1" applyFont="1" applyBorder="1" applyAlignment="1">
      <alignment horizontal="left" wrapText="1"/>
    </xf>
    <xf numFmtId="0" fontId="21" fillId="0" borderId="0" xfId="237"/>
    <xf numFmtId="0" fontId="13" fillId="0" borderId="0" xfId="237" applyFont="1"/>
    <xf numFmtId="0" fontId="16" fillId="0" borderId="0" xfId="237" applyFont="1" applyAlignment="1">
      <alignment horizontal="justify"/>
    </xf>
    <xf numFmtId="0" fontId="16" fillId="0" borderId="5" xfId="237" applyFont="1" applyBorder="1" applyAlignment="1">
      <alignment horizontal="center" wrapText="1"/>
    </xf>
    <xf numFmtId="0" fontId="16" fillId="0" borderId="5" xfId="237" applyFont="1" applyBorder="1" applyAlignment="1">
      <alignment horizontal="justify" vertical="top" wrapText="1"/>
    </xf>
    <xf numFmtId="0" fontId="16" fillId="0" borderId="5" xfId="237" applyFont="1" applyBorder="1" applyAlignment="1">
      <alignment horizontal="justify" wrapText="1"/>
    </xf>
    <xf numFmtId="0" fontId="15" fillId="0" borderId="5" xfId="237" applyFont="1" applyBorder="1" applyAlignment="1">
      <alignment horizontal="justify" vertical="top" wrapText="1"/>
    </xf>
    <xf numFmtId="0" fontId="15" fillId="0" borderId="5" xfId="237" applyFont="1" applyBorder="1" applyAlignment="1">
      <alignment horizontal="justify" wrapText="1"/>
    </xf>
    <xf numFmtId="0" fontId="11" fillId="0" borderId="5" xfId="237" applyFont="1" applyBorder="1" applyAlignment="1">
      <alignment horizontal="center" wrapText="1"/>
    </xf>
    <xf numFmtId="0" fontId="46" fillId="0" borderId="0" xfId="237" applyFont="1" applyBorder="1" applyAlignment="1">
      <alignment horizontal="center"/>
    </xf>
    <xf numFmtId="0" fontId="47" fillId="0" borderId="0" xfId="237" applyFont="1" applyAlignment="1">
      <alignment wrapText="1"/>
    </xf>
    <xf numFmtId="0" fontId="15" fillId="0" borderId="0" xfId="237" applyFont="1" applyAlignment="1">
      <alignment wrapText="1"/>
    </xf>
    <xf numFmtId="0" fontId="48" fillId="0" borderId="0" xfId="237" applyFont="1"/>
    <xf numFmtId="0" fontId="18" fillId="0" borderId="0" xfId="237" applyFont="1" applyFill="1" applyAlignment="1">
      <alignment wrapText="1"/>
    </xf>
    <xf numFmtId="0" fontId="48" fillId="0" borderId="0" xfId="237" applyFont="1" applyAlignment="1">
      <alignment horizontal="right"/>
    </xf>
    <xf numFmtId="0" fontId="41" fillId="0" borderId="0" xfId="237" applyFont="1"/>
    <xf numFmtId="0" fontId="15" fillId="0" borderId="0" xfId="237" applyFont="1" applyFill="1" applyAlignment="1">
      <alignment vertical="center"/>
    </xf>
    <xf numFmtId="0" fontId="6" fillId="0" borderId="4" xfId="0" applyNumberFormat="1" applyFont="1" applyFill="1" applyBorder="1" applyAlignment="1">
      <alignment horizontal="center" vertical="top" wrapText="1"/>
    </xf>
    <xf numFmtId="0" fontId="7" fillId="0" borderId="5" xfId="0" applyNumberFormat="1" applyFont="1" applyFill="1" applyBorder="1" applyAlignment="1">
      <alignment horizontal="left" wrapText="1"/>
    </xf>
    <xf numFmtId="0" fontId="8" fillId="0" borderId="5" xfId="0" applyNumberFormat="1" applyFont="1" applyFill="1" applyBorder="1" applyAlignment="1">
      <alignment horizontal="left" wrapText="1"/>
    </xf>
    <xf numFmtId="165" fontId="7" fillId="0" borderId="5" xfId="0" applyNumberFormat="1" applyFont="1" applyFill="1" applyBorder="1" applyAlignment="1">
      <alignment horizontal="right" wrapText="1"/>
    </xf>
    <xf numFmtId="165" fontId="8" fillId="0" borderId="5" xfId="0" applyNumberFormat="1" applyFont="1" applyFill="1" applyBorder="1" applyAlignment="1">
      <alignment horizontal="right" wrapText="1"/>
    </xf>
    <xf numFmtId="0" fontId="16" fillId="0" borderId="5" xfId="237" applyFont="1" applyBorder="1" applyAlignment="1">
      <alignment horizontal="center" vertical="center" wrapText="1"/>
    </xf>
    <xf numFmtId="0" fontId="16" fillId="0" borderId="0" xfId="237" applyFont="1" applyBorder="1" applyAlignment="1">
      <alignment horizontal="center" vertical="center" wrapText="1"/>
    </xf>
    <xf numFmtId="0" fontId="49" fillId="0" borderId="5" xfId="339" applyFill="1" applyBorder="1"/>
    <xf numFmtId="49" fontId="11" fillId="0" borderId="5" xfId="237" applyNumberFormat="1" applyFont="1" applyFill="1" applyBorder="1" applyAlignment="1">
      <alignment horizontal="left"/>
    </xf>
    <xf numFmtId="49" fontId="49" fillId="0" borderId="5" xfId="339" applyNumberFormat="1" applyFill="1" applyBorder="1"/>
    <xf numFmtId="0" fontId="22" fillId="0" borderId="5" xfId="237" applyFont="1" applyFill="1" applyBorder="1" applyAlignment="1">
      <alignment horizontal="left" vertical="top" wrapText="1"/>
    </xf>
    <xf numFmtId="1" fontId="11" fillId="0" borderId="5" xfId="237" applyNumberFormat="1" applyFont="1" applyFill="1" applyBorder="1" applyAlignment="1">
      <alignment horizontal="left" vertical="top" wrapText="1"/>
    </xf>
    <xf numFmtId="49" fontId="11" fillId="0" borderId="5" xfId="237" applyNumberFormat="1" applyFont="1" applyFill="1" applyBorder="1" applyAlignment="1"/>
    <xf numFmtId="0" fontId="11" fillId="0" borderId="5" xfId="338" applyFont="1" applyFill="1" applyBorder="1" applyAlignment="1">
      <alignment horizontal="left" vertical="top" wrapText="1"/>
    </xf>
    <xf numFmtId="49" fontId="8" fillId="0" borderId="5" xfId="336" applyNumberFormat="1" applyFont="1" applyFill="1" applyBorder="1" applyAlignment="1">
      <alignment horizontal="left" wrapText="1"/>
    </xf>
    <xf numFmtId="49" fontId="49" fillId="0" borderId="5" xfId="316" applyNumberFormat="1" applyFill="1" applyBorder="1"/>
    <xf numFmtId="0" fontId="18" fillId="4" borderId="5" xfId="343" applyFont="1" applyFill="1" applyBorder="1" applyAlignment="1">
      <alignment horizontal="center" vertical="top"/>
    </xf>
    <xf numFmtId="0" fontId="11" fillId="4" borderId="5" xfId="343" applyFont="1" applyFill="1" applyBorder="1" applyAlignment="1">
      <alignment horizontal="center" vertical="top"/>
    </xf>
    <xf numFmtId="0" fontId="11" fillId="7" borderId="5" xfId="343" applyFont="1" applyFill="1" applyBorder="1" applyAlignment="1">
      <alignment horizontal="center" vertical="top"/>
    </xf>
    <xf numFmtId="0" fontId="18" fillId="4" borderId="5" xfId="343" applyFont="1" applyFill="1" applyBorder="1" applyAlignment="1">
      <alignment horizontal="justify" vertical="top" wrapText="1"/>
    </xf>
    <xf numFmtId="0" fontId="11" fillId="4" borderId="5" xfId="343" applyFont="1" applyFill="1" applyBorder="1" applyAlignment="1">
      <alignment horizontal="justify" vertical="top" wrapText="1"/>
    </xf>
    <xf numFmtId="0" fontId="18" fillId="7" borderId="5" xfId="343" applyFont="1" applyFill="1" applyBorder="1" applyAlignment="1">
      <alignment horizontal="justify" vertical="top" wrapText="1"/>
    </xf>
    <xf numFmtId="49" fontId="23" fillId="5" borderId="3" xfId="171" applyNumberFormat="1" applyFont="1" applyFill="1" applyBorder="1" applyProtection="1">
      <alignment horizontal="center"/>
    </xf>
    <xf numFmtId="0" fontId="23" fillId="5" borderId="29" xfId="158" applyNumberFormat="1" applyFont="1" applyFill="1" applyAlignment="1" applyProtection="1">
      <alignment wrapText="1"/>
    </xf>
    <xf numFmtId="49" fontId="23" fillId="0" borderId="3" xfId="171" applyNumberFormat="1" applyFont="1" applyBorder="1" applyProtection="1">
      <alignment horizontal="center"/>
    </xf>
    <xf numFmtId="0" fontId="23" fillId="0" borderId="29" xfId="158" applyNumberFormat="1" applyFont="1" applyAlignment="1" applyProtection="1">
      <alignment wrapText="1"/>
    </xf>
    <xf numFmtId="49" fontId="23" fillId="7" borderId="3" xfId="171" applyNumberFormat="1" applyFont="1" applyFill="1" applyBorder="1" applyProtection="1">
      <alignment horizontal="center"/>
    </xf>
    <xf numFmtId="0" fontId="23" fillId="7" borderId="29" xfId="158" applyNumberFormat="1" applyFont="1" applyFill="1" applyAlignment="1" applyProtection="1">
      <alignment wrapText="1"/>
    </xf>
    <xf numFmtId="49" fontId="23" fillId="3" borderId="3" xfId="171" applyNumberFormat="1" applyFont="1" applyFill="1" applyBorder="1" applyProtection="1">
      <alignment horizontal="center"/>
    </xf>
    <xf numFmtId="0" fontId="23" fillId="3" borderId="29" xfId="158" applyNumberFormat="1" applyFont="1" applyFill="1" applyAlignment="1" applyProtection="1">
      <alignment wrapText="1"/>
    </xf>
    <xf numFmtId="49" fontId="23" fillId="0" borderId="4" xfId="171" applyNumberFormat="1" applyFont="1" applyBorder="1" applyProtection="1">
      <alignment horizontal="center"/>
    </xf>
    <xf numFmtId="0" fontId="23" fillId="0" borderId="15" xfId="158" applyNumberFormat="1" applyFont="1" applyBorder="1" applyAlignment="1" applyProtection="1">
      <alignment wrapText="1"/>
    </xf>
    <xf numFmtId="49" fontId="23" fillId="5" borderId="5" xfId="171" applyNumberFormat="1" applyFont="1" applyFill="1" applyBorder="1" applyProtection="1">
      <alignment horizontal="center"/>
    </xf>
    <xf numFmtId="0" fontId="23" fillId="5" borderId="5" xfId="158" applyNumberFormat="1" applyFont="1" applyFill="1" applyBorder="1" applyAlignment="1" applyProtection="1">
      <alignment wrapText="1"/>
    </xf>
    <xf numFmtId="49" fontId="23" fillId="0" borderId="5" xfId="171" applyNumberFormat="1" applyFont="1" applyBorder="1" applyProtection="1">
      <alignment horizontal="center"/>
    </xf>
    <xf numFmtId="0" fontId="23" fillId="0" borderId="5" xfId="158" applyNumberFormat="1" applyFont="1" applyBorder="1" applyAlignment="1" applyProtection="1">
      <alignment wrapText="1"/>
    </xf>
    <xf numFmtId="49" fontId="3" fillId="0" borderId="5" xfId="339" applyNumberFormat="1" applyFont="1" applyFill="1" applyBorder="1"/>
    <xf numFmtId="49" fontId="3" fillId="0" borderId="5" xfId="316" applyNumberFormat="1" applyFont="1" applyFill="1" applyBorder="1"/>
    <xf numFmtId="0" fontId="11" fillId="2" borderId="5" xfId="237" applyNumberFormat="1" applyFont="1" applyFill="1" applyBorder="1" applyAlignment="1">
      <alignment horizontal="left" vertical="top" wrapText="1"/>
    </xf>
    <xf numFmtId="1" fontId="11" fillId="2" borderId="10" xfId="237" applyNumberFormat="1" applyFont="1" applyFill="1" applyBorder="1" applyAlignment="1">
      <alignment horizontal="left" vertical="top" wrapText="1"/>
    </xf>
    <xf numFmtId="49" fontId="11" fillId="2" borderId="10" xfId="237" applyNumberFormat="1" applyFont="1" applyFill="1" applyBorder="1" applyAlignment="1">
      <alignment horizontal="left"/>
    </xf>
    <xf numFmtId="49" fontId="8" fillId="0" borderId="4" xfId="0" applyNumberFormat="1" applyFont="1" applyFill="1" applyBorder="1" applyAlignment="1">
      <alignment horizontal="left" wrapText="1"/>
    </xf>
    <xf numFmtId="49" fontId="11" fillId="2" borderId="10" xfId="237" applyNumberFormat="1" applyFont="1" applyFill="1" applyBorder="1" applyAlignment="1"/>
    <xf numFmtId="165" fontId="11" fillId="2" borderId="10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3" fillId="0" borderId="5" xfId="0" applyNumberFormat="1" applyFont="1" applyFill="1" applyBorder="1" applyAlignment="1">
      <alignment vertical="top" wrapText="1"/>
    </xf>
    <xf numFmtId="49" fontId="8" fillId="0" borderId="5" xfId="0" applyNumberFormat="1" applyFont="1" applyFill="1" applyBorder="1" applyAlignment="1">
      <alignment horizontal="left" wrapText="1"/>
    </xf>
    <xf numFmtId="49" fontId="2" fillId="0" borderId="5" xfId="339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1" fillId="0" borderId="5" xfId="339" applyNumberFormat="1" applyFont="1" applyFill="1" applyBorder="1"/>
    <xf numFmtId="49" fontId="18" fillId="0" borderId="5" xfId="237" applyNumberFormat="1" applyFont="1" applyFill="1" applyBorder="1" applyAlignment="1">
      <alignment horizontal="left"/>
    </xf>
    <xf numFmtId="0" fontId="21" fillId="0" borderId="0" xfId="243"/>
    <xf numFmtId="1" fontId="18" fillId="0" borderId="5" xfId="237" applyNumberFormat="1" applyFont="1" applyFill="1" applyBorder="1" applyAlignment="1">
      <alignment horizontal="left" vertical="top" wrapText="1"/>
    </xf>
    <xf numFmtId="165" fontId="18" fillId="0" borderId="5" xfId="237" applyNumberFormat="1" applyFont="1" applyFill="1" applyBorder="1" applyAlignment="1">
      <alignment horizontal="center"/>
    </xf>
    <xf numFmtId="0" fontId="16" fillId="0" borderId="5" xfId="237" applyFont="1" applyBorder="1" applyAlignment="1">
      <alignment horizontal="center" vertical="center" wrapText="1"/>
    </xf>
    <xf numFmtId="0" fontId="41" fillId="0" borderId="0" xfId="237" applyFont="1" applyFill="1" applyAlignment="1">
      <alignment horizontal="left"/>
    </xf>
    <xf numFmtId="0" fontId="16" fillId="0" borderId="0" xfId="237" applyFont="1" applyAlignment="1">
      <alignment horizontal="left" wrapText="1"/>
    </xf>
    <xf numFmtId="0" fontId="41" fillId="0" borderId="0" xfId="237" applyFont="1" applyFill="1" applyAlignment="1">
      <alignment horizontal="center" wrapText="1"/>
    </xf>
    <xf numFmtId="0" fontId="21" fillId="0" borderId="0" xfId="237" applyBorder="1" applyAlignment="1">
      <alignment horizontal="center"/>
    </xf>
    <xf numFmtId="165" fontId="13" fillId="0" borderId="0" xfId="0" applyNumberFormat="1" applyFont="1" applyFill="1" applyBorder="1" applyAlignment="1">
      <alignment horizontal="left" vertical="top" wrapText="1"/>
    </xf>
    <xf numFmtId="165" fontId="13" fillId="0" borderId="0" xfId="0" applyNumberFormat="1" applyFont="1" applyFill="1" applyBorder="1" applyAlignment="1">
      <alignment horizontal="left" vertical="top"/>
    </xf>
    <xf numFmtId="44" fontId="15" fillId="0" borderId="0" xfId="0" applyFont="1" applyFill="1" applyAlignment="1">
      <alignment horizontal="center" vertical="top" wrapText="1"/>
    </xf>
    <xf numFmtId="44" fontId="14" fillId="0" borderId="5" xfId="0" applyFont="1" applyFill="1" applyBorder="1" applyAlignment="1">
      <alignment horizontal="center" vertical="center"/>
    </xf>
    <xf numFmtId="165" fontId="14" fillId="0" borderId="5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5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38" fillId="0" borderId="0" xfId="341" applyFont="1" applyFill="1" applyBorder="1" applyAlignment="1">
      <alignment horizontal="center" vertical="center" wrapText="1"/>
    </xf>
    <xf numFmtId="0" fontId="44" fillId="0" borderId="0" xfId="327" applyFont="1" applyFill="1" applyAlignment="1">
      <alignment horizontal="left" wrapText="1"/>
    </xf>
    <xf numFmtId="0" fontId="43" fillId="0" borderId="0" xfId="327" applyFont="1" applyFill="1" applyAlignment="1"/>
    <xf numFmtId="0" fontId="38" fillId="0" borderId="5" xfId="341" applyFont="1" applyBorder="1" applyAlignment="1">
      <alignment horizontal="center" vertical="center"/>
    </xf>
    <xf numFmtId="0" fontId="39" fillId="0" borderId="5" xfId="341" applyFont="1" applyBorder="1" applyAlignment="1">
      <alignment horizontal="center" vertical="center" wrapText="1"/>
    </xf>
    <xf numFmtId="0" fontId="43" fillId="0" borderId="5" xfId="293" applyFont="1" applyBorder="1" applyAlignment="1">
      <alignment horizontal="center" vertical="center"/>
    </xf>
    <xf numFmtId="0" fontId="39" fillId="0" borderId="3" xfId="342" applyFont="1" applyBorder="1" applyAlignment="1">
      <alignment horizontal="left" vertical="top"/>
    </xf>
    <xf numFmtId="0" fontId="39" fillId="0" borderId="6" xfId="342" applyFont="1" applyBorder="1" applyAlignment="1">
      <alignment horizontal="left" vertical="top"/>
    </xf>
    <xf numFmtId="0" fontId="38" fillId="0" borderId="0" xfId="342" applyFont="1" applyBorder="1" applyAlignment="1">
      <alignment horizontal="right"/>
    </xf>
    <xf numFmtId="0" fontId="41" fillId="0" borderId="0" xfId="327" applyFont="1" applyFill="1" applyAlignment="1">
      <alignment horizontal="left"/>
    </xf>
    <xf numFmtId="0" fontId="16" fillId="0" borderId="0" xfId="327" applyFont="1" applyFill="1" applyAlignment="1">
      <alignment horizontal="left" wrapText="1"/>
    </xf>
    <xf numFmtId="0" fontId="39" fillId="0" borderId="0" xfId="342" applyFont="1" applyBorder="1" applyAlignment="1">
      <alignment horizontal="center" vertical="center" wrapText="1"/>
    </xf>
    <xf numFmtId="0" fontId="39" fillId="0" borderId="5" xfId="342" applyFont="1" applyBorder="1" applyAlignment="1">
      <alignment horizontal="center" vertical="center"/>
    </xf>
    <xf numFmtId="0" fontId="39" fillId="0" borderId="7" xfId="342" applyFont="1" applyBorder="1" applyAlignment="1">
      <alignment horizontal="center" vertical="center"/>
    </xf>
    <xf numFmtId="0" fontId="40" fillId="0" borderId="7" xfId="293" applyFont="1" applyBorder="1" applyAlignment="1">
      <alignment horizontal="center" vertical="center"/>
    </xf>
    <xf numFmtId="0" fontId="40" fillId="0" borderId="8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0" zoomScaleSheetLayoutView="100" workbookViewId="0">
      <selection activeCell="A3" sqref="A3:C3"/>
    </sheetView>
  </sheetViews>
  <sheetFormatPr defaultRowHeight="12.75"/>
  <cols>
    <col min="1" max="1" width="88.6640625" style="138" customWidth="1"/>
    <col min="2" max="2" width="31" style="138" customWidth="1"/>
    <col min="3" max="3" width="22" style="138" customWidth="1"/>
    <col min="4" max="4" width="23.33203125" style="139" customWidth="1"/>
    <col min="5" max="16384" width="9.33203125" style="138"/>
  </cols>
  <sheetData>
    <row r="1" spans="1:9" ht="38.25" customHeight="1">
      <c r="B1" s="210" t="s">
        <v>166</v>
      </c>
      <c r="C1" s="210"/>
      <c r="D1" s="154"/>
      <c r="E1" s="152"/>
      <c r="F1" s="153"/>
      <c r="I1" s="152"/>
    </row>
    <row r="2" spans="1:9" ht="136.5" customHeight="1">
      <c r="B2" s="211" t="s">
        <v>278</v>
      </c>
      <c r="C2" s="211"/>
      <c r="D2" s="151"/>
      <c r="F2" s="150"/>
    </row>
    <row r="3" spans="1:9" ht="189" customHeight="1">
      <c r="A3" s="212" t="s">
        <v>244</v>
      </c>
      <c r="B3" s="212"/>
      <c r="C3" s="212"/>
      <c r="D3" s="149"/>
      <c r="E3" s="148"/>
      <c r="F3" s="148"/>
      <c r="G3" s="148"/>
      <c r="H3" s="148"/>
      <c r="I3" s="148"/>
    </row>
    <row r="4" spans="1:9" ht="15.75">
      <c r="A4" s="147"/>
      <c r="B4" s="213"/>
      <c r="C4" s="213"/>
    </row>
    <row r="5" spans="1:9" ht="18.600000000000001" customHeight="1">
      <c r="A5" s="209" t="s">
        <v>24</v>
      </c>
      <c r="B5" s="160" t="s">
        <v>23</v>
      </c>
      <c r="C5" s="161"/>
    </row>
    <row r="6" spans="1:9" ht="54.75" customHeight="1">
      <c r="A6" s="209"/>
      <c r="B6" s="160" t="s">
        <v>177</v>
      </c>
      <c r="C6" s="139"/>
      <c r="D6" s="138"/>
    </row>
    <row r="7" spans="1:9" ht="16.149999999999999" customHeight="1">
      <c r="A7" s="146">
        <v>1</v>
      </c>
      <c r="B7" s="146">
        <v>3</v>
      </c>
      <c r="C7" s="139"/>
      <c r="D7" s="138"/>
    </row>
    <row r="8" spans="1:9" ht="21" customHeight="1">
      <c r="A8" s="145" t="s">
        <v>96</v>
      </c>
      <c r="B8" s="141"/>
      <c r="C8" s="139"/>
      <c r="D8" s="138"/>
    </row>
    <row r="9" spans="1:9" ht="37.9" customHeight="1">
      <c r="A9" s="144" t="s">
        <v>97</v>
      </c>
      <c r="B9" s="141"/>
      <c r="C9" s="139"/>
      <c r="D9" s="138"/>
    </row>
    <row r="10" spans="1:9" ht="39" customHeight="1">
      <c r="A10" s="142" t="s">
        <v>98</v>
      </c>
      <c r="B10" s="141">
        <v>100</v>
      </c>
      <c r="C10" s="139"/>
      <c r="D10" s="138"/>
    </row>
    <row r="11" spans="1:9" ht="15.75">
      <c r="A11" s="142" t="s">
        <v>99</v>
      </c>
      <c r="B11" s="141">
        <v>0</v>
      </c>
      <c r="C11" s="139"/>
      <c r="D11" s="138"/>
    </row>
    <row r="12" spans="1:9" ht="47.25">
      <c r="A12" s="142" t="s">
        <v>100</v>
      </c>
      <c r="B12" s="141">
        <v>0</v>
      </c>
      <c r="C12" s="139"/>
      <c r="D12" s="138"/>
    </row>
    <row r="13" spans="1:9" ht="21" customHeight="1">
      <c r="A13" s="142" t="s">
        <v>101</v>
      </c>
      <c r="B13" s="141">
        <v>0</v>
      </c>
      <c r="C13" s="139"/>
      <c r="D13" s="138"/>
    </row>
    <row r="14" spans="1:9" ht="47.25">
      <c r="A14" s="142" t="s">
        <v>102</v>
      </c>
      <c r="B14" s="141">
        <v>0</v>
      </c>
      <c r="C14" s="139"/>
      <c r="D14" s="138"/>
    </row>
    <row r="15" spans="1:9" ht="15.75">
      <c r="A15" s="142" t="s">
        <v>103</v>
      </c>
      <c r="B15" s="141">
        <v>0</v>
      </c>
      <c r="C15" s="139"/>
      <c r="D15" s="138"/>
    </row>
    <row r="16" spans="1:9" ht="15.75">
      <c r="A16" s="142" t="s">
        <v>104</v>
      </c>
      <c r="B16" s="141">
        <v>0</v>
      </c>
      <c r="C16" s="139"/>
      <c r="D16" s="138"/>
    </row>
    <row r="17" spans="1:4" ht="31.5">
      <c r="A17" s="144" t="s">
        <v>105</v>
      </c>
      <c r="B17" s="143"/>
      <c r="D17" s="138"/>
    </row>
    <row r="18" spans="1:4" ht="31.5">
      <c r="A18" s="142" t="s">
        <v>106</v>
      </c>
      <c r="B18" s="141">
        <v>0</v>
      </c>
      <c r="D18" s="138"/>
    </row>
    <row r="19" spans="1:4" ht="33" customHeight="1">
      <c r="A19" s="142" t="s">
        <v>107</v>
      </c>
      <c r="B19" s="141">
        <v>100</v>
      </c>
      <c r="D19" s="138"/>
    </row>
    <row r="20" spans="1:4" ht="31.5">
      <c r="A20" s="142" t="s">
        <v>108</v>
      </c>
      <c r="B20" s="141">
        <v>0</v>
      </c>
      <c r="D20" s="138"/>
    </row>
    <row r="21" spans="1:4" ht="15.75">
      <c r="A21" s="142" t="s">
        <v>109</v>
      </c>
      <c r="B21" s="141">
        <v>100</v>
      </c>
      <c r="D21" s="138"/>
    </row>
    <row r="22" spans="1:4" ht="15.75">
      <c r="A22" s="144" t="s">
        <v>110</v>
      </c>
      <c r="B22" s="143"/>
      <c r="D22" s="138"/>
    </row>
    <row r="23" spans="1:4" ht="47.25">
      <c r="A23" s="142" t="s">
        <v>111</v>
      </c>
      <c r="B23" s="141">
        <v>0</v>
      </c>
      <c r="D23" s="138"/>
    </row>
    <row r="24" spans="1:4" ht="31.5">
      <c r="A24" s="142" t="s">
        <v>112</v>
      </c>
      <c r="B24" s="141">
        <v>100</v>
      </c>
      <c r="D24" s="138"/>
    </row>
    <row r="25" spans="1:4" ht="15.75">
      <c r="A25" s="144" t="s">
        <v>113</v>
      </c>
      <c r="B25" s="143"/>
      <c r="D25" s="138"/>
    </row>
    <row r="26" spans="1:4" ht="51.6" customHeight="1">
      <c r="A26" s="142" t="s">
        <v>114</v>
      </c>
      <c r="B26" s="141">
        <v>0</v>
      </c>
      <c r="D26" s="138"/>
    </row>
    <row r="27" spans="1:4" ht="39" customHeight="1">
      <c r="A27" s="142" t="s">
        <v>115</v>
      </c>
      <c r="B27" s="141">
        <v>100</v>
      </c>
      <c r="D27" s="138"/>
    </row>
    <row r="28" spans="1:4" ht="55.15" customHeight="1">
      <c r="A28" s="142" t="s">
        <v>116</v>
      </c>
      <c r="B28" s="141">
        <v>0</v>
      </c>
      <c r="D28" s="138"/>
    </row>
    <row r="29" spans="1:4" ht="55.9" customHeight="1">
      <c r="A29" s="142" t="s">
        <v>117</v>
      </c>
      <c r="B29" s="141">
        <v>100</v>
      </c>
      <c r="D29" s="138"/>
    </row>
    <row r="30" spans="1:4" ht="51.6" customHeight="1">
      <c r="A30" s="142" t="s">
        <v>118</v>
      </c>
      <c r="B30" s="141">
        <v>0</v>
      </c>
      <c r="D30" s="138"/>
    </row>
    <row r="31" spans="1:4" ht="50.45" customHeight="1">
      <c r="A31" s="142" t="s">
        <v>119</v>
      </c>
      <c r="B31" s="141">
        <v>100</v>
      </c>
      <c r="D31" s="138"/>
    </row>
    <row r="32" spans="1:4" ht="36.6" customHeight="1">
      <c r="A32" s="142" t="s">
        <v>120</v>
      </c>
      <c r="B32" s="141">
        <v>0</v>
      </c>
      <c r="D32" s="138"/>
    </row>
    <row r="33" spans="1:4" ht="33" customHeight="1">
      <c r="A33" s="142" t="s">
        <v>121</v>
      </c>
      <c r="B33" s="141">
        <v>100</v>
      </c>
      <c r="D33" s="138"/>
    </row>
    <row r="34" spans="1:4" ht="15.75">
      <c r="A34" s="144" t="s">
        <v>122</v>
      </c>
      <c r="B34" s="143"/>
      <c r="D34" s="138"/>
    </row>
    <row r="35" spans="1:4" ht="18.600000000000001" customHeight="1">
      <c r="A35" s="142" t="s">
        <v>123</v>
      </c>
      <c r="B35" s="141">
        <v>0</v>
      </c>
      <c r="D35" s="138"/>
    </row>
    <row r="36" spans="1:4" ht="18.600000000000001" customHeight="1">
      <c r="A36" s="142" t="s">
        <v>124</v>
      </c>
      <c r="B36" s="141">
        <v>100</v>
      </c>
      <c r="D36" s="138"/>
    </row>
    <row r="37" spans="1:4" ht="19.899999999999999" customHeight="1">
      <c r="A37" s="142" t="s">
        <v>125</v>
      </c>
      <c r="B37" s="141">
        <v>0</v>
      </c>
      <c r="D37" s="138"/>
    </row>
    <row r="38" spans="1:4" ht="20.45" customHeight="1">
      <c r="A38" s="142" t="s">
        <v>126</v>
      </c>
      <c r="B38" s="141">
        <v>100</v>
      </c>
      <c r="D38" s="138"/>
    </row>
    <row r="39" spans="1:4" ht="15.75">
      <c r="A39" s="140"/>
      <c r="D39" s="138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7" zoomScaleSheetLayoutView="100" workbookViewId="0">
      <selection activeCell="B22" sqref="B22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4" t="s">
        <v>224</v>
      </c>
      <c r="D1" s="215"/>
      <c r="E1" s="215"/>
    </row>
    <row r="2" spans="1:8" ht="15">
      <c r="B2" s="6"/>
      <c r="C2" s="215"/>
      <c r="D2" s="215"/>
      <c r="E2" s="215"/>
    </row>
    <row r="3" spans="1:8" ht="15">
      <c r="B3" s="6"/>
      <c r="C3" s="215"/>
      <c r="D3" s="215"/>
      <c r="E3" s="215"/>
    </row>
    <row r="4" spans="1:8" ht="33.75" customHeight="1">
      <c r="B4" s="6"/>
      <c r="C4" s="215"/>
      <c r="D4" s="215"/>
      <c r="E4" s="215"/>
    </row>
    <row r="5" spans="1:8" ht="39.75" customHeight="1">
      <c r="C5" s="215"/>
      <c r="D5" s="215"/>
      <c r="E5" s="215"/>
    </row>
    <row r="6" spans="1:8" ht="63" customHeight="1">
      <c r="A6" s="216" t="s">
        <v>225</v>
      </c>
      <c r="B6" s="216"/>
      <c r="C6" s="216"/>
      <c r="D6" s="216"/>
      <c r="E6" s="216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7" t="s">
        <v>25</v>
      </c>
      <c r="B8" s="217" t="s">
        <v>2</v>
      </c>
      <c r="C8" s="218" t="s">
        <v>7</v>
      </c>
      <c r="D8" s="218"/>
      <c r="E8" s="218"/>
      <c r="F8" s="14"/>
      <c r="G8" s="15"/>
    </row>
    <row r="9" spans="1:8" s="16" customFormat="1" ht="16.5" customHeight="1">
      <c r="A9" s="217"/>
      <c r="B9" s="217"/>
      <c r="C9" s="25" t="s">
        <v>30</v>
      </c>
      <c r="D9" s="25" t="s">
        <v>31</v>
      </c>
      <c r="E9" s="25" t="s">
        <v>32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1" t="s">
        <v>33</v>
      </c>
      <c r="B11" s="174" t="s">
        <v>34</v>
      </c>
      <c r="C11" s="28">
        <f>C12+C35</f>
        <v>1016.3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72" t="s">
        <v>35</v>
      </c>
      <c r="B12" s="175" t="s">
        <v>36</v>
      </c>
      <c r="C12" s="26">
        <f>C13+C18+C25+C30</f>
        <v>1016.3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73" t="s">
        <v>178</v>
      </c>
      <c r="B13" s="176" t="s">
        <v>200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77" t="s">
        <v>179</v>
      </c>
      <c r="B14" s="178" t="s">
        <v>201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79" t="s">
        <v>249</v>
      </c>
      <c r="B15" s="180" t="s">
        <v>248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77" t="s">
        <v>180</v>
      </c>
      <c r="B16" s="178" t="s">
        <v>202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79" t="s">
        <v>181</v>
      </c>
      <c r="B17" s="180" t="s">
        <v>203</v>
      </c>
      <c r="C17" s="27">
        <v>346.6</v>
      </c>
      <c r="D17" s="27"/>
      <c r="E17" s="27"/>
      <c r="F17" s="19"/>
      <c r="G17" s="20"/>
    </row>
    <row r="18" spans="1:7" s="21" customFormat="1" ht="30">
      <c r="A18" s="181" t="s">
        <v>182</v>
      </c>
      <c r="B18" s="182" t="s">
        <v>204</v>
      </c>
      <c r="C18" s="27">
        <f>C19+C21+C23</f>
        <v>0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77" t="s">
        <v>183</v>
      </c>
      <c r="B19" s="178" t="s">
        <v>205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79" t="s">
        <v>184</v>
      </c>
      <c r="B20" s="180" t="s">
        <v>205</v>
      </c>
      <c r="C20" s="27"/>
      <c r="D20" s="27"/>
      <c r="E20" s="27"/>
      <c r="F20" s="19"/>
      <c r="G20" s="20"/>
    </row>
    <row r="21" spans="1:7" s="21" customFormat="1" ht="30">
      <c r="A21" s="177" t="s">
        <v>185</v>
      </c>
      <c r="B21" s="178" t="s">
        <v>206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79" t="s">
        <v>186</v>
      </c>
      <c r="B22" s="180" t="s">
        <v>206</v>
      </c>
      <c r="C22" s="27"/>
      <c r="D22" s="27"/>
      <c r="E22" s="27"/>
      <c r="F22" s="19"/>
      <c r="G22" s="20"/>
    </row>
    <row r="23" spans="1:7" s="21" customFormat="1" ht="15.75">
      <c r="A23" s="177" t="s">
        <v>187</v>
      </c>
      <c r="B23" s="178" t="s">
        <v>37</v>
      </c>
      <c r="C23" s="27">
        <f>C24</f>
        <v>0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79" t="s">
        <v>188</v>
      </c>
      <c r="B24" s="180" t="s">
        <v>207</v>
      </c>
      <c r="C24" s="27"/>
      <c r="D24" s="27"/>
      <c r="E24" s="27"/>
      <c r="F24" s="19"/>
      <c r="G24" s="20"/>
    </row>
    <row r="25" spans="1:7" s="21" customFormat="1" ht="30">
      <c r="A25" s="181" t="s">
        <v>189</v>
      </c>
      <c r="B25" s="182" t="s">
        <v>208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77" t="s">
        <v>190</v>
      </c>
      <c r="B26" s="178" t="s">
        <v>209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79" t="s">
        <v>191</v>
      </c>
      <c r="B27" s="180" t="s">
        <v>210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77" t="s">
        <v>192</v>
      </c>
      <c r="B28" s="178" t="s">
        <v>211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79" t="s">
        <v>193</v>
      </c>
      <c r="B29" s="180" t="s">
        <v>212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83" t="s">
        <v>194</v>
      </c>
      <c r="B30" s="184" t="s">
        <v>39</v>
      </c>
      <c r="C30" s="27">
        <f t="shared" ref="C30:E31" si="0">C31</f>
        <v>207.5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77" t="s">
        <v>195</v>
      </c>
      <c r="B31" s="178" t="s">
        <v>255</v>
      </c>
      <c r="C31" s="27">
        <f t="shared" si="0"/>
        <v>207.5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79" t="s">
        <v>196</v>
      </c>
      <c r="B32" s="180" t="s">
        <v>256</v>
      </c>
      <c r="C32" s="27">
        <v>207.5</v>
      </c>
      <c r="D32" s="27">
        <v>207.5</v>
      </c>
      <c r="E32" s="27">
        <v>207.5</v>
      </c>
      <c r="F32" s="19"/>
      <c r="G32" s="20"/>
    </row>
    <row r="33" spans="1:7" s="21" customFormat="1" ht="30">
      <c r="A33" s="177" t="s">
        <v>40</v>
      </c>
      <c r="B33" s="178" t="s">
        <v>41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85" t="s">
        <v>197</v>
      </c>
      <c r="B34" s="186" t="s">
        <v>213</v>
      </c>
      <c r="C34" s="27"/>
      <c r="D34" s="27"/>
      <c r="E34" s="27"/>
      <c r="F34" s="22"/>
      <c r="G34" s="20"/>
    </row>
    <row r="35" spans="1:7" s="21" customFormat="1" ht="15.75">
      <c r="A35" s="187" t="s">
        <v>198</v>
      </c>
      <c r="B35" s="188" t="s">
        <v>214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89" t="s">
        <v>199</v>
      </c>
      <c r="B36" s="190" t="s">
        <v>215</v>
      </c>
      <c r="C36" s="27"/>
      <c r="D36" s="27"/>
      <c r="E36" s="27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2"/>
  <sheetViews>
    <sheetView view="pageBreakPreview" topLeftCell="A67" zoomScaleSheetLayoutView="100" workbookViewId="0">
      <selection activeCell="A9" sqref="A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9" t="s">
        <v>226</v>
      </c>
      <c r="J1" s="220"/>
      <c r="K1" s="220"/>
      <c r="L1" s="220"/>
    </row>
    <row r="2" spans="1:12" ht="66" customHeight="1">
      <c r="A2" s="221" t="s">
        <v>227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2" t="s">
        <v>1</v>
      </c>
      <c r="J3" s="222"/>
      <c r="K3" s="222"/>
      <c r="L3" s="222"/>
    </row>
    <row r="4" spans="1:12" ht="19.899999999999999" customHeight="1">
      <c r="A4" s="223" t="s">
        <v>2</v>
      </c>
      <c r="B4" s="223" t="s">
        <v>21</v>
      </c>
      <c r="C4" s="223" t="s">
        <v>3</v>
      </c>
      <c r="D4" s="223" t="s">
        <v>4</v>
      </c>
      <c r="E4" s="223" t="s">
        <v>5</v>
      </c>
      <c r="F4" s="223"/>
      <c r="G4" s="223"/>
      <c r="H4" s="223"/>
      <c r="I4" s="223" t="s">
        <v>6</v>
      </c>
      <c r="J4" s="223" t="s">
        <v>7</v>
      </c>
      <c r="K4" s="223"/>
      <c r="L4" s="223"/>
    </row>
    <row r="5" spans="1:12" ht="16.350000000000001" customHeight="1">
      <c r="A5" s="223" t="s">
        <v>0</v>
      </c>
      <c r="B5" s="223" t="s">
        <v>0</v>
      </c>
      <c r="C5" s="223" t="s">
        <v>0</v>
      </c>
      <c r="D5" s="223" t="s">
        <v>0</v>
      </c>
      <c r="E5" s="223" t="s">
        <v>0</v>
      </c>
      <c r="F5" s="223"/>
      <c r="G5" s="223"/>
      <c r="H5" s="223"/>
      <c r="I5" s="223" t="s">
        <v>0</v>
      </c>
      <c r="J5" s="24" t="s">
        <v>30</v>
      </c>
      <c r="K5" s="24" t="s">
        <v>31</v>
      </c>
      <c r="L5" s="24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1625.2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273</v>
      </c>
      <c r="B8" s="32" t="s">
        <v>228</v>
      </c>
      <c r="C8" s="32"/>
      <c r="D8" s="32"/>
      <c r="E8" s="5"/>
      <c r="F8" s="5"/>
      <c r="G8" s="5"/>
      <c r="H8" s="5"/>
      <c r="I8" s="42"/>
      <c r="J8" s="43">
        <f>J9+J38+J48+J62+J70</f>
        <v>1625.2</v>
      </c>
      <c r="K8" s="43">
        <f>K9+K38+K48+K62+K70+K77</f>
        <v>1208.7</v>
      </c>
      <c r="L8" s="43">
        <f>L9+L38+L48+L62+L70+L77</f>
        <v>1230.6000000000001</v>
      </c>
    </row>
    <row r="9" spans="1:12" ht="15.75" customHeight="1">
      <c r="A9" s="31" t="s">
        <v>42</v>
      </c>
      <c r="B9" s="32" t="s">
        <v>228</v>
      </c>
      <c r="C9" s="32" t="s">
        <v>43</v>
      </c>
      <c r="D9" s="33"/>
      <c r="E9" s="48"/>
      <c r="F9" s="48"/>
      <c r="G9" s="48"/>
      <c r="H9" s="48"/>
      <c r="I9" s="44"/>
      <c r="J9" s="45">
        <f>J10+J16+J32</f>
        <v>1054.9000000000001</v>
      </c>
      <c r="K9" s="45">
        <f>K10+K16+K32</f>
        <v>642.5</v>
      </c>
      <c r="L9" s="45">
        <f>L10+L16+L32</f>
        <v>632.4</v>
      </c>
    </row>
    <row r="10" spans="1:12" ht="60">
      <c r="A10" s="34" t="s">
        <v>44</v>
      </c>
      <c r="B10" s="33" t="s">
        <v>228</v>
      </c>
      <c r="C10" s="163" t="s">
        <v>43</v>
      </c>
      <c r="D10" s="163" t="s">
        <v>45</v>
      </c>
      <c r="E10" s="48"/>
      <c r="F10" s="48"/>
      <c r="G10" s="48"/>
      <c r="H10" s="48"/>
      <c r="I10" s="163"/>
      <c r="J10" s="50">
        <f>J11</f>
        <v>368.8</v>
      </c>
      <c r="K10" s="50">
        <f>K11</f>
        <v>260.2</v>
      </c>
      <c r="L10" s="45">
        <f>L11</f>
        <v>242.4</v>
      </c>
    </row>
    <row r="11" spans="1:12" ht="30">
      <c r="A11" s="34" t="s">
        <v>219</v>
      </c>
      <c r="B11" s="33" t="s">
        <v>228</v>
      </c>
      <c r="C11" s="33" t="s">
        <v>43</v>
      </c>
      <c r="D11" s="33" t="s">
        <v>45</v>
      </c>
      <c r="E11" s="47">
        <v>65</v>
      </c>
      <c r="F11" s="47">
        <v>0</v>
      </c>
      <c r="G11" s="47"/>
      <c r="H11" s="47"/>
      <c r="I11" s="33"/>
      <c r="J11" s="45">
        <f>J12</f>
        <v>368.8</v>
      </c>
      <c r="K11" s="45">
        <f t="shared" ref="K11:L13" si="0">K12</f>
        <v>260.2</v>
      </c>
      <c r="L11" s="45">
        <f t="shared" si="0"/>
        <v>242.4</v>
      </c>
    </row>
    <row r="12" spans="1:12" ht="15">
      <c r="A12" s="34" t="s">
        <v>46</v>
      </c>
      <c r="B12" s="33" t="s">
        <v>228</v>
      </c>
      <c r="C12" s="33" t="s">
        <v>43</v>
      </c>
      <c r="D12" s="33" t="s">
        <v>45</v>
      </c>
      <c r="E12" s="47">
        <v>65</v>
      </c>
      <c r="F12" s="47">
        <v>1</v>
      </c>
      <c r="G12" s="47"/>
      <c r="H12" s="47"/>
      <c r="I12" s="33"/>
      <c r="J12" s="45">
        <f>J13</f>
        <v>368.8</v>
      </c>
      <c r="K12" s="45">
        <f t="shared" si="0"/>
        <v>260.2</v>
      </c>
      <c r="L12" s="45">
        <f t="shared" si="0"/>
        <v>242.4</v>
      </c>
    </row>
    <row r="13" spans="1:12" ht="36" customHeight="1">
      <c r="A13" s="34" t="s">
        <v>47</v>
      </c>
      <c r="B13" s="33" t="s">
        <v>228</v>
      </c>
      <c r="C13" s="33" t="s">
        <v>43</v>
      </c>
      <c r="D13" s="33" t="s">
        <v>45</v>
      </c>
      <c r="E13" s="47">
        <v>65</v>
      </c>
      <c r="F13" s="47">
        <v>1</v>
      </c>
      <c r="G13" s="47" t="s">
        <v>74</v>
      </c>
      <c r="H13" s="47" t="s">
        <v>85</v>
      </c>
      <c r="I13" s="33"/>
      <c r="J13" s="45">
        <f>J14</f>
        <v>368.8</v>
      </c>
      <c r="K13" s="45">
        <f t="shared" si="0"/>
        <v>260.2</v>
      </c>
      <c r="L13" s="45">
        <f t="shared" si="0"/>
        <v>242.4</v>
      </c>
    </row>
    <row r="14" spans="1:12" ht="120">
      <c r="A14" s="34" t="s">
        <v>48</v>
      </c>
      <c r="B14" s="33" t="s">
        <v>228</v>
      </c>
      <c r="C14" s="33" t="s">
        <v>43</v>
      </c>
      <c r="D14" s="33" t="s">
        <v>45</v>
      </c>
      <c r="E14" s="47">
        <v>65</v>
      </c>
      <c r="F14" s="47">
        <v>1</v>
      </c>
      <c r="G14" s="47" t="s">
        <v>74</v>
      </c>
      <c r="H14" s="47" t="s">
        <v>85</v>
      </c>
      <c r="I14" s="33" t="s">
        <v>76</v>
      </c>
      <c r="J14" s="45">
        <f>J15</f>
        <v>368.8</v>
      </c>
      <c r="K14" s="45">
        <f>K15</f>
        <v>260.2</v>
      </c>
      <c r="L14" s="45">
        <f>L15</f>
        <v>242.4</v>
      </c>
    </row>
    <row r="15" spans="1:12" ht="45">
      <c r="A15" s="34" t="s">
        <v>49</v>
      </c>
      <c r="B15" s="33" t="s">
        <v>228</v>
      </c>
      <c r="C15" s="33" t="s">
        <v>43</v>
      </c>
      <c r="D15" s="33" t="s">
        <v>45</v>
      </c>
      <c r="E15" s="47">
        <v>65</v>
      </c>
      <c r="F15" s="47">
        <v>1</v>
      </c>
      <c r="G15" s="47" t="s">
        <v>74</v>
      </c>
      <c r="H15" s="47" t="s">
        <v>85</v>
      </c>
      <c r="I15" s="33" t="s">
        <v>77</v>
      </c>
      <c r="J15" s="45">
        <v>368.8</v>
      </c>
      <c r="K15" s="45">
        <v>260.2</v>
      </c>
      <c r="L15" s="45">
        <v>242.4</v>
      </c>
    </row>
    <row r="16" spans="1:12" ht="89.25" customHeight="1">
      <c r="A16" s="34" t="s">
        <v>50</v>
      </c>
      <c r="B16" s="33" t="s">
        <v>228</v>
      </c>
      <c r="C16" s="163" t="s">
        <v>43</v>
      </c>
      <c r="D16" s="163" t="s">
        <v>51</v>
      </c>
      <c r="E16" s="47"/>
      <c r="F16" s="47"/>
      <c r="G16" s="47"/>
      <c r="H16" s="47"/>
      <c r="I16" s="44"/>
      <c r="J16" s="50">
        <f>J17+J27</f>
        <v>681.1</v>
      </c>
      <c r="K16" s="50">
        <f>K17+K27</f>
        <v>377.3</v>
      </c>
      <c r="L16" s="50">
        <f>L17+L27</f>
        <v>385</v>
      </c>
    </row>
    <row r="17" spans="1:12" ht="30">
      <c r="A17" s="34" t="s">
        <v>220</v>
      </c>
      <c r="B17" s="33" t="s">
        <v>228</v>
      </c>
      <c r="C17" s="206" t="s">
        <v>43</v>
      </c>
      <c r="D17" s="206" t="s">
        <v>51</v>
      </c>
      <c r="E17" s="47">
        <v>65</v>
      </c>
      <c r="F17" s="47">
        <v>0</v>
      </c>
      <c r="G17" s="47"/>
      <c r="H17" s="47"/>
      <c r="I17" s="44"/>
      <c r="J17" s="45">
        <f>J18</f>
        <v>680.9</v>
      </c>
      <c r="K17" s="45">
        <f>K18</f>
        <v>377.1</v>
      </c>
      <c r="L17" s="45">
        <f>L18</f>
        <v>384.8</v>
      </c>
    </row>
    <row r="18" spans="1:12" ht="45.75" customHeight="1">
      <c r="A18" s="34" t="s">
        <v>257</v>
      </c>
      <c r="B18" s="33" t="s">
        <v>228</v>
      </c>
      <c r="C18" s="33" t="s">
        <v>43</v>
      </c>
      <c r="D18" s="33" t="s">
        <v>51</v>
      </c>
      <c r="E18" s="47">
        <v>65</v>
      </c>
      <c r="F18" s="47">
        <v>2</v>
      </c>
      <c r="G18" s="47"/>
      <c r="H18" s="47"/>
      <c r="I18" s="44"/>
      <c r="J18" s="45">
        <f>J19+J22</f>
        <v>680.9</v>
      </c>
      <c r="K18" s="45">
        <f>K19+K22</f>
        <v>377.1</v>
      </c>
      <c r="L18" s="45">
        <f>L19+L22</f>
        <v>384.8</v>
      </c>
    </row>
    <row r="19" spans="1:12" ht="45">
      <c r="A19" s="34" t="s">
        <v>54</v>
      </c>
      <c r="B19" s="33" t="s">
        <v>228</v>
      </c>
      <c r="C19" s="33" t="s">
        <v>43</v>
      </c>
      <c r="D19" s="33" t="s">
        <v>51</v>
      </c>
      <c r="E19" s="47">
        <v>65</v>
      </c>
      <c r="F19" s="47">
        <v>2</v>
      </c>
      <c r="G19" s="47" t="s">
        <v>74</v>
      </c>
      <c r="H19" s="47" t="s">
        <v>86</v>
      </c>
      <c r="I19" s="44"/>
      <c r="J19" s="45">
        <f t="shared" ref="J19:L20" si="1">J20</f>
        <v>510.9</v>
      </c>
      <c r="K19" s="45">
        <f t="shared" si="1"/>
        <v>272.10000000000002</v>
      </c>
      <c r="L19" s="45">
        <f t="shared" si="1"/>
        <v>274.8</v>
      </c>
    </row>
    <row r="20" spans="1:12" ht="120">
      <c r="A20" s="34" t="s">
        <v>48</v>
      </c>
      <c r="B20" s="33" t="s">
        <v>228</v>
      </c>
      <c r="C20" s="33" t="s">
        <v>43</v>
      </c>
      <c r="D20" s="33" t="s">
        <v>51</v>
      </c>
      <c r="E20" s="47">
        <v>65</v>
      </c>
      <c r="F20" s="47">
        <v>2</v>
      </c>
      <c r="G20" s="47" t="s">
        <v>74</v>
      </c>
      <c r="H20" s="47" t="s">
        <v>86</v>
      </c>
      <c r="I20" s="44" t="s">
        <v>76</v>
      </c>
      <c r="J20" s="45">
        <f t="shared" si="1"/>
        <v>510.9</v>
      </c>
      <c r="K20" s="45">
        <f t="shared" si="1"/>
        <v>272.10000000000002</v>
      </c>
      <c r="L20" s="45">
        <f t="shared" si="1"/>
        <v>274.8</v>
      </c>
    </row>
    <row r="21" spans="1:12" ht="45">
      <c r="A21" s="34" t="s">
        <v>49</v>
      </c>
      <c r="B21" s="33" t="s">
        <v>228</v>
      </c>
      <c r="C21" s="33" t="s">
        <v>43</v>
      </c>
      <c r="D21" s="33" t="s">
        <v>51</v>
      </c>
      <c r="E21" s="47">
        <v>65</v>
      </c>
      <c r="F21" s="47">
        <v>2</v>
      </c>
      <c r="G21" s="47" t="s">
        <v>74</v>
      </c>
      <c r="H21" s="47" t="s">
        <v>86</v>
      </c>
      <c r="I21" s="44" t="s">
        <v>77</v>
      </c>
      <c r="J21" s="45">
        <v>510.9</v>
      </c>
      <c r="K21" s="45">
        <v>272.10000000000002</v>
      </c>
      <c r="L21" s="45">
        <v>274.8</v>
      </c>
    </row>
    <row r="22" spans="1:12" ht="36" customHeight="1">
      <c r="A22" s="34" t="s">
        <v>55</v>
      </c>
      <c r="B22" s="33" t="s">
        <v>228</v>
      </c>
      <c r="C22" s="33" t="s">
        <v>43</v>
      </c>
      <c r="D22" s="33" t="s">
        <v>51</v>
      </c>
      <c r="E22" s="47">
        <v>65</v>
      </c>
      <c r="F22" s="47">
        <v>2</v>
      </c>
      <c r="G22" s="47" t="s">
        <v>74</v>
      </c>
      <c r="H22" s="47" t="s">
        <v>87</v>
      </c>
      <c r="I22" s="44"/>
      <c r="J22" s="45">
        <f>+J23+J25</f>
        <v>170</v>
      </c>
      <c r="K22" s="45">
        <f>+K23+K25</f>
        <v>105</v>
      </c>
      <c r="L22" s="45">
        <f>+L23+L25</f>
        <v>110</v>
      </c>
    </row>
    <row r="23" spans="1:12" ht="47.25" customHeight="1">
      <c r="A23" s="34" t="s">
        <v>52</v>
      </c>
      <c r="B23" s="33" t="s">
        <v>228</v>
      </c>
      <c r="C23" s="33" t="s">
        <v>43</v>
      </c>
      <c r="D23" s="33" t="s">
        <v>51</v>
      </c>
      <c r="E23" s="47">
        <v>65</v>
      </c>
      <c r="F23" s="47">
        <v>2</v>
      </c>
      <c r="G23" s="47" t="s">
        <v>74</v>
      </c>
      <c r="H23" s="47" t="s">
        <v>87</v>
      </c>
      <c r="I23" s="44" t="s">
        <v>78</v>
      </c>
      <c r="J23" s="45">
        <f>J24</f>
        <v>165</v>
      </c>
      <c r="K23" s="45">
        <f>K24</f>
        <v>100</v>
      </c>
      <c r="L23" s="45">
        <f>L24</f>
        <v>105</v>
      </c>
    </row>
    <row r="24" spans="1:12" ht="60">
      <c r="A24" s="34" t="s">
        <v>53</v>
      </c>
      <c r="B24" s="33" t="s">
        <v>228</v>
      </c>
      <c r="C24" s="33" t="s">
        <v>43</v>
      </c>
      <c r="D24" s="33" t="s">
        <v>51</v>
      </c>
      <c r="E24" s="47">
        <v>65</v>
      </c>
      <c r="F24" s="47">
        <v>2</v>
      </c>
      <c r="G24" s="47" t="s">
        <v>74</v>
      </c>
      <c r="H24" s="47" t="s">
        <v>87</v>
      </c>
      <c r="I24" s="44" t="s">
        <v>79</v>
      </c>
      <c r="J24" s="45">
        <v>165</v>
      </c>
      <c r="K24" s="45">
        <v>100</v>
      </c>
      <c r="L24" s="45">
        <v>105</v>
      </c>
    </row>
    <row r="25" spans="1:12" ht="15">
      <c r="A25" s="34" t="s">
        <v>56</v>
      </c>
      <c r="B25" s="33" t="s">
        <v>228</v>
      </c>
      <c r="C25" s="33" t="s">
        <v>43</v>
      </c>
      <c r="D25" s="33" t="s">
        <v>51</v>
      </c>
      <c r="E25" s="47">
        <v>65</v>
      </c>
      <c r="F25" s="47">
        <v>2</v>
      </c>
      <c r="G25" s="47" t="s">
        <v>74</v>
      </c>
      <c r="H25" s="47" t="s">
        <v>87</v>
      </c>
      <c r="I25" s="44" t="s">
        <v>80</v>
      </c>
      <c r="J25" s="45">
        <f>J26</f>
        <v>5</v>
      </c>
      <c r="K25" s="45">
        <f>K26</f>
        <v>5</v>
      </c>
      <c r="L25" s="45">
        <f>L26</f>
        <v>5</v>
      </c>
    </row>
    <row r="26" spans="1:12" ht="30">
      <c r="A26" s="34" t="s">
        <v>57</v>
      </c>
      <c r="B26" s="33" t="s">
        <v>228</v>
      </c>
      <c r="C26" s="33" t="s">
        <v>43</v>
      </c>
      <c r="D26" s="33" t="s">
        <v>51</v>
      </c>
      <c r="E26" s="47">
        <v>65</v>
      </c>
      <c r="F26" s="47">
        <v>2</v>
      </c>
      <c r="G26" s="47" t="s">
        <v>74</v>
      </c>
      <c r="H26" s="47" t="s">
        <v>87</v>
      </c>
      <c r="I26" s="44" t="s">
        <v>81</v>
      </c>
      <c r="J26" s="45">
        <v>5</v>
      </c>
      <c r="K26" s="45">
        <v>5</v>
      </c>
      <c r="L26" s="45">
        <v>5</v>
      </c>
    </row>
    <row r="27" spans="1:12" ht="91.5" customHeight="1">
      <c r="A27" s="34" t="s">
        <v>229</v>
      </c>
      <c r="B27" s="33" t="s">
        <v>228</v>
      </c>
      <c r="C27" s="33" t="s">
        <v>43</v>
      </c>
      <c r="D27" s="33" t="s">
        <v>51</v>
      </c>
      <c r="E27" s="47">
        <v>89</v>
      </c>
      <c r="F27" s="47">
        <v>0</v>
      </c>
      <c r="G27" s="47"/>
      <c r="H27" s="47"/>
      <c r="I27" s="44"/>
      <c r="J27" s="45">
        <f t="shared" ref="J27:L30" si="2">J28</f>
        <v>0.2</v>
      </c>
      <c r="K27" s="45">
        <f t="shared" si="2"/>
        <v>0.2</v>
      </c>
      <c r="L27" s="45">
        <f t="shared" si="2"/>
        <v>0.2</v>
      </c>
    </row>
    <row r="28" spans="1:12" ht="108.75" customHeight="1">
      <c r="A28" s="34" t="s">
        <v>232</v>
      </c>
      <c r="B28" s="33" t="s">
        <v>228</v>
      </c>
      <c r="C28" s="33" t="s">
        <v>43</v>
      </c>
      <c r="D28" s="33" t="s">
        <v>51</v>
      </c>
      <c r="E28" s="47">
        <v>89</v>
      </c>
      <c r="F28" s="47">
        <v>1</v>
      </c>
      <c r="G28" s="47"/>
      <c r="H28" s="47"/>
      <c r="I28" s="44"/>
      <c r="J28" s="45">
        <f t="shared" si="2"/>
        <v>0.2</v>
      </c>
      <c r="K28" s="45">
        <f t="shared" si="2"/>
        <v>0.2</v>
      </c>
      <c r="L28" s="45">
        <f t="shared" si="2"/>
        <v>0.2</v>
      </c>
    </row>
    <row r="29" spans="1:12" ht="195">
      <c r="A29" s="34" t="s">
        <v>38</v>
      </c>
      <c r="B29" s="33" t="s">
        <v>228</v>
      </c>
      <c r="C29" s="33" t="s">
        <v>43</v>
      </c>
      <c r="D29" s="33" t="s">
        <v>51</v>
      </c>
      <c r="E29" s="47">
        <v>89</v>
      </c>
      <c r="F29" s="47">
        <v>1</v>
      </c>
      <c r="G29" s="47" t="s">
        <v>74</v>
      </c>
      <c r="H29" s="47" t="s">
        <v>88</v>
      </c>
      <c r="I29" s="44"/>
      <c r="J29" s="46">
        <f t="shared" si="2"/>
        <v>0.2</v>
      </c>
      <c r="K29" s="46">
        <f t="shared" si="2"/>
        <v>0.2</v>
      </c>
      <c r="L29" s="46">
        <f t="shared" si="2"/>
        <v>0.2</v>
      </c>
    </row>
    <row r="30" spans="1:12" ht="48" customHeight="1">
      <c r="A30" s="34" t="s">
        <v>52</v>
      </c>
      <c r="B30" s="33" t="s">
        <v>228</v>
      </c>
      <c r="C30" s="33" t="s">
        <v>43</v>
      </c>
      <c r="D30" s="33" t="s">
        <v>51</v>
      </c>
      <c r="E30" s="47">
        <v>89</v>
      </c>
      <c r="F30" s="47">
        <v>1</v>
      </c>
      <c r="G30" s="47" t="s">
        <v>74</v>
      </c>
      <c r="H30" s="47" t="s">
        <v>88</v>
      </c>
      <c r="I30" s="44" t="s">
        <v>78</v>
      </c>
      <c r="J30" s="46">
        <f t="shared" si="2"/>
        <v>0.2</v>
      </c>
      <c r="K30" s="46">
        <f t="shared" si="2"/>
        <v>0.2</v>
      </c>
      <c r="L30" s="46">
        <f t="shared" si="2"/>
        <v>0.2</v>
      </c>
    </row>
    <row r="31" spans="1:12" ht="60">
      <c r="A31" s="34" t="s">
        <v>53</v>
      </c>
      <c r="B31" s="33" t="s">
        <v>228</v>
      </c>
      <c r="C31" s="33" t="s">
        <v>43</v>
      </c>
      <c r="D31" s="33" t="s">
        <v>51</v>
      </c>
      <c r="E31" s="47">
        <v>89</v>
      </c>
      <c r="F31" s="47">
        <v>1</v>
      </c>
      <c r="G31" s="47" t="s">
        <v>74</v>
      </c>
      <c r="H31" s="47" t="s">
        <v>88</v>
      </c>
      <c r="I31" s="44" t="s">
        <v>79</v>
      </c>
      <c r="J31" s="46">
        <v>0.2</v>
      </c>
      <c r="K31" s="46">
        <v>0.2</v>
      </c>
      <c r="L31" s="46">
        <v>0.2</v>
      </c>
    </row>
    <row r="32" spans="1:12" ht="15">
      <c r="A32" s="34" t="s">
        <v>59</v>
      </c>
      <c r="B32" s="33" t="s">
        <v>228</v>
      </c>
      <c r="C32" s="163" t="s">
        <v>43</v>
      </c>
      <c r="D32" s="163" t="s">
        <v>18</v>
      </c>
      <c r="E32" s="47"/>
      <c r="F32" s="47"/>
      <c r="G32" s="47"/>
      <c r="H32" s="47"/>
      <c r="I32" s="167"/>
      <c r="J32" s="50">
        <f>J33</f>
        <v>5</v>
      </c>
      <c r="K32" s="45">
        <f t="shared" ref="K32:L34" si="3">K33</f>
        <v>5</v>
      </c>
      <c r="L32" s="45">
        <f t="shared" si="3"/>
        <v>5</v>
      </c>
    </row>
    <row r="33" spans="1:12" ht="90.75" customHeight="1">
      <c r="A33" s="34" t="s">
        <v>229</v>
      </c>
      <c r="B33" s="33" t="s">
        <v>228</v>
      </c>
      <c r="C33" s="33" t="s">
        <v>43</v>
      </c>
      <c r="D33" s="33" t="s">
        <v>18</v>
      </c>
      <c r="E33" s="47" t="s">
        <v>89</v>
      </c>
      <c r="F33" s="47" t="s">
        <v>90</v>
      </c>
      <c r="G33" s="47"/>
      <c r="H33" s="47"/>
      <c r="I33" s="44"/>
      <c r="J33" s="45">
        <f>J34</f>
        <v>5</v>
      </c>
      <c r="K33" s="45">
        <f t="shared" si="3"/>
        <v>5</v>
      </c>
      <c r="L33" s="45">
        <f t="shared" si="3"/>
        <v>5</v>
      </c>
    </row>
    <row r="34" spans="1:12" ht="108" customHeight="1">
      <c r="A34" s="34" t="s">
        <v>232</v>
      </c>
      <c r="B34" s="33" t="s">
        <v>228</v>
      </c>
      <c r="C34" s="33" t="s">
        <v>43</v>
      </c>
      <c r="D34" s="33" t="s">
        <v>18</v>
      </c>
      <c r="E34" s="47" t="s">
        <v>89</v>
      </c>
      <c r="F34" s="47" t="s">
        <v>8</v>
      </c>
      <c r="G34" s="47"/>
      <c r="H34" s="47"/>
      <c r="I34" s="44"/>
      <c r="J34" s="45">
        <f>J35</f>
        <v>5</v>
      </c>
      <c r="K34" s="45">
        <f t="shared" si="3"/>
        <v>5</v>
      </c>
      <c r="L34" s="45">
        <f t="shared" si="3"/>
        <v>5</v>
      </c>
    </row>
    <row r="35" spans="1:12" ht="64.5" customHeight="1">
      <c r="A35" s="34" t="s">
        <v>258</v>
      </c>
      <c r="B35" s="33" t="s">
        <v>228</v>
      </c>
      <c r="C35" s="33" t="s">
        <v>43</v>
      </c>
      <c r="D35" s="33" t="s">
        <v>18</v>
      </c>
      <c r="E35" s="47" t="s">
        <v>89</v>
      </c>
      <c r="F35" s="47" t="s">
        <v>8</v>
      </c>
      <c r="G35" s="47" t="s">
        <v>74</v>
      </c>
      <c r="H35" s="47" t="s">
        <v>91</v>
      </c>
      <c r="I35" s="44"/>
      <c r="J35" s="45">
        <f>J37</f>
        <v>5</v>
      </c>
      <c r="K35" s="45">
        <f>K37</f>
        <v>5</v>
      </c>
      <c r="L35" s="45">
        <f>L37</f>
        <v>5</v>
      </c>
    </row>
    <row r="36" spans="1:12" ht="15">
      <c r="A36" s="34" t="s">
        <v>56</v>
      </c>
      <c r="B36" s="33" t="s">
        <v>228</v>
      </c>
      <c r="C36" s="33" t="s">
        <v>43</v>
      </c>
      <c r="D36" s="33" t="s">
        <v>18</v>
      </c>
      <c r="E36" s="47" t="s">
        <v>89</v>
      </c>
      <c r="F36" s="47" t="s">
        <v>8</v>
      </c>
      <c r="G36" s="47" t="s">
        <v>74</v>
      </c>
      <c r="H36" s="47" t="s">
        <v>91</v>
      </c>
      <c r="I36" s="44" t="s">
        <v>80</v>
      </c>
      <c r="J36" s="45">
        <f>J37</f>
        <v>5</v>
      </c>
      <c r="K36" s="45">
        <f>K37</f>
        <v>5</v>
      </c>
      <c r="L36" s="45">
        <f>L37</f>
        <v>5</v>
      </c>
    </row>
    <row r="37" spans="1:12" ht="15">
      <c r="A37" s="34" t="s">
        <v>60</v>
      </c>
      <c r="B37" s="33" t="s">
        <v>228</v>
      </c>
      <c r="C37" s="33" t="s">
        <v>43</v>
      </c>
      <c r="D37" s="33" t="s">
        <v>61</v>
      </c>
      <c r="E37" s="47" t="s">
        <v>89</v>
      </c>
      <c r="F37" s="47" t="s">
        <v>8</v>
      </c>
      <c r="G37" s="47" t="s">
        <v>74</v>
      </c>
      <c r="H37" s="47" t="s">
        <v>91</v>
      </c>
      <c r="I37" s="44" t="s">
        <v>82</v>
      </c>
      <c r="J37" s="45">
        <v>5</v>
      </c>
      <c r="K37" s="45">
        <v>5</v>
      </c>
      <c r="L37" s="45">
        <v>5</v>
      </c>
    </row>
    <row r="38" spans="1:12" ht="15">
      <c r="A38" s="31" t="s">
        <v>167</v>
      </c>
      <c r="B38" s="32" t="s">
        <v>228</v>
      </c>
      <c r="C38" s="32" t="s">
        <v>45</v>
      </c>
      <c r="D38" s="33"/>
      <c r="E38" s="47"/>
      <c r="F38" s="47"/>
      <c r="G38" s="47"/>
      <c r="H38" s="47"/>
      <c r="I38" s="44"/>
      <c r="J38" s="43">
        <f>J39</f>
        <v>89.8</v>
      </c>
      <c r="K38" s="43">
        <f>K39</f>
        <v>92.8</v>
      </c>
      <c r="L38" s="43">
        <f>L39</f>
        <v>96</v>
      </c>
    </row>
    <row r="39" spans="1:12" ht="30">
      <c r="A39" s="34" t="s">
        <v>168</v>
      </c>
      <c r="B39" s="33" t="s">
        <v>228</v>
      </c>
      <c r="C39" s="33" t="s">
        <v>45</v>
      </c>
      <c r="D39" s="33" t="s">
        <v>62</v>
      </c>
      <c r="E39" s="47"/>
      <c r="F39" s="47"/>
      <c r="G39" s="47"/>
      <c r="H39" s="47"/>
      <c r="I39" s="44"/>
      <c r="J39" s="45">
        <f t="shared" ref="J39:L40" si="4">J40</f>
        <v>89.8</v>
      </c>
      <c r="K39" s="45">
        <f t="shared" si="4"/>
        <v>92.8</v>
      </c>
      <c r="L39" s="45">
        <f t="shared" si="4"/>
        <v>96</v>
      </c>
    </row>
    <row r="40" spans="1:12" ht="60">
      <c r="A40" s="34" t="s">
        <v>169</v>
      </c>
      <c r="B40" s="33" t="s">
        <v>228</v>
      </c>
      <c r="C40" s="33" t="s">
        <v>45</v>
      </c>
      <c r="D40" s="33" t="s">
        <v>62</v>
      </c>
      <c r="E40" s="47" t="s">
        <v>94</v>
      </c>
      <c r="F40" s="47" t="s">
        <v>90</v>
      </c>
      <c r="G40" s="47"/>
      <c r="H40" s="47"/>
      <c r="I40" s="44"/>
      <c r="J40" s="45">
        <f>J41</f>
        <v>89.8</v>
      </c>
      <c r="K40" s="45">
        <f t="shared" si="4"/>
        <v>92.8</v>
      </c>
      <c r="L40" s="45">
        <f t="shared" si="4"/>
        <v>96</v>
      </c>
    </row>
    <row r="41" spans="1:12" ht="45">
      <c r="A41" s="34" t="s">
        <v>170</v>
      </c>
      <c r="B41" s="33" t="s">
        <v>228</v>
      </c>
      <c r="C41" s="33" t="s">
        <v>45</v>
      </c>
      <c r="D41" s="33" t="s">
        <v>62</v>
      </c>
      <c r="E41" s="47" t="s">
        <v>94</v>
      </c>
      <c r="F41" s="47" t="s">
        <v>10</v>
      </c>
      <c r="G41" s="47"/>
      <c r="H41" s="47"/>
      <c r="I41" s="44"/>
      <c r="J41" s="45">
        <f t="shared" ref="J41:J46" si="5">J42</f>
        <v>89.8</v>
      </c>
      <c r="K41" s="45">
        <f t="shared" ref="K41:L46" si="6">K42</f>
        <v>92.8</v>
      </c>
      <c r="L41" s="45">
        <f t="shared" si="6"/>
        <v>96</v>
      </c>
    </row>
    <row r="42" spans="1:12" ht="75">
      <c r="A42" s="36" t="s">
        <v>171</v>
      </c>
      <c r="B42" s="33" t="s">
        <v>228</v>
      </c>
      <c r="C42" s="33" t="s">
        <v>45</v>
      </c>
      <c r="D42" s="33" t="s">
        <v>62</v>
      </c>
      <c r="E42" s="47" t="s">
        <v>94</v>
      </c>
      <c r="F42" s="47" t="s">
        <v>10</v>
      </c>
      <c r="G42" s="47" t="s">
        <v>45</v>
      </c>
      <c r="H42" s="47"/>
      <c r="I42" s="44"/>
      <c r="J42" s="45">
        <f t="shared" si="5"/>
        <v>89.8</v>
      </c>
      <c r="K42" s="45">
        <f t="shared" si="6"/>
        <v>92.8</v>
      </c>
      <c r="L42" s="45">
        <f t="shared" si="6"/>
        <v>96</v>
      </c>
    </row>
    <row r="43" spans="1:12" ht="60">
      <c r="A43" s="34" t="s">
        <v>173</v>
      </c>
      <c r="B43" s="33" t="s">
        <v>228</v>
      </c>
      <c r="C43" s="33" t="s">
        <v>45</v>
      </c>
      <c r="D43" s="33" t="s">
        <v>62</v>
      </c>
      <c r="E43" s="47" t="s">
        <v>94</v>
      </c>
      <c r="F43" s="47" t="s">
        <v>10</v>
      </c>
      <c r="G43" s="47" t="s">
        <v>45</v>
      </c>
      <c r="H43" s="47" t="s">
        <v>172</v>
      </c>
      <c r="I43" s="44"/>
      <c r="J43" s="45">
        <f>J46+J44</f>
        <v>89.8</v>
      </c>
      <c r="K43" s="45">
        <f>K46+K44</f>
        <v>92.8</v>
      </c>
      <c r="L43" s="45">
        <f>L46+L44</f>
        <v>96</v>
      </c>
    </row>
    <row r="44" spans="1:12" ht="120">
      <c r="A44" s="34" t="s">
        <v>48</v>
      </c>
      <c r="B44" s="33" t="s">
        <v>228</v>
      </c>
      <c r="C44" s="33" t="s">
        <v>45</v>
      </c>
      <c r="D44" s="33" t="s">
        <v>62</v>
      </c>
      <c r="E44" s="47" t="s">
        <v>94</v>
      </c>
      <c r="F44" s="47" t="s">
        <v>10</v>
      </c>
      <c r="G44" s="47" t="s">
        <v>45</v>
      </c>
      <c r="H44" s="47" t="s">
        <v>172</v>
      </c>
      <c r="I44" s="44" t="s">
        <v>76</v>
      </c>
      <c r="J44" s="45">
        <f>J45</f>
        <v>84.8</v>
      </c>
      <c r="K44" s="45">
        <f>K45</f>
        <v>87.8</v>
      </c>
      <c r="L44" s="45">
        <f>L45</f>
        <v>91</v>
      </c>
    </row>
    <row r="45" spans="1:12" ht="45">
      <c r="A45" s="34" t="s">
        <v>49</v>
      </c>
      <c r="B45" s="33" t="s">
        <v>228</v>
      </c>
      <c r="C45" s="33" t="s">
        <v>45</v>
      </c>
      <c r="D45" s="33" t="s">
        <v>62</v>
      </c>
      <c r="E45" s="47" t="s">
        <v>94</v>
      </c>
      <c r="F45" s="47" t="s">
        <v>10</v>
      </c>
      <c r="G45" s="47" t="s">
        <v>45</v>
      </c>
      <c r="H45" s="47" t="s">
        <v>172</v>
      </c>
      <c r="I45" s="44" t="s">
        <v>77</v>
      </c>
      <c r="J45" s="45">
        <v>84.8</v>
      </c>
      <c r="K45" s="45">
        <v>87.8</v>
      </c>
      <c r="L45" s="45">
        <v>91</v>
      </c>
    </row>
    <row r="46" spans="1:12" ht="47.25" customHeight="1">
      <c r="A46" s="34" t="s">
        <v>52</v>
      </c>
      <c r="B46" s="33" t="s">
        <v>228</v>
      </c>
      <c r="C46" s="33" t="s">
        <v>45</v>
      </c>
      <c r="D46" s="33" t="s">
        <v>62</v>
      </c>
      <c r="E46" s="47" t="s">
        <v>94</v>
      </c>
      <c r="F46" s="47" t="s">
        <v>10</v>
      </c>
      <c r="G46" s="47" t="s">
        <v>45</v>
      </c>
      <c r="H46" s="47" t="s">
        <v>172</v>
      </c>
      <c r="I46" s="44" t="s">
        <v>78</v>
      </c>
      <c r="J46" s="45">
        <f t="shared" si="5"/>
        <v>5</v>
      </c>
      <c r="K46" s="45">
        <f t="shared" si="6"/>
        <v>5</v>
      </c>
      <c r="L46" s="45">
        <f t="shared" si="6"/>
        <v>5</v>
      </c>
    </row>
    <row r="47" spans="1:12" ht="60">
      <c r="A47" s="34" t="s">
        <v>53</v>
      </c>
      <c r="B47" s="33" t="s">
        <v>228</v>
      </c>
      <c r="C47" s="33" t="s">
        <v>45</v>
      </c>
      <c r="D47" s="33" t="s">
        <v>62</v>
      </c>
      <c r="E47" s="47" t="s">
        <v>94</v>
      </c>
      <c r="F47" s="47" t="s">
        <v>10</v>
      </c>
      <c r="G47" s="47" t="s">
        <v>45</v>
      </c>
      <c r="H47" s="47" t="s">
        <v>172</v>
      </c>
      <c r="I47" s="44" t="s">
        <v>79</v>
      </c>
      <c r="J47" s="45">
        <v>5</v>
      </c>
      <c r="K47" s="45">
        <v>5</v>
      </c>
      <c r="L47" s="45">
        <v>5</v>
      </c>
    </row>
    <row r="48" spans="1:12" ht="18.75" customHeight="1">
      <c r="A48" s="31" t="s">
        <v>63</v>
      </c>
      <c r="B48" s="32" t="s">
        <v>228</v>
      </c>
      <c r="C48" s="205" t="s">
        <v>51</v>
      </c>
      <c r="D48" s="33"/>
      <c r="E48" s="47"/>
      <c r="F48" s="47"/>
      <c r="G48" s="47"/>
      <c r="H48" s="47"/>
      <c r="I48" s="44"/>
      <c r="J48" s="43">
        <f>J49+J56</f>
        <v>242.5</v>
      </c>
      <c r="K48" s="43">
        <f>K49+K56</f>
        <v>207.5</v>
      </c>
      <c r="L48" s="43">
        <f>L49+L56</f>
        <v>207.5</v>
      </c>
    </row>
    <row r="49" spans="1:12" ht="30">
      <c r="A49" s="34" t="s">
        <v>65</v>
      </c>
      <c r="B49" s="33" t="s">
        <v>228</v>
      </c>
      <c r="C49" s="33" t="s">
        <v>51</v>
      </c>
      <c r="D49" s="33" t="s">
        <v>66</v>
      </c>
      <c r="E49" s="47"/>
      <c r="F49" s="47"/>
      <c r="G49" s="47"/>
      <c r="H49" s="47"/>
      <c r="I49" s="44"/>
      <c r="J49" s="45">
        <f>J50</f>
        <v>207.5</v>
      </c>
      <c r="K49" s="45">
        <f>K50</f>
        <v>207.5</v>
      </c>
      <c r="L49" s="45">
        <f>L50</f>
        <v>207.5</v>
      </c>
    </row>
    <row r="50" spans="1:12" ht="123" customHeight="1">
      <c r="A50" s="37" t="s">
        <v>261</v>
      </c>
      <c r="B50" s="33" t="s">
        <v>228</v>
      </c>
      <c r="C50" s="33" t="s">
        <v>51</v>
      </c>
      <c r="D50" s="33" t="s">
        <v>66</v>
      </c>
      <c r="E50" s="47" t="s">
        <v>17</v>
      </c>
      <c r="F50" s="47" t="s">
        <v>90</v>
      </c>
      <c r="G50" s="47"/>
      <c r="H50" s="47"/>
      <c r="I50" s="44"/>
      <c r="J50" s="45">
        <f>J53</f>
        <v>207.5</v>
      </c>
      <c r="K50" s="45">
        <f>K53</f>
        <v>207.5</v>
      </c>
      <c r="L50" s="45">
        <f>L53</f>
        <v>207.5</v>
      </c>
    </row>
    <row r="51" spans="1:12" ht="123" customHeight="1">
      <c r="A51" s="37" t="s">
        <v>260</v>
      </c>
      <c r="B51" s="33" t="s">
        <v>228</v>
      </c>
      <c r="C51" s="33" t="s">
        <v>51</v>
      </c>
      <c r="D51" s="33" t="s">
        <v>66</v>
      </c>
      <c r="E51" s="47" t="s">
        <v>17</v>
      </c>
      <c r="F51" s="47" t="s">
        <v>8</v>
      </c>
      <c r="G51" s="47"/>
      <c r="H51" s="47"/>
      <c r="I51" s="44"/>
      <c r="J51" s="45">
        <f t="shared" ref="J51:L54" si="7">J52</f>
        <v>207.5</v>
      </c>
      <c r="K51" s="45">
        <f t="shared" si="7"/>
        <v>207.5</v>
      </c>
      <c r="L51" s="45">
        <f t="shared" si="7"/>
        <v>207.5</v>
      </c>
    </row>
    <row r="52" spans="1:12" ht="76.5" customHeight="1">
      <c r="A52" s="37" t="s">
        <v>222</v>
      </c>
      <c r="B52" s="33" t="s">
        <v>228</v>
      </c>
      <c r="C52" s="33" t="s">
        <v>51</v>
      </c>
      <c r="D52" s="33" t="s">
        <v>66</v>
      </c>
      <c r="E52" s="47" t="s">
        <v>17</v>
      </c>
      <c r="F52" s="47" t="s">
        <v>8</v>
      </c>
      <c r="G52" s="47" t="s">
        <v>45</v>
      </c>
      <c r="H52" s="47"/>
      <c r="I52" s="44"/>
      <c r="J52" s="45">
        <f t="shared" si="7"/>
        <v>207.5</v>
      </c>
      <c r="K52" s="45">
        <f t="shared" si="7"/>
        <v>207.5</v>
      </c>
      <c r="L52" s="45">
        <f t="shared" si="7"/>
        <v>207.5</v>
      </c>
    </row>
    <row r="53" spans="1:12" ht="351" customHeight="1">
      <c r="A53" s="193" t="s">
        <v>238</v>
      </c>
      <c r="B53" s="33" t="s">
        <v>228</v>
      </c>
      <c r="C53" s="33" t="s">
        <v>51</v>
      </c>
      <c r="D53" s="33" t="s">
        <v>66</v>
      </c>
      <c r="E53" s="47" t="s">
        <v>17</v>
      </c>
      <c r="F53" s="47" t="s">
        <v>8</v>
      </c>
      <c r="G53" s="47" t="s">
        <v>45</v>
      </c>
      <c r="H53" s="47" t="s">
        <v>95</v>
      </c>
      <c r="I53" s="44"/>
      <c r="J53" s="45">
        <f t="shared" si="7"/>
        <v>207.5</v>
      </c>
      <c r="K53" s="45">
        <f t="shared" si="7"/>
        <v>207.5</v>
      </c>
      <c r="L53" s="45">
        <f t="shared" si="7"/>
        <v>207.5</v>
      </c>
    </row>
    <row r="54" spans="1:12" ht="46.5" customHeight="1">
      <c r="A54" s="34" t="s">
        <v>52</v>
      </c>
      <c r="B54" s="33" t="s">
        <v>228</v>
      </c>
      <c r="C54" s="33" t="s">
        <v>51</v>
      </c>
      <c r="D54" s="33" t="s">
        <v>66</v>
      </c>
      <c r="E54" s="47" t="s">
        <v>17</v>
      </c>
      <c r="F54" s="47" t="s">
        <v>8</v>
      </c>
      <c r="G54" s="47" t="s">
        <v>43</v>
      </c>
      <c r="H54" s="47" t="s">
        <v>95</v>
      </c>
      <c r="I54" s="44" t="s">
        <v>78</v>
      </c>
      <c r="J54" s="45">
        <f t="shared" si="7"/>
        <v>207.5</v>
      </c>
      <c r="K54" s="45">
        <f t="shared" si="7"/>
        <v>207.5</v>
      </c>
      <c r="L54" s="45">
        <f t="shared" si="7"/>
        <v>207.5</v>
      </c>
    </row>
    <row r="55" spans="1:12" ht="60">
      <c r="A55" s="34" t="s">
        <v>53</v>
      </c>
      <c r="B55" s="33" t="s">
        <v>228</v>
      </c>
      <c r="C55" s="33" t="s">
        <v>51</v>
      </c>
      <c r="D55" s="33" t="s">
        <v>66</v>
      </c>
      <c r="E55" s="47" t="s">
        <v>17</v>
      </c>
      <c r="F55" s="47" t="s">
        <v>8</v>
      </c>
      <c r="G55" s="47" t="s">
        <v>43</v>
      </c>
      <c r="H55" s="47" t="s">
        <v>95</v>
      </c>
      <c r="I55" s="44" t="s">
        <v>79</v>
      </c>
      <c r="J55" s="45">
        <v>207.5</v>
      </c>
      <c r="K55" s="45">
        <v>207.5</v>
      </c>
      <c r="L55" s="45">
        <v>207.5</v>
      </c>
    </row>
    <row r="56" spans="1:12" ht="30">
      <c r="A56" s="38" t="s">
        <v>67</v>
      </c>
      <c r="B56" s="33" t="s">
        <v>228</v>
      </c>
      <c r="C56" s="39" t="s">
        <v>51</v>
      </c>
      <c r="D56" s="39" t="s">
        <v>20</v>
      </c>
      <c r="E56" s="47"/>
      <c r="F56" s="47"/>
      <c r="G56" s="47"/>
      <c r="H56" s="47"/>
      <c r="I56" s="44"/>
      <c r="J56" s="45">
        <f>J57</f>
        <v>35</v>
      </c>
      <c r="K56" s="45">
        <f>K57</f>
        <v>0</v>
      </c>
      <c r="L56" s="45">
        <f>L57</f>
        <v>0</v>
      </c>
    </row>
    <row r="57" spans="1:12" ht="93" customHeight="1">
      <c r="A57" s="34" t="s">
        <v>229</v>
      </c>
      <c r="B57" s="33" t="s">
        <v>228</v>
      </c>
      <c r="C57" s="39" t="s">
        <v>51</v>
      </c>
      <c r="D57" s="39" t="s">
        <v>20</v>
      </c>
      <c r="E57" s="47" t="s">
        <v>89</v>
      </c>
      <c r="F57" s="47" t="s">
        <v>90</v>
      </c>
      <c r="G57" s="47"/>
      <c r="H57" s="47"/>
      <c r="I57" s="44"/>
      <c r="J57" s="45">
        <f>J58</f>
        <v>35</v>
      </c>
      <c r="K57" s="45">
        <v>0</v>
      </c>
      <c r="L57" s="45">
        <v>0</v>
      </c>
    </row>
    <row r="58" spans="1:12" ht="105" customHeight="1">
      <c r="A58" s="34" t="s">
        <v>232</v>
      </c>
      <c r="B58" s="33" t="s">
        <v>228</v>
      </c>
      <c r="C58" s="39" t="s">
        <v>51</v>
      </c>
      <c r="D58" s="39" t="s">
        <v>20</v>
      </c>
      <c r="E58" s="47" t="s">
        <v>89</v>
      </c>
      <c r="F58" s="47" t="s">
        <v>8</v>
      </c>
      <c r="G58" s="47"/>
      <c r="H58" s="47"/>
      <c r="I58" s="44"/>
      <c r="J58" s="45">
        <f>J59</f>
        <v>35</v>
      </c>
      <c r="K58" s="45">
        <v>0</v>
      </c>
      <c r="L58" s="45">
        <v>0</v>
      </c>
    </row>
    <row r="59" spans="1:12" ht="30">
      <c r="A59" s="38" t="s">
        <v>262</v>
      </c>
      <c r="B59" s="33" t="s">
        <v>228</v>
      </c>
      <c r="C59" s="39" t="s">
        <v>51</v>
      </c>
      <c r="D59" s="39" t="s">
        <v>20</v>
      </c>
      <c r="E59" s="47" t="s">
        <v>89</v>
      </c>
      <c r="F59" s="47" t="s">
        <v>8</v>
      </c>
      <c r="G59" s="47" t="s">
        <v>74</v>
      </c>
      <c r="H59" s="47" t="s">
        <v>92</v>
      </c>
      <c r="I59" s="44"/>
      <c r="J59" s="45">
        <f>J60</f>
        <v>35</v>
      </c>
      <c r="K59" s="45">
        <v>0</v>
      </c>
      <c r="L59" s="45">
        <v>0</v>
      </c>
    </row>
    <row r="60" spans="1:12" ht="47.25" customHeight="1">
      <c r="A60" s="34" t="s">
        <v>52</v>
      </c>
      <c r="B60" s="33" t="s">
        <v>228</v>
      </c>
      <c r="C60" s="39" t="s">
        <v>51</v>
      </c>
      <c r="D60" s="39" t="s">
        <v>20</v>
      </c>
      <c r="E60" s="47" t="s">
        <v>89</v>
      </c>
      <c r="F60" s="47" t="s">
        <v>8</v>
      </c>
      <c r="G60" s="47" t="s">
        <v>74</v>
      </c>
      <c r="H60" s="47" t="s">
        <v>92</v>
      </c>
      <c r="I60" s="44" t="s">
        <v>78</v>
      </c>
      <c r="J60" s="45">
        <f>J61</f>
        <v>35</v>
      </c>
      <c r="K60" s="45">
        <v>0</v>
      </c>
      <c r="L60" s="45">
        <v>0</v>
      </c>
    </row>
    <row r="61" spans="1:12" ht="60">
      <c r="A61" s="38" t="s">
        <v>53</v>
      </c>
      <c r="B61" s="33" t="s">
        <v>228</v>
      </c>
      <c r="C61" s="39" t="s">
        <v>51</v>
      </c>
      <c r="D61" s="39" t="s">
        <v>20</v>
      </c>
      <c r="E61" s="47" t="s">
        <v>89</v>
      </c>
      <c r="F61" s="47" t="s">
        <v>8</v>
      </c>
      <c r="G61" s="47" t="s">
        <v>74</v>
      </c>
      <c r="H61" s="47" t="s">
        <v>92</v>
      </c>
      <c r="I61" s="44" t="s">
        <v>79</v>
      </c>
      <c r="J61" s="45">
        <v>35</v>
      </c>
      <c r="K61" s="45">
        <v>0</v>
      </c>
      <c r="L61" s="45">
        <v>0</v>
      </c>
    </row>
    <row r="62" spans="1:12" ht="32.25" customHeight="1">
      <c r="A62" s="31" t="s">
        <v>69</v>
      </c>
      <c r="B62" s="32" t="s">
        <v>228</v>
      </c>
      <c r="C62" s="32" t="s">
        <v>58</v>
      </c>
      <c r="D62" s="33"/>
      <c r="E62" s="47"/>
      <c r="F62" s="47"/>
      <c r="G62" s="47"/>
      <c r="H62" s="47"/>
      <c r="I62" s="44"/>
      <c r="J62" s="43">
        <f t="shared" ref="J62:L63" si="8">J63</f>
        <v>100</v>
      </c>
      <c r="K62" s="43">
        <f t="shared" si="8"/>
        <v>100</v>
      </c>
      <c r="L62" s="43">
        <f t="shared" si="8"/>
        <v>100</v>
      </c>
    </row>
    <row r="63" spans="1:12" ht="15">
      <c r="A63" s="38" t="s">
        <v>75</v>
      </c>
      <c r="B63" s="33" t="s">
        <v>228</v>
      </c>
      <c r="C63" s="33" t="s">
        <v>58</v>
      </c>
      <c r="D63" s="33" t="s">
        <v>62</v>
      </c>
      <c r="E63" s="47"/>
      <c r="F63" s="47"/>
      <c r="G63" s="47"/>
      <c r="H63" s="47"/>
      <c r="I63" s="33"/>
      <c r="J63" s="45">
        <f t="shared" si="8"/>
        <v>100</v>
      </c>
      <c r="K63" s="45">
        <f t="shared" si="8"/>
        <v>100</v>
      </c>
      <c r="L63" s="45">
        <f t="shared" si="8"/>
        <v>100</v>
      </c>
    </row>
    <row r="64" spans="1:12" ht="120">
      <c r="A64" s="38" t="s">
        <v>264</v>
      </c>
      <c r="B64" s="33" t="s">
        <v>228</v>
      </c>
      <c r="C64" s="33" t="s">
        <v>58</v>
      </c>
      <c r="D64" s="33" t="s">
        <v>62</v>
      </c>
      <c r="E64" s="47" t="s">
        <v>17</v>
      </c>
      <c r="F64" s="47" t="s">
        <v>90</v>
      </c>
      <c r="G64" s="47"/>
      <c r="H64" s="47"/>
      <c r="I64" s="33"/>
      <c r="J64" s="45">
        <f>J66</f>
        <v>100</v>
      </c>
      <c r="K64" s="45">
        <f>K66</f>
        <v>100</v>
      </c>
      <c r="L64" s="45">
        <f>L66</f>
        <v>100</v>
      </c>
    </row>
    <row r="65" spans="1:12" ht="120">
      <c r="A65" s="38" t="s">
        <v>263</v>
      </c>
      <c r="B65" s="33" t="s">
        <v>228</v>
      </c>
      <c r="C65" s="33" t="s">
        <v>58</v>
      </c>
      <c r="D65" s="33" t="s">
        <v>62</v>
      </c>
      <c r="E65" s="47" t="s">
        <v>17</v>
      </c>
      <c r="F65" s="47" t="s">
        <v>8</v>
      </c>
      <c r="G65" s="47"/>
      <c r="H65" s="47"/>
      <c r="I65" s="33"/>
      <c r="J65" s="45">
        <f t="shared" ref="J65:L67" si="9">J66</f>
        <v>100</v>
      </c>
      <c r="K65" s="45">
        <f t="shared" si="9"/>
        <v>100</v>
      </c>
      <c r="L65" s="45">
        <f t="shared" si="9"/>
        <v>100</v>
      </c>
    </row>
    <row r="66" spans="1:12" ht="31.5" customHeight="1">
      <c r="A66" s="40" t="s">
        <v>259</v>
      </c>
      <c r="B66" s="33" t="s">
        <v>228</v>
      </c>
      <c r="C66" s="33" t="s">
        <v>58</v>
      </c>
      <c r="D66" s="33" t="s">
        <v>62</v>
      </c>
      <c r="E66" s="47" t="s">
        <v>17</v>
      </c>
      <c r="F66" s="47" t="s">
        <v>8</v>
      </c>
      <c r="G66" s="47" t="s">
        <v>231</v>
      </c>
      <c r="H66" s="47"/>
      <c r="I66" s="33"/>
      <c r="J66" s="45">
        <f t="shared" si="9"/>
        <v>100</v>
      </c>
      <c r="K66" s="45">
        <f t="shared" si="9"/>
        <v>100</v>
      </c>
      <c r="L66" s="45">
        <f t="shared" si="9"/>
        <v>100</v>
      </c>
    </row>
    <row r="67" spans="1:12" ht="15">
      <c r="A67" s="38" t="s">
        <v>175</v>
      </c>
      <c r="B67" s="33" t="s">
        <v>228</v>
      </c>
      <c r="C67" s="33" t="s">
        <v>58</v>
      </c>
      <c r="D67" s="33" t="s">
        <v>62</v>
      </c>
      <c r="E67" s="47" t="s">
        <v>17</v>
      </c>
      <c r="F67" s="47" t="s">
        <v>8</v>
      </c>
      <c r="G67" s="47" t="s">
        <v>231</v>
      </c>
      <c r="H67" s="47" t="s">
        <v>174</v>
      </c>
      <c r="I67" s="33"/>
      <c r="J67" s="45">
        <f t="shared" si="9"/>
        <v>100</v>
      </c>
      <c r="K67" s="45">
        <f t="shared" si="9"/>
        <v>100</v>
      </c>
      <c r="L67" s="45">
        <f t="shared" si="9"/>
        <v>100</v>
      </c>
    </row>
    <row r="68" spans="1:12" ht="46.5" customHeight="1">
      <c r="A68" s="34" t="s">
        <v>52</v>
      </c>
      <c r="B68" s="33" t="s">
        <v>228</v>
      </c>
      <c r="C68" s="33" t="s">
        <v>58</v>
      </c>
      <c r="D68" s="33" t="s">
        <v>62</v>
      </c>
      <c r="E68" s="47" t="s">
        <v>17</v>
      </c>
      <c r="F68" s="47" t="s">
        <v>8</v>
      </c>
      <c r="G68" s="47" t="s">
        <v>231</v>
      </c>
      <c r="H68" s="47" t="s">
        <v>174</v>
      </c>
      <c r="I68" s="33" t="s">
        <v>78</v>
      </c>
      <c r="J68" s="45">
        <v>100</v>
      </c>
      <c r="K68" s="45">
        <v>100</v>
      </c>
      <c r="L68" s="45">
        <v>100</v>
      </c>
    </row>
    <row r="69" spans="1:12" ht="60">
      <c r="A69" s="34" t="s">
        <v>53</v>
      </c>
      <c r="B69" s="33" t="s">
        <v>228</v>
      </c>
      <c r="C69" s="33" t="s">
        <v>58</v>
      </c>
      <c r="D69" s="33" t="s">
        <v>62</v>
      </c>
      <c r="E69" s="47" t="s">
        <v>17</v>
      </c>
      <c r="F69" s="47" t="s">
        <v>8</v>
      </c>
      <c r="G69" s="47" t="s">
        <v>231</v>
      </c>
      <c r="H69" s="47" t="s">
        <v>174</v>
      </c>
      <c r="I69" s="33" t="s">
        <v>79</v>
      </c>
      <c r="J69" s="45">
        <v>100</v>
      </c>
      <c r="K69" s="45">
        <v>100</v>
      </c>
      <c r="L69" s="45">
        <v>100</v>
      </c>
    </row>
    <row r="70" spans="1:12" ht="15">
      <c r="A70" s="31" t="s">
        <v>70</v>
      </c>
      <c r="B70" s="32" t="s">
        <v>228</v>
      </c>
      <c r="C70" s="205" t="s">
        <v>17</v>
      </c>
      <c r="D70" s="163"/>
      <c r="E70" s="47"/>
      <c r="F70" s="47"/>
      <c r="G70" s="47"/>
      <c r="H70" s="47"/>
      <c r="I70" s="167"/>
      <c r="J70" s="208">
        <f t="shared" ref="J70:L75" si="10">J71</f>
        <v>138</v>
      </c>
      <c r="K70" s="208">
        <f t="shared" si="10"/>
        <v>138</v>
      </c>
      <c r="L70" s="43">
        <f t="shared" si="10"/>
        <v>138</v>
      </c>
    </row>
    <row r="71" spans="1:12" ht="15">
      <c r="A71" s="34" t="s">
        <v>71</v>
      </c>
      <c r="B71" s="33" t="s">
        <v>228</v>
      </c>
      <c r="C71" s="33" t="s">
        <v>17</v>
      </c>
      <c r="D71" s="33" t="s">
        <v>43</v>
      </c>
      <c r="E71" s="47"/>
      <c r="F71" s="47"/>
      <c r="G71" s="47"/>
      <c r="H71" s="47"/>
      <c r="I71" s="44"/>
      <c r="J71" s="45">
        <f t="shared" si="10"/>
        <v>138</v>
      </c>
      <c r="K71" s="45">
        <f t="shared" si="10"/>
        <v>138</v>
      </c>
      <c r="L71" s="45">
        <f t="shared" si="10"/>
        <v>138</v>
      </c>
    </row>
    <row r="72" spans="1:12" ht="90" customHeight="1">
      <c r="A72" s="34" t="s">
        <v>229</v>
      </c>
      <c r="B72" s="33" t="s">
        <v>228</v>
      </c>
      <c r="C72" s="33" t="s">
        <v>17</v>
      </c>
      <c r="D72" s="33" t="s">
        <v>43</v>
      </c>
      <c r="E72" s="47" t="s">
        <v>89</v>
      </c>
      <c r="F72" s="47" t="s">
        <v>90</v>
      </c>
      <c r="G72" s="47"/>
      <c r="H72" s="47"/>
      <c r="I72" s="44"/>
      <c r="J72" s="45">
        <f t="shared" si="10"/>
        <v>138</v>
      </c>
      <c r="K72" s="45">
        <f t="shared" si="10"/>
        <v>138</v>
      </c>
      <c r="L72" s="45">
        <f t="shared" si="10"/>
        <v>138</v>
      </c>
    </row>
    <row r="73" spans="1:12" ht="112.5" customHeight="1">
      <c r="A73" s="34" t="s">
        <v>232</v>
      </c>
      <c r="B73" s="33" t="s">
        <v>228</v>
      </c>
      <c r="C73" s="33" t="s">
        <v>17</v>
      </c>
      <c r="D73" s="33" t="s">
        <v>43</v>
      </c>
      <c r="E73" s="47" t="s">
        <v>89</v>
      </c>
      <c r="F73" s="47" t="s">
        <v>8</v>
      </c>
      <c r="G73" s="47"/>
      <c r="H73" s="47"/>
      <c r="I73" s="44"/>
      <c r="J73" s="45">
        <f t="shared" si="10"/>
        <v>138</v>
      </c>
      <c r="K73" s="45">
        <f t="shared" si="10"/>
        <v>138</v>
      </c>
      <c r="L73" s="45">
        <f t="shared" si="10"/>
        <v>138</v>
      </c>
    </row>
    <row r="74" spans="1:12" ht="45">
      <c r="A74" s="34" t="s">
        <v>72</v>
      </c>
      <c r="B74" s="33" t="s">
        <v>228</v>
      </c>
      <c r="C74" s="33" t="s">
        <v>17</v>
      </c>
      <c r="D74" s="33" t="s">
        <v>43</v>
      </c>
      <c r="E74" s="47" t="s">
        <v>89</v>
      </c>
      <c r="F74" s="47" t="s">
        <v>8</v>
      </c>
      <c r="G74" s="47" t="s">
        <v>74</v>
      </c>
      <c r="H74" s="47" t="s">
        <v>93</v>
      </c>
      <c r="I74" s="44"/>
      <c r="J74" s="45">
        <f t="shared" si="10"/>
        <v>138</v>
      </c>
      <c r="K74" s="45">
        <f t="shared" si="10"/>
        <v>138</v>
      </c>
      <c r="L74" s="45">
        <f t="shared" si="10"/>
        <v>138</v>
      </c>
    </row>
    <row r="75" spans="1:12" ht="30">
      <c r="A75" s="34" t="s">
        <v>64</v>
      </c>
      <c r="B75" s="33" t="s">
        <v>228</v>
      </c>
      <c r="C75" s="33" t="s">
        <v>17</v>
      </c>
      <c r="D75" s="33" t="s">
        <v>43</v>
      </c>
      <c r="E75" s="47" t="s">
        <v>89</v>
      </c>
      <c r="F75" s="47" t="s">
        <v>8</v>
      </c>
      <c r="G75" s="47" t="s">
        <v>74</v>
      </c>
      <c r="H75" s="47" t="s">
        <v>93</v>
      </c>
      <c r="I75" s="44" t="s">
        <v>83</v>
      </c>
      <c r="J75" s="45">
        <f>J76</f>
        <v>138</v>
      </c>
      <c r="K75" s="45">
        <f t="shared" si="10"/>
        <v>138</v>
      </c>
      <c r="L75" s="45">
        <f t="shared" si="10"/>
        <v>138</v>
      </c>
    </row>
    <row r="76" spans="1:12" ht="30">
      <c r="A76" s="194" t="s">
        <v>73</v>
      </c>
      <c r="B76" s="195" t="s">
        <v>228</v>
      </c>
      <c r="C76" s="195" t="s">
        <v>17</v>
      </c>
      <c r="D76" s="195" t="s">
        <v>43</v>
      </c>
      <c r="E76" s="196" t="s">
        <v>89</v>
      </c>
      <c r="F76" s="196" t="s">
        <v>8</v>
      </c>
      <c r="G76" s="196" t="s">
        <v>74</v>
      </c>
      <c r="H76" s="196" t="s">
        <v>93</v>
      </c>
      <c r="I76" s="197" t="s">
        <v>84</v>
      </c>
      <c r="J76" s="198">
        <v>138</v>
      </c>
      <c r="K76" s="198">
        <v>138</v>
      </c>
      <c r="L76" s="198">
        <v>138</v>
      </c>
    </row>
    <row r="77" spans="1:12" ht="15">
      <c r="A77" s="200" t="s">
        <v>239</v>
      </c>
      <c r="B77" s="33" t="s">
        <v>228</v>
      </c>
      <c r="C77" s="33" t="s">
        <v>241</v>
      </c>
      <c r="D77" s="33"/>
      <c r="E77" s="47"/>
      <c r="F77" s="47"/>
      <c r="G77" s="47"/>
      <c r="H77" s="47"/>
      <c r="I77" s="44"/>
      <c r="J77" s="199"/>
      <c r="K77" s="203">
        <f t="shared" ref="K77:L82" si="11">K78</f>
        <v>27.9</v>
      </c>
      <c r="L77" s="203">
        <f t="shared" si="11"/>
        <v>56.7</v>
      </c>
    </row>
    <row r="78" spans="1:12" ht="15">
      <c r="A78" s="200" t="s">
        <v>239</v>
      </c>
      <c r="B78" s="33" t="s">
        <v>228</v>
      </c>
      <c r="C78" s="195" t="s">
        <v>241</v>
      </c>
      <c r="D78" s="195" t="s">
        <v>241</v>
      </c>
      <c r="E78" s="196"/>
      <c r="F78" s="196"/>
      <c r="G78" s="196"/>
      <c r="H78" s="196"/>
      <c r="I78" s="197"/>
      <c r="J78" s="199"/>
      <c r="K78" s="203">
        <f t="shared" si="11"/>
        <v>27.9</v>
      </c>
      <c r="L78" s="203">
        <f t="shared" si="11"/>
        <v>56.7</v>
      </c>
    </row>
    <row r="79" spans="1:12" ht="30">
      <c r="A79" s="200" t="s">
        <v>240</v>
      </c>
      <c r="B79" s="195" t="s">
        <v>228</v>
      </c>
      <c r="C79" s="33" t="s">
        <v>241</v>
      </c>
      <c r="D79" s="33" t="s">
        <v>241</v>
      </c>
      <c r="E79" s="47" t="s">
        <v>242</v>
      </c>
      <c r="F79" s="47" t="s">
        <v>90</v>
      </c>
      <c r="G79" s="47"/>
      <c r="H79" s="47"/>
      <c r="I79" s="44"/>
      <c r="J79" s="199"/>
      <c r="K79" s="203">
        <f t="shared" si="11"/>
        <v>27.9</v>
      </c>
      <c r="L79" s="203">
        <f t="shared" si="11"/>
        <v>56.7</v>
      </c>
    </row>
    <row r="80" spans="1:12" ht="15">
      <c r="A80" s="200" t="s">
        <v>46</v>
      </c>
      <c r="B80" s="33" t="s">
        <v>228</v>
      </c>
      <c r="C80" s="195" t="s">
        <v>241</v>
      </c>
      <c r="D80" s="195" t="s">
        <v>241</v>
      </c>
      <c r="E80" s="196" t="s">
        <v>242</v>
      </c>
      <c r="F80" s="196" t="s">
        <v>8</v>
      </c>
      <c r="G80" s="196"/>
      <c r="H80" s="196"/>
      <c r="I80" s="197"/>
      <c r="J80" s="199"/>
      <c r="K80" s="203">
        <f t="shared" si="11"/>
        <v>27.9</v>
      </c>
      <c r="L80" s="203">
        <f t="shared" si="11"/>
        <v>56.7</v>
      </c>
    </row>
    <row r="81" spans="1:12" ht="15">
      <c r="A81" s="200" t="s">
        <v>239</v>
      </c>
      <c r="B81" s="33" t="s">
        <v>228</v>
      </c>
      <c r="C81" s="33" t="s">
        <v>241</v>
      </c>
      <c r="D81" s="33" t="s">
        <v>241</v>
      </c>
      <c r="E81" s="47" t="s">
        <v>242</v>
      </c>
      <c r="F81" s="47" t="s">
        <v>8</v>
      </c>
      <c r="G81" s="47" t="s">
        <v>74</v>
      </c>
      <c r="H81" s="47" t="s">
        <v>243</v>
      </c>
      <c r="I81" s="44"/>
      <c r="J81" s="199"/>
      <c r="K81" s="203">
        <f t="shared" si="11"/>
        <v>27.9</v>
      </c>
      <c r="L81" s="203">
        <f t="shared" si="11"/>
        <v>56.7</v>
      </c>
    </row>
    <row r="82" spans="1:12" ht="15">
      <c r="A82" s="200" t="s">
        <v>56</v>
      </c>
      <c r="B82" s="195" t="s">
        <v>228</v>
      </c>
      <c r="C82" s="195" t="s">
        <v>241</v>
      </c>
      <c r="D82" s="195" t="s">
        <v>241</v>
      </c>
      <c r="E82" s="196" t="s">
        <v>242</v>
      </c>
      <c r="F82" s="196" t="s">
        <v>8</v>
      </c>
      <c r="G82" s="196" t="s">
        <v>74</v>
      </c>
      <c r="H82" s="196" t="s">
        <v>243</v>
      </c>
      <c r="I82" s="197" t="s">
        <v>80</v>
      </c>
      <c r="J82" s="199"/>
      <c r="K82" s="203">
        <f t="shared" si="11"/>
        <v>27.9</v>
      </c>
      <c r="L82" s="203">
        <f t="shared" si="11"/>
        <v>56.7</v>
      </c>
    </row>
    <row r="83" spans="1:12" ht="15">
      <c r="A83" s="200" t="s">
        <v>60</v>
      </c>
      <c r="B83" s="33" t="s">
        <v>228</v>
      </c>
      <c r="C83" s="33" t="s">
        <v>241</v>
      </c>
      <c r="D83" s="33" t="s">
        <v>241</v>
      </c>
      <c r="E83" s="47" t="s">
        <v>242</v>
      </c>
      <c r="F83" s="47" t="s">
        <v>8</v>
      </c>
      <c r="G83" s="47" t="s">
        <v>74</v>
      </c>
      <c r="H83" s="47" t="s">
        <v>243</v>
      </c>
      <c r="I83" s="44" t="s">
        <v>82</v>
      </c>
      <c r="J83" s="199"/>
      <c r="K83" s="203">
        <v>27.9</v>
      </c>
      <c r="L83" s="203">
        <v>56.7</v>
      </c>
    </row>
    <row r="84" spans="1:12">
      <c r="E84" s="49"/>
      <c r="F84" s="49"/>
      <c r="G84" s="49"/>
      <c r="H84" s="49"/>
      <c r="I84" s="49"/>
    </row>
    <row r="85" spans="1:12">
      <c r="E85" s="49"/>
      <c r="F85" s="49"/>
      <c r="G85" s="49"/>
      <c r="H85" s="49"/>
      <c r="I85" s="49"/>
    </row>
    <row r="86" spans="1:12">
      <c r="E86" s="49"/>
      <c r="F86" s="49"/>
      <c r="G86" s="49"/>
      <c r="H86" s="49"/>
      <c r="I86" s="49"/>
    </row>
    <row r="87" spans="1:12">
      <c r="E87" s="49"/>
      <c r="F87" s="49"/>
      <c r="G87" s="49"/>
      <c r="H87" s="49"/>
      <c r="I87" s="49"/>
    </row>
    <row r="88" spans="1:12">
      <c r="E88" s="49"/>
      <c r="F88" s="49"/>
      <c r="G88" s="49"/>
      <c r="H88" s="49"/>
      <c r="I88" s="49"/>
    </row>
    <row r="89" spans="1:12">
      <c r="E89" s="49"/>
      <c r="F89" s="49"/>
      <c r="G89" s="49"/>
      <c r="H89" s="49"/>
      <c r="I89" s="49"/>
    </row>
    <row r="90" spans="1:12">
      <c r="E90" s="49"/>
      <c r="F90" s="49"/>
      <c r="G90" s="49"/>
      <c r="H90" s="49"/>
      <c r="I90" s="49"/>
    </row>
    <row r="91" spans="1:12">
      <c r="E91" s="49"/>
      <c r="F91" s="49"/>
      <c r="G91" s="49"/>
      <c r="H91" s="49"/>
      <c r="I91" s="49"/>
    </row>
    <row r="92" spans="1:12">
      <c r="E92" s="49"/>
      <c r="F92" s="49"/>
      <c r="G92" s="49"/>
      <c r="H92" s="49"/>
      <c r="I92" s="49"/>
    </row>
    <row r="93" spans="1:12">
      <c r="E93" s="49"/>
      <c r="F93" s="49"/>
      <c r="G93" s="49"/>
      <c r="H93" s="49"/>
      <c r="I93" s="49"/>
    </row>
    <row r="94" spans="1:12">
      <c r="E94" s="49"/>
      <c r="F94" s="49"/>
      <c r="G94" s="49"/>
      <c r="H94" s="49"/>
      <c r="I94" s="49"/>
    </row>
    <row r="95" spans="1:12">
      <c r="E95" s="49"/>
      <c r="F95" s="49"/>
      <c r="G95" s="49"/>
      <c r="H95" s="49"/>
      <c r="I95" s="49"/>
    </row>
    <row r="96" spans="1:12">
      <c r="E96" s="49"/>
      <c r="F96" s="49"/>
      <c r="G96" s="49"/>
      <c r="H96" s="49"/>
      <c r="I96" s="49"/>
    </row>
    <row r="97" spans="5:9">
      <c r="E97" s="49"/>
      <c r="F97" s="49"/>
      <c r="G97" s="49"/>
      <c r="H97" s="49"/>
      <c r="I97" s="49"/>
    </row>
    <row r="98" spans="5:9">
      <c r="E98" s="49"/>
      <c r="F98" s="49"/>
      <c r="G98" s="49"/>
      <c r="H98" s="49"/>
      <c r="I98" s="49"/>
    </row>
    <row r="99" spans="5:9">
      <c r="E99" s="49"/>
      <c r="F99" s="49"/>
      <c r="G99" s="49"/>
      <c r="H99" s="49"/>
      <c r="I99" s="49"/>
    </row>
    <row r="100" spans="5:9">
      <c r="E100" s="49"/>
      <c r="F100" s="49"/>
      <c r="G100" s="49"/>
      <c r="H100" s="49"/>
      <c r="I100" s="49"/>
    </row>
    <row r="101" spans="5:9">
      <c r="E101" s="49"/>
      <c r="F101" s="49"/>
      <c r="G101" s="49"/>
      <c r="H101" s="49"/>
      <c r="I101" s="49"/>
    </row>
    <row r="102" spans="5:9">
      <c r="E102" s="49"/>
      <c r="F102" s="49"/>
      <c r="G102" s="49"/>
      <c r="H102" s="49"/>
      <c r="I102" s="49"/>
    </row>
    <row r="103" spans="5:9">
      <c r="E103" s="49"/>
      <c r="F103" s="49"/>
      <c r="G103" s="49"/>
      <c r="H103" s="49"/>
      <c r="I103" s="49"/>
    </row>
    <row r="104" spans="5:9">
      <c r="E104" s="49"/>
      <c r="F104" s="49"/>
      <c r="G104" s="49"/>
      <c r="H104" s="49"/>
      <c r="I104" s="49"/>
    </row>
    <row r="105" spans="5:9">
      <c r="E105" s="49"/>
      <c r="F105" s="49"/>
      <c r="G105" s="49"/>
      <c r="H105" s="49"/>
      <c r="I105" s="49"/>
    </row>
    <row r="106" spans="5:9">
      <c r="E106" s="49"/>
      <c r="F106" s="49"/>
      <c r="G106" s="49"/>
      <c r="H106" s="49"/>
      <c r="I106" s="49"/>
    </row>
    <row r="107" spans="5:9">
      <c r="E107" s="49"/>
      <c r="F107" s="49"/>
      <c r="G107" s="49"/>
      <c r="H107" s="49"/>
      <c r="I107" s="49"/>
    </row>
    <row r="108" spans="5:9">
      <c r="E108" s="49"/>
      <c r="F108" s="49"/>
      <c r="G108" s="49"/>
      <c r="H108" s="49"/>
      <c r="I108" s="49"/>
    </row>
    <row r="109" spans="5:9">
      <c r="E109" s="49"/>
      <c r="F109" s="49"/>
      <c r="G109" s="49"/>
      <c r="H109" s="49"/>
      <c r="I109" s="49"/>
    </row>
    <row r="110" spans="5:9">
      <c r="E110" s="49"/>
      <c r="F110" s="49"/>
      <c r="G110" s="49"/>
      <c r="H110" s="49"/>
      <c r="I110" s="49"/>
    </row>
    <row r="111" spans="5:9">
      <c r="E111" s="49"/>
      <c r="F111" s="49"/>
      <c r="G111" s="49"/>
      <c r="H111" s="49"/>
      <c r="I111" s="49"/>
    </row>
    <row r="112" spans="5:9">
      <c r="E112" s="49"/>
      <c r="F112" s="49"/>
      <c r="G112" s="49"/>
      <c r="H112" s="49"/>
      <c r="I112" s="49"/>
    </row>
  </sheetData>
  <autoFilter ref="A1:L83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17:D17 A43">
    <cfRule type="expression" dxfId="23" priority="49" stopIfTrue="1">
      <formula>$F17=""</formula>
    </cfRule>
    <cfRule type="expression" dxfId="22" priority="50" stopIfTrue="1">
      <formula>#REF!&lt;&gt;""</formula>
    </cfRule>
    <cfRule type="expression" dxfId="21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2"/>
  <sheetViews>
    <sheetView view="pageBreakPreview" topLeftCell="A67" zoomScaleNormal="110" zoomScaleSheetLayoutView="100" workbookViewId="0">
      <selection activeCell="A73" sqref="A7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9" t="s">
        <v>246</v>
      </c>
      <c r="I1" s="220"/>
      <c r="J1" s="220"/>
      <c r="K1" s="220"/>
    </row>
    <row r="2" spans="1:11" ht="124.5" customHeight="1">
      <c r="A2" s="221" t="s">
        <v>233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2" t="s">
        <v>1</v>
      </c>
      <c r="I3" s="222"/>
      <c r="J3" s="222"/>
      <c r="K3" s="222"/>
    </row>
    <row r="4" spans="1:11" ht="20.45" customHeight="1">
      <c r="A4" s="223" t="s">
        <v>2</v>
      </c>
      <c r="B4" s="223" t="s">
        <v>3</v>
      </c>
      <c r="C4" s="223" t="s">
        <v>4</v>
      </c>
      <c r="D4" s="223" t="s">
        <v>5</v>
      </c>
      <c r="E4" s="223"/>
      <c r="F4" s="223"/>
      <c r="G4" s="223"/>
      <c r="H4" s="223" t="s">
        <v>6</v>
      </c>
      <c r="I4" s="223" t="s">
        <v>7</v>
      </c>
      <c r="J4" s="223"/>
      <c r="K4" s="223"/>
    </row>
    <row r="5" spans="1:11" ht="16.7" customHeight="1">
      <c r="A5" s="223" t="s">
        <v>0</v>
      </c>
      <c r="B5" s="223" t="s">
        <v>0</v>
      </c>
      <c r="C5" s="223" t="s">
        <v>0</v>
      </c>
      <c r="D5" s="223" t="s">
        <v>0</v>
      </c>
      <c r="E5" s="223"/>
      <c r="F5" s="223"/>
      <c r="G5" s="223"/>
      <c r="H5" s="223" t="s">
        <v>0</v>
      </c>
      <c r="I5" s="24" t="s">
        <v>30</v>
      </c>
      <c r="J5" s="24" t="s">
        <v>31</v>
      </c>
      <c r="K5" s="24" t="s">
        <v>32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273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I8+I37+I47+I61+I69</f>
        <v>1625.2</v>
      </c>
      <c r="J7" s="43">
        <f>J8+J37+J47+J61+J69+J76</f>
        <v>1208.7</v>
      </c>
      <c r="K7" s="43">
        <f>K8+K37+K47+K61+K69+K76</f>
        <v>1230.6000000000001</v>
      </c>
    </row>
    <row r="8" spans="1:11" ht="15">
      <c r="A8" s="34" t="s">
        <v>42</v>
      </c>
      <c r="B8" s="205" t="s">
        <v>43</v>
      </c>
      <c r="C8" s="163"/>
      <c r="D8" s="48"/>
      <c r="E8" s="48"/>
      <c r="F8" s="48"/>
      <c r="G8" s="48"/>
      <c r="H8" s="167"/>
      <c r="I8" s="50">
        <f>I9+I15+I31</f>
        <v>1054.9000000000001</v>
      </c>
      <c r="J8" s="45">
        <f>J9+J15+J31</f>
        <v>642.5</v>
      </c>
      <c r="K8" s="45">
        <f>K9+K15+K31</f>
        <v>632.4</v>
      </c>
    </row>
    <row r="9" spans="1:11" ht="60">
      <c r="A9" s="34" t="s">
        <v>44</v>
      </c>
      <c r="B9" s="163" t="s">
        <v>43</v>
      </c>
      <c r="C9" s="163" t="s">
        <v>45</v>
      </c>
      <c r="D9" s="48"/>
      <c r="E9" s="48"/>
      <c r="F9" s="48"/>
      <c r="G9" s="48"/>
      <c r="H9" s="163"/>
      <c r="I9" s="50">
        <f>I10</f>
        <v>368.8</v>
      </c>
      <c r="J9" s="45">
        <f>J10</f>
        <v>260.2</v>
      </c>
      <c r="K9" s="45">
        <f>K10</f>
        <v>242.4</v>
      </c>
    </row>
    <row r="10" spans="1:11" ht="30">
      <c r="A10" s="34" t="s">
        <v>219</v>
      </c>
      <c r="B10" s="33" t="s">
        <v>43</v>
      </c>
      <c r="C10" s="33" t="s">
        <v>45</v>
      </c>
      <c r="D10" s="47">
        <v>65</v>
      </c>
      <c r="E10" s="47">
        <v>0</v>
      </c>
      <c r="F10" s="47"/>
      <c r="G10" s="47"/>
      <c r="H10" s="33"/>
      <c r="I10" s="45">
        <f t="shared" ref="I10:K12" si="0">I11</f>
        <v>368.8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46</v>
      </c>
      <c r="B11" s="33" t="s">
        <v>43</v>
      </c>
      <c r="C11" s="33" t="s">
        <v>45</v>
      </c>
      <c r="D11" s="47">
        <v>65</v>
      </c>
      <c r="E11" s="47">
        <v>1</v>
      </c>
      <c r="F11" s="47"/>
      <c r="G11" s="47"/>
      <c r="H11" s="33"/>
      <c r="I11" s="45">
        <f t="shared" si="0"/>
        <v>368.8</v>
      </c>
      <c r="J11" s="45">
        <f t="shared" si="0"/>
        <v>260.2</v>
      </c>
      <c r="K11" s="45">
        <f t="shared" si="0"/>
        <v>242.4</v>
      </c>
    </row>
    <row r="12" spans="1:11" ht="32.25" customHeight="1">
      <c r="A12" s="34" t="s">
        <v>47</v>
      </c>
      <c r="B12" s="33" t="s">
        <v>43</v>
      </c>
      <c r="C12" s="33" t="s">
        <v>45</v>
      </c>
      <c r="D12" s="47">
        <v>65</v>
      </c>
      <c r="E12" s="47">
        <v>1</v>
      </c>
      <c r="F12" s="47" t="s">
        <v>74</v>
      </c>
      <c r="G12" s="47" t="s">
        <v>85</v>
      </c>
      <c r="H12" s="33"/>
      <c r="I12" s="45">
        <f t="shared" si="0"/>
        <v>368.8</v>
      </c>
      <c r="J12" s="45">
        <f t="shared" si="0"/>
        <v>260.2</v>
      </c>
      <c r="K12" s="45">
        <f t="shared" si="0"/>
        <v>242.4</v>
      </c>
    </row>
    <row r="13" spans="1:11" ht="105">
      <c r="A13" s="34" t="s">
        <v>48</v>
      </c>
      <c r="B13" s="33" t="s">
        <v>43</v>
      </c>
      <c r="C13" s="33" t="s">
        <v>45</v>
      </c>
      <c r="D13" s="47">
        <v>65</v>
      </c>
      <c r="E13" s="47">
        <v>1</v>
      </c>
      <c r="F13" s="47" t="s">
        <v>74</v>
      </c>
      <c r="G13" s="47" t="s">
        <v>85</v>
      </c>
      <c r="H13" s="33" t="s">
        <v>76</v>
      </c>
      <c r="I13" s="45">
        <f>I14</f>
        <v>368.8</v>
      </c>
      <c r="J13" s="45">
        <f>J14</f>
        <v>260.2</v>
      </c>
      <c r="K13" s="45">
        <f>K14</f>
        <v>242.4</v>
      </c>
    </row>
    <row r="14" spans="1:11" ht="45">
      <c r="A14" s="34" t="s">
        <v>49</v>
      </c>
      <c r="B14" s="33" t="s">
        <v>43</v>
      </c>
      <c r="C14" s="33" t="s">
        <v>45</v>
      </c>
      <c r="D14" s="47">
        <v>65</v>
      </c>
      <c r="E14" s="47">
        <v>1</v>
      </c>
      <c r="F14" s="47" t="s">
        <v>74</v>
      </c>
      <c r="G14" s="47" t="s">
        <v>85</v>
      </c>
      <c r="H14" s="33" t="s">
        <v>77</v>
      </c>
      <c r="I14" s="45">
        <f ca="1">'Приложение 3'!J15</f>
        <v>368.8</v>
      </c>
      <c r="J14" s="45">
        <f ca="1">'Приложение 3'!K15</f>
        <v>260.2</v>
      </c>
      <c r="K14" s="45">
        <f ca="1">'Приложение 3'!L15</f>
        <v>242.4</v>
      </c>
    </row>
    <row r="15" spans="1:11" ht="90">
      <c r="A15" s="34" t="s">
        <v>50</v>
      </c>
      <c r="B15" s="163" t="s">
        <v>43</v>
      </c>
      <c r="C15" s="163" t="s">
        <v>51</v>
      </c>
      <c r="D15" s="47"/>
      <c r="E15" s="47"/>
      <c r="F15" s="47"/>
      <c r="G15" s="47"/>
      <c r="H15" s="44"/>
      <c r="I15" s="50">
        <f>I16+I26</f>
        <v>681.1</v>
      </c>
      <c r="J15" s="50">
        <f>J16+J26</f>
        <v>377.3</v>
      </c>
      <c r="K15" s="50">
        <f>K16+K26</f>
        <v>385</v>
      </c>
    </row>
    <row r="16" spans="1:11" ht="30">
      <c r="A16" s="34" t="s">
        <v>220</v>
      </c>
      <c r="B16" s="35" t="s">
        <v>43</v>
      </c>
      <c r="C16" s="35" t="s">
        <v>51</v>
      </c>
      <c r="D16" s="47">
        <v>65</v>
      </c>
      <c r="E16" s="47">
        <v>0</v>
      </c>
      <c r="F16" s="47"/>
      <c r="G16" s="47"/>
      <c r="H16" s="44"/>
      <c r="I16" s="45">
        <f>I17</f>
        <v>680.9</v>
      </c>
      <c r="J16" s="45">
        <f>J17</f>
        <v>377.1</v>
      </c>
      <c r="K16" s="45">
        <f>K17</f>
        <v>384.8</v>
      </c>
    </row>
    <row r="17" spans="1:11" ht="45">
      <c r="A17" s="34" t="s">
        <v>265</v>
      </c>
      <c r="B17" s="33" t="s">
        <v>43</v>
      </c>
      <c r="C17" s="33" t="s">
        <v>51</v>
      </c>
      <c r="D17" s="47">
        <v>65</v>
      </c>
      <c r="E17" s="47">
        <v>2</v>
      </c>
      <c r="F17" s="47"/>
      <c r="G17" s="47"/>
      <c r="H17" s="44"/>
      <c r="I17" s="45">
        <f>I18+I21</f>
        <v>680.9</v>
      </c>
      <c r="J17" s="45">
        <f>J18+J21</f>
        <v>377.1</v>
      </c>
      <c r="K17" s="45">
        <f>K18+K21</f>
        <v>384.8</v>
      </c>
    </row>
    <row r="18" spans="1:11" ht="45">
      <c r="A18" s="34" t="s">
        <v>54</v>
      </c>
      <c r="B18" s="33" t="s">
        <v>43</v>
      </c>
      <c r="C18" s="33" t="s">
        <v>51</v>
      </c>
      <c r="D18" s="47">
        <v>65</v>
      </c>
      <c r="E18" s="47">
        <v>2</v>
      </c>
      <c r="F18" s="47" t="s">
        <v>74</v>
      </c>
      <c r="G18" s="47" t="s">
        <v>86</v>
      </c>
      <c r="H18" s="44"/>
      <c r="I18" s="45">
        <f t="shared" ref="I18:K19" si="1">I19</f>
        <v>510.9</v>
      </c>
      <c r="J18" s="45">
        <f t="shared" si="1"/>
        <v>272.10000000000002</v>
      </c>
      <c r="K18" s="45">
        <f t="shared" si="1"/>
        <v>274.8</v>
      </c>
    </row>
    <row r="19" spans="1:11" ht="105">
      <c r="A19" s="34" t="s">
        <v>48</v>
      </c>
      <c r="B19" s="33" t="s">
        <v>43</v>
      </c>
      <c r="C19" s="33" t="s">
        <v>51</v>
      </c>
      <c r="D19" s="47">
        <v>65</v>
      </c>
      <c r="E19" s="47">
        <v>2</v>
      </c>
      <c r="F19" s="47" t="s">
        <v>74</v>
      </c>
      <c r="G19" s="47" t="s">
        <v>86</v>
      </c>
      <c r="H19" s="44" t="s">
        <v>76</v>
      </c>
      <c r="I19" s="45">
        <f t="shared" si="1"/>
        <v>510.9</v>
      </c>
      <c r="J19" s="45">
        <f t="shared" si="1"/>
        <v>272.10000000000002</v>
      </c>
      <c r="K19" s="45">
        <f t="shared" si="1"/>
        <v>274.8</v>
      </c>
    </row>
    <row r="20" spans="1:11" ht="45">
      <c r="A20" s="34" t="s">
        <v>49</v>
      </c>
      <c r="B20" s="33" t="s">
        <v>43</v>
      </c>
      <c r="C20" s="33" t="s">
        <v>51</v>
      </c>
      <c r="D20" s="47">
        <v>65</v>
      </c>
      <c r="E20" s="47">
        <v>2</v>
      </c>
      <c r="F20" s="47" t="s">
        <v>74</v>
      </c>
      <c r="G20" s="47" t="s">
        <v>86</v>
      </c>
      <c r="H20" s="44" t="s">
        <v>77</v>
      </c>
      <c r="I20" s="45">
        <f ca="1">'Приложение 3'!J21</f>
        <v>510.9</v>
      </c>
      <c r="J20" s="45">
        <f ca="1">'Приложение 3'!K21</f>
        <v>272.10000000000002</v>
      </c>
      <c r="K20" s="45">
        <f ca="1">'Приложение 3'!L21</f>
        <v>274.8</v>
      </c>
    </row>
    <row r="21" spans="1:11" ht="30">
      <c r="A21" s="34" t="s">
        <v>55</v>
      </c>
      <c r="B21" s="33" t="s">
        <v>43</v>
      </c>
      <c r="C21" s="33" t="s">
        <v>51</v>
      </c>
      <c r="D21" s="47">
        <v>65</v>
      </c>
      <c r="E21" s="47">
        <v>2</v>
      </c>
      <c r="F21" s="47" t="s">
        <v>74</v>
      </c>
      <c r="G21" s="47" t="s">
        <v>87</v>
      </c>
      <c r="H21" s="44"/>
      <c r="I21" s="45">
        <f ca="1">+I22+I24</f>
        <v>170</v>
      </c>
      <c r="J21" s="45">
        <f ca="1">+J22+J24</f>
        <v>105</v>
      </c>
      <c r="K21" s="45">
        <f ca="1">+K22+K24</f>
        <v>110</v>
      </c>
    </row>
    <row r="22" spans="1:11" ht="45">
      <c r="A22" s="34" t="s">
        <v>52</v>
      </c>
      <c r="B22" s="33" t="s">
        <v>43</v>
      </c>
      <c r="C22" s="33" t="s">
        <v>51</v>
      </c>
      <c r="D22" s="47">
        <v>65</v>
      </c>
      <c r="E22" s="47">
        <v>2</v>
      </c>
      <c r="F22" s="47" t="s">
        <v>74</v>
      </c>
      <c r="G22" s="47" t="s">
        <v>87</v>
      </c>
      <c r="H22" s="44" t="s">
        <v>78</v>
      </c>
      <c r="I22" s="45">
        <f ca="1">I23</f>
        <v>165</v>
      </c>
      <c r="J22" s="45">
        <f ca="1">J23</f>
        <v>100</v>
      </c>
      <c r="K22" s="45">
        <f ca="1">K23</f>
        <v>105</v>
      </c>
    </row>
    <row r="23" spans="1:11" ht="45">
      <c r="A23" s="34" t="s">
        <v>53</v>
      </c>
      <c r="B23" s="33" t="s">
        <v>43</v>
      </c>
      <c r="C23" s="33" t="s">
        <v>51</v>
      </c>
      <c r="D23" s="47">
        <v>65</v>
      </c>
      <c r="E23" s="47">
        <v>2</v>
      </c>
      <c r="F23" s="47" t="s">
        <v>74</v>
      </c>
      <c r="G23" s="47" t="s">
        <v>87</v>
      </c>
      <c r="H23" s="44" t="s">
        <v>79</v>
      </c>
      <c r="I23" s="45">
        <f ca="1">'Приложение 3'!J24</f>
        <v>165</v>
      </c>
      <c r="J23" s="45">
        <f ca="1">'Приложение 3'!K24</f>
        <v>100</v>
      </c>
      <c r="K23" s="45">
        <f ca="1">'Приложение 3'!L24</f>
        <v>105</v>
      </c>
    </row>
    <row r="24" spans="1:11" ht="15">
      <c r="A24" s="34" t="s">
        <v>56</v>
      </c>
      <c r="B24" s="33" t="s">
        <v>43</v>
      </c>
      <c r="C24" s="33" t="s">
        <v>51</v>
      </c>
      <c r="D24" s="47">
        <v>65</v>
      </c>
      <c r="E24" s="47">
        <v>2</v>
      </c>
      <c r="F24" s="47" t="s">
        <v>74</v>
      </c>
      <c r="G24" s="47" t="s">
        <v>87</v>
      </c>
      <c r="H24" s="44" t="s">
        <v>80</v>
      </c>
      <c r="I24" s="45">
        <f ca="1">I25</f>
        <v>5</v>
      </c>
      <c r="J24" s="45">
        <f ca="1">J25</f>
        <v>5</v>
      </c>
      <c r="K24" s="45">
        <f ca="1">K25</f>
        <v>5</v>
      </c>
    </row>
    <row r="25" spans="1:11" ht="30">
      <c r="A25" s="34" t="s">
        <v>57</v>
      </c>
      <c r="B25" s="33" t="s">
        <v>43</v>
      </c>
      <c r="C25" s="33" t="s">
        <v>51</v>
      </c>
      <c r="D25" s="47">
        <v>65</v>
      </c>
      <c r="E25" s="47">
        <v>2</v>
      </c>
      <c r="F25" s="47" t="s">
        <v>74</v>
      </c>
      <c r="G25" s="47" t="s">
        <v>87</v>
      </c>
      <c r="H25" s="44" t="s">
        <v>81</v>
      </c>
      <c r="I25" s="45">
        <f ca="1">'Приложение 3'!J26</f>
        <v>5</v>
      </c>
      <c r="J25" s="45">
        <f ca="1">'Приложение 3'!K26</f>
        <v>5</v>
      </c>
      <c r="K25" s="45">
        <f ca="1">'Приложение 3'!L26</f>
        <v>5</v>
      </c>
    </row>
    <row r="26" spans="1:11" ht="75">
      <c r="A26" s="34" t="s">
        <v>229</v>
      </c>
      <c r="B26" s="33" t="s">
        <v>43</v>
      </c>
      <c r="C26" s="33" t="s">
        <v>51</v>
      </c>
      <c r="D26" s="47">
        <v>89</v>
      </c>
      <c r="E26" s="47">
        <v>0</v>
      </c>
      <c r="F26" s="47"/>
      <c r="G26" s="47"/>
      <c r="H26" s="44"/>
      <c r="I26" s="45">
        <f t="shared" ref="I26:K27" si="2">I27</f>
        <v>0.2</v>
      </c>
      <c r="J26" s="45">
        <f t="shared" si="2"/>
        <v>0.2</v>
      </c>
      <c r="K26" s="45">
        <f t="shared" si="2"/>
        <v>0.2</v>
      </c>
    </row>
    <row r="27" spans="1:11" ht="90">
      <c r="A27" s="34" t="s">
        <v>232</v>
      </c>
      <c r="B27" s="33" t="s">
        <v>43</v>
      </c>
      <c r="C27" s="33" t="s">
        <v>51</v>
      </c>
      <c r="D27" s="47">
        <v>89</v>
      </c>
      <c r="E27" s="47">
        <v>1</v>
      </c>
      <c r="F27" s="47"/>
      <c r="G27" s="47"/>
      <c r="H27" s="44"/>
      <c r="I27" s="45">
        <f>I28</f>
        <v>0.2</v>
      </c>
      <c r="J27" s="45">
        <f t="shared" si="2"/>
        <v>0.2</v>
      </c>
      <c r="K27" s="45">
        <f t="shared" si="2"/>
        <v>0.2</v>
      </c>
    </row>
    <row r="28" spans="1:11" ht="150">
      <c r="A28" s="34" t="s">
        <v>38</v>
      </c>
      <c r="B28" s="33" t="s">
        <v>43</v>
      </c>
      <c r="C28" s="33" t="s">
        <v>51</v>
      </c>
      <c r="D28" s="47">
        <v>89</v>
      </c>
      <c r="E28" s="47">
        <v>1</v>
      </c>
      <c r="F28" s="47" t="s">
        <v>74</v>
      </c>
      <c r="G28" s="47" t="s">
        <v>88</v>
      </c>
      <c r="H28" s="44"/>
      <c r="I28" s="46">
        <f t="shared" ref="I28:K29" si="3">I29</f>
        <v>0.2</v>
      </c>
      <c r="J28" s="46">
        <f t="shared" si="3"/>
        <v>0.2</v>
      </c>
      <c r="K28" s="46">
        <f t="shared" si="3"/>
        <v>0.2</v>
      </c>
    </row>
    <row r="29" spans="1:11" ht="45">
      <c r="A29" s="34" t="s">
        <v>52</v>
      </c>
      <c r="B29" s="33" t="s">
        <v>43</v>
      </c>
      <c r="C29" s="33" t="s">
        <v>51</v>
      </c>
      <c r="D29" s="47">
        <v>89</v>
      </c>
      <c r="E29" s="47">
        <v>1</v>
      </c>
      <c r="F29" s="47" t="s">
        <v>74</v>
      </c>
      <c r="G29" s="47" t="s">
        <v>88</v>
      </c>
      <c r="H29" s="44" t="s">
        <v>78</v>
      </c>
      <c r="I29" s="46">
        <f t="shared" si="3"/>
        <v>0.2</v>
      </c>
      <c r="J29" s="46">
        <f t="shared" si="3"/>
        <v>0.2</v>
      </c>
      <c r="K29" s="46">
        <f t="shared" si="3"/>
        <v>0.2</v>
      </c>
    </row>
    <row r="30" spans="1:11" ht="45">
      <c r="A30" s="34" t="s">
        <v>53</v>
      </c>
      <c r="B30" s="33" t="s">
        <v>43</v>
      </c>
      <c r="C30" s="33" t="s">
        <v>51</v>
      </c>
      <c r="D30" s="47">
        <v>89</v>
      </c>
      <c r="E30" s="47">
        <v>1</v>
      </c>
      <c r="F30" s="47" t="s">
        <v>74</v>
      </c>
      <c r="G30" s="47" t="s">
        <v>88</v>
      </c>
      <c r="H30" s="44" t="s">
        <v>79</v>
      </c>
      <c r="I30" s="46">
        <f ca="1">'Приложение 3'!J31</f>
        <v>0.2</v>
      </c>
      <c r="J30" s="46">
        <f ca="1">'Приложение 3'!K31</f>
        <v>0.2</v>
      </c>
      <c r="K30" s="46">
        <f ca="1">'Приложение 3'!L31</f>
        <v>0.2</v>
      </c>
    </row>
    <row r="31" spans="1:11" ht="15">
      <c r="A31" s="166" t="s">
        <v>59</v>
      </c>
      <c r="B31" s="163" t="s">
        <v>43</v>
      </c>
      <c r="C31" s="163" t="s">
        <v>18</v>
      </c>
      <c r="D31" s="47"/>
      <c r="E31" s="47"/>
      <c r="F31" s="47"/>
      <c r="G31" s="47"/>
      <c r="H31" s="167"/>
      <c r="I31" s="50">
        <f t="shared" ref="I31:K33" si="4">I32</f>
        <v>5</v>
      </c>
      <c r="J31" s="45">
        <f t="shared" si="4"/>
        <v>5</v>
      </c>
      <c r="K31" s="45">
        <f t="shared" si="4"/>
        <v>5</v>
      </c>
    </row>
    <row r="32" spans="1:11" ht="75">
      <c r="A32" s="166" t="s">
        <v>229</v>
      </c>
      <c r="B32" s="163" t="s">
        <v>43</v>
      </c>
      <c r="C32" s="163" t="s">
        <v>18</v>
      </c>
      <c r="D32" s="47" t="s">
        <v>89</v>
      </c>
      <c r="E32" s="47" t="s">
        <v>90</v>
      </c>
      <c r="F32" s="47"/>
      <c r="G32" s="47"/>
      <c r="H32" s="167"/>
      <c r="I32" s="50">
        <f t="shared" si="4"/>
        <v>5</v>
      </c>
      <c r="J32" s="45">
        <f t="shared" si="4"/>
        <v>5</v>
      </c>
      <c r="K32" s="45">
        <f t="shared" si="4"/>
        <v>5</v>
      </c>
    </row>
    <row r="33" spans="1:11" ht="90">
      <c r="A33" s="34" t="s">
        <v>232</v>
      </c>
      <c r="B33" s="33" t="s">
        <v>43</v>
      </c>
      <c r="C33" s="33" t="s">
        <v>18</v>
      </c>
      <c r="D33" s="47" t="s">
        <v>89</v>
      </c>
      <c r="E33" s="47" t="s">
        <v>8</v>
      </c>
      <c r="F33" s="47"/>
      <c r="G33" s="47"/>
      <c r="H33" s="44"/>
      <c r="I33" s="45">
        <f t="shared" si="4"/>
        <v>5</v>
      </c>
      <c r="J33" s="45">
        <f t="shared" si="4"/>
        <v>5</v>
      </c>
      <c r="K33" s="45">
        <f t="shared" si="4"/>
        <v>5</v>
      </c>
    </row>
    <row r="34" spans="1:11" ht="62.25" customHeight="1">
      <c r="A34" s="34" t="s">
        <v>266</v>
      </c>
      <c r="B34" s="33" t="s">
        <v>43</v>
      </c>
      <c r="C34" s="33" t="s">
        <v>18</v>
      </c>
      <c r="D34" s="47" t="s">
        <v>89</v>
      </c>
      <c r="E34" s="47" t="s">
        <v>8</v>
      </c>
      <c r="F34" s="47" t="s">
        <v>74</v>
      </c>
      <c r="G34" s="47" t="s">
        <v>91</v>
      </c>
      <c r="H34" s="44"/>
      <c r="I34" s="45">
        <f>I36</f>
        <v>5</v>
      </c>
      <c r="J34" s="45">
        <f>J36</f>
        <v>5</v>
      </c>
      <c r="K34" s="45">
        <f>K36</f>
        <v>5</v>
      </c>
    </row>
    <row r="35" spans="1:11" ht="17.25" customHeight="1">
      <c r="A35" s="34" t="s">
        <v>56</v>
      </c>
      <c r="B35" s="33" t="s">
        <v>43</v>
      </c>
      <c r="C35" s="33" t="s">
        <v>18</v>
      </c>
      <c r="D35" s="47" t="s">
        <v>89</v>
      </c>
      <c r="E35" s="47" t="s">
        <v>8</v>
      </c>
      <c r="F35" s="47" t="s">
        <v>74</v>
      </c>
      <c r="G35" s="47" t="s">
        <v>91</v>
      </c>
      <c r="H35" s="44" t="s">
        <v>80</v>
      </c>
      <c r="I35" s="45">
        <f>I36</f>
        <v>5</v>
      </c>
      <c r="J35" s="45">
        <f>J36</f>
        <v>5</v>
      </c>
      <c r="K35" s="45">
        <f>K36</f>
        <v>5</v>
      </c>
    </row>
    <row r="36" spans="1:11" ht="15">
      <c r="A36" s="34" t="s">
        <v>60</v>
      </c>
      <c r="B36" s="33" t="s">
        <v>43</v>
      </c>
      <c r="C36" s="33" t="s">
        <v>61</v>
      </c>
      <c r="D36" s="47" t="s">
        <v>89</v>
      </c>
      <c r="E36" s="47" t="s">
        <v>8</v>
      </c>
      <c r="F36" s="47" t="s">
        <v>74</v>
      </c>
      <c r="G36" s="47" t="s">
        <v>91</v>
      </c>
      <c r="H36" s="44" t="s">
        <v>82</v>
      </c>
      <c r="I36" s="45">
        <f ca="1">'Приложение 3'!J37</f>
        <v>5</v>
      </c>
      <c r="J36" s="45">
        <f ca="1">'Приложение 3'!K37</f>
        <v>5</v>
      </c>
      <c r="K36" s="45">
        <f ca="1">'Приложение 3'!L37</f>
        <v>5</v>
      </c>
    </row>
    <row r="37" spans="1:11" ht="15">
      <c r="A37" s="31" t="s">
        <v>167</v>
      </c>
      <c r="B37" s="32" t="s">
        <v>45</v>
      </c>
      <c r="C37" s="33"/>
      <c r="D37" s="47"/>
      <c r="E37" s="47"/>
      <c r="F37" s="47"/>
      <c r="G37" s="47"/>
      <c r="H37" s="44"/>
      <c r="I37" s="45">
        <f t="shared" ref="I37:K39" si="5">I38</f>
        <v>89.8</v>
      </c>
      <c r="J37" s="45">
        <f t="shared" si="5"/>
        <v>92.8</v>
      </c>
      <c r="K37" s="45">
        <f t="shared" si="5"/>
        <v>96</v>
      </c>
    </row>
    <row r="38" spans="1:11" ht="30">
      <c r="A38" s="34" t="s">
        <v>168</v>
      </c>
      <c r="B38" s="33" t="s">
        <v>45</v>
      </c>
      <c r="C38" s="33" t="s">
        <v>62</v>
      </c>
      <c r="D38" s="47"/>
      <c r="E38" s="47"/>
      <c r="F38" s="47"/>
      <c r="G38" s="47"/>
      <c r="H38" s="44"/>
      <c r="I38" s="45">
        <f t="shared" si="5"/>
        <v>89.8</v>
      </c>
      <c r="J38" s="45">
        <f t="shared" si="5"/>
        <v>92.8</v>
      </c>
      <c r="K38" s="45">
        <f t="shared" si="5"/>
        <v>96</v>
      </c>
    </row>
    <row r="39" spans="1:11" ht="46.5" customHeight="1">
      <c r="A39" s="34" t="s">
        <v>169</v>
      </c>
      <c r="B39" s="33" t="s">
        <v>45</v>
      </c>
      <c r="C39" s="33" t="s">
        <v>62</v>
      </c>
      <c r="D39" s="47" t="s">
        <v>94</v>
      </c>
      <c r="E39" s="47" t="s">
        <v>90</v>
      </c>
      <c r="F39" s="47"/>
      <c r="G39" s="47"/>
      <c r="H39" s="44"/>
      <c r="I39" s="45">
        <f t="shared" si="5"/>
        <v>89.8</v>
      </c>
      <c r="J39" s="45">
        <f t="shared" si="5"/>
        <v>92.8</v>
      </c>
      <c r="K39" s="45">
        <f t="shared" si="5"/>
        <v>96</v>
      </c>
    </row>
    <row r="40" spans="1:11" ht="45">
      <c r="A40" s="34" t="s">
        <v>170</v>
      </c>
      <c r="B40" s="33" t="s">
        <v>45</v>
      </c>
      <c r="C40" s="33" t="s">
        <v>62</v>
      </c>
      <c r="D40" s="47" t="s">
        <v>94</v>
      </c>
      <c r="E40" s="47" t="s">
        <v>10</v>
      </c>
      <c r="F40" s="47"/>
      <c r="G40" s="47"/>
      <c r="H40" s="44"/>
      <c r="I40" s="45">
        <f t="shared" ref="I40:I45" si="6">I41</f>
        <v>89.8</v>
      </c>
      <c r="J40" s="45">
        <f>J41</f>
        <v>92.8</v>
      </c>
      <c r="K40" s="45">
        <f>K41</f>
        <v>96</v>
      </c>
    </row>
    <row r="41" spans="1:11" ht="60">
      <c r="A41" s="36" t="s">
        <v>171</v>
      </c>
      <c r="B41" s="33" t="s">
        <v>45</v>
      </c>
      <c r="C41" s="33" t="s">
        <v>62</v>
      </c>
      <c r="D41" s="47" t="s">
        <v>94</v>
      </c>
      <c r="E41" s="47" t="s">
        <v>10</v>
      </c>
      <c r="F41" s="47" t="s">
        <v>45</v>
      </c>
      <c r="G41" s="47"/>
      <c r="H41" s="44"/>
      <c r="I41" s="45">
        <f t="shared" si="6"/>
        <v>89.8</v>
      </c>
      <c r="J41" s="45">
        <f>J42</f>
        <v>92.8</v>
      </c>
      <c r="K41" s="45">
        <f>K42</f>
        <v>96</v>
      </c>
    </row>
    <row r="42" spans="1:11" ht="45">
      <c r="A42" s="34" t="s">
        <v>173</v>
      </c>
      <c r="B42" s="33" t="s">
        <v>45</v>
      </c>
      <c r="C42" s="33" t="s">
        <v>62</v>
      </c>
      <c r="D42" s="47" t="s">
        <v>94</v>
      </c>
      <c r="E42" s="47" t="s">
        <v>10</v>
      </c>
      <c r="F42" s="47" t="s">
        <v>45</v>
      </c>
      <c r="G42" s="47" t="s">
        <v>172</v>
      </c>
      <c r="H42" s="44"/>
      <c r="I42" s="45">
        <f>I45+I43</f>
        <v>89.8</v>
      </c>
      <c r="J42" s="45">
        <f>J45+J43</f>
        <v>92.8</v>
      </c>
      <c r="K42" s="45">
        <f>K45+K43</f>
        <v>96</v>
      </c>
    </row>
    <row r="43" spans="1:11" ht="105">
      <c r="A43" s="34" t="s">
        <v>48</v>
      </c>
      <c r="B43" s="33" t="s">
        <v>45</v>
      </c>
      <c r="C43" s="33" t="s">
        <v>62</v>
      </c>
      <c r="D43" s="47" t="s">
        <v>94</v>
      </c>
      <c r="E43" s="47" t="s">
        <v>10</v>
      </c>
      <c r="F43" s="47" t="s">
        <v>45</v>
      </c>
      <c r="G43" s="47" t="s">
        <v>172</v>
      </c>
      <c r="H43" s="44" t="s">
        <v>76</v>
      </c>
      <c r="I43" s="45">
        <f>I44</f>
        <v>84.8</v>
      </c>
      <c r="J43" s="45">
        <f>J44</f>
        <v>87.8</v>
      </c>
      <c r="K43" s="45">
        <f>K44</f>
        <v>91</v>
      </c>
    </row>
    <row r="44" spans="1:11" ht="57.75" customHeight="1">
      <c r="A44" s="34" t="s">
        <v>49</v>
      </c>
      <c r="B44" s="33" t="s">
        <v>45</v>
      </c>
      <c r="C44" s="33" t="s">
        <v>62</v>
      </c>
      <c r="D44" s="47" t="s">
        <v>94</v>
      </c>
      <c r="E44" s="47" t="s">
        <v>10</v>
      </c>
      <c r="F44" s="47" t="s">
        <v>45</v>
      </c>
      <c r="G44" s="47" t="s">
        <v>172</v>
      </c>
      <c r="H44" s="44" t="s">
        <v>77</v>
      </c>
      <c r="I44" s="45">
        <f ca="1">'Приложение 3'!J45</f>
        <v>84.8</v>
      </c>
      <c r="J44" s="45">
        <f ca="1">'Приложение 3'!K45</f>
        <v>87.8</v>
      </c>
      <c r="K44" s="45">
        <f ca="1">'Приложение 3'!L45</f>
        <v>91</v>
      </c>
    </row>
    <row r="45" spans="1:11" ht="45">
      <c r="A45" s="34" t="s">
        <v>52</v>
      </c>
      <c r="B45" s="33" t="s">
        <v>45</v>
      </c>
      <c r="C45" s="33" t="s">
        <v>62</v>
      </c>
      <c r="D45" s="47" t="s">
        <v>94</v>
      </c>
      <c r="E45" s="47" t="s">
        <v>10</v>
      </c>
      <c r="F45" s="47" t="s">
        <v>45</v>
      </c>
      <c r="G45" s="47" t="s">
        <v>172</v>
      </c>
      <c r="H45" s="44" t="s">
        <v>78</v>
      </c>
      <c r="I45" s="45">
        <f t="shared" si="6"/>
        <v>5</v>
      </c>
      <c r="J45" s="45">
        <f ca="1">J46</f>
        <v>5</v>
      </c>
      <c r="K45" s="45">
        <f ca="1">K46</f>
        <v>5</v>
      </c>
    </row>
    <row r="46" spans="1:11" ht="45">
      <c r="A46" s="34" t="s">
        <v>53</v>
      </c>
      <c r="B46" s="33" t="s">
        <v>45</v>
      </c>
      <c r="C46" s="33" t="s">
        <v>62</v>
      </c>
      <c r="D46" s="47" t="s">
        <v>94</v>
      </c>
      <c r="E46" s="47" t="s">
        <v>10</v>
      </c>
      <c r="F46" s="47" t="s">
        <v>45</v>
      </c>
      <c r="G46" s="47" t="s">
        <v>172</v>
      </c>
      <c r="H46" s="44" t="s">
        <v>79</v>
      </c>
      <c r="I46" s="45">
        <f ca="1">'Приложение 3'!J47</f>
        <v>5</v>
      </c>
      <c r="J46" s="45">
        <f ca="1">'Приложение 3'!K47</f>
        <v>5</v>
      </c>
      <c r="K46" s="45">
        <f ca="1">'Приложение 3'!L47</f>
        <v>5</v>
      </c>
    </row>
    <row r="47" spans="1:11" ht="15">
      <c r="A47" s="31" t="s">
        <v>63</v>
      </c>
      <c r="B47" s="32" t="s">
        <v>51</v>
      </c>
      <c r="C47" s="33"/>
      <c r="D47" s="47"/>
      <c r="E47" s="47"/>
      <c r="F47" s="47"/>
      <c r="G47" s="47"/>
      <c r="H47" s="44"/>
      <c r="I47" s="45">
        <f>I48+I55</f>
        <v>242.5</v>
      </c>
      <c r="J47" s="45">
        <f>J48+J55</f>
        <v>207.5</v>
      </c>
      <c r="K47" s="45">
        <f>K48+K55</f>
        <v>207.5</v>
      </c>
    </row>
    <row r="48" spans="1:11" ht="15" customHeight="1">
      <c r="A48" s="34" t="s">
        <v>65</v>
      </c>
      <c r="B48" s="33" t="s">
        <v>51</v>
      </c>
      <c r="C48" s="33" t="s">
        <v>66</v>
      </c>
      <c r="D48" s="47"/>
      <c r="E48" s="47"/>
      <c r="F48" s="47"/>
      <c r="G48" s="47"/>
      <c r="H48" s="44"/>
      <c r="I48" s="45">
        <f>I49</f>
        <v>207.5</v>
      </c>
      <c r="J48" s="45">
        <f>J49</f>
        <v>207.5</v>
      </c>
      <c r="K48" s="45">
        <f>K49</f>
        <v>207.5</v>
      </c>
    </row>
    <row r="49" spans="1:11" ht="105" customHeight="1">
      <c r="A49" s="37" t="s">
        <v>267</v>
      </c>
      <c r="B49" s="33" t="s">
        <v>51</v>
      </c>
      <c r="C49" s="33" t="s">
        <v>66</v>
      </c>
      <c r="D49" s="47" t="s">
        <v>17</v>
      </c>
      <c r="E49" s="47" t="s">
        <v>90</v>
      </c>
      <c r="F49" s="47"/>
      <c r="G49" s="47"/>
      <c r="H49" s="44"/>
      <c r="I49" s="45">
        <f>I51</f>
        <v>207.5</v>
      </c>
      <c r="J49" s="45">
        <f>J51</f>
        <v>207.5</v>
      </c>
      <c r="K49" s="45">
        <f>K51</f>
        <v>207.5</v>
      </c>
    </row>
    <row r="50" spans="1:11" ht="105" customHeight="1">
      <c r="A50" s="37" t="s">
        <v>268</v>
      </c>
      <c r="B50" s="33" t="s">
        <v>51</v>
      </c>
      <c r="C50" s="33" t="s">
        <v>66</v>
      </c>
      <c r="D50" s="47" t="s">
        <v>17</v>
      </c>
      <c r="E50" s="47" t="s">
        <v>8</v>
      </c>
      <c r="F50" s="47"/>
      <c r="G50" s="47"/>
      <c r="H50" s="44"/>
      <c r="I50" s="45">
        <f t="shared" ref="I50:K52" si="7">I51</f>
        <v>207.5</v>
      </c>
      <c r="J50" s="45">
        <f t="shared" si="7"/>
        <v>207.5</v>
      </c>
      <c r="K50" s="45">
        <f t="shared" si="7"/>
        <v>207.5</v>
      </c>
    </row>
    <row r="51" spans="1:11" ht="60" customHeight="1">
      <c r="A51" s="37" t="s">
        <v>222</v>
      </c>
      <c r="B51" s="33" t="s">
        <v>51</v>
      </c>
      <c r="C51" s="33" t="s">
        <v>66</v>
      </c>
      <c r="D51" s="47" t="s">
        <v>17</v>
      </c>
      <c r="E51" s="47" t="s">
        <v>8</v>
      </c>
      <c r="F51" s="47" t="s">
        <v>45</v>
      </c>
      <c r="G51" s="47"/>
      <c r="H51" s="44"/>
      <c r="I51" s="45">
        <f t="shared" si="7"/>
        <v>207.5</v>
      </c>
      <c r="J51" s="45">
        <f t="shared" si="7"/>
        <v>207.5</v>
      </c>
      <c r="K51" s="45">
        <f t="shared" si="7"/>
        <v>207.5</v>
      </c>
    </row>
    <row r="52" spans="1:11" ht="303.75" customHeight="1">
      <c r="A52" s="193" t="s">
        <v>238</v>
      </c>
      <c r="B52" s="33" t="s">
        <v>51</v>
      </c>
      <c r="C52" s="33" t="s">
        <v>66</v>
      </c>
      <c r="D52" s="47" t="s">
        <v>17</v>
      </c>
      <c r="E52" s="47" t="s">
        <v>8</v>
      </c>
      <c r="F52" s="47" t="s">
        <v>45</v>
      </c>
      <c r="G52" s="47" t="s">
        <v>95</v>
      </c>
      <c r="H52" s="44"/>
      <c r="I52" s="45">
        <f t="shared" si="7"/>
        <v>207.5</v>
      </c>
      <c r="J52" s="45">
        <f t="shared" si="7"/>
        <v>207.5</v>
      </c>
      <c r="K52" s="45">
        <f t="shared" si="7"/>
        <v>207.5</v>
      </c>
    </row>
    <row r="53" spans="1:11" ht="48.75" customHeight="1">
      <c r="A53" s="34" t="s">
        <v>52</v>
      </c>
      <c r="B53" s="33" t="s">
        <v>51</v>
      </c>
      <c r="C53" s="33" t="s">
        <v>66</v>
      </c>
      <c r="D53" s="47" t="s">
        <v>17</v>
      </c>
      <c r="E53" s="47" t="s">
        <v>8</v>
      </c>
      <c r="F53" s="47" t="s">
        <v>45</v>
      </c>
      <c r="G53" s="47" t="s">
        <v>95</v>
      </c>
      <c r="H53" s="44" t="s">
        <v>78</v>
      </c>
      <c r="I53" s="45">
        <f>I54</f>
        <v>207.5</v>
      </c>
      <c r="J53" s="45">
        <f>I54</f>
        <v>207.5</v>
      </c>
      <c r="K53" s="45">
        <f>K54</f>
        <v>207.5</v>
      </c>
    </row>
    <row r="54" spans="1:11" ht="45">
      <c r="A54" s="34" t="s">
        <v>53</v>
      </c>
      <c r="B54" s="33" t="s">
        <v>51</v>
      </c>
      <c r="C54" s="33" t="s">
        <v>66</v>
      </c>
      <c r="D54" s="47" t="s">
        <v>17</v>
      </c>
      <c r="E54" s="47" t="s">
        <v>8</v>
      </c>
      <c r="F54" s="47" t="s">
        <v>45</v>
      </c>
      <c r="G54" s="47" t="s">
        <v>95</v>
      </c>
      <c r="H54" s="44" t="s">
        <v>79</v>
      </c>
      <c r="I54" s="45">
        <f ca="1">'Приложение 3'!K55</f>
        <v>207.5</v>
      </c>
      <c r="J54" s="45">
        <f ca="1">'Приложение 3'!L55</f>
        <v>207.5</v>
      </c>
      <c r="K54" s="45">
        <f ca="1">'Приложение 3'!L55</f>
        <v>207.5</v>
      </c>
    </row>
    <row r="55" spans="1:11" ht="30">
      <c r="A55" s="38" t="s">
        <v>67</v>
      </c>
      <c r="B55" s="39" t="s">
        <v>51</v>
      </c>
      <c r="C55" s="39" t="s">
        <v>20</v>
      </c>
      <c r="D55" s="47"/>
      <c r="E55" s="47"/>
      <c r="F55" s="47"/>
      <c r="G55" s="47"/>
      <c r="H55" s="44"/>
      <c r="I55" s="45">
        <f>I56</f>
        <v>35</v>
      </c>
      <c r="J55" s="45">
        <f>J56</f>
        <v>0</v>
      </c>
      <c r="K55" s="45">
        <f>K56</f>
        <v>0</v>
      </c>
    </row>
    <row r="56" spans="1:11" ht="75">
      <c r="A56" s="34" t="s">
        <v>229</v>
      </c>
      <c r="B56" s="39" t="s">
        <v>51</v>
      </c>
      <c r="C56" s="39" t="s">
        <v>20</v>
      </c>
      <c r="D56" s="47" t="s">
        <v>89</v>
      </c>
      <c r="E56" s="47" t="s">
        <v>90</v>
      </c>
      <c r="F56" s="47"/>
      <c r="G56" s="47"/>
      <c r="H56" s="44"/>
      <c r="I56" s="45">
        <f>I57</f>
        <v>35</v>
      </c>
      <c r="J56" s="45">
        <v>0</v>
      </c>
      <c r="K56" s="45">
        <v>0</v>
      </c>
    </row>
    <row r="57" spans="1:11" ht="105">
      <c r="A57" s="34" t="s">
        <v>230</v>
      </c>
      <c r="B57" s="39" t="s">
        <v>51</v>
      </c>
      <c r="C57" s="39" t="s">
        <v>20</v>
      </c>
      <c r="D57" s="47" t="s">
        <v>89</v>
      </c>
      <c r="E57" s="47" t="s">
        <v>8</v>
      </c>
      <c r="F57" s="47"/>
      <c r="G57" s="47"/>
      <c r="H57" s="44"/>
      <c r="I57" s="45">
        <f>I58</f>
        <v>35</v>
      </c>
      <c r="J57" s="45">
        <v>0</v>
      </c>
      <c r="K57" s="45">
        <v>0</v>
      </c>
    </row>
    <row r="58" spans="1:11" ht="30">
      <c r="A58" s="38" t="s">
        <v>68</v>
      </c>
      <c r="B58" s="39" t="s">
        <v>51</v>
      </c>
      <c r="C58" s="39" t="s">
        <v>20</v>
      </c>
      <c r="D58" s="47" t="s">
        <v>89</v>
      </c>
      <c r="E58" s="47" t="s">
        <v>8</v>
      </c>
      <c r="F58" s="47" t="s">
        <v>74</v>
      </c>
      <c r="G58" s="47" t="s">
        <v>92</v>
      </c>
      <c r="H58" s="44"/>
      <c r="I58" s="45">
        <f>I59</f>
        <v>35</v>
      </c>
      <c r="J58" s="45">
        <v>0</v>
      </c>
      <c r="K58" s="45">
        <v>0</v>
      </c>
    </row>
    <row r="59" spans="1:11" ht="45">
      <c r="A59" s="34" t="s">
        <v>52</v>
      </c>
      <c r="B59" s="39" t="s">
        <v>51</v>
      </c>
      <c r="C59" s="39" t="s">
        <v>20</v>
      </c>
      <c r="D59" s="47" t="s">
        <v>89</v>
      </c>
      <c r="E59" s="47" t="s">
        <v>8</v>
      </c>
      <c r="F59" s="47" t="s">
        <v>74</v>
      </c>
      <c r="G59" s="47" t="s">
        <v>92</v>
      </c>
      <c r="H59" s="44" t="s">
        <v>78</v>
      </c>
      <c r="I59" s="45">
        <f>I60</f>
        <v>35</v>
      </c>
      <c r="J59" s="45">
        <v>0</v>
      </c>
      <c r="K59" s="45">
        <v>0</v>
      </c>
    </row>
    <row r="60" spans="1:11" ht="45">
      <c r="A60" s="38" t="s">
        <v>53</v>
      </c>
      <c r="B60" s="39" t="s">
        <v>51</v>
      </c>
      <c r="C60" s="39" t="s">
        <v>20</v>
      </c>
      <c r="D60" s="47" t="s">
        <v>89</v>
      </c>
      <c r="E60" s="47" t="s">
        <v>8</v>
      </c>
      <c r="F60" s="47" t="s">
        <v>74</v>
      </c>
      <c r="G60" s="47" t="s">
        <v>92</v>
      </c>
      <c r="H60" s="44" t="s">
        <v>79</v>
      </c>
      <c r="I60" s="45">
        <f ca="1">'Приложение 3'!J61</f>
        <v>35</v>
      </c>
      <c r="J60" s="45">
        <f ca="1">'Приложение 3'!K61</f>
        <v>0</v>
      </c>
      <c r="K60" s="45">
        <f ca="1">'Приложение 3'!L61</f>
        <v>0</v>
      </c>
    </row>
    <row r="61" spans="1:11" ht="28.5">
      <c r="A61" s="207" t="s">
        <v>69</v>
      </c>
      <c r="B61" s="205" t="s">
        <v>58</v>
      </c>
      <c r="C61" s="33"/>
      <c r="D61" s="47"/>
      <c r="E61" s="47"/>
      <c r="F61" s="47"/>
      <c r="G61" s="47"/>
      <c r="H61" s="44"/>
      <c r="I61" s="45">
        <f>I62</f>
        <v>100</v>
      </c>
      <c r="J61" s="45">
        <f>J62</f>
        <v>100</v>
      </c>
      <c r="K61" s="45">
        <f>K62</f>
        <v>100</v>
      </c>
    </row>
    <row r="62" spans="1:11" ht="15">
      <c r="A62" s="38" t="s">
        <v>75</v>
      </c>
      <c r="B62" s="33" t="s">
        <v>58</v>
      </c>
      <c r="C62" s="33" t="s">
        <v>62</v>
      </c>
      <c r="D62" s="47"/>
      <c r="E62" s="47"/>
      <c r="F62" s="47"/>
      <c r="G62" s="47"/>
      <c r="H62" s="33"/>
      <c r="I62" s="45">
        <f>I64</f>
        <v>100</v>
      </c>
      <c r="J62" s="45">
        <f>J64</f>
        <v>100</v>
      </c>
      <c r="K62" s="45">
        <f>K64</f>
        <v>100</v>
      </c>
    </row>
    <row r="63" spans="1:11" ht="105">
      <c r="A63" s="38" t="s">
        <v>269</v>
      </c>
      <c r="B63" s="33" t="s">
        <v>58</v>
      </c>
      <c r="C63" s="33" t="s">
        <v>62</v>
      </c>
      <c r="D63" s="47" t="s">
        <v>17</v>
      </c>
      <c r="E63" s="47" t="s">
        <v>90</v>
      </c>
      <c r="F63" s="47"/>
      <c r="G63" s="47"/>
      <c r="H63" s="33"/>
      <c r="I63" s="45"/>
      <c r="J63" s="45"/>
      <c r="K63" s="45"/>
    </row>
    <row r="64" spans="1:11" ht="107.25" customHeight="1">
      <c r="A64" s="38" t="s">
        <v>270</v>
      </c>
      <c r="B64" s="33" t="s">
        <v>58</v>
      </c>
      <c r="C64" s="33" t="s">
        <v>62</v>
      </c>
      <c r="D64" s="47" t="s">
        <v>17</v>
      </c>
      <c r="E64" s="47" t="s">
        <v>8</v>
      </c>
      <c r="F64" s="47"/>
      <c r="G64" s="47"/>
      <c r="H64" s="33"/>
      <c r="I64" s="45">
        <f t="shared" ref="I64:K65" si="8">I65</f>
        <v>100</v>
      </c>
      <c r="J64" s="45">
        <f t="shared" si="8"/>
        <v>100</v>
      </c>
      <c r="K64" s="45">
        <f t="shared" si="8"/>
        <v>100</v>
      </c>
    </row>
    <row r="65" spans="1:11" ht="30">
      <c r="A65" s="40" t="s">
        <v>223</v>
      </c>
      <c r="B65" s="33" t="s">
        <v>58</v>
      </c>
      <c r="C65" s="33" t="s">
        <v>62</v>
      </c>
      <c r="D65" s="47" t="s">
        <v>17</v>
      </c>
      <c r="E65" s="47" t="s">
        <v>8</v>
      </c>
      <c r="F65" s="47" t="s">
        <v>231</v>
      </c>
      <c r="G65" s="47"/>
      <c r="H65" s="33"/>
      <c r="I65" s="45">
        <f t="shared" si="8"/>
        <v>100</v>
      </c>
      <c r="J65" s="45">
        <f t="shared" si="8"/>
        <v>100</v>
      </c>
      <c r="K65" s="45">
        <f t="shared" si="8"/>
        <v>100</v>
      </c>
    </row>
    <row r="66" spans="1:11" ht="15">
      <c r="A66" s="38" t="s">
        <v>175</v>
      </c>
      <c r="B66" s="33" t="s">
        <v>58</v>
      </c>
      <c r="C66" s="33" t="s">
        <v>62</v>
      </c>
      <c r="D66" s="47" t="s">
        <v>17</v>
      </c>
      <c r="E66" s="47" t="s">
        <v>8</v>
      </c>
      <c r="F66" s="47" t="s">
        <v>231</v>
      </c>
      <c r="G66" s="47" t="s">
        <v>174</v>
      </c>
      <c r="H66" s="33"/>
      <c r="I66" s="45">
        <f t="shared" ref="I66:K67" si="9">I67</f>
        <v>100</v>
      </c>
      <c r="J66" s="45">
        <f t="shared" si="9"/>
        <v>100</v>
      </c>
      <c r="K66" s="45">
        <f t="shared" si="9"/>
        <v>100</v>
      </c>
    </row>
    <row r="67" spans="1:11" ht="45">
      <c r="A67" s="34" t="s">
        <v>52</v>
      </c>
      <c r="B67" s="33" t="s">
        <v>58</v>
      </c>
      <c r="C67" s="33" t="s">
        <v>62</v>
      </c>
      <c r="D67" s="47" t="s">
        <v>17</v>
      </c>
      <c r="E67" s="47" t="s">
        <v>8</v>
      </c>
      <c r="F67" s="47" t="s">
        <v>231</v>
      </c>
      <c r="G67" s="47" t="s">
        <v>174</v>
      </c>
      <c r="H67" s="33" t="s">
        <v>78</v>
      </c>
      <c r="I67" s="45">
        <f t="shared" si="9"/>
        <v>100</v>
      </c>
      <c r="J67" s="45">
        <f t="shared" si="9"/>
        <v>100</v>
      </c>
      <c r="K67" s="45">
        <f t="shared" si="9"/>
        <v>100</v>
      </c>
    </row>
    <row r="68" spans="1:11" ht="45">
      <c r="A68" s="34" t="s">
        <v>53</v>
      </c>
      <c r="B68" s="33" t="s">
        <v>58</v>
      </c>
      <c r="C68" s="33" t="s">
        <v>62</v>
      </c>
      <c r="D68" s="47" t="s">
        <v>17</v>
      </c>
      <c r="E68" s="47" t="s">
        <v>8</v>
      </c>
      <c r="F68" s="47" t="s">
        <v>231</v>
      </c>
      <c r="G68" s="47" t="s">
        <v>174</v>
      </c>
      <c r="H68" s="33" t="s">
        <v>79</v>
      </c>
      <c r="I68" s="45">
        <f ca="1">'Приложение 3'!J69</f>
        <v>100</v>
      </c>
      <c r="J68" s="45">
        <f ca="1">'Приложение 3'!K69</f>
        <v>100</v>
      </c>
      <c r="K68" s="45">
        <f ca="1">'Приложение 3'!L69</f>
        <v>100</v>
      </c>
    </row>
    <row r="69" spans="1:11" ht="15">
      <c r="A69" s="31" t="s">
        <v>70</v>
      </c>
      <c r="B69" s="32" t="s">
        <v>17</v>
      </c>
      <c r="C69" s="33"/>
      <c r="D69" s="47"/>
      <c r="E69" s="47"/>
      <c r="F69" s="47"/>
      <c r="G69" s="47"/>
      <c r="H69" s="44"/>
      <c r="I69" s="45">
        <f t="shared" ref="I69:K74" si="10">I70</f>
        <v>138</v>
      </c>
      <c r="J69" s="50">
        <f t="shared" si="10"/>
        <v>138</v>
      </c>
      <c r="K69" s="45">
        <f t="shared" si="10"/>
        <v>138</v>
      </c>
    </row>
    <row r="70" spans="1:11" ht="15">
      <c r="A70" s="34" t="s">
        <v>71</v>
      </c>
      <c r="B70" s="33" t="s">
        <v>17</v>
      </c>
      <c r="C70" s="33" t="s">
        <v>43</v>
      </c>
      <c r="D70" s="47"/>
      <c r="E70" s="47"/>
      <c r="F70" s="47"/>
      <c r="G70" s="47"/>
      <c r="H70" s="44"/>
      <c r="I70" s="45">
        <f t="shared" si="10"/>
        <v>138</v>
      </c>
      <c r="J70" s="45">
        <f t="shared" si="10"/>
        <v>138</v>
      </c>
      <c r="K70" s="45">
        <f t="shared" si="10"/>
        <v>138</v>
      </c>
    </row>
    <row r="71" spans="1:11" ht="75">
      <c r="A71" s="34" t="s">
        <v>229</v>
      </c>
      <c r="B71" s="33" t="s">
        <v>17</v>
      </c>
      <c r="C71" s="33" t="s">
        <v>43</v>
      </c>
      <c r="D71" s="47" t="s">
        <v>89</v>
      </c>
      <c r="E71" s="47" t="s">
        <v>90</v>
      </c>
      <c r="F71" s="47"/>
      <c r="G71" s="47"/>
      <c r="H71" s="44"/>
      <c r="I71" s="45">
        <f t="shared" si="10"/>
        <v>138</v>
      </c>
      <c r="J71" s="45">
        <f t="shared" si="10"/>
        <v>138</v>
      </c>
      <c r="K71" s="45">
        <f t="shared" si="10"/>
        <v>138</v>
      </c>
    </row>
    <row r="72" spans="1:11" ht="90">
      <c r="A72" s="34" t="s">
        <v>232</v>
      </c>
      <c r="B72" s="33" t="s">
        <v>17</v>
      </c>
      <c r="C72" s="33" t="s">
        <v>43</v>
      </c>
      <c r="D72" s="47" t="s">
        <v>89</v>
      </c>
      <c r="E72" s="47" t="s">
        <v>8</v>
      </c>
      <c r="F72" s="47"/>
      <c r="G72" s="47"/>
      <c r="H72" s="44"/>
      <c r="I72" s="45">
        <f t="shared" si="10"/>
        <v>138</v>
      </c>
      <c r="J72" s="45">
        <f t="shared" si="10"/>
        <v>138</v>
      </c>
      <c r="K72" s="45">
        <f t="shared" si="10"/>
        <v>138</v>
      </c>
    </row>
    <row r="73" spans="1:11" ht="30">
      <c r="A73" s="34" t="s">
        <v>72</v>
      </c>
      <c r="B73" s="33" t="s">
        <v>17</v>
      </c>
      <c r="C73" s="33" t="s">
        <v>43</v>
      </c>
      <c r="D73" s="47" t="s">
        <v>89</v>
      </c>
      <c r="E73" s="47" t="s">
        <v>8</v>
      </c>
      <c r="F73" s="47" t="s">
        <v>74</v>
      </c>
      <c r="G73" s="47" t="s">
        <v>93</v>
      </c>
      <c r="H73" s="44"/>
      <c r="I73" s="45">
        <f t="shared" si="10"/>
        <v>138</v>
      </c>
      <c r="J73" s="45">
        <f t="shared" si="10"/>
        <v>138</v>
      </c>
      <c r="K73" s="45">
        <f t="shared" si="10"/>
        <v>138</v>
      </c>
    </row>
    <row r="74" spans="1:11" ht="30">
      <c r="A74" s="34" t="s">
        <v>64</v>
      </c>
      <c r="B74" s="33" t="s">
        <v>17</v>
      </c>
      <c r="C74" s="33" t="s">
        <v>43</v>
      </c>
      <c r="D74" s="47" t="s">
        <v>89</v>
      </c>
      <c r="E74" s="47" t="s">
        <v>8</v>
      </c>
      <c r="F74" s="47" t="s">
        <v>74</v>
      </c>
      <c r="G74" s="47" t="s">
        <v>93</v>
      </c>
      <c r="H74" s="44" t="s">
        <v>83</v>
      </c>
      <c r="I74" s="45">
        <f>I75</f>
        <v>138</v>
      </c>
      <c r="J74" s="45">
        <f t="shared" si="10"/>
        <v>138</v>
      </c>
      <c r="K74" s="45">
        <f t="shared" si="10"/>
        <v>138</v>
      </c>
    </row>
    <row r="75" spans="1:11" ht="30">
      <c r="A75" s="194" t="s">
        <v>73</v>
      </c>
      <c r="B75" s="195" t="s">
        <v>17</v>
      </c>
      <c r="C75" s="195" t="s">
        <v>43</v>
      </c>
      <c r="D75" s="196" t="s">
        <v>89</v>
      </c>
      <c r="E75" s="196" t="s">
        <v>8</v>
      </c>
      <c r="F75" s="196" t="s">
        <v>74</v>
      </c>
      <c r="G75" s="196" t="s">
        <v>93</v>
      </c>
      <c r="H75" s="197" t="s">
        <v>84</v>
      </c>
      <c r="I75" s="198">
        <f ca="1">'Приложение 3'!J76</f>
        <v>138</v>
      </c>
      <c r="J75" s="198">
        <f ca="1">'Приложение 3'!K76</f>
        <v>138</v>
      </c>
      <c r="K75" s="198">
        <f ca="1">'Приложение 3'!L76</f>
        <v>138</v>
      </c>
    </row>
    <row r="76" spans="1:11" ht="15">
      <c r="A76" s="34" t="str">
        <f ca="1">'Приложение 3'!A77</f>
        <v>условно утвержденные расходы</v>
      </c>
      <c r="B76" s="33" t="s">
        <v>241</v>
      </c>
      <c r="C76" s="33"/>
      <c r="D76" s="201"/>
      <c r="E76" s="201"/>
      <c r="F76" s="201"/>
      <c r="G76" s="201"/>
      <c r="H76" s="167"/>
      <c r="I76" s="50"/>
      <c r="J76" s="50">
        <f ca="1">'Приложение 3'!K77</f>
        <v>27.9</v>
      </c>
      <c r="K76" s="50">
        <f ca="1">'Приложение 3'!L77</f>
        <v>56.7</v>
      </c>
    </row>
    <row r="77" spans="1:11" ht="15">
      <c r="A77" s="199" t="str">
        <f ca="1">'Приложение 3'!A78</f>
        <v>условно утвержденные расходы</v>
      </c>
      <c r="B77" s="33" t="s">
        <v>241</v>
      </c>
      <c r="C77" s="33" t="s">
        <v>241</v>
      </c>
      <c r="D77" s="201"/>
      <c r="E77" s="201"/>
      <c r="F77" s="201"/>
      <c r="G77" s="201"/>
      <c r="H77" s="44"/>
      <c r="I77" s="45"/>
      <c r="J77" s="45">
        <f ca="1">'Приложение 3'!K78</f>
        <v>27.9</v>
      </c>
      <c r="K77" s="45">
        <f ca="1">'Приложение 3'!L78</f>
        <v>56.7</v>
      </c>
    </row>
    <row r="78" spans="1:11" ht="33" customHeight="1">
      <c r="A78" s="34" t="str">
        <f ca="1">'Приложение 3'!A79</f>
        <v>обеспечение деятельности администрации</v>
      </c>
      <c r="B78" s="33" t="s">
        <v>241</v>
      </c>
      <c r="C78" s="33" t="s">
        <v>241</v>
      </c>
      <c r="D78" s="201" t="s">
        <v>242</v>
      </c>
      <c r="E78" s="201" t="s">
        <v>90</v>
      </c>
      <c r="F78" s="201"/>
      <c r="G78" s="201"/>
      <c r="H78" s="44"/>
      <c r="I78" s="45"/>
      <c r="J78" s="45">
        <f ca="1">'Приложение 3'!K79</f>
        <v>27.9</v>
      </c>
      <c r="K78" s="45">
        <f ca="1">'Приложение 3'!L79</f>
        <v>56.7</v>
      </c>
    </row>
    <row r="79" spans="1:11" ht="15">
      <c r="A79" s="34" t="str">
        <f ca="1">'Приложение 3'!A80</f>
        <v xml:space="preserve">Высшее должностное лицо </v>
      </c>
      <c r="B79" s="33" t="s">
        <v>241</v>
      </c>
      <c r="C79" s="33" t="s">
        <v>241</v>
      </c>
      <c r="D79" s="201" t="s">
        <v>242</v>
      </c>
      <c r="E79" s="201" t="s">
        <v>8</v>
      </c>
      <c r="F79" s="201"/>
      <c r="G79" s="201"/>
      <c r="H79" s="44"/>
      <c r="I79" s="45"/>
      <c r="J79" s="45">
        <f ca="1">'Приложение 3'!K80</f>
        <v>27.9</v>
      </c>
      <c r="K79" s="45">
        <f ca="1">'Приложение 3'!L80</f>
        <v>56.7</v>
      </c>
    </row>
    <row r="80" spans="1:11" ht="15">
      <c r="A80" s="34" t="str">
        <f ca="1">'Приложение 3'!A81</f>
        <v>условно утвержденные расходы</v>
      </c>
      <c r="B80" s="33" t="s">
        <v>241</v>
      </c>
      <c r="C80" s="33" t="s">
        <v>241</v>
      </c>
      <c r="D80" s="201" t="s">
        <v>242</v>
      </c>
      <c r="E80" s="201" t="s">
        <v>8</v>
      </c>
      <c r="F80" s="201" t="s">
        <v>74</v>
      </c>
      <c r="G80" s="201" t="s">
        <v>243</v>
      </c>
      <c r="H80" s="44"/>
      <c r="I80" s="45"/>
      <c r="J80" s="45">
        <f ca="1">'Приложение 3'!K81</f>
        <v>27.9</v>
      </c>
      <c r="K80" s="45">
        <f ca="1">'Приложение 3'!L81</f>
        <v>56.7</v>
      </c>
    </row>
    <row r="81" spans="1:11" ht="15">
      <c r="A81" s="34" t="str">
        <f ca="1">'Приложение 3'!A82</f>
        <v>Иные бюджетные ассигнования</v>
      </c>
      <c r="B81" s="33" t="s">
        <v>241</v>
      </c>
      <c r="C81" s="33" t="s">
        <v>241</v>
      </c>
      <c r="D81" s="201" t="s">
        <v>242</v>
      </c>
      <c r="E81" s="201" t="s">
        <v>8</v>
      </c>
      <c r="F81" s="201" t="s">
        <v>74</v>
      </c>
      <c r="G81" s="201" t="s">
        <v>243</v>
      </c>
      <c r="H81" s="44" t="s">
        <v>80</v>
      </c>
      <c r="I81" s="45"/>
      <c r="J81" s="45">
        <f ca="1">'Приложение 3'!K82</f>
        <v>27.9</v>
      </c>
      <c r="K81" s="45">
        <f ca="1">'Приложение 3'!L82</f>
        <v>56.7</v>
      </c>
    </row>
    <row r="82" spans="1:11" ht="15">
      <c r="A82" s="34" t="str">
        <f ca="1">'Приложение 3'!A83</f>
        <v>Резервные средства</v>
      </c>
      <c r="B82" s="33" t="s">
        <v>241</v>
      </c>
      <c r="C82" s="33" t="s">
        <v>241</v>
      </c>
      <c r="D82" s="201" t="s">
        <v>242</v>
      </c>
      <c r="E82" s="201" t="s">
        <v>8</v>
      </c>
      <c r="F82" s="201" t="s">
        <v>74</v>
      </c>
      <c r="G82" s="201" t="s">
        <v>243</v>
      </c>
      <c r="H82" s="44" t="s">
        <v>82</v>
      </c>
      <c r="I82" s="45"/>
      <c r="J82" s="45">
        <f ca="1">'Приложение 3'!K83</f>
        <v>27.9</v>
      </c>
      <c r="K82" s="45">
        <f ca="1">'Приложение 3'!L83</f>
        <v>56.7</v>
      </c>
    </row>
  </sheetData>
  <autoFilter ref="A1:K82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6:C16">
    <cfRule type="expression" dxfId="20" priority="10" stopIfTrue="1">
      <formula>$F16=""</formula>
    </cfRule>
    <cfRule type="expression" dxfId="19" priority="11" stopIfTrue="1">
      <formula>#REF!&lt;&gt;""</formula>
    </cfRule>
    <cfRule type="expression" dxfId="18" priority="12" stopIfTrue="1">
      <formula>AND($G16="",$F16&lt;&gt;"")</formula>
    </cfRule>
  </conditionalFormatting>
  <conditionalFormatting sqref="A42">
    <cfRule type="expression" dxfId="17" priority="28" stopIfTrue="1">
      <formula>$F42=""</formula>
    </cfRule>
    <cfRule type="expression" dxfId="16" priority="29" stopIfTrue="1">
      <formula>#REF!&lt;&gt;""</formula>
    </cfRule>
    <cfRule type="expression" dxfId="15" priority="30" stopIfTrue="1">
      <formula>AND($G42="",$F42&lt;&gt;"")</formula>
    </cfRule>
  </conditionalFormatting>
  <conditionalFormatting sqref="A42">
    <cfRule type="expression" dxfId="14" priority="19" stopIfTrue="1">
      <formula>$F42=""</formula>
    </cfRule>
    <cfRule type="expression" dxfId="13" priority="20" stopIfTrue="1">
      <formula>#REF!&lt;&gt;""</formula>
    </cfRule>
    <cfRule type="expression" dxfId="12" priority="21" stopIfTrue="1">
      <formula>AND($G42="",$F42&lt;&gt;"")</formula>
    </cfRule>
  </conditionalFormatting>
  <conditionalFormatting sqref="A43">
    <cfRule type="expression" dxfId="11" priority="7" stopIfTrue="1">
      <formula>$F43=""</formula>
    </cfRule>
    <cfRule type="expression" dxfId="10" priority="8" stopIfTrue="1">
      <formula>#REF!&lt;&gt;""</formula>
    </cfRule>
    <cfRule type="expression" dxfId="9" priority="9" stopIfTrue="1">
      <formula>AND($G43="",$F43&lt;&gt;"")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#REF!&lt;&gt;""</formula>
    </cfRule>
    <cfRule type="expression" dxfId="6" priority="6" stopIfTrue="1">
      <formula>AND($G43="",$F43&lt;&gt;"")</formula>
    </cfRule>
  </conditionalFormatting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5"/>
  <sheetViews>
    <sheetView view="pageBreakPreview" topLeftCell="A91" zoomScaleSheetLayoutView="100" workbookViewId="0">
      <selection activeCell="I25" sqref="I2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9" t="s">
        <v>234</v>
      </c>
      <c r="J1" s="220"/>
      <c r="K1" s="220"/>
      <c r="L1" s="220"/>
    </row>
    <row r="2" spans="1:12" ht="129.75" customHeight="1">
      <c r="A2" s="221" t="s">
        <v>235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2" t="s">
        <v>1</v>
      </c>
      <c r="J3" s="222"/>
      <c r="K3" s="222"/>
      <c r="L3" s="222"/>
    </row>
    <row r="4" spans="1:12" ht="19.5" customHeight="1">
      <c r="A4" s="223" t="s">
        <v>2</v>
      </c>
      <c r="B4" s="223" t="s">
        <v>5</v>
      </c>
      <c r="C4" s="223"/>
      <c r="D4" s="223"/>
      <c r="E4" s="223"/>
      <c r="F4" s="223" t="s">
        <v>22</v>
      </c>
      <c r="G4" s="223" t="s">
        <v>3</v>
      </c>
      <c r="H4" s="223" t="s">
        <v>4</v>
      </c>
      <c r="I4" s="223" t="s">
        <v>21</v>
      </c>
      <c r="J4" s="223" t="s">
        <v>7</v>
      </c>
      <c r="K4" s="223"/>
      <c r="L4" s="223"/>
    </row>
    <row r="5" spans="1:12" ht="14.85" customHeight="1">
      <c r="A5" s="223" t="s">
        <v>0</v>
      </c>
      <c r="B5" s="223" t="s">
        <v>0</v>
      </c>
      <c r="C5" s="223"/>
      <c r="D5" s="223"/>
      <c r="E5" s="223"/>
      <c r="F5" s="223" t="s">
        <v>0</v>
      </c>
      <c r="G5" s="223" t="s">
        <v>0</v>
      </c>
      <c r="H5" s="223" t="s">
        <v>0</v>
      </c>
      <c r="I5" s="223" t="s">
        <v>0</v>
      </c>
      <c r="J5" s="24" t="s">
        <v>30</v>
      </c>
      <c r="K5" s="24" t="s">
        <v>31</v>
      </c>
      <c r="L5" s="24" t="s">
        <v>32</v>
      </c>
    </row>
    <row r="6" spans="1:12" ht="13.7" customHeight="1">
      <c r="A6" s="155" t="s">
        <v>8</v>
      </c>
      <c r="B6" s="155" t="s">
        <v>9</v>
      </c>
      <c r="C6" s="155" t="s">
        <v>10</v>
      </c>
      <c r="D6" s="155" t="s">
        <v>11</v>
      </c>
      <c r="E6" s="155" t="s">
        <v>12</v>
      </c>
      <c r="F6" s="155" t="s">
        <v>13</v>
      </c>
      <c r="G6" s="155" t="s">
        <v>14</v>
      </c>
      <c r="H6" s="155" t="s">
        <v>15</v>
      </c>
      <c r="I6" s="155" t="s">
        <v>16</v>
      </c>
      <c r="J6" s="155" t="s">
        <v>17</v>
      </c>
      <c r="K6" s="155" t="s">
        <v>18</v>
      </c>
      <c r="L6" s="155" t="s">
        <v>20</v>
      </c>
    </row>
    <row r="7" spans="1:12" ht="13.7" customHeight="1">
      <c r="A7" s="156" t="s">
        <v>19</v>
      </c>
      <c r="B7" s="157" t="s">
        <v>0</v>
      </c>
      <c r="C7" s="157" t="s">
        <v>0</v>
      </c>
      <c r="D7" s="157" t="s">
        <v>0</v>
      </c>
      <c r="E7" s="157" t="s">
        <v>0</v>
      </c>
      <c r="F7" s="157" t="s">
        <v>0</v>
      </c>
      <c r="G7" s="157" t="s">
        <v>0</v>
      </c>
      <c r="H7" s="157" t="s">
        <v>0</v>
      </c>
      <c r="I7" s="157" t="s">
        <v>0</v>
      </c>
      <c r="J7" s="158">
        <f>J8+J19+J26+J40+J61+J90+J71+J77+J83</f>
        <v>1625.2</v>
      </c>
      <c r="K7" s="158">
        <f>K8+K19+K26+K40+K61+K90+K71+K77+K48</f>
        <v>1208.7</v>
      </c>
      <c r="L7" s="158">
        <f>L8+L19+L26+L40+L61+L90+L48+L71+L77</f>
        <v>1230.6000000000001</v>
      </c>
    </row>
    <row r="8" spans="1:12" ht="120.75" customHeight="1">
      <c r="A8" s="37" t="s">
        <v>271</v>
      </c>
      <c r="B8" s="169" t="s">
        <v>17</v>
      </c>
      <c r="C8" s="169" t="s">
        <v>90</v>
      </c>
      <c r="D8" s="169"/>
      <c r="E8" s="169"/>
      <c r="F8" s="167"/>
      <c r="G8" s="162"/>
      <c r="H8" s="162"/>
      <c r="I8" s="162"/>
      <c r="J8" s="158">
        <f>J10</f>
        <v>207.5</v>
      </c>
      <c r="K8" s="158">
        <f>K10</f>
        <v>207.5</v>
      </c>
      <c r="L8" s="158">
        <f>L10</f>
        <v>207.5</v>
      </c>
    </row>
    <row r="9" spans="1:12" ht="120.75" customHeight="1">
      <c r="A9" s="37" t="s">
        <v>272</v>
      </c>
      <c r="B9" s="169" t="s">
        <v>17</v>
      </c>
      <c r="C9" s="169" t="s">
        <v>8</v>
      </c>
      <c r="D9" s="169"/>
      <c r="E9" s="169"/>
      <c r="F9" s="167"/>
      <c r="G9" s="162"/>
      <c r="H9" s="162"/>
      <c r="I9" s="162"/>
      <c r="J9" s="159">
        <f t="shared" ref="J9:L11" si="0">J10</f>
        <v>207.5</v>
      </c>
      <c r="K9" s="159">
        <f t="shared" si="0"/>
        <v>207.5</v>
      </c>
      <c r="L9" s="159">
        <f t="shared" si="0"/>
        <v>207.5</v>
      </c>
    </row>
    <row r="10" spans="1:12" ht="78.75" customHeight="1">
      <c r="A10" s="37" t="s">
        <v>276</v>
      </c>
      <c r="B10" s="169" t="s">
        <v>17</v>
      </c>
      <c r="C10" s="169" t="s">
        <v>8</v>
      </c>
      <c r="D10" s="169" t="s">
        <v>45</v>
      </c>
      <c r="E10" s="169"/>
      <c r="F10" s="167"/>
      <c r="G10" s="162"/>
      <c r="H10" s="162"/>
      <c r="I10" s="162"/>
      <c r="J10" s="159">
        <f t="shared" si="0"/>
        <v>207.5</v>
      </c>
      <c r="K10" s="159">
        <f t="shared" ref="K10:L15" si="1">K11</f>
        <v>207.5</v>
      </c>
      <c r="L10" s="159">
        <f t="shared" si="1"/>
        <v>207.5</v>
      </c>
    </row>
    <row r="11" spans="1:12" ht="345">
      <c r="A11" s="193" t="s">
        <v>238</v>
      </c>
      <c r="B11" s="169" t="s">
        <v>17</v>
      </c>
      <c r="C11" s="169" t="s">
        <v>8</v>
      </c>
      <c r="D11" s="169" t="s">
        <v>45</v>
      </c>
      <c r="E11" s="169" t="s">
        <v>95</v>
      </c>
      <c r="F11" s="167"/>
      <c r="G11" s="162"/>
      <c r="H11" s="162"/>
      <c r="I11" s="162"/>
      <c r="J11" s="159">
        <f t="shared" si="0"/>
        <v>207.5</v>
      </c>
      <c r="K11" s="159">
        <f t="shared" si="1"/>
        <v>207.5</v>
      </c>
      <c r="L11" s="159">
        <f t="shared" si="1"/>
        <v>207.5</v>
      </c>
    </row>
    <row r="12" spans="1:12" ht="44.25" customHeight="1">
      <c r="A12" s="166" t="s">
        <v>52</v>
      </c>
      <c r="B12" s="169" t="s">
        <v>17</v>
      </c>
      <c r="C12" s="169" t="s">
        <v>8</v>
      </c>
      <c r="D12" s="169" t="s">
        <v>45</v>
      </c>
      <c r="E12" s="169" t="s">
        <v>95</v>
      </c>
      <c r="F12" s="167" t="s">
        <v>78</v>
      </c>
      <c r="G12" s="162"/>
      <c r="H12" s="162"/>
      <c r="I12" s="162"/>
      <c r="J12" s="159">
        <f>J13</f>
        <v>207.5</v>
      </c>
      <c r="K12" s="159">
        <f t="shared" si="1"/>
        <v>207.5</v>
      </c>
      <c r="L12" s="159">
        <f t="shared" si="1"/>
        <v>207.5</v>
      </c>
    </row>
    <row r="13" spans="1:12" ht="60">
      <c r="A13" s="166" t="s">
        <v>53</v>
      </c>
      <c r="B13" s="169" t="s">
        <v>17</v>
      </c>
      <c r="C13" s="169" t="s">
        <v>8</v>
      </c>
      <c r="D13" s="169" t="s">
        <v>45</v>
      </c>
      <c r="E13" s="169" t="s">
        <v>95</v>
      </c>
      <c r="F13" s="167" t="s">
        <v>79</v>
      </c>
      <c r="G13" s="162"/>
      <c r="H13" s="162"/>
      <c r="I13" s="162"/>
      <c r="J13" s="159">
        <f>J14</f>
        <v>207.5</v>
      </c>
      <c r="K13" s="159">
        <f t="shared" si="1"/>
        <v>207.5</v>
      </c>
      <c r="L13" s="159">
        <f t="shared" si="1"/>
        <v>207.5</v>
      </c>
    </row>
    <row r="14" spans="1:12" ht="15">
      <c r="A14" s="165" t="s">
        <v>63</v>
      </c>
      <c r="B14" s="169" t="s">
        <v>17</v>
      </c>
      <c r="C14" s="169" t="s">
        <v>8</v>
      </c>
      <c r="D14" s="169" t="s">
        <v>45</v>
      </c>
      <c r="E14" s="169" t="s">
        <v>95</v>
      </c>
      <c r="F14" s="167" t="s">
        <v>79</v>
      </c>
      <c r="G14" s="164" t="s">
        <v>51</v>
      </c>
      <c r="H14" s="164"/>
      <c r="I14" s="164"/>
      <c r="J14" s="159">
        <f>J15</f>
        <v>207.5</v>
      </c>
      <c r="K14" s="159">
        <f t="shared" si="1"/>
        <v>207.5</v>
      </c>
      <c r="L14" s="159">
        <f t="shared" si="1"/>
        <v>207.5</v>
      </c>
    </row>
    <row r="15" spans="1:12" ht="15">
      <c r="A15" s="166" t="s">
        <v>176</v>
      </c>
      <c r="B15" s="169" t="s">
        <v>17</v>
      </c>
      <c r="C15" s="169" t="s">
        <v>8</v>
      </c>
      <c r="D15" s="169" t="s">
        <v>45</v>
      </c>
      <c r="E15" s="169" t="s">
        <v>95</v>
      </c>
      <c r="F15" s="167" t="s">
        <v>79</v>
      </c>
      <c r="G15" s="164" t="s">
        <v>51</v>
      </c>
      <c r="H15" s="164" t="s">
        <v>66</v>
      </c>
      <c r="I15" s="164"/>
      <c r="J15" s="159">
        <f>J16</f>
        <v>207.5</v>
      </c>
      <c r="K15" s="159">
        <f t="shared" si="1"/>
        <v>207.5</v>
      </c>
      <c r="L15" s="159">
        <f t="shared" si="1"/>
        <v>207.5</v>
      </c>
    </row>
    <row r="16" spans="1:12" ht="60">
      <c r="A16" s="166" t="s">
        <v>273</v>
      </c>
      <c r="B16" s="169" t="s">
        <v>17</v>
      </c>
      <c r="C16" s="169" t="s">
        <v>8</v>
      </c>
      <c r="D16" s="169" t="s">
        <v>45</v>
      </c>
      <c r="E16" s="169" t="s">
        <v>95</v>
      </c>
      <c r="F16" s="167" t="s">
        <v>79</v>
      </c>
      <c r="G16" s="164" t="s">
        <v>51</v>
      </c>
      <c r="H16" s="164" t="s">
        <v>66</v>
      </c>
      <c r="I16" s="191" t="s">
        <v>228</v>
      </c>
      <c r="J16" s="159">
        <f ca="1">'Приложение 3'!J55</f>
        <v>207.5</v>
      </c>
      <c r="K16" s="159">
        <f ca="1">'Приложение 3'!K55</f>
        <v>207.5</v>
      </c>
      <c r="L16" s="159">
        <f ca="1">'Приложение 3'!L55</f>
        <v>207.5</v>
      </c>
    </row>
    <row r="17" spans="1:12" ht="120">
      <c r="A17" s="38" t="s">
        <v>275</v>
      </c>
      <c r="B17" s="169" t="s">
        <v>17</v>
      </c>
      <c r="C17" s="169" t="s">
        <v>90</v>
      </c>
      <c r="D17" s="169"/>
      <c r="E17" s="169"/>
      <c r="F17" s="167"/>
      <c r="G17" s="164"/>
      <c r="H17" s="164"/>
      <c r="I17" s="191"/>
      <c r="J17" s="159"/>
      <c r="K17" s="159"/>
      <c r="L17" s="159"/>
    </row>
    <row r="18" spans="1:12" ht="120">
      <c r="A18" s="38" t="s">
        <v>274</v>
      </c>
      <c r="B18" s="169" t="s">
        <v>17</v>
      </c>
      <c r="C18" s="169" t="s">
        <v>8</v>
      </c>
      <c r="D18" s="169"/>
      <c r="E18" s="169"/>
      <c r="F18" s="167"/>
      <c r="G18" s="164"/>
      <c r="H18" s="164"/>
      <c r="I18" s="191"/>
      <c r="J18" s="159">
        <f t="shared" ref="J18:L19" si="2">J19</f>
        <v>100</v>
      </c>
      <c r="K18" s="159">
        <f t="shared" si="2"/>
        <v>100</v>
      </c>
      <c r="L18" s="159">
        <f t="shared" si="2"/>
        <v>100</v>
      </c>
    </row>
    <row r="19" spans="1:12" ht="33" customHeight="1">
      <c r="A19" s="40" t="s">
        <v>223</v>
      </c>
      <c r="B19" s="169" t="s">
        <v>17</v>
      </c>
      <c r="C19" s="169" t="s">
        <v>8</v>
      </c>
      <c r="D19" s="169" t="s">
        <v>231</v>
      </c>
      <c r="E19" s="169"/>
      <c r="F19" s="163"/>
      <c r="G19" s="162"/>
      <c r="H19" s="162"/>
      <c r="I19" s="162"/>
      <c r="J19" s="159">
        <f t="shared" si="2"/>
        <v>100</v>
      </c>
      <c r="K19" s="159">
        <f t="shared" si="2"/>
        <v>100</v>
      </c>
      <c r="L19" s="159">
        <f t="shared" si="2"/>
        <v>100</v>
      </c>
    </row>
    <row r="20" spans="1:12" ht="15">
      <c r="A20" s="165" t="s">
        <v>175</v>
      </c>
      <c r="B20" s="169" t="s">
        <v>17</v>
      </c>
      <c r="C20" s="169" t="s">
        <v>8</v>
      </c>
      <c r="D20" s="169" t="s">
        <v>231</v>
      </c>
      <c r="E20" s="169" t="s">
        <v>174</v>
      </c>
      <c r="F20" s="163"/>
      <c r="G20" s="162"/>
      <c r="H20" s="162"/>
      <c r="I20" s="162"/>
      <c r="J20" s="159">
        <f t="shared" ref="J20:L24" si="3">J21</f>
        <v>100</v>
      </c>
      <c r="K20" s="159">
        <f t="shared" si="3"/>
        <v>100</v>
      </c>
      <c r="L20" s="159">
        <f t="shared" si="3"/>
        <v>100</v>
      </c>
    </row>
    <row r="21" spans="1:12" ht="47.25" customHeight="1">
      <c r="A21" s="166" t="s">
        <v>52</v>
      </c>
      <c r="B21" s="169" t="s">
        <v>17</v>
      </c>
      <c r="C21" s="169" t="s">
        <v>8</v>
      </c>
      <c r="D21" s="169" t="s">
        <v>231</v>
      </c>
      <c r="E21" s="169" t="s">
        <v>174</v>
      </c>
      <c r="F21" s="163" t="s">
        <v>78</v>
      </c>
      <c r="G21" s="162"/>
      <c r="H21" s="162"/>
      <c r="I21" s="162"/>
      <c r="J21" s="159">
        <f t="shared" si="3"/>
        <v>100</v>
      </c>
      <c r="K21" s="159">
        <f t="shared" si="3"/>
        <v>100</v>
      </c>
      <c r="L21" s="159">
        <f t="shared" si="3"/>
        <v>100</v>
      </c>
    </row>
    <row r="22" spans="1:12" ht="60">
      <c r="A22" s="166" t="s">
        <v>53</v>
      </c>
      <c r="B22" s="169" t="s">
        <v>17</v>
      </c>
      <c r="C22" s="169" t="s">
        <v>8</v>
      </c>
      <c r="D22" s="169" t="s">
        <v>231</v>
      </c>
      <c r="E22" s="169" t="s">
        <v>174</v>
      </c>
      <c r="F22" s="163" t="s">
        <v>79</v>
      </c>
      <c r="G22" s="162"/>
      <c r="H22" s="162"/>
      <c r="I22" s="162"/>
      <c r="J22" s="159">
        <f t="shared" si="3"/>
        <v>100</v>
      </c>
      <c r="K22" s="159">
        <f t="shared" si="3"/>
        <v>100</v>
      </c>
      <c r="L22" s="159">
        <f t="shared" si="3"/>
        <v>100</v>
      </c>
    </row>
    <row r="23" spans="1:12" ht="23.25" customHeight="1">
      <c r="A23" s="166" t="s">
        <v>69</v>
      </c>
      <c r="B23" s="169" t="s">
        <v>17</v>
      </c>
      <c r="C23" s="169" t="s">
        <v>8</v>
      </c>
      <c r="D23" s="169" t="s">
        <v>231</v>
      </c>
      <c r="E23" s="169" t="s">
        <v>174</v>
      </c>
      <c r="F23" s="163" t="s">
        <v>79</v>
      </c>
      <c r="G23" s="170" t="s">
        <v>58</v>
      </c>
      <c r="H23" s="170"/>
      <c r="I23" s="170"/>
      <c r="J23" s="159">
        <f t="shared" si="3"/>
        <v>100</v>
      </c>
      <c r="K23" s="159">
        <f t="shared" si="3"/>
        <v>100</v>
      </c>
      <c r="L23" s="159">
        <f t="shared" si="3"/>
        <v>100</v>
      </c>
    </row>
    <row r="24" spans="1:12" ht="15">
      <c r="A24" s="38" t="s">
        <v>75</v>
      </c>
      <c r="B24" s="169" t="s">
        <v>17</v>
      </c>
      <c r="C24" s="169" t="s">
        <v>8</v>
      </c>
      <c r="D24" s="169" t="s">
        <v>231</v>
      </c>
      <c r="E24" s="169" t="s">
        <v>174</v>
      </c>
      <c r="F24" s="163" t="s">
        <v>79</v>
      </c>
      <c r="G24" s="170" t="s">
        <v>58</v>
      </c>
      <c r="H24" s="170" t="s">
        <v>62</v>
      </c>
      <c r="I24" s="170"/>
      <c r="J24" s="159">
        <f t="shared" si="3"/>
        <v>100</v>
      </c>
      <c r="K24" s="159">
        <f t="shared" si="3"/>
        <v>100</v>
      </c>
      <c r="L24" s="159">
        <f t="shared" si="3"/>
        <v>100</v>
      </c>
    </row>
    <row r="25" spans="1:12" ht="60">
      <c r="A25" s="166" t="s">
        <v>273</v>
      </c>
      <c r="B25" s="169" t="s">
        <v>17</v>
      </c>
      <c r="C25" s="169" t="s">
        <v>8</v>
      </c>
      <c r="D25" s="169" t="s">
        <v>231</v>
      </c>
      <c r="E25" s="169" t="s">
        <v>174</v>
      </c>
      <c r="F25" s="163" t="s">
        <v>79</v>
      </c>
      <c r="G25" s="170" t="s">
        <v>58</v>
      </c>
      <c r="H25" s="170" t="s">
        <v>62</v>
      </c>
      <c r="I25" s="192" t="s">
        <v>228</v>
      </c>
      <c r="J25" s="159">
        <f ca="1">'Приложение 3'!J69</f>
        <v>100</v>
      </c>
      <c r="K25" s="159">
        <f ca="1">'Приложение 3'!K69</f>
        <v>100</v>
      </c>
      <c r="L25" s="159">
        <f ca="1">'Приложение 3'!L69</f>
        <v>100</v>
      </c>
    </row>
    <row r="26" spans="1:12" ht="60">
      <c r="A26" s="166" t="s">
        <v>169</v>
      </c>
      <c r="B26" s="169" t="s">
        <v>94</v>
      </c>
      <c r="C26" s="169" t="s">
        <v>90</v>
      </c>
      <c r="D26" s="169"/>
      <c r="E26" s="169"/>
      <c r="F26" s="167"/>
      <c r="G26" s="162"/>
      <c r="H26" s="162"/>
      <c r="I26" s="162"/>
      <c r="J26" s="159">
        <f>J27</f>
        <v>89.8</v>
      </c>
      <c r="K26" s="159">
        <f>K27</f>
        <v>92.8</v>
      </c>
      <c r="L26" s="159">
        <f>L27</f>
        <v>96</v>
      </c>
    </row>
    <row r="27" spans="1:12" ht="45">
      <c r="A27" s="166" t="s">
        <v>170</v>
      </c>
      <c r="B27" s="169" t="s">
        <v>94</v>
      </c>
      <c r="C27" s="169" t="s">
        <v>10</v>
      </c>
      <c r="D27" s="169"/>
      <c r="E27" s="169"/>
      <c r="F27" s="167"/>
      <c r="G27" s="162"/>
      <c r="H27" s="162"/>
      <c r="I27" s="162"/>
      <c r="J27" s="159">
        <f>J28</f>
        <v>89.8</v>
      </c>
      <c r="K27" s="159">
        <f t="shared" ref="K27:L38" si="4">K28</f>
        <v>92.8</v>
      </c>
      <c r="L27" s="159">
        <f t="shared" si="4"/>
        <v>96</v>
      </c>
    </row>
    <row r="28" spans="1:12" ht="75">
      <c r="A28" s="168" t="s">
        <v>171</v>
      </c>
      <c r="B28" s="169" t="s">
        <v>94</v>
      </c>
      <c r="C28" s="169" t="s">
        <v>10</v>
      </c>
      <c r="D28" s="169" t="s">
        <v>45</v>
      </c>
      <c r="E28" s="169"/>
      <c r="F28" s="167"/>
      <c r="G28" s="162"/>
      <c r="H28" s="162"/>
      <c r="I28" s="162"/>
      <c r="J28" s="159">
        <f>J29</f>
        <v>89.8</v>
      </c>
      <c r="K28" s="159">
        <f t="shared" si="4"/>
        <v>92.8</v>
      </c>
      <c r="L28" s="159">
        <f t="shared" si="4"/>
        <v>96</v>
      </c>
    </row>
    <row r="29" spans="1:12" ht="60.75" customHeight="1">
      <c r="A29" s="166" t="s">
        <v>173</v>
      </c>
      <c r="B29" s="169" t="s">
        <v>94</v>
      </c>
      <c r="C29" s="169" t="s">
        <v>10</v>
      </c>
      <c r="D29" s="169" t="s">
        <v>45</v>
      </c>
      <c r="E29" s="169" t="s">
        <v>172</v>
      </c>
      <c r="F29" s="167"/>
      <c r="G29" s="162"/>
      <c r="H29" s="162"/>
      <c r="I29" s="162"/>
      <c r="J29" s="159">
        <f>J35+J30</f>
        <v>89.8</v>
      </c>
      <c r="K29" s="159">
        <f>K35+K30</f>
        <v>92.8</v>
      </c>
      <c r="L29" s="159">
        <f>L35+L30</f>
        <v>96</v>
      </c>
    </row>
    <row r="30" spans="1:12" ht="60.75" customHeight="1">
      <c r="A30" s="34" t="s">
        <v>48</v>
      </c>
      <c r="B30" s="169" t="s">
        <v>94</v>
      </c>
      <c r="C30" s="169" t="s">
        <v>10</v>
      </c>
      <c r="D30" s="169" t="s">
        <v>45</v>
      </c>
      <c r="E30" s="169" t="s">
        <v>172</v>
      </c>
      <c r="F30" s="167" t="s">
        <v>76</v>
      </c>
      <c r="G30" s="162"/>
      <c r="H30" s="162"/>
      <c r="I30" s="162"/>
      <c r="J30" s="159">
        <f>J31</f>
        <v>84.8</v>
      </c>
      <c r="K30" s="159">
        <f t="shared" si="4"/>
        <v>87.8</v>
      </c>
      <c r="L30" s="159">
        <f t="shared" si="4"/>
        <v>91</v>
      </c>
    </row>
    <row r="31" spans="1:12" ht="60.75" customHeight="1">
      <c r="A31" s="34" t="s">
        <v>49</v>
      </c>
      <c r="B31" s="169" t="s">
        <v>94</v>
      </c>
      <c r="C31" s="169" t="s">
        <v>10</v>
      </c>
      <c r="D31" s="169" t="s">
        <v>45</v>
      </c>
      <c r="E31" s="169" t="s">
        <v>172</v>
      </c>
      <c r="F31" s="167" t="s">
        <v>77</v>
      </c>
      <c r="G31" s="162"/>
      <c r="H31" s="162"/>
      <c r="I31" s="162"/>
      <c r="J31" s="159">
        <f>J32</f>
        <v>84.8</v>
      </c>
      <c r="K31" s="159">
        <f t="shared" si="4"/>
        <v>87.8</v>
      </c>
      <c r="L31" s="159">
        <f t="shared" si="4"/>
        <v>91</v>
      </c>
    </row>
    <row r="32" spans="1:12" ht="22.5" customHeight="1">
      <c r="A32" s="166" t="s">
        <v>167</v>
      </c>
      <c r="B32" s="169" t="s">
        <v>94</v>
      </c>
      <c r="C32" s="169" t="s">
        <v>10</v>
      </c>
      <c r="D32" s="169" t="s">
        <v>45</v>
      </c>
      <c r="E32" s="169" t="s">
        <v>172</v>
      </c>
      <c r="F32" s="167" t="s">
        <v>77</v>
      </c>
      <c r="G32" s="164" t="s">
        <v>45</v>
      </c>
      <c r="H32" s="164"/>
      <c r="I32" s="164"/>
      <c r="J32" s="159">
        <f>J33</f>
        <v>84.8</v>
      </c>
      <c r="K32" s="159">
        <f t="shared" si="4"/>
        <v>87.8</v>
      </c>
      <c r="L32" s="159">
        <f t="shared" si="4"/>
        <v>91</v>
      </c>
    </row>
    <row r="33" spans="1:12" ht="30" customHeight="1">
      <c r="A33" s="166" t="s">
        <v>168</v>
      </c>
      <c r="B33" s="169" t="s">
        <v>94</v>
      </c>
      <c r="C33" s="169" t="s">
        <v>10</v>
      </c>
      <c r="D33" s="169" t="s">
        <v>45</v>
      </c>
      <c r="E33" s="169" t="s">
        <v>172</v>
      </c>
      <c r="F33" s="167" t="s">
        <v>77</v>
      </c>
      <c r="G33" s="164" t="s">
        <v>45</v>
      </c>
      <c r="H33" s="164" t="s">
        <v>62</v>
      </c>
      <c r="I33" s="164"/>
      <c r="J33" s="159">
        <f>J34</f>
        <v>84.8</v>
      </c>
      <c r="K33" s="159">
        <f t="shared" si="4"/>
        <v>87.8</v>
      </c>
      <c r="L33" s="159">
        <f t="shared" si="4"/>
        <v>91</v>
      </c>
    </row>
    <row r="34" spans="1:12" ht="65.25" customHeight="1">
      <c r="A34" s="166" t="s">
        <v>273</v>
      </c>
      <c r="B34" s="169" t="s">
        <v>94</v>
      </c>
      <c r="C34" s="169" t="s">
        <v>10</v>
      </c>
      <c r="D34" s="169" t="s">
        <v>45</v>
      </c>
      <c r="E34" s="169" t="s">
        <v>172</v>
      </c>
      <c r="F34" s="167" t="s">
        <v>77</v>
      </c>
      <c r="G34" s="164" t="s">
        <v>45</v>
      </c>
      <c r="H34" s="164" t="s">
        <v>62</v>
      </c>
      <c r="I34" s="191" t="s">
        <v>228</v>
      </c>
      <c r="J34" s="159">
        <f ca="1">'Приложение 3'!J45</f>
        <v>84.8</v>
      </c>
      <c r="K34" s="159">
        <f ca="1">'Приложение 3'!K45</f>
        <v>87.8</v>
      </c>
      <c r="L34" s="159">
        <f ca="1">'Приложение 3'!L45</f>
        <v>91</v>
      </c>
    </row>
    <row r="35" spans="1:12" ht="46.5" customHeight="1">
      <c r="A35" s="166" t="s">
        <v>52</v>
      </c>
      <c r="B35" s="169" t="s">
        <v>94</v>
      </c>
      <c r="C35" s="169" t="s">
        <v>10</v>
      </c>
      <c r="D35" s="169" t="s">
        <v>45</v>
      </c>
      <c r="E35" s="169" t="s">
        <v>172</v>
      </c>
      <c r="F35" s="167" t="s">
        <v>78</v>
      </c>
      <c r="G35" s="162"/>
      <c r="H35" s="162"/>
      <c r="I35" s="162"/>
      <c r="J35" s="159">
        <f>J36</f>
        <v>5</v>
      </c>
      <c r="K35" s="159">
        <f t="shared" si="4"/>
        <v>5</v>
      </c>
      <c r="L35" s="159">
        <f t="shared" si="4"/>
        <v>5</v>
      </c>
    </row>
    <row r="36" spans="1:12" ht="60">
      <c r="A36" s="166" t="s">
        <v>53</v>
      </c>
      <c r="B36" s="169" t="s">
        <v>94</v>
      </c>
      <c r="C36" s="169" t="s">
        <v>10</v>
      </c>
      <c r="D36" s="169" t="s">
        <v>45</v>
      </c>
      <c r="E36" s="169" t="s">
        <v>172</v>
      </c>
      <c r="F36" s="167" t="s">
        <v>79</v>
      </c>
      <c r="G36" s="162"/>
      <c r="H36" s="162"/>
      <c r="I36" s="162"/>
      <c r="J36" s="159">
        <f>J37</f>
        <v>5</v>
      </c>
      <c r="K36" s="159">
        <f t="shared" si="4"/>
        <v>5</v>
      </c>
      <c r="L36" s="159">
        <f t="shared" si="4"/>
        <v>5</v>
      </c>
    </row>
    <row r="37" spans="1:12" ht="15">
      <c r="A37" s="166" t="s">
        <v>167</v>
      </c>
      <c r="B37" s="169" t="s">
        <v>94</v>
      </c>
      <c r="C37" s="169" t="s">
        <v>10</v>
      </c>
      <c r="D37" s="169" t="s">
        <v>45</v>
      </c>
      <c r="E37" s="169" t="s">
        <v>172</v>
      </c>
      <c r="F37" s="167" t="s">
        <v>79</v>
      </c>
      <c r="G37" s="164" t="s">
        <v>45</v>
      </c>
      <c r="H37" s="164"/>
      <c r="I37" s="164"/>
      <c r="J37" s="159">
        <f>J38</f>
        <v>5</v>
      </c>
      <c r="K37" s="159">
        <f t="shared" si="4"/>
        <v>5</v>
      </c>
      <c r="L37" s="159">
        <f t="shared" si="4"/>
        <v>5</v>
      </c>
    </row>
    <row r="38" spans="1:12" ht="30">
      <c r="A38" s="166" t="s">
        <v>168</v>
      </c>
      <c r="B38" s="169" t="s">
        <v>94</v>
      </c>
      <c r="C38" s="169" t="s">
        <v>10</v>
      </c>
      <c r="D38" s="169" t="s">
        <v>45</v>
      </c>
      <c r="E38" s="169" t="s">
        <v>172</v>
      </c>
      <c r="F38" s="167" t="s">
        <v>79</v>
      </c>
      <c r="G38" s="164" t="s">
        <v>45</v>
      </c>
      <c r="H38" s="164" t="s">
        <v>62</v>
      </c>
      <c r="I38" s="164"/>
      <c r="J38" s="159">
        <f>J39</f>
        <v>5</v>
      </c>
      <c r="K38" s="159">
        <f t="shared" si="4"/>
        <v>5</v>
      </c>
      <c r="L38" s="159">
        <f t="shared" si="4"/>
        <v>5</v>
      </c>
    </row>
    <row r="39" spans="1:12" ht="60">
      <c r="A39" s="166" t="s">
        <v>273</v>
      </c>
      <c r="B39" s="169" t="s">
        <v>94</v>
      </c>
      <c r="C39" s="169" t="s">
        <v>10</v>
      </c>
      <c r="D39" s="169" t="s">
        <v>45</v>
      </c>
      <c r="E39" s="169" t="s">
        <v>172</v>
      </c>
      <c r="F39" s="167" t="s">
        <v>79</v>
      </c>
      <c r="G39" s="164" t="s">
        <v>45</v>
      </c>
      <c r="H39" s="164" t="s">
        <v>62</v>
      </c>
      <c r="I39" s="191" t="s">
        <v>228</v>
      </c>
      <c r="J39" s="159">
        <f ca="1">'Приложение 3'!J47</f>
        <v>5</v>
      </c>
      <c r="K39" s="159">
        <f ca="1">'Приложение 3'!K47</f>
        <v>5</v>
      </c>
      <c r="L39" s="159">
        <f ca="1">'Приложение 3'!L47</f>
        <v>5</v>
      </c>
    </row>
    <row r="40" spans="1:12" ht="30">
      <c r="A40" s="166" t="s">
        <v>220</v>
      </c>
      <c r="B40" s="169">
        <v>65</v>
      </c>
      <c r="C40" s="169">
        <v>0</v>
      </c>
      <c r="D40" s="169"/>
      <c r="E40" s="169"/>
      <c r="F40" s="163"/>
      <c r="G40" s="162"/>
      <c r="H40" s="162"/>
      <c r="I40" s="162"/>
      <c r="J40" s="159">
        <f>J41+J54</f>
        <v>879.7</v>
      </c>
      <c r="K40" s="159">
        <f>K41+K54</f>
        <v>532.29999999999995</v>
      </c>
      <c r="L40" s="159">
        <f>L41+L54</f>
        <v>517.20000000000005</v>
      </c>
    </row>
    <row r="41" spans="1:12" ht="15">
      <c r="A41" s="166" t="s">
        <v>46</v>
      </c>
      <c r="B41" s="169">
        <v>65</v>
      </c>
      <c r="C41" s="169">
        <v>1</v>
      </c>
      <c r="D41" s="169"/>
      <c r="E41" s="169"/>
      <c r="F41" s="163"/>
      <c r="G41" s="162"/>
      <c r="H41" s="162"/>
      <c r="I41" s="162"/>
      <c r="J41" s="159">
        <f>J42</f>
        <v>368.8</v>
      </c>
      <c r="K41" s="159">
        <f>K42</f>
        <v>260.2</v>
      </c>
      <c r="L41" s="159">
        <f>L42</f>
        <v>242.4</v>
      </c>
    </row>
    <row r="42" spans="1:12" ht="33" customHeight="1">
      <c r="A42" s="166" t="s">
        <v>47</v>
      </c>
      <c r="B42" s="169">
        <v>65</v>
      </c>
      <c r="C42" s="169">
        <v>1</v>
      </c>
      <c r="D42" s="169" t="s">
        <v>74</v>
      </c>
      <c r="E42" s="169" t="s">
        <v>85</v>
      </c>
      <c r="F42" s="163"/>
      <c r="G42" s="162"/>
      <c r="H42" s="162"/>
      <c r="I42" s="162"/>
      <c r="J42" s="159">
        <f>J43</f>
        <v>368.8</v>
      </c>
      <c r="K42" s="159">
        <f t="shared" ref="K42:L46" si="5">K43</f>
        <v>260.2</v>
      </c>
      <c r="L42" s="159">
        <f t="shared" si="5"/>
        <v>242.4</v>
      </c>
    </row>
    <row r="43" spans="1:12" ht="120">
      <c r="A43" s="166" t="s">
        <v>48</v>
      </c>
      <c r="B43" s="169">
        <v>65</v>
      </c>
      <c r="C43" s="169">
        <v>1</v>
      </c>
      <c r="D43" s="169" t="s">
        <v>74</v>
      </c>
      <c r="E43" s="169" t="s">
        <v>85</v>
      </c>
      <c r="F43" s="163" t="s">
        <v>76</v>
      </c>
      <c r="G43" s="162"/>
      <c r="H43" s="162"/>
      <c r="I43" s="162"/>
      <c r="J43" s="159">
        <f>J44</f>
        <v>368.8</v>
      </c>
      <c r="K43" s="159">
        <f t="shared" si="5"/>
        <v>260.2</v>
      </c>
      <c r="L43" s="159">
        <f t="shared" si="5"/>
        <v>242.4</v>
      </c>
    </row>
    <row r="44" spans="1:12" ht="45">
      <c r="A44" s="166" t="s">
        <v>49</v>
      </c>
      <c r="B44" s="169">
        <v>65</v>
      </c>
      <c r="C44" s="169">
        <v>1</v>
      </c>
      <c r="D44" s="169" t="s">
        <v>74</v>
      </c>
      <c r="E44" s="169" t="s">
        <v>85</v>
      </c>
      <c r="F44" s="163" t="s">
        <v>77</v>
      </c>
      <c r="G44" s="162"/>
      <c r="H44" s="162"/>
      <c r="I44" s="162"/>
      <c r="J44" s="159">
        <f>J45</f>
        <v>368.8</v>
      </c>
      <c r="K44" s="159">
        <f t="shared" si="5"/>
        <v>260.2</v>
      </c>
      <c r="L44" s="159">
        <f t="shared" si="5"/>
        <v>242.4</v>
      </c>
    </row>
    <row r="45" spans="1:12" ht="15">
      <c r="A45" s="166" t="s">
        <v>42</v>
      </c>
      <c r="B45" s="169">
        <v>65</v>
      </c>
      <c r="C45" s="169">
        <v>1</v>
      </c>
      <c r="D45" s="169" t="s">
        <v>74</v>
      </c>
      <c r="E45" s="169" t="s">
        <v>85</v>
      </c>
      <c r="F45" s="163" t="s">
        <v>77</v>
      </c>
      <c r="G45" s="164" t="s">
        <v>43</v>
      </c>
      <c r="H45" s="164"/>
      <c r="I45" s="164"/>
      <c r="J45" s="159">
        <f>J46</f>
        <v>368.8</v>
      </c>
      <c r="K45" s="159">
        <f t="shared" si="5"/>
        <v>260.2</v>
      </c>
      <c r="L45" s="159">
        <f t="shared" si="5"/>
        <v>242.4</v>
      </c>
    </row>
    <row r="46" spans="1:12" ht="60">
      <c r="A46" s="34" t="s">
        <v>44</v>
      </c>
      <c r="B46" s="169">
        <v>65</v>
      </c>
      <c r="C46" s="169">
        <v>1</v>
      </c>
      <c r="D46" s="169" t="s">
        <v>74</v>
      </c>
      <c r="E46" s="169" t="s">
        <v>85</v>
      </c>
      <c r="F46" s="163" t="s">
        <v>77</v>
      </c>
      <c r="G46" s="164" t="s">
        <v>43</v>
      </c>
      <c r="H46" s="164" t="s">
        <v>45</v>
      </c>
      <c r="I46" s="164"/>
      <c r="J46" s="159">
        <f>J47</f>
        <v>368.8</v>
      </c>
      <c r="K46" s="159">
        <f t="shared" si="5"/>
        <v>260.2</v>
      </c>
      <c r="L46" s="159">
        <f t="shared" si="5"/>
        <v>242.4</v>
      </c>
    </row>
    <row r="47" spans="1:12" ht="60">
      <c r="A47" s="166" t="s">
        <v>273</v>
      </c>
      <c r="B47" s="169">
        <v>65</v>
      </c>
      <c r="C47" s="169">
        <v>1</v>
      </c>
      <c r="D47" s="169" t="s">
        <v>74</v>
      </c>
      <c r="E47" s="169" t="s">
        <v>85</v>
      </c>
      <c r="F47" s="163" t="s">
        <v>77</v>
      </c>
      <c r="G47" s="164" t="s">
        <v>43</v>
      </c>
      <c r="H47" s="164" t="s">
        <v>45</v>
      </c>
      <c r="I47" s="191" t="s">
        <v>228</v>
      </c>
      <c r="J47" s="159">
        <f ca="1">'Приложение 3'!J15</f>
        <v>368.8</v>
      </c>
      <c r="K47" s="159">
        <f ca="1">'Приложение 3'!K15</f>
        <v>260.2</v>
      </c>
      <c r="L47" s="159">
        <f ca="1">'Приложение 3'!L15</f>
        <v>242.4</v>
      </c>
    </row>
    <row r="48" spans="1:12" ht="15">
      <c r="A48" s="166" t="str">
        <f ca="1">'Приложение 4'!A80</f>
        <v>условно утвержденные расходы</v>
      </c>
      <c r="B48" s="169" t="s">
        <v>242</v>
      </c>
      <c r="C48" s="169" t="s">
        <v>8</v>
      </c>
      <c r="D48" s="169" t="s">
        <v>74</v>
      </c>
      <c r="E48" s="169" t="s">
        <v>243</v>
      </c>
      <c r="F48" s="163"/>
      <c r="G48" s="164"/>
      <c r="H48" s="164"/>
      <c r="I48" s="191"/>
      <c r="J48" s="159"/>
      <c r="K48" s="159">
        <f t="shared" ref="K48:L52" si="6">K49</f>
        <v>27.9</v>
      </c>
      <c r="L48" s="159">
        <f t="shared" si="6"/>
        <v>56.7</v>
      </c>
    </row>
    <row r="49" spans="1:12" ht="15">
      <c r="A49" s="166" t="str">
        <f ca="1">'Приложение 4'!A81</f>
        <v>Иные бюджетные ассигнования</v>
      </c>
      <c r="B49" s="169" t="s">
        <v>242</v>
      </c>
      <c r="C49" s="169" t="s">
        <v>8</v>
      </c>
      <c r="D49" s="169" t="s">
        <v>74</v>
      </c>
      <c r="E49" s="169" t="s">
        <v>243</v>
      </c>
      <c r="F49" s="163" t="s">
        <v>80</v>
      </c>
      <c r="G49" s="164"/>
      <c r="H49" s="164"/>
      <c r="I49" s="191"/>
      <c r="J49" s="159"/>
      <c r="K49" s="159">
        <f t="shared" si="6"/>
        <v>27.9</v>
      </c>
      <c r="L49" s="159">
        <f t="shared" si="6"/>
        <v>56.7</v>
      </c>
    </row>
    <row r="50" spans="1:12" ht="15">
      <c r="A50" s="166" t="str">
        <f ca="1">'Приложение 4'!A82</f>
        <v>Резервные средства</v>
      </c>
      <c r="B50" s="169" t="s">
        <v>242</v>
      </c>
      <c r="C50" s="169" t="s">
        <v>8</v>
      </c>
      <c r="D50" s="169" t="s">
        <v>74</v>
      </c>
      <c r="E50" s="169" t="s">
        <v>243</v>
      </c>
      <c r="F50" s="163" t="s">
        <v>82</v>
      </c>
      <c r="G50" s="164"/>
      <c r="H50" s="164"/>
      <c r="I50" s="191"/>
      <c r="J50" s="159"/>
      <c r="K50" s="159">
        <f t="shared" si="6"/>
        <v>27.9</v>
      </c>
      <c r="L50" s="159">
        <f t="shared" si="6"/>
        <v>56.7</v>
      </c>
    </row>
    <row r="51" spans="1:12" ht="15">
      <c r="A51" s="166" t="str">
        <f ca="1">'Приложение 4'!A76</f>
        <v>условно утвержденные расходы</v>
      </c>
      <c r="B51" s="169" t="s">
        <v>242</v>
      </c>
      <c r="C51" s="169" t="s">
        <v>8</v>
      </c>
      <c r="D51" s="169" t="s">
        <v>74</v>
      </c>
      <c r="E51" s="169" t="s">
        <v>243</v>
      </c>
      <c r="F51" s="163" t="s">
        <v>82</v>
      </c>
      <c r="G51" s="202" t="s">
        <v>241</v>
      </c>
      <c r="H51" s="164"/>
      <c r="I51" s="191"/>
      <c r="J51" s="159"/>
      <c r="K51" s="159">
        <f t="shared" si="6"/>
        <v>27.9</v>
      </c>
      <c r="L51" s="159">
        <f t="shared" si="6"/>
        <v>56.7</v>
      </c>
    </row>
    <row r="52" spans="1:12" ht="15">
      <c r="A52" s="166" t="str">
        <f ca="1">'Приложение 4'!A77</f>
        <v>условно утвержденные расходы</v>
      </c>
      <c r="B52" s="169" t="s">
        <v>242</v>
      </c>
      <c r="C52" s="169" t="s">
        <v>8</v>
      </c>
      <c r="D52" s="169" t="s">
        <v>74</v>
      </c>
      <c r="E52" s="169" t="s">
        <v>243</v>
      </c>
      <c r="F52" s="163" t="s">
        <v>82</v>
      </c>
      <c r="G52" s="202" t="s">
        <v>241</v>
      </c>
      <c r="H52" s="202" t="s">
        <v>241</v>
      </c>
      <c r="I52" s="191"/>
      <c r="J52" s="159"/>
      <c r="K52" s="159">
        <f t="shared" si="6"/>
        <v>27.9</v>
      </c>
      <c r="L52" s="159">
        <f t="shared" si="6"/>
        <v>56.7</v>
      </c>
    </row>
    <row r="53" spans="1:12" ht="60">
      <c r="A53" s="166" t="s">
        <v>273</v>
      </c>
      <c r="B53" s="169" t="s">
        <v>242</v>
      </c>
      <c r="C53" s="169" t="s">
        <v>8</v>
      </c>
      <c r="D53" s="169" t="s">
        <v>74</v>
      </c>
      <c r="E53" s="169" t="s">
        <v>243</v>
      </c>
      <c r="F53" s="163" t="s">
        <v>82</v>
      </c>
      <c r="G53" s="202" t="s">
        <v>241</v>
      </c>
      <c r="H53" s="202" t="s">
        <v>241</v>
      </c>
      <c r="I53" s="202" t="s">
        <v>228</v>
      </c>
      <c r="J53" s="159"/>
      <c r="K53" s="159">
        <f ca="1">'Приложение 4'!J82</f>
        <v>27.9</v>
      </c>
      <c r="L53" s="159">
        <f ca="1">'Приложение 4'!K82</f>
        <v>56.7</v>
      </c>
    </row>
    <row r="54" spans="1:12" ht="45">
      <c r="A54" s="34" t="s">
        <v>221</v>
      </c>
      <c r="B54" s="169">
        <v>65</v>
      </c>
      <c r="C54" s="169">
        <v>2</v>
      </c>
      <c r="D54" s="169"/>
      <c r="E54" s="169"/>
      <c r="F54" s="167"/>
      <c r="G54" s="162"/>
      <c r="H54" s="162"/>
      <c r="I54" s="162"/>
      <c r="J54" s="159">
        <f t="shared" ref="J54:L59" si="7">J55</f>
        <v>510.9</v>
      </c>
      <c r="K54" s="159">
        <f t="shared" si="7"/>
        <v>272.10000000000002</v>
      </c>
      <c r="L54" s="159">
        <f t="shared" si="7"/>
        <v>274.8</v>
      </c>
    </row>
    <row r="55" spans="1:12" ht="45">
      <c r="A55" s="166" t="s">
        <v>54</v>
      </c>
      <c r="B55" s="169">
        <v>65</v>
      </c>
      <c r="C55" s="169">
        <v>2</v>
      </c>
      <c r="D55" s="169" t="s">
        <v>74</v>
      </c>
      <c r="E55" s="169" t="s">
        <v>86</v>
      </c>
      <c r="F55" s="167"/>
      <c r="G55" s="162"/>
      <c r="H55" s="162"/>
      <c r="I55" s="162"/>
      <c r="J55" s="159">
        <f t="shared" si="7"/>
        <v>510.9</v>
      </c>
      <c r="K55" s="159">
        <f t="shared" si="7"/>
        <v>272.10000000000002</v>
      </c>
      <c r="L55" s="159">
        <f t="shared" si="7"/>
        <v>274.8</v>
      </c>
    </row>
    <row r="56" spans="1:12" ht="120">
      <c r="A56" s="166" t="s">
        <v>48</v>
      </c>
      <c r="B56" s="169">
        <v>65</v>
      </c>
      <c r="C56" s="169">
        <v>2</v>
      </c>
      <c r="D56" s="169" t="s">
        <v>74</v>
      </c>
      <c r="E56" s="169" t="s">
        <v>86</v>
      </c>
      <c r="F56" s="167" t="s">
        <v>76</v>
      </c>
      <c r="G56" s="162"/>
      <c r="H56" s="162"/>
      <c r="I56" s="162"/>
      <c r="J56" s="159">
        <f t="shared" si="7"/>
        <v>510.9</v>
      </c>
      <c r="K56" s="159">
        <f t="shared" si="7"/>
        <v>272.10000000000002</v>
      </c>
      <c r="L56" s="159">
        <f t="shared" si="7"/>
        <v>274.8</v>
      </c>
    </row>
    <row r="57" spans="1:12" ht="45">
      <c r="A57" s="166" t="s">
        <v>49</v>
      </c>
      <c r="B57" s="169">
        <v>65</v>
      </c>
      <c r="C57" s="169">
        <v>2</v>
      </c>
      <c r="D57" s="169" t="s">
        <v>74</v>
      </c>
      <c r="E57" s="169" t="s">
        <v>86</v>
      </c>
      <c r="F57" s="167" t="s">
        <v>77</v>
      </c>
      <c r="G57" s="162"/>
      <c r="H57" s="162"/>
      <c r="I57" s="162"/>
      <c r="J57" s="159">
        <f t="shared" si="7"/>
        <v>510.9</v>
      </c>
      <c r="K57" s="159">
        <f t="shared" si="7"/>
        <v>272.10000000000002</v>
      </c>
      <c r="L57" s="159">
        <f t="shared" si="7"/>
        <v>274.8</v>
      </c>
    </row>
    <row r="58" spans="1:12" ht="19.5" customHeight="1">
      <c r="A58" s="166" t="s">
        <v>42</v>
      </c>
      <c r="B58" s="169">
        <v>65</v>
      </c>
      <c r="C58" s="169">
        <v>2</v>
      </c>
      <c r="D58" s="169" t="s">
        <v>74</v>
      </c>
      <c r="E58" s="169" t="s">
        <v>86</v>
      </c>
      <c r="F58" s="167" t="s">
        <v>77</v>
      </c>
      <c r="G58" s="164" t="s">
        <v>43</v>
      </c>
      <c r="H58" s="164"/>
      <c r="I58" s="164"/>
      <c r="J58" s="159">
        <f t="shared" si="7"/>
        <v>510.9</v>
      </c>
      <c r="K58" s="159">
        <f t="shared" si="7"/>
        <v>272.10000000000002</v>
      </c>
      <c r="L58" s="159">
        <f t="shared" si="7"/>
        <v>274.8</v>
      </c>
    </row>
    <row r="59" spans="1:12" ht="91.5" customHeight="1">
      <c r="A59" s="34" t="s">
        <v>50</v>
      </c>
      <c r="B59" s="169">
        <v>65</v>
      </c>
      <c r="C59" s="169">
        <v>2</v>
      </c>
      <c r="D59" s="169" t="s">
        <v>74</v>
      </c>
      <c r="E59" s="169" t="s">
        <v>86</v>
      </c>
      <c r="F59" s="167" t="s">
        <v>77</v>
      </c>
      <c r="G59" s="164" t="s">
        <v>43</v>
      </c>
      <c r="H59" s="164" t="s">
        <v>51</v>
      </c>
      <c r="I59" s="164"/>
      <c r="J59" s="159">
        <f t="shared" si="7"/>
        <v>510.9</v>
      </c>
      <c r="K59" s="159">
        <f t="shared" si="7"/>
        <v>272.10000000000002</v>
      </c>
      <c r="L59" s="159">
        <f t="shared" si="7"/>
        <v>274.8</v>
      </c>
    </row>
    <row r="60" spans="1:12" ht="60">
      <c r="A60" s="166" t="s">
        <v>273</v>
      </c>
      <c r="B60" s="169">
        <v>65</v>
      </c>
      <c r="C60" s="169">
        <v>2</v>
      </c>
      <c r="D60" s="169" t="s">
        <v>74</v>
      </c>
      <c r="E60" s="169" t="s">
        <v>86</v>
      </c>
      <c r="F60" s="167" t="s">
        <v>77</v>
      </c>
      <c r="G60" s="164" t="s">
        <v>43</v>
      </c>
      <c r="H60" s="164" t="s">
        <v>51</v>
      </c>
      <c r="I60" s="191" t="s">
        <v>228</v>
      </c>
      <c r="J60" s="159">
        <f ca="1">'Приложение 3'!J21</f>
        <v>510.9</v>
      </c>
      <c r="K60" s="159">
        <f ca="1">'Приложение 3'!K21</f>
        <v>272.10000000000002</v>
      </c>
      <c r="L60" s="159">
        <f ca="1">'Приложение 3'!L21</f>
        <v>274.8</v>
      </c>
    </row>
    <row r="61" spans="1:12" ht="45.75" customHeight="1">
      <c r="A61" s="166" t="s">
        <v>52</v>
      </c>
      <c r="B61" s="169">
        <v>65</v>
      </c>
      <c r="C61" s="169">
        <v>2</v>
      </c>
      <c r="D61" s="169" t="s">
        <v>74</v>
      </c>
      <c r="E61" s="169" t="s">
        <v>87</v>
      </c>
      <c r="F61" s="167" t="s">
        <v>78</v>
      </c>
      <c r="G61" s="162"/>
      <c r="H61" s="162"/>
      <c r="I61" s="162"/>
      <c r="J61" s="159">
        <f>J62+J66</f>
        <v>170</v>
      </c>
      <c r="K61" s="159">
        <f>K62+K66</f>
        <v>105</v>
      </c>
      <c r="L61" s="159">
        <f>L62+L66</f>
        <v>110</v>
      </c>
    </row>
    <row r="62" spans="1:12" ht="60">
      <c r="A62" s="166" t="s">
        <v>53</v>
      </c>
      <c r="B62" s="169">
        <v>65</v>
      </c>
      <c r="C62" s="169">
        <v>2</v>
      </c>
      <c r="D62" s="169" t="s">
        <v>74</v>
      </c>
      <c r="E62" s="169" t="s">
        <v>87</v>
      </c>
      <c r="F62" s="167" t="s">
        <v>79</v>
      </c>
      <c r="G62" s="162"/>
      <c r="H62" s="162"/>
      <c r="I62" s="162"/>
      <c r="J62" s="159">
        <f t="shared" ref="J62:L64" si="8">J63</f>
        <v>165</v>
      </c>
      <c r="K62" s="159">
        <f t="shared" si="8"/>
        <v>100</v>
      </c>
      <c r="L62" s="159">
        <f t="shared" si="8"/>
        <v>105</v>
      </c>
    </row>
    <row r="63" spans="1:12" ht="15">
      <c r="A63" s="166" t="s">
        <v>42</v>
      </c>
      <c r="B63" s="169">
        <v>65</v>
      </c>
      <c r="C63" s="169">
        <v>2</v>
      </c>
      <c r="D63" s="169" t="s">
        <v>74</v>
      </c>
      <c r="E63" s="169" t="s">
        <v>87</v>
      </c>
      <c r="F63" s="167" t="s">
        <v>79</v>
      </c>
      <c r="G63" s="164" t="s">
        <v>43</v>
      </c>
      <c r="H63" s="164"/>
      <c r="I63" s="164"/>
      <c r="J63" s="159">
        <f t="shared" si="8"/>
        <v>165</v>
      </c>
      <c r="K63" s="159">
        <f t="shared" si="8"/>
        <v>100</v>
      </c>
      <c r="L63" s="159">
        <f t="shared" si="8"/>
        <v>105</v>
      </c>
    </row>
    <row r="64" spans="1:12" ht="91.5" customHeight="1">
      <c r="A64" s="34" t="s">
        <v>50</v>
      </c>
      <c r="B64" s="169">
        <v>65</v>
      </c>
      <c r="C64" s="169">
        <v>2</v>
      </c>
      <c r="D64" s="169" t="s">
        <v>74</v>
      </c>
      <c r="E64" s="169" t="s">
        <v>87</v>
      </c>
      <c r="F64" s="167" t="s">
        <v>79</v>
      </c>
      <c r="G64" s="164" t="s">
        <v>43</v>
      </c>
      <c r="H64" s="164" t="s">
        <v>51</v>
      </c>
      <c r="I64" s="164"/>
      <c r="J64" s="159">
        <f t="shared" si="8"/>
        <v>165</v>
      </c>
      <c r="K64" s="159">
        <f t="shared" si="8"/>
        <v>100</v>
      </c>
      <c r="L64" s="159">
        <f t="shared" si="8"/>
        <v>105</v>
      </c>
    </row>
    <row r="65" spans="1:12" ht="60">
      <c r="A65" s="166" t="s">
        <v>273</v>
      </c>
      <c r="B65" s="169">
        <v>65</v>
      </c>
      <c r="C65" s="169">
        <v>2</v>
      </c>
      <c r="D65" s="169" t="s">
        <v>74</v>
      </c>
      <c r="E65" s="169" t="s">
        <v>87</v>
      </c>
      <c r="F65" s="167" t="s">
        <v>79</v>
      </c>
      <c r="G65" s="164" t="s">
        <v>43</v>
      </c>
      <c r="H65" s="164" t="s">
        <v>51</v>
      </c>
      <c r="I65" s="191" t="s">
        <v>228</v>
      </c>
      <c r="J65" s="159">
        <f ca="1">'Приложение 3'!J24</f>
        <v>165</v>
      </c>
      <c r="K65" s="159">
        <f ca="1">'Приложение 3'!K24</f>
        <v>100</v>
      </c>
      <c r="L65" s="159">
        <f ca="1">'Приложение 3'!L24</f>
        <v>105</v>
      </c>
    </row>
    <row r="66" spans="1:12" ht="15">
      <c r="A66" s="166" t="s">
        <v>56</v>
      </c>
      <c r="B66" s="169">
        <v>65</v>
      </c>
      <c r="C66" s="169">
        <v>2</v>
      </c>
      <c r="D66" s="169" t="s">
        <v>74</v>
      </c>
      <c r="E66" s="169" t="s">
        <v>87</v>
      </c>
      <c r="F66" s="167" t="s">
        <v>80</v>
      </c>
      <c r="G66" s="162"/>
      <c r="H66" s="162"/>
      <c r="I66" s="162"/>
      <c r="J66" s="159">
        <f t="shared" ref="J66:L69" si="9">J67</f>
        <v>5</v>
      </c>
      <c r="K66" s="159">
        <f t="shared" si="9"/>
        <v>5</v>
      </c>
      <c r="L66" s="159">
        <f t="shared" si="9"/>
        <v>5</v>
      </c>
    </row>
    <row r="67" spans="1:12" ht="30">
      <c r="A67" s="166" t="s">
        <v>57</v>
      </c>
      <c r="B67" s="169">
        <v>65</v>
      </c>
      <c r="C67" s="169">
        <v>2</v>
      </c>
      <c r="D67" s="169" t="s">
        <v>74</v>
      </c>
      <c r="E67" s="169" t="s">
        <v>87</v>
      </c>
      <c r="F67" s="167" t="s">
        <v>81</v>
      </c>
      <c r="G67" s="162"/>
      <c r="H67" s="162"/>
      <c r="I67" s="162"/>
      <c r="J67" s="159">
        <f t="shared" si="9"/>
        <v>5</v>
      </c>
      <c r="K67" s="159">
        <f t="shared" si="9"/>
        <v>5</v>
      </c>
      <c r="L67" s="159">
        <f t="shared" si="9"/>
        <v>5</v>
      </c>
    </row>
    <row r="68" spans="1:12" ht="15">
      <c r="A68" s="166" t="s">
        <v>42</v>
      </c>
      <c r="B68" s="169">
        <v>65</v>
      </c>
      <c r="C68" s="169">
        <v>2</v>
      </c>
      <c r="D68" s="169" t="s">
        <v>74</v>
      </c>
      <c r="E68" s="169" t="s">
        <v>87</v>
      </c>
      <c r="F68" s="167" t="s">
        <v>81</v>
      </c>
      <c r="G68" s="164" t="s">
        <v>43</v>
      </c>
      <c r="H68" s="164"/>
      <c r="I68" s="164"/>
      <c r="J68" s="159">
        <f t="shared" si="9"/>
        <v>5</v>
      </c>
      <c r="K68" s="159">
        <f t="shared" si="9"/>
        <v>5</v>
      </c>
      <c r="L68" s="159">
        <f t="shared" si="9"/>
        <v>5</v>
      </c>
    </row>
    <row r="69" spans="1:12" ht="92.25" customHeight="1">
      <c r="A69" s="34" t="s">
        <v>50</v>
      </c>
      <c r="B69" s="169">
        <v>65</v>
      </c>
      <c r="C69" s="169">
        <v>2</v>
      </c>
      <c r="D69" s="169" t="s">
        <v>74</v>
      </c>
      <c r="E69" s="169" t="s">
        <v>87</v>
      </c>
      <c r="F69" s="167" t="s">
        <v>81</v>
      </c>
      <c r="G69" s="164" t="s">
        <v>43</v>
      </c>
      <c r="H69" s="164" t="s">
        <v>51</v>
      </c>
      <c r="I69" s="164"/>
      <c r="J69" s="159">
        <f t="shared" si="9"/>
        <v>5</v>
      </c>
      <c r="K69" s="159">
        <f t="shared" si="9"/>
        <v>5</v>
      </c>
      <c r="L69" s="159">
        <f t="shared" si="9"/>
        <v>5</v>
      </c>
    </row>
    <row r="70" spans="1:12" ht="60">
      <c r="A70" s="166" t="s">
        <v>273</v>
      </c>
      <c r="B70" s="169">
        <v>65</v>
      </c>
      <c r="C70" s="169">
        <v>2</v>
      </c>
      <c r="D70" s="169" t="s">
        <v>74</v>
      </c>
      <c r="E70" s="169" t="s">
        <v>87</v>
      </c>
      <c r="F70" s="167" t="s">
        <v>81</v>
      </c>
      <c r="G70" s="164" t="s">
        <v>43</v>
      </c>
      <c r="H70" s="164" t="s">
        <v>51</v>
      </c>
      <c r="I70" s="191" t="s">
        <v>228</v>
      </c>
      <c r="J70" s="159">
        <f ca="1">'Приложение 3'!J26</f>
        <v>5</v>
      </c>
      <c r="K70" s="159">
        <f ca="1">'Приложение 3'!K26</f>
        <v>5</v>
      </c>
      <c r="L70" s="159">
        <f ca="1">'Приложение 3'!L26</f>
        <v>5</v>
      </c>
    </row>
    <row r="71" spans="1:12" ht="47.25" customHeight="1">
      <c r="A71" s="166" t="str">
        <f ca="1">'Приложение 3'!A74</f>
        <v>Доплаты к пенсиям муниципальных служащих Республики Мордовия</v>
      </c>
      <c r="B71" s="169" t="s">
        <v>89</v>
      </c>
      <c r="C71" s="169" t="s">
        <v>8</v>
      </c>
      <c r="D71" s="169" t="s">
        <v>74</v>
      </c>
      <c r="E71" s="169" t="s">
        <v>93</v>
      </c>
      <c r="F71" s="167"/>
      <c r="G71" s="164"/>
      <c r="H71" s="164"/>
      <c r="I71" s="191"/>
      <c r="J71" s="159">
        <f t="shared" ref="J71:L75" si="10">J72</f>
        <v>138</v>
      </c>
      <c r="K71" s="159">
        <f t="shared" si="10"/>
        <v>138</v>
      </c>
      <c r="L71" s="159">
        <f t="shared" si="10"/>
        <v>138</v>
      </c>
    </row>
    <row r="72" spans="1:12" ht="31.5" customHeight="1">
      <c r="A72" s="166" t="str">
        <f ca="1">'Приложение 3'!A75</f>
        <v>Социальное обеспечение и иные выплаты населению</v>
      </c>
      <c r="B72" s="169" t="s">
        <v>89</v>
      </c>
      <c r="C72" s="169" t="s">
        <v>8</v>
      </c>
      <c r="D72" s="169" t="s">
        <v>74</v>
      </c>
      <c r="E72" s="169" t="s">
        <v>93</v>
      </c>
      <c r="F72" s="167" t="s">
        <v>83</v>
      </c>
      <c r="G72" s="164"/>
      <c r="H72" s="164"/>
      <c r="I72" s="191"/>
      <c r="J72" s="159">
        <f t="shared" si="10"/>
        <v>138</v>
      </c>
      <c r="K72" s="159">
        <f t="shared" si="10"/>
        <v>138</v>
      </c>
      <c r="L72" s="159">
        <f t="shared" si="10"/>
        <v>138</v>
      </c>
    </row>
    <row r="73" spans="1:12" ht="30" customHeight="1">
      <c r="A73" s="166" t="str">
        <f ca="1">'Приложение 3'!A76</f>
        <v>Публичные нормативные социальные выплаты гражданам</v>
      </c>
      <c r="B73" s="169" t="s">
        <v>89</v>
      </c>
      <c r="C73" s="169" t="s">
        <v>8</v>
      </c>
      <c r="D73" s="169" t="s">
        <v>74</v>
      </c>
      <c r="E73" s="169" t="s">
        <v>93</v>
      </c>
      <c r="F73" s="167" t="s">
        <v>84</v>
      </c>
      <c r="G73" s="164"/>
      <c r="H73" s="164"/>
      <c r="I73" s="191"/>
      <c r="J73" s="159">
        <f t="shared" si="10"/>
        <v>138</v>
      </c>
      <c r="K73" s="159">
        <f t="shared" si="10"/>
        <v>138</v>
      </c>
      <c r="L73" s="159">
        <f t="shared" si="10"/>
        <v>138</v>
      </c>
    </row>
    <row r="74" spans="1:12" ht="18" customHeight="1">
      <c r="A74" s="166" t="str">
        <f ca="1">'Приложение 3'!A70</f>
        <v>Социальная политика</v>
      </c>
      <c r="B74" s="169" t="s">
        <v>89</v>
      </c>
      <c r="C74" s="169" t="s">
        <v>8</v>
      </c>
      <c r="D74" s="169" t="s">
        <v>74</v>
      </c>
      <c r="E74" s="169" t="s">
        <v>93</v>
      </c>
      <c r="F74" s="167" t="s">
        <v>84</v>
      </c>
      <c r="G74" s="204" t="s">
        <v>17</v>
      </c>
      <c r="H74" s="164"/>
      <c r="I74" s="191"/>
      <c r="J74" s="159">
        <f t="shared" si="10"/>
        <v>138</v>
      </c>
      <c r="K74" s="159">
        <f t="shared" si="10"/>
        <v>138</v>
      </c>
      <c r="L74" s="159">
        <f t="shared" si="10"/>
        <v>138</v>
      </c>
    </row>
    <row r="75" spans="1:12" ht="15">
      <c r="A75" s="166" t="str">
        <f ca="1">'Приложение 3'!A71</f>
        <v xml:space="preserve"> Пенсионное обеспечение</v>
      </c>
      <c r="B75" s="169" t="s">
        <v>89</v>
      </c>
      <c r="C75" s="169" t="s">
        <v>8</v>
      </c>
      <c r="D75" s="169" t="s">
        <v>74</v>
      </c>
      <c r="E75" s="169" t="s">
        <v>93</v>
      </c>
      <c r="F75" s="167" t="s">
        <v>84</v>
      </c>
      <c r="G75" s="204" t="s">
        <v>17</v>
      </c>
      <c r="H75" s="204" t="s">
        <v>43</v>
      </c>
      <c r="I75" s="191"/>
      <c r="J75" s="159">
        <f t="shared" si="10"/>
        <v>138</v>
      </c>
      <c r="K75" s="159">
        <f t="shared" si="10"/>
        <v>138</v>
      </c>
      <c r="L75" s="159">
        <f t="shared" si="10"/>
        <v>138</v>
      </c>
    </row>
    <row r="76" spans="1:12" ht="61.5" customHeight="1">
      <c r="A76" s="166" t="str">
        <f ca="1">A70</f>
        <v>Администрация Кочуновского сельского поселения Ромодановского муниципального района Республики Мордовия</v>
      </c>
      <c r="B76" s="169" t="s">
        <v>89</v>
      </c>
      <c r="C76" s="169" t="s">
        <v>8</v>
      </c>
      <c r="D76" s="169" t="s">
        <v>74</v>
      </c>
      <c r="E76" s="169" t="s">
        <v>93</v>
      </c>
      <c r="F76" s="167" t="s">
        <v>84</v>
      </c>
      <c r="G76" s="204" t="s">
        <v>17</v>
      </c>
      <c r="H76" s="204" t="s">
        <v>43</v>
      </c>
      <c r="I76" s="204" t="s">
        <v>228</v>
      </c>
      <c r="J76" s="159">
        <v>138</v>
      </c>
      <c r="K76" s="159">
        <v>138</v>
      </c>
      <c r="L76" s="159">
        <v>138</v>
      </c>
    </row>
    <row r="77" spans="1:12" ht="61.5" customHeight="1">
      <c r="A77" s="166" t="str">
        <f ca="1">'Приложение 3'!A35</f>
        <v>Резервный фонд администрации Кочуновского сельского поселения Ромодановского муниципального района Республики Мордовия</v>
      </c>
      <c r="B77" s="169" t="s">
        <v>89</v>
      </c>
      <c r="C77" s="169" t="s">
        <v>8</v>
      </c>
      <c r="D77" s="169" t="s">
        <v>74</v>
      </c>
      <c r="E77" s="169" t="s">
        <v>91</v>
      </c>
      <c r="F77" s="167"/>
      <c r="G77" s="164"/>
      <c r="H77" s="164"/>
      <c r="I77" s="191"/>
      <c r="J77" s="159">
        <f t="shared" ref="J77:L81" si="11">J78</f>
        <v>5</v>
      </c>
      <c r="K77" s="159">
        <f t="shared" si="11"/>
        <v>5</v>
      </c>
      <c r="L77" s="159">
        <f t="shared" si="11"/>
        <v>5</v>
      </c>
    </row>
    <row r="78" spans="1:12" ht="15">
      <c r="A78" s="166" t="str">
        <f ca="1">'Приложение 3'!A36</f>
        <v>Иные бюджетные ассигнования</v>
      </c>
      <c r="B78" s="169" t="s">
        <v>89</v>
      </c>
      <c r="C78" s="169" t="s">
        <v>8</v>
      </c>
      <c r="D78" s="169" t="s">
        <v>74</v>
      </c>
      <c r="E78" s="169" t="s">
        <v>91</v>
      </c>
      <c r="F78" s="167" t="s">
        <v>80</v>
      </c>
      <c r="G78" s="164"/>
      <c r="H78" s="164"/>
      <c r="I78" s="191"/>
      <c r="J78" s="159">
        <f t="shared" si="11"/>
        <v>5</v>
      </c>
      <c r="K78" s="159">
        <f t="shared" si="11"/>
        <v>5</v>
      </c>
      <c r="L78" s="159">
        <f t="shared" si="11"/>
        <v>5</v>
      </c>
    </row>
    <row r="79" spans="1:12" ht="15">
      <c r="A79" s="166" t="str">
        <f ca="1">'Приложение 3'!A37</f>
        <v>Резервные средства</v>
      </c>
      <c r="B79" s="169" t="s">
        <v>89</v>
      </c>
      <c r="C79" s="169" t="s">
        <v>8</v>
      </c>
      <c r="D79" s="169" t="s">
        <v>74</v>
      </c>
      <c r="E79" s="169" t="s">
        <v>91</v>
      </c>
      <c r="F79" s="167" t="s">
        <v>82</v>
      </c>
      <c r="G79" s="164"/>
      <c r="H79" s="164"/>
      <c r="I79" s="191"/>
      <c r="J79" s="159">
        <f t="shared" si="11"/>
        <v>5</v>
      </c>
      <c r="K79" s="159">
        <f t="shared" si="11"/>
        <v>5</v>
      </c>
      <c r="L79" s="159">
        <f t="shared" si="11"/>
        <v>5</v>
      </c>
    </row>
    <row r="80" spans="1:12" ht="15">
      <c r="A80" s="166" t="str">
        <f ca="1">'Приложение 3'!A9</f>
        <v>Общегосударственные вопросы</v>
      </c>
      <c r="B80" s="169" t="s">
        <v>89</v>
      </c>
      <c r="C80" s="169" t="s">
        <v>8</v>
      </c>
      <c r="D80" s="169" t="s">
        <v>74</v>
      </c>
      <c r="E80" s="169" t="s">
        <v>91</v>
      </c>
      <c r="F80" s="167" t="s">
        <v>82</v>
      </c>
      <c r="G80" s="204" t="s">
        <v>43</v>
      </c>
      <c r="H80" s="164"/>
      <c r="I80" s="191"/>
      <c r="J80" s="159">
        <f t="shared" si="11"/>
        <v>5</v>
      </c>
      <c r="K80" s="159">
        <f t="shared" si="11"/>
        <v>5</v>
      </c>
      <c r="L80" s="159">
        <f t="shared" si="11"/>
        <v>5</v>
      </c>
    </row>
    <row r="81" spans="1:12" ht="15">
      <c r="A81" s="166" t="str">
        <f ca="1">'Приложение 3'!A32</f>
        <v xml:space="preserve">Резервные фонды </v>
      </c>
      <c r="B81" s="169" t="s">
        <v>89</v>
      </c>
      <c r="C81" s="169" t="s">
        <v>8</v>
      </c>
      <c r="D81" s="169" t="s">
        <v>74</v>
      </c>
      <c r="E81" s="169" t="s">
        <v>91</v>
      </c>
      <c r="F81" s="167" t="s">
        <v>82</v>
      </c>
      <c r="G81" s="204" t="s">
        <v>43</v>
      </c>
      <c r="H81" s="204" t="s">
        <v>18</v>
      </c>
      <c r="I81" s="191"/>
      <c r="J81" s="159">
        <f t="shared" si="11"/>
        <v>5</v>
      </c>
      <c r="K81" s="159">
        <f t="shared" si="11"/>
        <v>5</v>
      </c>
      <c r="L81" s="159">
        <f t="shared" si="11"/>
        <v>5</v>
      </c>
    </row>
    <row r="82" spans="1:12" ht="66.75" customHeight="1">
      <c r="A82" s="166" t="str">
        <f ca="1">A76</f>
        <v>Администрация Кочуновского сельского поселения Ромодановского муниципального района Республики Мордовия</v>
      </c>
      <c r="B82" s="169" t="s">
        <v>89</v>
      </c>
      <c r="C82" s="169" t="s">
        <v>8</v>
      </c>
      <c r="D82" s="169" t="s">
        <v>74</v>
      </c>
      <c r="E82" s="169" t="s">
        <v>91</v>
      </c>
      <c r="F82" s="167" t="s">
        <v>82</v>
      </c>
      <c r="G82" s="204" t="s">
        <v>43</v>
      </c>
      <c r="H82" s="204" t="s">
        <v>18</v>
      </c>
      <c r="I82" s="204" t="s">
        <v>228</v>
      </c>
      <c r="J82" s="159">
        <v>5</v>
      </c>
      <c r="K82" s="159">
        <v>5</v>
      </c>
      <c r="L82" s="159">
        <v>5</v>
      </c>
    </row>
    <row r="83" spans="1:12" ht="95.25" customHeight="1">
      <c r="A83" s="166" t="str">
        <f ca="1">'Приложение 3'!A57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3" s="169" t="s">
        <v>89</v>
      </c>
      <c r="C83" s="169" t="s">
        <v>90</v>
      </c>
      <c r="D83" s="169"/>
      <c r="E83" s="169"/>
      <c r="F83" s="167"/>
      <c r="G83" s="204"/>
      <c r="H83" s="204"/>
      <c r="I83" s="204"/>
      <c r="J83" s="159">
        <f t="shared" ref="J83:L88" si="12">J84</f>
        <v>35</v>
      </c>
      <c r="K83" s="159">
        <f t="shared" si="12"/>
        <v>0</v>
      </c>
      <c r="L83" s="159">
        <f t="shared" si="12"/>
        <v>0</v>
      </c>
    </row>
    <row r="84" spans="1:12" ht="108.75" customHeight="1">
      <c r="A84" s="166" t="str">
        <f ca="1">'Приложение 3'!A58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84" s="169" t="s">
        <v>89</v>
      </c>
      <c r="C84" s="169" t="s">
        <v>8</v>
      </c>
      <c r="D84" s="169" t="s">
        <v>74</v>
      </c>
      <c r="E84" s="169"/>
      <c r="F84" s="167"/>
      <c r="G84" s="204"/>
      <c r="H84" s="204"/>
      <c r="I84" s="204"/>
      <c r="J84" s="159">
        <f t="shared" si="12"/>
        <v>35</v>
      </c>
      <c r="K84" s="159">
        <f t="shared" si="12"/>
        <v>0</v>
      </c>
      <c r="L84" s="159">
        <f t="shared" si="12"/>
        <v>0</v>
      </c>
    </row>
    <row r="85" spans="1:12" ht="34.5" customHeight="1">
      <c r="A85" s="166" t="str">
        <f ca="1">'Приложение 3'!A59</f>
        <v>Мероприятия по землеустройству и землепользованию</v>
      </c>
      <c r="B85" s="169" t="s">
        <v>89</v>
      </c>
      <c r="C85" s="169" t="s">
        <v>8</v>
      </c>
      <c r="D85" s="169" t="s">
        <v>74</v>
      </c>
      <c r="E85" s="169" t="s">
        <v>92</v>
      </c>
      <c r="F85" s="167"/>
      <c r="G85" s="204"/>
      <c r="H85" s="204"/>
      <c r="I85" s="204"/>
      <c r="J85" s="159">
        <f t="shared" si="12"/>
        <v>35</v>
      </c>
      <c r="K85" s="159">
        <f t="shared" si="12"/>
        <v>0</v>
      </c>
      <c r="L85" s="159">
        <f t="shared" si="12"/>
        <v>0</v>
      </c>
    </row>
    <row r="86" spans="1:12" ht="45.75" customHeight="1">
      <c r="A86" s="166" t="str">
        <f ca="1">'Приложение 3'!A60</f>
        <v>Закупка товаров, работ и услуг для обеспечения государственных (муниципальных) нужд</v>
      </c>
      <c r="B86" s="169" t="s">
        <v>89</v>
      </c>
      <c r="C86" s="169" t="s">
        <v>8</v>
      </c>
      <c r="D86" s="169" t="s">
        <v>74</v>
      </c>
      <c r="E86" s="169" t="s">
        <v>92</v>
      </c>
      <c r="F86" s="167" t="s">
        <v>79</v>
      </c>
      <c r="G86" s="204"/>
      <c r="H86" s="204"/>
      <c r="I86" s="204"/>
      <c r="J86" s="159">
        <f t="shared" si="12"/>
        <v>35</v>
      </c>
      <c r="K86" s="159">
        <f t="shared" si="12"/>
        <v>0</v>
      </c>
      <c r="L86" s="159">
        <f t="shared" si="12"/>
        <v>0</v>
      </c>
    </row>
    <row r="87" spans="1:12" ht="15" customHeight="1">
      <c r="A87" s="166" t="str">
        <f ca="1">'Приложение 3'!A48</f>
        <v>Национальная экономика</v>
      </c>
      <c r="B87" s="169" t="s">
        <v>89</v>
      </c>
      <c r="C87" s="169" t="s">
        <v>8</v>
      </c>
      <c r="D87" s="169" t="s">
        <v>74</v>
      </c>
      <c r="E87" s="169" t="s">
        <v>92</v>
      </c>
      <c r="F87" s="167" t="s">
        <v>79</v>
      </c>
      <c r="G87" s="204" t="s">
        <v>51</v>
      </c>
      <c r="H87" s="204"/>
      <c r="I87" s="204"/>
      <c r="J87" s="159">
        <f t="shared" si="12"/>
        <v>35</v>
      </c>
      <c r="K87" s="159">
        <f t="shared" si="12"/>
        <v>0</v>
      </c>
      <c r="L87" s="159">
        <f t="shared" si="12"/>
        <v>0</v>
      </c>
    </row>
    <row r="88" spans="1:12" ht="34.5" customHeight="1">
      <c r="A88" s="166" t="str">
        <f ca="1">'Приложение 3'!A56</f>
        <v>Другие вопросы в области национальной экономики</v>
      </c>
      <c r="B88" s="169" t="s">
        <v>89</v>
      </c>
      <c r="C88" s="169" t="s">
        <v>8</v>
      </c>
      <c r="D88" s="169" t="s">
        <v>74</v>
      </c>
      <c r="E88" s="169" t="s">
        <v>92</v>
      </c>
      <c r="F88" s="167" t="s">
        <v>79</v>
      </c>
      <c r="G88" s="204" t="s">
        <v>51</v>
      </c>
      <c r="H88" s="204" t="s">
        <v>20</v>
      </c>
      <c r="I88" s="204"/>
      <c r="J88" s="159">
        <f t="shared" si="12"/>
        <v>35</v>
      </c>
      <c r="K88" s="159">
        <f t="shared" si="12"/>
        <v>0</v>
      </c>
      <c r="L88" s="159">
        <f t="shared" si="12"/>
        <v>0</v>
      </c>
    </row>
    <row r="89" spans="1:12" ht="64.5" customHeight="1">
      <c r="A89" s="166" t="str">
        <f>A82</f>
        <v>Администрация Кочуновского сельского поселения Ромодановского муниципального района Республики Мордовия</v>
      </c>
      <c r="B89" s="169" t="s">
        <v>89</v>
      </c>
      <c r="C89" s="169" t="s">
        <v>8</v>
      </c>
      <c r="D89" s="169" t="s">
        <v>74</v>
      </c>
      <c r="E89" s="169" t="s">
        <v>92</v>
      </c>
      <c r="F89" s="167" t="s">
        <v>79</v>
      </c>
      <c r="G89" s="204" t="s">
        <v>51</v>
      </c>
      <c r="H89" s="204" t="s">
        <v>20</v>
      </c>
      <c r="I89" s="204" t="s">
        <v>228</v>
      </c>
      <c r="J89" s="159">
        <v>35</v>
      </c>
      <c r="K89" s="159">
        <v>0</v>
      </c>
      <c r="L89" s="159">
        <v>0</v>
      </c>
    </row>
    <row r="90" spans="1:12" ht="195">
      <c r="A90" s="166" t="s">
        <v>38</v>
      </c>
      <c r="B90" s="169">
        <v>89</v>
      </c>
      <c r="C90" s="169">
        <v>1</v>
      </c>
      <c r="D90" s="169" t="s">
        <v>74</v>
      </c>
      <c r="E90" s="169" t="s">
        <v>88</v>
      </c>
      <c r="F90" s="167"/>
      <c r="G90" s="162"/>
      <c r="H90" s="162"/>
      <c r="I90" s="162"/>
      <c r="J90" s="159">
        <f t="shared" ref="J90:L94" si="13">J91</f>
        <v>0.2</v>
      </c>
      <c r="K90" s="159">
        <f t="shared" si="13"/>
        <v>0.2</v>
      </c>
      <c r="L90" s="159">
        <f t="shared" si="13"/>
        <v>0.2</v>
      </c>
    </row>
    <row r="91" spans="1:12" ht="45.75" customHeight="1">
      <c r="A91" s="166" t="s">
        <v>52</v>
      </c>
      <c r="B91" s="169">
        <v>89</v>
      </c>
      <c r="C91" s="169">
        <v>1</v>
      </c>
      <c r="D91" s="169" t="s">
        <v>74</v>
      </c>
      <c r="E91" s="169" t="s">
        <v>88</v>
      </c>
      <c r="F91" s="167" t="s">
        <v>78</v>
      </c>
      <c r="G91" s="162"/>
      <c r="H91" s="162"/>
      <c r="I91" s="162"/>
      <c r="J91" s="159">
        <f t="shared" si="13"/>
        <v>0.2</v>
      </c>
      <c r="K91" s="159">
        <f t="shared" ref="K91:L94" si="14">K92</f>
        <v>0.2</v>
      </c>
      <c r="L91" s="159">
        <f t="shared" si="14"/>
        <v>0.2</v>
      </c>
    </row>
    <row r="92" spans="1:12" ht="60">
      <c r="A92" s="166" t="s">
        <v>53</v>
      </c>
      <c r="B92" s="169">
        <v>89</v>
      </c>
      <c r="C92" s="169">
        <v>1</v>
      </c>
      <c r="D92" s="169" t="s">
        <v>74</v>
      </c>
      <c r="E92" s="169" t="s">
        <v>88</v>
      </c>
      <c r="F92" s="167" t="s">
        <v>79</v>
      </c>
      <c r="G92" s="162"/>
      <c r="H92" s="162"/>
      <c r="I92" s="162"/>
      <c r="J92" s="159">
        <f t="shared" si="13"/>
        <v>0.2</v>
      </c>
      <c r="K92" s="159">
        <f t="shared" si="14"/>
        <v>0.2</v>
      </c>
      <c r="L92" s="159">
        <f t="shared" si="14"/>
        <v>0.2</v>
      </c>
    </row>
    <row r="93" spans="1:12" ht="15">
      <c r="A93" s="166" t="s">
        <v>42</v>
      </c>
      <c r="B93" s="169">
        <v>89</v>
      </c>
      <c r="C93" s="169">
        <v>1</v>
      </c>
      <c r="D93" s="169" t="s">
        <v>74</v>
      </c>
      <c r="E93" s="169" t="s">
        <v>88</v>
      </c>
      <c r="F93" s="167" t="s">
        <v>79</v>
      </c>
      <c r="G93" s="164" t="s">
        <v>43</v>
      </c>
      <c r="H93" s="164"/>
      <c r="I93" s="164"/>
      <c r="J93" s="159">
        <f t="shared" si="13"/>
        <v>0.2</v>
      </c>
      <c r="K93" s="159">
        <f t="shared" si="14"/>
        <v>0.2</v>
      </c>
      <c r="L93" s="159">
        <f t="shared" si="14"/>
        <v>0.2</v>
      </c>
    </row>
    <row r="94" spans="1:12" ht="89.25" customHeight="1">
      <c r="A94" s="34" t="s">
        <v>50</v>
      </c>
      <c r="B94" s="169">
        <v>89</v>
      </c>
      <c r="C94" s="169">
        <v>1</v>
      </c>
      <c r="D94" s="169" t="s">
        <v>74</v>
      </c>
      <c r="E94" s="169" t="s">
        <v>88</v>
      </c>
      <c r="F94" s="167" t="s">
        <v>79</v>
      </c>
      <c r="G94" s="164" t="s">
        <v>43</v>
      </c>
      <c r="H94" s="164" t="s">
        <v>51</v>
      </c>
      <c r="I94" s="164"/>
      <c r="J94" s="159">
        <f t="shared" si="13"/>
        <v>0.2</v>
      </c>
      <c r="K94" s="159">
        <f t="shared" si="14"/>
        <v>0.2</v>
      </c>
      <c r="L94" s="159">
        <f t="shared" si="14"/>
        <v>0.2</v>
      </c>
    </row>
    <row r="95" spans="1:12" ht="60">
      <c r="A95" s="166" t="s">
        <v>273</v>
      </c>
      <c r="B95" s="169">
        <v>89</v>
      </c>
      <c r="C95" s="169">
        <v>1</v>
      </c>
      <c r="D95" s="169" t="s">
        <v>74</v>
      </c>
      <c r="E95" s="169" t="s">
        <v>88</v>
      </c>
      <c r="F95" s="167" t="s">
        <v>79</v>
      </c>
      <c r="G95" s="164" t="s">
        <v>43</v>
      </c>
      <c r="H95" s="164" t="s">
        <v>51</v>
      </c>
      <c r="I95" s="191" t="s">
        <v>228</v>
      </c>
      <c r="J95" s="159">
        <f ca="1">'Приложение 3'!J31</f>
        <v>0.2</v>
      </c>
      <c r="K95" s="159">
        <f ca="1">'Приложение 3'!K31</f>
        <v>0.2</v>
      </c>
      <c r="L95" s="159">
        <f ca="1">'Приложение 3'!L31</f>
        <v>0.2</v>
      </c>
    </row>
  </sheetData>
  <autoFilter ref="A1:L9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D22" sqref="D22"/>
    </sheetView>
  </sheetViews>
  <sheetFormatPr defaultRowHeight="12.75"/>
  <cols>
    <col min="1" max="1" width="58.6640625" style="86" customWidth="1"/>
    <col min="2" max="2" width="125" style="86" customWidth="1"/>
    <col min="3" max="3" width="27" style="86" customWidth="1"/>
    <col min="4" max="4" width="30.83203125" style="86" customWidth="1"/>
    <col min="5" max="5" width="27.5" style="86" customWidth="1"/>
    <col min="6" max="6" width="41.83203125" style="87" customWidth="1"/>
    <col min="7" max="7" width="23.6640625" style="86" customWidth="1"/>
    <col min="8" max="8" width="19.5" style="86" customWidth="1"/>
    <col min="9" max="9" width="25.5" style="86" customWidth="1"/>
    <col min="10" max="16384" width="9.33203125" style="86"/>
  </cols>
  <sheetData>
    <row r="1" spans="1:7" ht="51.6" customHeight="1">
      <c r="B1" s="136"/>
      <c r="C1" s="226" t="s">
        <v>216</v>
      </c>
      <c r="D1" s="226"/>
      <c r="E1" s="226"/>
      <c r="F1" s="85"/>
    </row>
    <row r="2" spans="1:7" ht="168" customHeight="1">
      <c r="A2" s="135"/>
      <c r="B2" s="134"/>
      <c r="C2" s="225" t="s">
        <v>247</v>
      </c>
      <c r="D2" s="225"/>
      <c r="E2" s="225"/>
      <c r="F2" s="52"/>
      <c r="G2" s="52"/>
    </row>
    <row r="3" spans="1:7" ht="13.15" customHeight="1">
      <c r="A3" s="224" t="s">
        <v>236</v>
      </c>
      <c r="B3" s="224"/>
      <c r="C3" s="224"/>
      <c r="D3" s="224"/>
      <c r="E3" s="224"/>
    </row>
    <row r="4" spans="1:7" ht="13.15" customHeight="1">
      <c r="A4" s="224"/>
      <c r="B4" s="224"/>
      <c r="C4" s="224"/>
      <c r="D4" s="224"/>
      <c r="E4" s="224"/>
    </row>
    <row r="5" spans="1:7" ht="83.25" customHeight="1">
      <c r="A5" s="224"/>
      <c r="B5" s="224"/>
      <c r="C5" s="224"/>
      <c r="D5" s="224"/>
      <c r="E5" s="224"/>
      <c r="F5" s="133"/>
    </row>
    <row r="6" spans="1:7" ht="23.25" customHeight="1">
      <c r="A6" s="132"/>
      <c r="B6" s="132"/>
      <c r="C6" s="131"/>
    </row>
    <row r="7" spans="1:7" ht="37.15" customHeight="1">
      <c r="A7" s="227" t="s">
        <v>25</v>
      </c>
      <c r="B7" s="228" t="s">
        <v>26</v>
      </c>
      <c r="C7" s="229" t="s">
        <v>27</v>
      </c>
      <c r="D7" s="229"/>
      <c r="E7" s="229"/>
    </row>
    <row r="8" spans="1:7" s="92" customFormat="1" ht="138.6" customHeight="1">
      <c r="A8" s="227"/>
      <c r="B8" s="228"/>
      <c r="C8" s="73" t="s">
        <v>30</v>
      </c>
      <c r="D8" s="73" t="s">
        <v>31</v>
      </c>
      <c r="E8" s="73" t="s">
        <v>32</v>
      </c>
      <c r="F8" s="93"/>
    </row>
    <row r="9" spans="1:7" s="108" customFormat="1" ht="28.15" customHeight="1">
      <c r="A9" s="130" t="s">
        <v>8</v>
      </c>
      <c r="B9" s="129" t="s">
        <v>9</v>
      </c>
      <c r="C9" s="128">
        <v>3</v>
      </c>
      <c r="D9" s="128">
        <v>4</v>
      </c>
      <c r="E9" s="128">
        <v>5</v>
      </c>
      <c r="F9" s="109"/>
    </row>
    <row r="10" spans="1:7" s="108" customFormat="1" ht="44.45" customHeight="1">
      <c r="A10" s="125" t="s">
        <v>133</v>
      </c>
      <c r="B10" s="137" t="s">
        <v>165</v>
      </c>
      <c r="C10" s="127">
        <f>C11+C22+C14+C18</f>
        <v>2.7355895326763857E-13</v>
      </c>
      <c r="D10" s="127">
        <f>D11+D22+D14+D18</f>
        <v>-4.6185277824406512E-14</v>
      </c>
      <c r="E10" s="127">
        <f>E11+E22+E14+E18</f>
        <v>3.1974423109204508E-13</v>
      </c>
      <c r="F10" s="109"/>
    </row>
    <row r="11" spans="1:7" s="108" customFormat="1" ht="55.5" customHeight="1">
      <c r="A11" s="125" t="s">
        <v>164</v>
      </c>
      <c r="B11" s="126" t="s">
        <v>130</v>
      </c>
      <c r="C11" s="120">
        <f t="shared" ref="C11:E12" si="0">SUM(C12)</f>
        <v>0</v>
      </c>
      <c r="D11" s="119">
        <f t="shared" si="0"/>
        <v>0</v>
      </c>
      <c r="E11" s="119">
        <f t="shared" si="0"/>
        <v>0</v>
      </c>
      <c r="F11" s="109"/>
    </row>
    <row r="12" spans="1:7" s="108" customFormat="1" ht="73.900000000000006" customHeight="1">
      <c r="A12" s="125" t="s">
        <v>163</v>
      </c>
      <c r="B12" s="124" t="s">
        <v>162</v>
      </c>
      <c r="C12" s="120">
        <f t="shared" si="0"/>
        <v>0</v>
      </c>
      <c r="D12" s="119">
        <f t="shared" si="0"/>
        <v>0</v>
      </c>
      <c r="E12" s="119">
        <f t="shared" si="0"/>
        <v>0</v>
      </c>
      <c r="F12" s="109"/>
    </row>
    <row r="13" spans="1:7" s="108" customFormat="1" ht="71.45" customHeight="1">
      <c r="A13" s="125" t="s">
        <v>161</v>
      </c>
      <c r="B13" s="124" t="s">
        <v>160</v>
      </c>
      <c r="C13" s="120"/>
      <c r="D13" s="102"/>
      <c r="E13" s="102"/>
      <c r="F13" s="109"/>
    </row>
    <row r="14" spans="1:7" s="108" customFormat="1" ht="63" customHeight="1">
      <c r="A14" s="106" t="s">
        <v>159</v>
      </c>
      <c r="B14" s="123" t="s">
        <v>158</v>
      </c>
      <c r="C14" s="120">
        <f t="shared" ref="C14:E15" si="1">C15</f>
        <v>-14.2</v>
      </c>
      <c r="D14" s="119">
        <f t="shared" si="1"/>
        <v>-21.3</v>
      </c>
      <c r="E14" s="119">
        <f t="shared" si="1"/>
        <v>-28.4</v>
      </c>
      <c r="F14" s="109"/>
    </row>
    <row r="15" spans="1:7" s="108" customFormat="1" ht="57" customHeight="1">
      <c r="A15" s="106" t="s">
        <v>157</v>
      </c>
      <c r="B15" s="123" t="s">
        <v>156</v>
      </c>
      <c r="C15" s="120">
        <f t="shared" si="1"/>
        <v>-14.2</v>
      </c>
      <c r="D15" s="119">
        <f t="shared" si="1"/>
        <v>-21.3</v>
      </c>
      <c r="E15" s="119">
        <f t="shared" si="1"/>
        <v>-28.4</v>
      </c>
      <c r="F15" s="109"/>
    </row>
    <row r="16" spans="1:7" s="108" customFormat="1" ht="82.9" customHeight="1">
      <c r="A16" s="122" t="s">
        <v>155</v>
      </c>
      <c r="B16" s="121" t="s">
        <v>154</v>
      </c>
      <c r="C16" s="120">
        <f>SUM(C17)</f>
        <v>-14.2</v>
      </c>
      <c r="D16" s="119">
        <f>SUM(D17)</f>
        <v>-21.3</v>
      </c>
      <c r="E16" s="119">
        <f>SUM(E17)</f>
        <v>-28.4</v>
      </c>
      <c r="F16" s="109"/>
    </row>
    <row r="17" spans="1:6" s="108" customFormat="1" ht="77.45" customHeight="1">
      <c r="A17" s="106" t="s">
        <v>251</v>
      </c>
      <c r="B17" s="118" t="s">
        <v>250</v>
      </c>
      <c r="C17" s="117">
        <v>-14.2</v>
      </c>
      <c r="D17" s="117">
        <v>-21.3</v>
      </c>
      <c r="E17" s="117">
        <v>-28.4</v>
      </c>
      <c r="F17" s="109"/>
    </row>
    <row r="18" spans="1:6" s="108" customFormat="1" ht="48" customHeight="1">
      <c r="A18" s="113" t="s">
        <v>153</v>
      </c>
      <c r="B18" s="115" t="s">
        <v>152</v>
      </c>
      <c r="C18" s="114">
        <f t="shared" ref="C18:E20" si="2">C19</f>
        <v>0</v>
      </c>
      <c r="D18" s="102">
        <f t="shared" si="2"/>
        <v>0</v>
      </c>
      <c r="E18" s="102">
        <f t="shared" si="2"/>
        <v>0</v>
      </c>
      <c r="F18" s="109"/>
    </row>
    <row r="19" spans="1:6" s="108" customFormat="1" ht="57.6" customHeight="1">
      <c r="A19" s="113" t="s">
        <v>151</v>
      </c>
      <c r="B19" s="115" t="s">
        <v>150</v>
      </c>
      <c r="C19" s="114">
        <f t="shared" si="2"/>
        <v>0</v>
      </c>
      <c r="D19" s="102">
        <f t="shared" si="2"/>
        <v>0</v>
      </c>
      <c r="E19" s="102">
        <f t="shared" si="2"/>
        <v>0</v>
      </c>
      <c r="F19" s="109"/>
    </row>
    <row r="20" spans="1:6" s="108" customFormat="1" ht="77.45" customHeight="1">
      <c r="A20" s="116" t="s">
        <v>149</v>
      </c>
      <c r="B20" s="115" t="s">
        <v>148</v>
      </c>
      <c r="C20" s="114">
        <f t="shared" si="2"/>
        <v>0</v>
      </c>
      <c r="D20" s="102">
        <f t="shared" si="2"/>
        <v>0</v>
      </c>
      <c r="E20" s="102">
        <f t="shared" si="2"/>
        <v>0</v>
      </c>
      <c r="F20" s="109"/>
    </row>
    <row r="21" spans="1:6" s="108" customFormat="1" ht="101.45" customHeight="1">
      <c r="A21" s="116" t="s">
        <v>147</v>
      </c>
      <c r="B21" s="115" t="s">
        <v>146</v>
      </c>
      <c r="C21" s="114"/>
      <c r="D21" s="102"/>
      <c r="E21" s="102"/>
      <c r="F21" s="109"/>
    </row>
    <row r="22" spans="1:6" s="108" customFormat="1" ht="52.9" customHeight="1">
      <c r="A22" s="113" t="s">
        <v>145</v>
      </c>
      <c r="B22" s="112" t="s">
        <v>144</v>
      </c>
      <c r="C22" s="111">
        <f>C25+C26</f>
        <v>14.200000000000273</v>
      </c>
      <c r="D22" s="110">
        <f>D25+D26</f>
        <v>21.299999999999955</v>
      </c>
      <c r="E22" s="110">
        <f>E25+E26</f>
        <v>28.400000000000318</v>
      </c>
      <c r="F22" s="109"/>
    </row>
    <row r="23" spans="1:6" s="100" customFormat="1" ht="40.15" customHeight="1">
      <c r="A23" s="104" t="s">
        <v>143</v>
      </c>
      <c r="B23" s="107" t="s">
        <v>142</v>
      </c>
      <c r="C23" s="102">
        <f t="shared" ref="C23:E24" si="3">SUM(C24)</f>
        <v>-1625.1999999999998</v>
      </c>
      <c r="D23" s="102">
        <f t="shared" si="3"/>
        <v>-1208.7</v>
      </c>
      <c r="E23" s="102">
        <f t="shared" si="3"/>
        <v>-1230.5999999999999</v>
      </c>
      <c r="F23" s="101"/>
    </row>
    <row r="24" spans="1:6" s="92" customFormat="1" ht="46.15" customHeight="1">
      <c r="A24" s="106" t="s">
        <v>141</v>
      </c>
      <c r="B24" s="105" t="s">
        <v>140</v>
      </c>
      <c r="C24" s="88">
        <f t="shared" si="3"/>
        <v>-1625.1999999999998</v>
      </c>
      <c r="D24" s="88">
        <f t="shared" si="3"/>
        <v>-1208.7</v>
      </c>
      <c r="E24" s="88">
        <f t="shared" si="3"/>
        <v>-1230.5999999999999</v>
      </c>
      <c r="F24" s="93"/>
    </row>
    <row r="25" spans="1:6" s="92" customFormat="1" ht="58.15" customHeight="1">
      <c r="A25" s="106" t="s">
        <v>252</v>
      </c>
      <c r="B25" s="105" t="s">
        <v>253</v>
      </c>
      <c r="C25" s="88">
        <f ca="1">-'Приложение 2'!C11-C30</f>
        <v>-1625.1999999999998</v>
      </c>
      <c r="D25" s="88">
        <f ca="1">-'Приложение 2'!D11-D30</f>
        <v>-1208.7</v>
      </c>
      <c r="E25" s="88">
        <f ca="1">-'Приложение 2'!E11-E30</f>
        <v>-1230.5999999999999</v>
      </c>
      <c r="F25" s="93"/>
    </row>
    <row r="26" spans="1:6" s="100" customFormat="1" ht="43.15" customHeight="1">
      <c r="A26" s="104" t="s">
        <v>139</v>
      </c>
      <c r="B26" s="103" t="s">
        <v>138</v>
      </c>
      <c r="C26" s="102">
        <f t="shared" ref="C26:E27" si="4">SUM(C27)</f>
        <v>1639.4</v>
      </c>
      <c r="D26" s="102">
        <f t="shared" si="4"/>
        <v>1230</v>
      </c>
      <c r="E26" s="102">
        <f t="shared" si="4"/>
        <v>1259.0000000000002</v>
      </c>
      <c r="F26" s="101"/>
    </row>
    <row r="27" spans="1:6" s="92" customFormat="1" ht="47.45" customHeight="1">
      <c r="A27" s="99" t="s">
        <v>137</v>
      </c>
      <c r="B27" s="98" t="s">
        <v>136</v>
      </c>
      <c r="C27" s="88">
        <f t="shared" si="4"/>
        <v>1639.4</v>
      </c>
      <c r="D27" s="88">
        <f t="shared" si="4"/>
        <v>1230</v>
      </c>
      <c r="E27" s="88">
        <f t="shared" si="4"/>
        <v>1259.0000000000002</v>
      </c>
      <c r="F27" s="93"/>
    </row>
    <row r="28" spans="1:6" s="92" customFormat="1" ht="56.45" customHeight="1">
      <c r="A28" s="97" t="s">
        <v>135</v>
      </c>
      <c r="B28" s="96" t="s">
        <v>134</v>
      </c>
      <c r="C28" s="88">
        <f ca="1">-C17+'Приложение 3'!J7</f>
        <v>1639.4</v>
      </c>
      <c r="D28" s="88">
        <f ca="1">-D17+'Приложение 3'!K7</f>
        <v>1230</v>
      </c>
      <c r="E28" s="88">
        <f ca="1">-E17+'Приложение 3'!L7</f>
        <v>1259.0000000000002</v>
      </c>
      <c r="F28" s="93"/>
    </row>
    <row r="29" spans="1:6" s="92" customFormat="1" ht="78.75" customHeight="1">
      <c r="A29" s="95" t="s">
        <v>133</v>
      </c>
      <c r="B29" s="94" t="s">
        <v>254</v>
      </c>
      <c r="C29" s="88"/>
      <c r="D29" s="88"/>
      <c r="E29" s="88"/>
      <c r="F29" s="93"/>
    </row>
    <row r="30" spans="1:6" ht="37.15" customHeight="1">
      <c r="A30" s="91"/>
      <c r="B30" s="90" t="s">
        <v>217</v>
      </c>
      <c r="C30" s="89">
        <v>608.9</v>
      </c>
      <c r="D30" s="88">
        <v>619.5</v>
      </c>
      <c r="E30" s="88">
        <v>632.1</v>
      </c>
    </row>
    <row r="32" spans="1:6">
      <c r="F32" s="86"/>
    </row>
    <row r="33" spans="6:6" ht="44.45" customHeight="1">
      <c r="F33" s="86"/>
    </row>
    <row r="34" spans="6:6">
      <c r="F34" s="86"/>
    </row>
    <row r="35" spans="6:6">
      <c r="F35" s="86"/>
    </row>
    <row r="36" spans="6:6">
      <c r="F36" s="86"/>
    </row>
    <row r="37" spans="6:6">
      <c r="F37" s="86"/>
    </row>
    <row r="38" spans="6:6">
      <c r="F38" s="86"/>
    </row>
    <row r="39" spans="6:6">
      <c r="F39" s="86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B20" sqref="B20"/>
    </sheetView>
  </sheetViews>
  <sheetFormatPr defaultRowHeight="15.75"/>
  <cols>
    <col min="1" max="1" width="25" style="51" customWidth="1"/>
    <col min="2" max="2" width="91" style="51" customWidth="1"/>
    <col min="3" max="3" width="26.5" style="51" customWidth="1"/>
    <col min="4" max="4" width="28.33203125" style="51" customWidth="1"/>
    <col min="5" max="5" width="28.83203125" style="51" customWidth="1"/>
    <col min="6" max="6" width="58.5" style="53" customWidth="1"/>
    <col min="7" max="16384" width="9.33203125" style="51"/>
  </cols>
  <sheetData>
    <row r="1" spans="1:7" s="81" customFormat="1" ht="27">
      <c r="B1" s="232"/>
      <c r="C1" s="232"/>
      <c r="D1" s="232"/>
      <c r="E1" s="232"/>
      <c r="F1" s="85"/>
    </row>
    <row r="2" spans="1:7" s="81" customFormat="1" ht="27" customHeight="1">
      <c r="A2" s="83"/>
      <c r="B2" s="82"/>
      <c r="C2" s="82"/>
      <c r="D2" s="233" t="s">
        <v>218</v>
      </c>
      <c r="E2" s="233"/>
      <c r="F2" s="84"/>
    </row>
    <row r="3" spans="1:7" s="81" customFormat="1" ht="155.25" customHeight="1">
      <c r="A3" s="83"/>
      <c r="B3" s="82"/>
      <c r="C3" s="82"/>
      <c r="D3" s="234" t="s">
        <v>245</v>
      </c>
      <c r="E3" s="234"/>
      <c r="F3" s="52"/>
      <c r="G3" s="52"/>
    </row>
    <row r="4" spans="1:7" ht="15.6" customHeight="1">
      <c r="A4" s="235" t="s">
        <v>237</v>
      </c>
      <c r="B4" s="235"/>
      <c r="C4" s="235"/>
      <c r="D4" s="235"/>
      <c r="E4" s="235"/>
    </row>
    <row r="5" spans="1:7" ht="15.6" customHeight="1">
      <c r="A5" s="235"/>
      <c r="B5" s="235"/>
      <c r="C5" s="235"/>
      <c r="D5" s="235"/>
      <c r="E5" s="235"/>
      <c r="F5" s="80"/>
    </row>
    <row r="6" spans="1:7" ht="103.9" customHeight="1">
      <c r="A6" s="235"/>
      <c r="B6" s="235"/>
      <c r="C6" s="235"/>
      <c r="D6" s="235"/>
      <c r="E6" s="235"/>
      <c r="F6" s="79"/>
    </row>
    <row r="7" spans="1:7" ht="24.75" customHeight="1">
      <c r="A7" s="78"/>
      <c r="B7" s="78"/>
      <c r="C7" s="77"/>
      <c r="E7" s="76"/>
    </row>
    <row r="8" spans="1:7" ht="25.5" customHeight="1">
      <c r="A8" s="236" t="s">
        <v>28</v>
      </c>
      <c r="B8" s="237" t="s">
        <v>132</v>
      </c>
      <c r="C8" s="238" t="s">
        <v>29</v>
      </c>
      <c r="D8" s="239"/>
      <c r="E8" s="239"/>
      <c r="F8" s="75"/>
      <c r="G8" s="74"/>
    </row>
    <row r="9" spans="1:7" s="55" customFormat="1" ht="31.15" customHeight="1">
      <c r="A9" s="236"/>
      <c r="B9" s="237"/>
      <c r="C9" s="73" t="s">
        <v>30</v>
      </c>
      <c r="D9" s="73" t="s">
        <v>31</v>
      </c>
      <c r="E9" s="73" t="s">
        <v>32</v>
      </c>
      <c r="F9" s="56"/>
    </row>
    <row r="10" spans="1:7" s="55" customFormat="1" ht="26.25">
      <c r="A10" s="72">
        <v>1</v>
      </c>
      <c r="B10" s="71">
        <v>2</v>
      </c>
      <c r="C10" s="70">
        <v>3</v>
      </c>
      <c r="D10" s="69">
        <v>4</v>
      </c>
      <c r="E10" s="69">
        <v>5</v>
      </c>
      <c r="F10" s="56"/>
    </row>
    <row r="11" spans="1:7" s="55" customFormat="1" ht="26.25">
      <c r="A11" s="230" t="s">
        <v>19</v>
      </c>
      <c r="B11" s="231"/>
      <c r="C11" s="68"/>
      <c r="D11" s="65"/>
      <c r="E11" s="65"/>
      <c r="F11" s="56"/>
    </row>
    <row r="12" spans="1:7" s="55" customFormat="1" ht="54.6" customHeight="1">
      <c r="A12" s="63" t="s">
        <v>131</v>
      </c>
      <c r="B12" s="67" t="s">
        <v>130</v>
      </c>
      <c r="C12" s="61">
        <f>C14</f>
        <v>0</v>
      </c>
      <c r="D12" s="61">
        <f>D14</f>
        <v>0</v>
      </c>
      <c r="E12" s="61">
        <f>E14</f>
        <v>0</v>
      </c>
      <c r="F12" s="56"/>
    </row>
    <row r="13" spans="1:7" s="55" customFormat="1" ht="31.15" customHeight="1">
      <c r="A13" s="59"/>
      <c r="B13" s="62" t="s">
        <v>128</v>
      </c>
      <c r="C13" s="66"/>
      <c r="D13" s="65"/>
      <c r="E13" s="65"/>
      <c r="F13" s="56"/>
    </row>
    <row r="14" spans="1:7" s="55" customFormat="1" ht="43.15" customHeight="1">
      <c r="A14" s="59">
        <v>1</v>
      </c>
      <c r="B14" s="62" t="s">
        <v>127</v>
      </c>
      <c r="C14" s="57"/>
      <c r="D14" s="57"/>
      <c r="E14" s="57"/>
      <c r="F14" s="56"/>
    </row>
    <row r="15" spans="1:7" s="55" customFormat="1" ht="54" customHeight="1">
      <c r="A15" s="59">
        <v>2</v>
      </c>
      <c r="B15" s="60" t="s">
        <v>277</v>
      </c>
      <c r="C15" s="57"/>
      <c r="D15" s="57"/>
      <c r="E15" s="57"/>
      <c r="F15" s="56"/>
    </row>
    <row r="16" spans="1:7" s="55" customFormat="1" ht="58.15" customHeight="1">
      <c r="A16" s="63">
        <v>11</v>
      </c>
      <c r="B16" s="64" t="s">
        <v>129</v>
      </c>
      <c r="C16" s="61">
        <f>C19</f>
        <v>-14.2</v>
      </c>
      <c r="D16" s="61">
        <f>D19</f>
        <v>-21.3</v>
      </c>
      <c r="E16" s="61">
        <f>E19</f>
        <v>-28.4</v>
      </c>
      <c r="F16" s="56"/>
    </row>
    <row r="17" spans="1:6" s="55" customFormat="1" ht="29.45" customHeight="1">
      <c r="A17" s="63"/>
      <c r="B17" s="62" t="s">
        <v>128</v>
      </c>
      <c r="C17" s="61"/>
      <c r="D17" s="61"/>
      <c r="E17" s="61"/>
      <c r="F17" s="56"/>
    </row>
    <row r="18" spans="1:6" s="55" customFormat="1" ht="29.45" customHeight="1">
      <c r="A18" s="59">
        <v>1</v>
      </c>
      <c r="B18" s="62" t="s">
        <v>127</v>
      </c>
      <c r="C18" s="61"/>
      <c r="D18" s="61"/>
      <c r="E18" s="61"/>
      <c r="F18" s="56"/>
    </row>
    <row r="19" spans="1:6" s="55" customFormat="1" ht="55.9" customHeight="1">
      <c r="A19" s="59">
        <v>2</v>
      </c>
      <c r="B19" s="60" t="s">
        <v>277</v>
      </c>
      <c r="C19" s="57">
        <f ca="1">'прил 6'!C17</f>
        <v>-14.2</v>
      </c>
      <c r="D19" s="57">
        <f ca="1">'прил 6'!D17</f>
        <v>-21.3</v>
      </c>
      <c r="E19" s="57">
        <f ca="1">'прил 6'!E17</f>
        <v>-28.4</v>
      </c>
      <c r="F19" s="56"/>
    </row>
    <row r="20" spans="1:6" s="55" customFormat="1" ht="36" customHeight="1">
      <c r="A20" s="59"/>
      <c r="B20" s="58" t="s">
        <v>19</v>
      </c>
      <c r="C20" s="57">
        <f>C14+C19</f>
        <v>-14.2</v>
      </c>
      <c r="D20" s="57">
        <f>D14+D19</f>
        <v>-21.3</v>
      </c>
      <c r="E20" s="57">
        <f>E14+E19</f>
        <v>-28.4</v>
      </c>
      <c r="F20" s="56"/>
    </row>
    <row r="25" spans="1:6">
      <c r="D25" s="54"/>
    </row>
    <row r="26" spans="1:6">
      <c r="D26" s="54"/>
    </row>
    <row r="27" spans="1:6">
      <c r="D27" s="5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2021-12-17T14:31:06Z</cp:lastPrinted>
  <dcterms:created xsi:type="dcterms:W3CDTF">2006-09-16T00:00:00Z</dcterms:created>
  <dcterms:modified xsi:type="dcterms:W3CDTF">2021-12-27T09:56:08Z</dcterms:modified>
</cp:coreProperties>
</file>