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3'!$A$1:$L$86</definedName>
    <definedName name="_xlnm._FilterDatabase" localSheetId="3" hidden="1">'Приложение 4'!$A$1:$K$84</definedName>
    <definedName name="_xlnm._FilterDatabase" localSheetId="4" hidden="1">'Приложение 5'!$A$1:$L$107</definedName>
    <definedName name="Z_146E8F15_80AC_4549_8E02_D6058BD21F29_.wvu.FilterData" localSheetId="2" hidden="1">'Приложение 3'!$A$1:$L$86</definedName>
    <definedName name="Z_146E8F15_80AC_4549_8E02_D6058BD21F29_.wvu.FilterData" localSheetId="3" hidden="1">'Приложение 4'!$A$1:$K$84</definedName>
    <definedName name="Z_146E8F15_80AC_4549_8E02_D6058BD21F29_.wvu.FilterData" localSheetId="4" hidden="1">'Приложение 5'!$A$6:$L$107</definedName>
    <definedName name="Z_146E8F15_80AC_4549_8E02_D6058BD21F29_.wvu.PrintArea" localSheetId="1" hidden="1">'Приложение 2'!$A$1:$E$36</definedName>
    <definedName name="Z_1F1289EE_F3DA_4F9E_9F23_CD1DBBB60441_.wvu.FilterData" localSheetId="3" hidden="1">'Приложение 4'!$A$1:$K$84</definedName>
    <definedName name="Z_2EE6EB00_C2BB_404A_98A6_E66B3D281ECF_.wvu.FilterData" localSheetId="2" hidden="1">'Приложение 3'!$A$6:$L$79</definedName>
    <definedName name="Z_2EE6EB00_C2BB_404A_98A6_E66B3D281ECF_.wvu.FilterData" localSheetId="3" hidden="1">'Приложение 4'!$A$6:$O$84</definedName>
    <definedName name="Z_2EE6EB00_C2BB_404A_98A6_E66B3D281ECF_.wvu.FilterData" localSheetId="4" hidden="1">'Приложение 5'!$A$6:$L$107</definedName>
    <definedName name="Z_2EE6EB00_C2BB_404A_98A6_E66B3D281ECF_.wvu.PrintArea" localSheetId="1" hidden="1">'Приложение 2'!$A$1:$E$36</definedName>
    <definedName name="Z_D2A2E364_7F41_4DF0_B445_F266635B8190_.wvu.FilterData" localSheetId="2" hidden="1">'Приложение 3'!$A$1:$L$86</definedName>
    <definedName name="Z_D2A2E364_7F41_4DF0_B445_F266635B8190_.wvu.FilterData" localSheetId="3" hidden="1">'Приложение 4'!$A$1:$K$84</definedName>
    <definedName name="Z_D2A2E364_7F41_4DF0_B445_F266635B8190_.wvu.FilterData" localSheetId="4" hidden="1">'Приложение 5'!$A$6:$L$107</definedName>
    <definedName name="Z_D2A2E364_7F41_4DF0_B445_F266635B8190_.wvu.PrintArea" localSheetId="1" hidden="1">'Приложение 2'!$A$1:$E$36</definedName>
    <definedName name="Z_E262048E_84F9_43BC_A071_99F77224052B_.wvu.FilterData" localSheetId="4" hidden="1">'Приложение 5'!$A$6:$L$107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2'!$A$1:$E$36</definedName>
    <definedName name="_xlnm.Print_Area" localSheetId="2">'Приложение 3'!$A$1:$L$86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7" i="6"/>
  <c r="J66"/>
  <c r="J46" s="1"/>
  <c r="J73"/>
  <c r="J74"/>
  <c r="J75"/>
  <c r="J76"/>
  <c r="J77"/>
  <c r="A73"/>
  <c r="A74"/>
  <c r="A75"/>
  <c r="A76"/>
  <c r="A77"/>
  <c r="A78"/>
  <c r="J78"/>
  <c r="A79"/>
  <c r="J101"/>
  <c r="J65"/>
  <c r="J64" s="1"/>
  <c r="J63" s="1"/>
  <c r="J62" s="1"/>
  <c r="J61" s="1"/>
  <c r="J60" s="1"/>
  <c r="A60"/>
  <c r="A61"/>
  <c r="A62"/>
  <c r="A63"/>
  <c r="A64"/>
  <c r="A65"/>
  <c r="I18" i="4"/>
  <c r="I23"/>
  <c r="I24"/>
  <c r="I25"/>
  <c r="A23"/>
  <c r="A24"/>
  <c r="A25"/>
  <c r="I17"/>
  <c r="I16" s="1"/>
  <c r="I15" s="1"/>
  <c r="A15"/>
  <c r="A16"/>
  <c r="A17"/>
  <c r="J19" i="3"/>
  <c r="A25"/>
  <c r="A26"/>
  <c r="A27"/>
  <c r="J25"/>
  <c r="J26"/>
  <c r="J10"/>
  <c r="J16"/>
  <c r="J17"/>
  <c r="A17"/>
  <c r="A18"/>
  <c r="C11" i="2"/>
  <c r="C12"/>
  <c r="E12"/>
  <c r="D12"/>
  <c r="L107" i="6"/>
  <c r="L106" s="1"/>
  <c r="L105" s="1"/>
  <c r="L104" s="1"/>
  <c r="L103" s="1"/>
  <c r="L102" s="1"/>
  <c r="K107"/>
  <c r="K106" s="1"/>
  <c r="K105" s="1"/>
  <c r="K104" s="1"/>
  <c r="K103" s="1"/>
  <c r="K102" s="1"/>
  <c r="J107"/>
  <c r="J106" s="1"/>
  <c r="J105" s="1"/>
  <c r="J104" s="1"/>
  <c r="J103" s="1"/>
  <c r="J102" s="1"/>
  <c r="A106"/>
  <c r="A105"/>
  <c r="A104"/>
  <c r="A103"/>
  <c r="A102"/>
  <c r="L101"/>
  <c r="L100" s="1"/>
  <c r="L99" s="1"/>
  <c r="L98" s="1"/>
  <c r="L97" s="1"/>
  <c r="L96" s="1"/>
  <c r="K101"/>
  <c r="K100" s="1"/>
  <c r="K99" s="1"/>
  <c r="K98" s="1"/>
  <c r="K97" s="1"/>
  <c r="K96" s="1"/>
  <c r="J100"/>
  <c r="J99" s="1"/>
  <c r="J98" s="1"/>
  <c r="J97" s="1"/>
  <c r="J96" s="1"/>
  <c r="A100"/>
  <c r="A99"/>
  <c r="A98"/>
  <c r="A97"/>
  <c r="A96"/>
  <c r="L95"/>
  <c r="L94" s="1"/>
  <c r="L93" s="1"/>
  <c r="L92" s="1"/>
  <c r="L91" s="1"/>
  <c r="L90" s="1"/>
  <c r="K95"/>
  <c r="K94" s="1"/>
  <c r="K93" s="1"/>
  <c r="K92" s="1"/>
  <c r="K91" s="1"/>
  <c r="K90" s="1"/>
  <c r="J95"/>
  <c r="J94" s="1"/>
  <c r="J93" s="1"/>
  <c r="J92" s="1"/>
  <c r="J91" s="1"/>
  <c r="J90" s="1"/>
  <c r="A95"/>
  <c r="A107" s="1"/>
  <c r="A101" s="1"/>
  <c r="A94"/>
  <c r="A93"/>
  <c r="A92"/>
  <c r="A91"/>
  <c r="A90"/>
  <c r="A18"/>
  <c r="A17"/>
  <c r="A9"/>
  <c r="A63" i="4"/>
  <c r="A55"/>
  <c r="K84"/>
  <c r="L59" i="6" s="1"/>
  <c r="L58" s="1"/>
  <c r="L57" s="1"/>
  <c r="L56" s="1"/>
  <c r="L55" s="1"/>
  <c r="L54" s="1"/>
  <c r="J84" i="4"/>
  <c r="K59" i="6" s="1"/>
  <c r="K58" s="1"/>
  <c r="K57" s="1"/>
  <c r="K56" s="1"/>
  <c r="K55" s="1"/>
  <c r="K54" s="1"/>
  <c r="L85" i="3"/>
  <c r="K83" i="4" s="1"/>
  <c r="K85" i="3"/>
  <c r="J83" i="4" s="1"/>
  <c r="A80"/>
  <c r="A84"/>
  <c r="A56" i="6" s="1"/>
  <c r="A83" i="4"/>
  <c r="A55" i="6" s="1"/>
  <c r="A82" i="4"/>
  <c r="A54" i="6" s="1"/>
  <c r="A81" i="4"/>
  <c r="A79"/>
  <c r="A58" i="6" s="1"/>
  <c r="A78" i="4"/>
  <c r="A57" i="6" s="1"/>
  <c r="I59" i="4"/>
  <c r="I58" s="1"/>
  <c r="I57" s="1"/>
  <c r="I56" s="1"/>
  <c r="I55" s="1"/>
  <c r="E26" i="2"/>
  <c r="D26"/>
  <c r="J60" i="3"/>
  <c r="J59" s="1"/>
  <c r="J56" s="1"/>
  <c r="J55" s="1"/>
  <c r="J54" s="1"/>
  <c r="K59" i="4"/>
  <c r="K58" s="1"/>
  <c r="K57" s="1"/>
  <c r="L29" i="3"/>
  <c r="K60"/>
  <c r="K59" s="1"/>
  <c r="K56" s="1"/>
  <c r="K55" s="1"/>
  <c r="K54" s="1"/>
  <c r="L60"/>
  <c r="L59" s="1"/>
  <c r="L56" s="1"/>
  <c r="L55" s="1"/>
  <c r="L54" s="1"/>
  <c r="E35" i="2"/>
  <c r="D35"/>
  <c r="C35"/>
  <c r="E33"/>
  <c r="D33"/>
  <c r="C33"/>
  <c r="E31"/>
  <c r="E30" s="1"/>
  <c r="D31"/>
  <c r="D30" s="1"/>
  <c r="C31"/>
  <c r="C30" s="1"/>
  <c r="E28"/>
  <c r="D28"/>
  <c r="C28"/>
  <c r="C26"/>
  <c r="E23"/>
  <c r="D23"/>
  <c r="C23"/>
  <c r="E21"/>
  <c r="D21"/>
  <c r="C21"/>
  <c r="E19"/>
  <c r="D19"/>
  <c r="D18" s="1"/>
  <c r="C19"/>
  <c r="E18"/>
  <c r="C18"/>
  <c r="E16"/>
  <c r="D16"/>
  <c r="C16"/>
  <c r="E14"/>
  <c r="E13" s="1"/>
  <c r="D14"/>
  <c r="D13" s="1"/>
  <c r="C14"/>
  <c r="K84" i="3" l="1"/>
  <c r="J82" i="4" s="1"/>
  <c r="L84" i="3"/>
  <c r="L83" s="1"/>
  <c r="K81" i="4" s="1"/>
  <c r="K82"/>
  <c r="K83" i="3"/>
  <c r="C13" i="2"/>
  <c r="E25"/>
  <c r="D25"/>
  <c r="C25"/>
  <c r="D11"/>
  <c r="E11"/>
  <c r="E25" i="14" s="1"/>
  <c r="K56" i="4"/>
  <c r="I54"/>
  <c r="I53" s="1"/>
  <c r="I52" s="1"/>
  <c r="L58" i="3"/>
  <c r="L57" s="1"/>
  <c r="K58"/>
  <c r="K57" s="1"/>
  <c r="J58"/>
  <c r="J57" s="1"/>
  <c r="L82" l="1"/>
  <c r="K54" i="4"/>
  <c r="K53" s="1"/>
  <c r="K52" s="1"/>
  <c r="K55"/>
  <c r="J81"/>
  <c r="K82" i="3"/>
  <c r="L81"/>
  <c r="K80" i="4"/>
  <c r="D25" i="14"/>
  <c r="C25"/>
  <c r="L40" i="6"/>
  <c r="L39" s="1"/>
  <c r="L38" s="1"/>
  <c r="L37" s="1"/>
  <c r="L36" s="1"/>
  <c r="K40"/>
  <c r="J40"/>
  <c r="J39" s="1"/>
  <c r="J38" s="1"/>
  <c r="J37" s="1"/>
  <c r="J36" s="1"/>
  <c r="K39"/>
  <c r="K38" s="1"/>
  <c r="K37" s="1"/>
  <c r="K36" s="1"/>
  <c r="K49" i="4"/>
  <c r="K48" s="1"/>
  <c r="J49"/>
  <c r="J48" s="1"/>
  <c r="I49"/>
  <c r="I48" s="1"/>
  <c r="L50" i="3"/>
  <c r="K50"/>
  <c r="J50"/>
  <c r="L89" i="6"/>
  <c r="L88" s="1"/>
  <c r="L87" s="1"/>
  <c r="L86" s="1"/>
  <c r="L85" s="1"/>
  <c r="K89"/>
  <c r="K88" s="1"/>
  <c r="K87" s="1"/>
  <c r="K86" s="1"/>
  <c r="K85" s="1"/>
  <c r="L84"/>
  <c r="L83" s="1"/>
  <c r="L82" s="1"/>
  <c r="L81" s="1"/>
  <c r="K84"/>
  <c r="K83" s="1"/>
  <c r="K82" s="1"/>
  <c r="K81" s="1"/>
  <c r="K80" s="1"/>
  <c r="L72"/>
  <c r="L71" s="1"/>
  <c r="L70" s="1"/>
  <c r="L69" s="1"/>
  <c r="L68" s="1"/>
  <c r="L67" s="1"/>
  <c r="L66" s="1"/>
  <c r="K72"/>
  <c r="K71" s="1"/>
  <c r="K70" s="1"/>
  <c r="K69" s="1"/>
  <c r="K68" s="1"/>
  <c r="K67" s="1"/>
  <c r="K66" s="1"/>
  <c r="L53"/>
  <c r="L52" s="1"/>
  <c r="L51" s="1"/>
  <c r="L50" s="1"/>
  <c r="L49" s="1"/>
  <c r="L48" s="1"/>
  <c r="L47" s="1"/>
  <c r="L46" s="1"/>
  <c r="K53"/>
  <c r="K52" s="1"/>
  <c r="K51" s="1"/>
  <c r="K50" s="1"/>
  <c r="K49" s="1"/>
  <c r="K48" s="1"/>
  <c r="K47" s="1"/>
  <c r="K46" s="1"/>
  <c r="K45"/>
  <c r="K44" s="1"/>
  <c r="K43" s="1"/>
  <c r="K42" s="1"/>
  <c r="K41" s="1"/>
  <c r="L45"/>
  <c r="L44" s="1"/>
  <c r="L43" s="1"/>
  <c r="L42" s="1"/>
  <c r="L41" s="1"/>
  <c r="K31"/>
  <c r="K30" s="1"/>
  <c r="K29" s="1"/>
  <c r="K28" s="1"/>
  <c r="K27" s="1"/>
  <c r="K26" s="1"/>
  <c r="L31"/>
  <c r="L30" s="1"/>
  <c r="L29" s="1"/>
  <c r="L28" s="1"/>
  <c r="L27" s="1"/>
  <c r="L26" s="1"/>
  <c r="K25"/>
  <c r="K24" s="1"/>
  <c r="K23" s="1"/>
  <c r="K22" s="1"/>
  <c r="K21" s="1"/>
  <c r="K20" s="1"/>
  <c r="L25"/>
  <c r="L24" s="1"/>
  <c r="L23" s="1"/>
  <c r="L22" s="1"/>
  <c r="L21" s="1"/>
  <c r="L20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89"/>
  <c r="J88" s="1"/>
  <c r="J87" s="1"/>
  <c r="J86" s="1"/>
  <c r="J85" s="1"/>
  <c r="J84"/>
  <c r="J83" s="1"/>
  <c r="J82" s="1"/>
  <c r="J81" s="1"/>
  <c r="J80" s="1"/>
  <c r="J72"/>
  <c r="J71" s="1"/>
  <c r="J70" s="1"/>
  <c r="J69" s="1"/>
  <c r="J68" s="1"/>
  <c r="J67" s="1"/>
  <c r="J53"/>
  <c r="J52" s="1"/>
  <c r="J51" s="1"/>
  <c r="J50" s="1"/>
  <c r="J49" s="1"/>
  <c r="J48" s="1"/>
  <c r="J47" s="1"/>
  <c r="J45"/>
  <c r="J44" s="1"/>
  <c r="J43" s="1"/>
  <c r="J42" s="1"/>
  <c r="J41" s="1"/>
  <c r="J31"/>
  <c r="J30" s="1"/>
  <c r="J29" s="1"/>
  <c r="J28" s="1"/>
  <c r="J27" s="1"/>
  <c r="J26" s="1"/>
  <c r="J25"/>
  <c r="J24" s="1"/>
  <c r="J23" s="1"/>
  <c r="J22" s="1"/>
  <c r="J21" s="1"/>
  <c r="J20" s="1"/>
  <c r="J16"/>
  <c r="J15" s="1"/>
  <c r="J14" s="1"/>
  <c r="J13" s="1"/>
  <c r="J12" s="1"/>
  <c r="J11" s="1"/>
  <c r="J10" s="1"/>
  <c r="K77" i="4"/>
  <c r="K76" s="1"/>
  <c r="K75" s="1"/>
  <c r="K74" s="1"/>
  <c r="K73" s="1"/>
  <c r="K72" s="1"/>
  <c r="K71" s="1"/>
  <c r="J77"/>
  <c r="J76" s="1"/>
  <c r="J75" s="1"/>
  <c r="J74" s="1"/>
  <c r="J73" s="1"/>
  <c r="J72" s="1"/>
  <c r="J71" s="1"/>
  <c r="I77"/>
  <c r="I76" s="1"/>
  <c r="I75" s="1"/>
  <c r="I74" s="1"/>
  <c r="I73" s="1"/>
  <c r="I72" s="1"/>
  <c r="I71" s="1"/>
  <c r="K70"/>
  <c r="K69" s="1"/>
  <c r="K68" s="1"/>
  <c r="J70"/>
  <c r="J69" s="1"/>
  <c r="J68" s="1"/>
  <c r="I70"/>
  <c r="I69" s="1"/>
  <c r="I68" s="1"/>
  <c r="K67"/>
  <c r="K66" s="1"/>
  <c r="K65" s="1"/>
  <c r="J67"/>
  <c r="J66" s="1"/>
  <c r="J65" s="1"/>
  <c r="I67"/>
  <c r="I66" s="1"/>
  <c r="I65" s="1"/>
  <c r="J59"/>
  <c r="J58" s="1"/>
  <c r="K51"/>
  <c r="K50" s="1"/>
  <c r="J51"/>
  <c r="J50" s="1"/>
  <c r="I51"/>
  <c r="I50" s="1"/>
  <c r="K41"/>
  <c r="K39" s="1"/>
  <c r="K38" s="1"/>
  <c r="K37" s="1"/>
  <c r="K36" s="1"/>
  <c r="J41"/>
  <c r="J39" s="1"/>
  <c r="J38" s="1"/>
  <c r="J37" s="1"/>
  <c r="J36" s="1"/>
  <c r="I41"/>
  <c r="I39" s="1"/>
  <c r="I38" s="1"/>
  <c r="I37" s="1"/>
  <c r="I36" s="1"/>
  <c r="K35"/>
  <c r="K34" s="1"/>
  <c r="K33" s="1"/>
  <c r="K32" s="1"/>
  <c r="J35"/>
  <c r="J34" s="1"/>
  <c r="J33" s="1"/>
  <c r="J32" s="1"/>
  <c r="I35"/>
  <c r="I34" s="1"/>
  <c r="I33" s="1"/>
  <c r="I32" s="1"/>
  <c r="K30"/>
  <c r="K29" s="1"/>
  <c r="J30"/>
  <c r="J29" s="1"/>
  <c r="I30"/>
  <c r="I29" s="1"/>
  <c r="K28"/>
  <c r="K27" s="1"/>
  <c r="J28"/>
  <c r="J27" s="1"/>
  <c r="I28"/>
  <c r="I27" s="1"/>
  <c r="K22"/>
  <c r="K21" s="1"/>
  <c r="K20" s="1"/>
  <c r="J22"/>
  <c r="J21" s="1"/>
  <c r="J20" s="1"/>
  <c r="I22"/>
  <c r="I21" s="1"/>
  <c r="I20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78" i="3"/>
  <c r="L77" s="1"/>
  <c r="L76" s="1"/>
  <c r="L75" s="1"/>
  <c r="L74" s="1"/>
  <c r="L73" s="1"/>
  <c r="K78"/>
  <c r="K77" s="1"/>
  <c r="K76" s="1"/>
  <c r="K75" s="1"/>
  <c r="K74" s="1"/>
  <c r="K73" s="1"/>
  <c r="J78"/>
  <c r="J79" i="6" l="1"/>
  <c r="K8"/>
  <c r="K9"/>
  <c r="J8"/>
  <c r="J9"/>
  <c r="L8"/>
  <c r="L9"/>
  <c r="K79" i="4"/>
  <c r="L80" i="3"/>
  <c r="K78" i="4" s="1"/>
  <c r="J80"/>
  <c r="K81" i="3"/>
  <c r="J57" i="4"/>
  <c r="J56" s="1"/>
  <c r="L80" i="6"/>
  <c r="I26" i="4"/>
  <c r="I19" s="1"/>
  <c r="K26"/>
  <c r="K19" s="1"/>
  <c r="J26"/>
  <c r="J19" s="1"/>
  <c r="K35" i="6"/>
  <c r="K47" i="4"/>
  <c r="K46" s="1"/>
  <c r="K45" s="1"/>
  <c r="K44" s="1"/>
  <c r="K43" s="1"/>
  <c r="K42" s="1"/>
  <c r="J47"/>
  <c r="J46" s="1"/>
  <c r="J45" s="1"/>
  <c r="J44" s="1"/>
  <c r="J43" s="1"/>
  <c r="J42" s="1"/>
  <c r="I47"/>
  <c r="I46" s="1"/>
  <c r="I45" s="1"/>
  <c r="I44" s="1"/>
  <c r="I43" s="1"/>
  <c r="I42" s="1"/>
  <c r="J35" i="6"/>
  <c r="J34" s="1"/>
  <c r="J33" s="1"/>
  <c r="J32" s="1"/>
  <c r="L35"/>
  <c r="L34" s="1"/>
  <c r="L33" s="1"/>
  <c r="L32" s="1"/>
  <c r="K34"/>
  <c r="K33" s="1"/>
  <c r="K32" s="1"/>
  <c r="I40" i="4"/>
  <c r="J19" i="6"/>
  <c r="K19"/>
  <c r="K18" s="1"/>
  <c r="K17" s="1"/>
  <c r="L19"/>
  <c r="L18" s="1"/>
  <c r="L17" s="1"/>
  <c r="K40" i="4"/>
  <c r="J40"/>
  <c r="I64"/>
  <c r="J31"/>
  <c r="I31"/>
  <c r="K31"/>
  <c r="K8" s="1"/>
  <c r="K64"/>
  <c r="J64"/>
  <c r="K62" l="1"/>
  <c r="K61" s="1"/>
  <c r="K60" s="1"/>
  <c r="K63"/>
  <c r="I62"/>
  <c r="I63"/>
  <c r="L7" i="6"/>
  <c r="K7"/>
  <c r="J62" i="4"/>
  <c r="J63"/>
  <c r="J18" i="6"/>
  <c r="J17" s="1"/>
  <c r="J54" i="4"/>
  <c r="J53" s="1"/>
  <c r="J52" s="1"/>
  <c r="J55"/>
  <c r="J79"/>
  <c r="K80" i="3"/>
  <c r="J78" i="4" s="1"/>
  <c r="J61"/>
  <c r="J60" s="1"/>
  <c r="I61"/>
  <c r="I60" s="1"/>
  <c r="J18"/>
  <c r="J8" s="1"/>
  <c r="I8"/>
  <c r="K18"/>
  <c r="K7" l="1"/>
  <c r="J7"/>
  <c r="I7"/>
  <c r="L71" i="3"/>
  <c r="L70" s="1"/>
  <c r="K71"/>
  <c r="K70" s="1"/>
  <c r="J71"/>
  <c r="J70" s="1"/>
  <c r="L68"/>
  <c r="L67" s="1"/>
  <c r="K68"/>
  <c r="K67" s="1"/>
  <c r="J68"/>
  <c r="J67" s="1"/>
  <c r="L66" l="1"/>
  <c r="K66"/>
  <c r="J66"/>
  <c r="L64" l="1"/>
  <c r="L65"/>
  <c r="J64"/>
  <c r="J63" s="1"/>
  <c r="J62" s="1"/>
  <c r="J65"/>
  <c r="K64"/>
  <c r="K65"/>
  <c r="L63"/>
  <c r="L62" s="1"/>
  <c r="K63"/>
  <c r="K62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4" i="3"/>
  <c r="D16" i="13" l="1"/>
  <c r="E20"/>
  <c r="C20"/>
  <c r="J14" i="3" l="1"/>
  <c r="J52"/>
  <c r="J77"/>
  <c r="J76" s="1"/>
  <c r="J75" s="1"/>
  <c r="J74" s="1"/>
  <c r="J73" s="1"/>
  <c r="J42"/>
  <c r="J41"/>
  <c r="J40" s="1"/>
  <c r="J39" s="1"/>
  <c r="J38" s="1"/>
  <c r="J36"/>
  <c r="J35" s="1"/>
  <c r="J34" s="1"/>
  <c r="J31"/>
  <c r="J29"/>
  <c r="J23"/>
  <c r="J22" s="1"/>
  <c r="L52"/>
  <c r="L42"/>
  <c r="L41"/>
  <c r="L40" s="1"/>
  <c r="L39" s="1"/>
  <c r="L38" s="1"/>
  <c r="L36"/>
  <c r="L35" s="1"/>
  <c r="L34" s="1"/>
  <c r="L31"/>
  <c r="L28" s="1"/>
  <c r="L23"/>
  <c r="L22" s="1"/>
  <c r="K52"/>
  <c r="K42"/>
  <c r="K41"/>
  <c r="K40" s="1"/>
  <c r="K39" s="1"/>
  <c r="K38" s="1"/>
  <c r="K36"/>
  <c r="K35" s="1"/>
  <c r="K34" s="1"/>
  <c r="K31"/>
  <c r="K29"/>
  <c r="K23"/>
  <c r="K22" s="1"/>
  <c r="K14"/>
  <c r="K13" s="1"/>
  <c r="K12" s="1"/>
  <c r="K11" s="1"/>
  <c r="K10" s="1"/>
  <c r="J28" l="1"/>
  <c r="J21" s="1"/>
  <c r="K28"/>
  <c r="K21" s="1"/>
  <c r="L21"/>
  <c r="J49"/>
  <c r="J48" s="1"/>
  <c r="J47" s="1"/>
  <c r="J46" s="1"/>
  <c r="J45" s="1"/>
  <c r="J44" s="1"/>
  <c r="K49"/>
  <c r="K48" s="1"/>
  <c r="K47" s="1"/>
  <c r="K46" s="1"/>
  <c r="K45" s="1"/>
  <c r="K44" s="1"/>
  <c r="L49"/>
  <c r="L48" s="1"/>
  <c r="L47" s="1"/>
  <c r="L46" s="1"/>
  <c r="L45" s="1"/>
  <c r="L44" s="1"/>
  <c r="J13"/>
  <c r="J12" s="1"/>
  <c r="J11" s="1"/>
  <c r="L13"/>
  <c r="L12" s="1"/>
  <c r="L11" s="1"/>
  <c r="L10" s="1"/>
  <c r="K33"/>
  <c r="J33"/>
  <c r="L33"/>
  <c r="K20" l="1"/>
  <c r="K19" s="1"/>
  <c r="K9" s="1"/>
  <c r="L20"/>
  <c r="L19" s="1"/>
  <c r="L9" s="1"/>
  <c r="J20"/>
  <c r="J9" l="1"/>
  <c r="J8" s="1"/>
  <c r="J7" s="1"/>
  <c r="C28" i="14" s="1"/>
  <c r="C27" s="1"/>
  <c r="C26" s="1"/>
  <c r="C22" s="1"/>
  <c r="K8" i="3"/>
  <c r="K7" s="1"/>
  <c r="D28" i="14" s="1"/>
  <c r="D27" s="1"/>
  <c r="D26" s="1"/>
  <c r="L8" i="3"/>
  <c r="L7" s="1"/>
  <c r="E28" i="14" s="1"/>
  <c r="E27" s="1"/>
  <c r="E26" s="1"/>
  <c r="D24"/>
  <c r="D23" s="1"/>
  <c r="D22" l="1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<sst xmlns="http://schemas.openxmlformats.org/spreadsheetml/2006/main" count="1812" uniqueCount="267">
  <si>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</si>
  <si>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</si>
  <si>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</si>
  <si>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</si>
  <si>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</si>
  <si>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</si>
  <si>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</si>
  <si>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</si>
  <si>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</si>
  <si>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</si>
  <si>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</si>
  <si>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</si>
  <si>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</si>
  <si>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</si>
  <si>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</si>
  <si>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</si>
  <si>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</si>
  <si>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</si>
  <si>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</si>
  <si>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</si>
  <si>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</si>
  <si>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</si>
  <si>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</si>
  <si>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</si>
  <si>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</si>
  <si>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</si>
  <si>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</si>
  <si>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</si>
  <si>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</si>
  <si>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</si>
  <si>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</si>
  <si>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</si>
  <si>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</si>
  <si>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</si>
  <si>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</si>
  <si>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</si>
  <si>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</si>
  <si>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</si>
  <si>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</si>
  <si>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</si>
  <si>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</si>
  <si>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</si>
  <si>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</si>
  <si>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</si>
  <si>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</si>
  <si>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</si>
  <si>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</si>
  <si>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</si>
  <si>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</si>
  <si>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</si>
  <si>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</si>
  <si>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</si>
  <si>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</si>
  <si>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</si>
  <si>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</si>
  <si>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</si>
  <si>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</si>
  <si>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</si>
  <si>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</si>
  <si>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</si>
  <si>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</si>
  <si>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</si>
  <si>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</si>
  <si>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</si>
  <si>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</si>
  <si>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</si>
  <si>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</si>
  <si>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</si>
  <si>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</si>
  <si>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</si>
  <si>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</si>
  <si>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</si>
  <si>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</si>
  <si>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</si>
  <si>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</si>
  <si>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</si>
  <si>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</si>
  <si>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</si>
  <si>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</si>
  <si>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</si>
  <si>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</si>
  <si>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</si>
  <si>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</si>
  <si>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</si>
  <si>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</si>
  <si>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</si>
  <si>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</si>
  <si>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</si>
  <si>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</si>
  <si>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</si>
  <si>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</si>
  <si>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</si>
  <si>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</si>
  <si>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</si>
  <si>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</si>
  <si>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</si>
  <si>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</si>
  <si>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</si>
  <si>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</si>
  <si>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</si>
  <si>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</si>
  <si>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</si>
  <si>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</si>
  <si>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</si>
  <si>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</si>
  <si>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</si>
  <si>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</si>
  <si>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</si>
  <si>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</si>
  <si>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</si>
  <si>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</si>
  <si>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</si>
  <si>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</si>
  <si>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</si>
  <si>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</si>
  <si>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</si>
  <si>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</si>
  <si>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</si>
  <si>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</si>
  <si>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</si>
  <si>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</si>
  <si>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</si>
  <si>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</si>
  <si>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</si>
  <si>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</si>
  <si>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</si>
  <si>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</si>
  <si>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</si>
  <si>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</si>
  <si>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</si>
  <si>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</si>
  <si>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</si>
  <si>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</si>
  <si>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</si>
  <si>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</si>
  <si>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</si>
  <si>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</si>
  <si>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</si>
  <si>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</si>
  <si>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</si>
  <si>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</si>
  <si>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</si>
  <si>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</si>
  <si>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</si>
  <si>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</si>
  <si>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</si>
  <si>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</si>
  <si>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</si>
  <si>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</si>
  <si>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</si>
  <si>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</si>
  <si>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</si>
  <si>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</si>
  <si>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</si>
  <si>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</si>
  <si>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</si>
  <si>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</si>
  <si>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</si>
  <si>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</si>
  <si>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</si>
  <si>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</si>
  <si>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</si>
  <si>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</si>
  <si>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</si>
  <si>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</si>
  <si>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</si>
  <si>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</si>
  <si>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</si>
  <si>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</si>
  <si>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</si>
  <si>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</si>
  <si>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</si>
  <si>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</si>
  <si>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</si>
  <si>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</si>
  <si>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</si>
  <si>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</si>
  <si>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</si>
  <si>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</si>
  <si>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</si>
  <si>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</si>
  <si>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</si>
  <si>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</si>
  <si>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</si>
  <si>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</si>
  <si>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</si>
  <si>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</si>
  <si>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</si>
  <si>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</si>
  <si>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</si>
  <si>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</si>
  <si>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</si>
  <si>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</si>
  <si>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</si>
  <si>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</si>
  <si>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</si>
  <si>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</si>
  <si>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</si>
  <si>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</si>
  <si>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</si>
  <si>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</si>
  <si>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</si>
  <si>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</si>
  <si>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</si>
  <si>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</si>
  <si>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</si>
  <si>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</si>
  <si>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</si>
  <si>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</si>
  <si>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безвозмездные поступления</t>
  </si>
  <si>
    <t>Прочие безвозмезные поступления в бюджеты сельских поселений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</si>
  <si>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</si>
  <si>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6</t>
  </si>
  <si>
    <t>собственные доходы</t>
  </si>
  <si>
    <t>Приложение 7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</si>
  <si>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</si>
  <si>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</si>
  <si>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</si>
  <si>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Непрограмные расходы в рамках обеспечение деятельности Администраци</t>
  </si>
  <si>
    <t xml:space="preserve">ОБЪЕМ 
БЕЗВОЗМЕЗДНЫХ ПОСТУПЛЕНИЙ В БЮДЖЕТ САЛМИНСКОГО СЕЛЬСКОГО ПОСЕЛЕНИЯ  РОМОДАНОВСКОГО МУНИЦИПАЛЬНОГО РАЙОНА  РЕСПУБЛИКИ МОРДОВИЯ НА 2022 ГОД И НА ПЛАНОВЫЙ ПЕРИОД 2023 И 2024 ГОДОВ
</t>
  </si>
  <si>
    <t>Приложение 3 
к решению  Совета депутатов Салминского сельского поселения Ромодановского муниципального района Республики Мордовия «О бюджете Салминского сельского поселения Ромодановского муниципального района Республики Мордовия на 2022 год и на плановый период 2023 и 2024 годов»</t>
  </si>
  <si>
    <t>ВЕДОМСТВЕННАЯ СТРУКТУРА 
РАСХОДОВ БЮДЖЕТА САЛМИНСКОГО СЕЛЬСКОГО ПОСЕЛЕНИЯ РОМОДАНОВСКОГО МУНИЦИПАЛЬНОГО РАЙОНА РЕСПУБЛИКИ МОРДОВИЯ НА 2022 ГОД И НА ПЛАНОВЫЙ ПЕРИОД 2023 И 2024 ГОДОВ</t>
  </si>
  <si>
    <t>Непрограммные расходы главных распорядителей бюджетных средств Салминского сельского поселения Ромодановского муниципального района Республики Мордовия</t>
  </si>
  <si>
    <t>923</t>
  </si>
  <si>
    <t>РАСПРЕДЕЛЕНИЕ 
БЮДЖЕТНЫХ АССИГНОВАНИЙ БЮДЖЕТА САЛМИНСКОГО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</si>
  <si>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Приложение 4 
к решению  Совета депутатов Салминского сельского поселения Ромодановского муниципального района Республики Мордовия «О бюджете Салминского сельского поселеняи  Ромодановского муниципального района Республики Мордовия на 2022 год и на плановый период 2023 и 2024 годов»</t>
  </si>
  <si>
    <t>Приложение 5 
к решению  Совета депутатов Салминского сельского поселения Ромодановского муниципального района Республики Мордовия «О бюджете Салминского 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</si>
  <si>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САЛМИНСКОГО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</si>
  <si>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САЛМИНСКОГО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</si>
  <si>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</si>
  <si>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99</t>
  </si>
  <si>
    <t>65</t>
  </si>
  <si>
    <t>41990</t>
  </si>
  <si>
    <t xml:space="preserve">Приложение 2
к решению  Совета депутатов Салминского сельского поселения Ромодановского муниципального района  Республики Мордовия «О бюджете Салминского сельского поселения Ромодановского муниципального района  Республики Мордовия на 2022 год и на плановый период 2023 и 2024 годов»
</t>
  </si>
  <si>
    <t xml:space="preserve">ПРОГРАММА 
МУНИЦИПАЛЬНЫХ ВНУТРЕННИХ ЗАИМСТВОВАНИЙ САЛМИНСКОГО СЕЛЬСКОГО ПОСЕЛЕНИЯ РОМОДАНОВСКОГО МУНИЦИПАЛЬНОГО РАЙОНА РЕСПУБЛИКИ МОРДОВИЯ НА 2022 ГОД И 
НА ПЛАНОВЫЙ ПЕРИОД 2023 И 2024 ГОДОВ </t>
  </si>
  <si>
    <t>Прочие межбюджетные трансферты, передаваемые бюджетам сельских поселений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</si>
  <si>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</si>
  <si>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</si>
  <si>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</si>
  <si>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</si>
  <si>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</si>
  <si>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</si>
  <si>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</si>
  <si>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</si>
  <si>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к решению Совета депутатов Салминского сельского поселения Ромодановского муниципального района Республики Мордовия "О бюджете Салминского сельского поселения Ромодановского муниципального района Республики Мордовия на 2022 год и на плановый период 2023 и 2024 годов"</t>
  </si>
  <si>
    <t xml:space="preserve">НОРМАТИВЫ 
РАСПРЕДЕЛЕНИЯ ДОХОДОВ МЕЖДУ БЮДЖЕТОМ САЛМИНСКОГО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
Салминского  сельского поселения Ромодановского муниципального района Республики Мордовия)
</t>
  </si>
  <si>
    <t>Администрация Салминского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</si>
  <si>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Салминского сельского поселения Ромодановского муниципального района Республики Мордовия</t>
  </si>
  <si>
    <t>Резервный фонд Администрации Салминского сельского поселени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</si>
  <si>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Салминского сельского поселения Ромодановского муниципального района Республики Мордовия на 2018- 2028 года"</t>
  </si>
  <si>
    <t>Муниципальная подпрограмма «Комплексного развития транспортной инфраструктуры Салминского 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</si>
  <si>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пользоваемя  в границах поселения, поддержание дорожного полотна в работоспособном состоянии"</t>
  </si>
  <si>
    <t>Муниципальная подпрограмма "Комплексного развития коммунальной  инфраструктуры Салминского сельского поселения  Ромодановского муниципального района Республики Мордовия на  2018-2028 года"</t>
  </si>
  <si>
    <t>Основное мероприятие "Благоустройство территории"</t>
  </si>
  <si>
    <t>Муниципальная программа "Комплексного развития коммунальной  инфраструктуры Салминского сельского поселения  Ромодановского муниципального района Республики Мордовия на  2018-2028 года"</t>
  </si>
  <si>
    <t>Обеспечение деятельности Администрации</t>
  </si>
  <si>
    <t>Резервный фонд администрации Салминского сельского поселени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</si>
  <si>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Салминского 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</si>
  <si>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</si>
  <si>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Итого источников внутреннего финансирования дефицита бюджета Салминского сельского поселения  Ромодановского муниципального района Республики Мордовия</t>
  </si>
  <si>
    <t>Привлечение кредитов от кредитных организаций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</si>
  <si>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</si>
  <si>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</si>
  <si>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к решению Совета депутатов Салминского сельского поселения Ромодановского муниципального района Республики Мордовия "О бюджете Салминского сельского поселения  Ромодановского муниципального района Республики Мордовия на 2022 год и на  плановый период 2023 и 2024 годов"</t>
  </si>
  <si>
    <t>Объем средств, направляемых на погашение основной суммы долга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</si>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</sst>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47">
    <xf numFmtId="164" fontId="0" fillId="0" borderId="0">
      <alignment vertical="top" wrapText="1"/>
    </xf>
    <xf numFmtId="0" fontId="16" fillId="0" borderId="0"/>
    <xf numFmtId="0" fontId="14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8" fillId="0" borderId="0"/>
    <xf numFmtId="0" fontId="7" fillId="0" borderId="0"/>
    <xf numFmtId="0" fontId="29" fillId="0" borderId="0"/>
    <xf numFmtId="0" fontId="30" fillId="0" borderId="0"/>
    <xf numFmtId="0" fontId="31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5" fillId="0" borderId="4">
      <alignment wrapText="1"/>
    </xf>
    <xf numFmtId="0" fontId="15" fillId="0" borderId="1">
      <alignment wrapText="1"/>
    </xf>
    <xf numFmtId="0" fontId="15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26" fillId="0" borderId="0"/>
    <xf numFmtId="0" fontId="26" fillId="0" borderId="0"/>
    <xf numFmtId="164" fontId="13" fillId="0" borderId="0">
      <alignment vertical="top" wrapText="1"/>
    </xf>
    <xf numFmtId="0" fontId="26" fillId="0" borderId="0"/>
    <xf numFmtId="164" fontId="13" fillId="0" borderId="0">
      <alignment vertical="top" wrapText="1"/>
    </xf>
    <xf numFmtId="0" fontId="6" fillId="0" borderId="0"/>
    <xf numFmtId="164" fontId="13" fillId="0" borderId="0">
      <alignment vertical="top" wrapText="1"/>
    </xf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26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69" fillId="31" borderId="0" applyNumberFormat="0" applyBorder="0" applyAlignment="0" applyProtection="0"/>
    <xf numFmtId="0" fontId="69" fillId="32" borderId="0" applyNumberFormat="0" applyBorder="0" applyAlignment="0" applyProtection="0"/>
    <xf numFmtId="0" fontId="69" fillId="33" borderId="0" applyNumberFormat="0" applyBorder="0" applyAlignment="0" applyProtection="0"/>
    <xf numFmtId="0" fontId="59" fillId="34" borderId="0" applyNumberFormat="0" applyBorder="0" applyAlignment="0" applyProtection="0"/>
    <xf numFmtId="0" fontId="63" fillId="35" borderId="67" applyNumberFormat="0" applyAlignment="0" applyProtection="0"/>
    <xf numFmtId="0" fontId="65" fillId="36" borderId="70" applyNumberFormat="0" applyAlignment="0" applyProtection="0"/>
    <xf numFmtId="0" fontId="67" fillId="0" borderId="0" applyNumberFormat="0" applyFill="0" applyBorder="0" applyAlignment="0" applyProtection="0"/>
    <xf numFmtId="0" fontId="58" fillId="37" borderId="0" applyNumberFormat="0" applyBorder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7" fillId="0" borderId="66" applyNumberFormat="0" applyFill="0" applyAlignment="0" applyProtection="0"/>
    <xf numFmtId="0" fontId="57" fillId="0" borderId="0" applyNumberFormat="0" applyFill="0" applyBorder="0" applyAlignment="0" applyProtection="0"/>
    <xf numFmtId="0" fontId="61" fillId="38" borderId="67" applyNumberFormat="0" applyAlignment="0" applyProtection="0"/>
    <xf numFmtId="0" fontId="64" fillId="0" borderId="69" applyNumberFormat="0" applyFill="0" applyAlignment="0" applyProtection="0"/>
    <xf numFmtId="0" fontId="60" fillId="39" borderId="0" applyNumberFormat="0" applyBorder="0" applyAlignment="0" applyProtection="0"/>
    <xf numFmtId="0" fontId="5" fillId="40" borderId="71" applyNumberFormat="0" applyFont="0" applyAlignment="0" applyProtection="0"/>
    <xf numFmtId="0" fontId="62" fillId="35" borderId="68" applyNumberFormat="0" applyAlignment="0" applyProtection="0"/>
    <xf numFmtId="0" fontId="71" fillId="0" borderId="0" applyNumberFormat="0" applyFill="0" applyBorder="0" applyAlignment="0" applyProtection="0"/>
    <xf numFmtId="0" fontId="68" fillId="0" borderId="72" applyNumberFormat="0" applyFill="0" applyAlignment="0" applyProtection="0"/>
    <xf numFmtId="0" fontId="66" fillId="0" borderId="0" applyNumberFormat="0" applyFill="0" applyBorder="0" applyAlignment="0" applyProtection="0"/>
  </cellStyleXfs>
  <cellXfs count="248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164" fontId="15" fillId="0" borderId="0" xfId="0" applyFont="1" applyFill="1" applyAlignment="1"/>
    <xf numFmtId="16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164" fontId="17" fillId="0" borderId="0" xfId="0" applyFont="1" applyFill="1" applyAlignment="1"/>
    <xf numFmtId="164" fontId="18" fillId="0" borderId="0" xfId="0" applyFont="1" applyFill="1" applyAlignment="1">
      <alignment horizontal="left" wrapText="1"/>
    </xf>
    <xf numFmtId="16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164" fontId="17" fillId="0" borderId="0" xfId="0" applyFont="1" applyFill="1" applyBorder="1" applyAlignment="1"/>
    <xf numFmtId="49" fontId="18" fillId="0" borderId="5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164" fontId="17" fillId="2" borderId="0" xfId="0" applyFont="1" applyFill="1" applyAlignment="1"/>
    <xf numFmtId="49" fontId="17" fillId="2" borderId="0" xfId="0" applyNumberFormat="1" applyFont="1" applyFill="1" applyAlignment="1">
      <alignment horizontal="right"/>
    </xf>
    <xf numFmtId="49" fontId="13" fillId="2" borderId="0" xfId="0" applyNumberFormat="1" applyFont="1" applyFill="1" applyAlignment="1">
      <alignment horizontal="right"/>
    </xf>
    <xf numFmtId="0" fontId="10" fillId="0" borderId="1" xfId="0" applyNumberFormat="1" applyFont="1" applyFill="1" applyBorder="1" applyAlignment="1">
      <alignment horizont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65" fontId="18" fillId="0" borderId="5" xfId="0" applyNumberFormat="1" applyFont="1" applyFill="1" applyBorder="1" applyAlignment="1">
      <alignment horizontal="center" vertical="center"/>
    </xf>
    <xf numFmtId="168" fontId="20" fillId="2" borderId="5" xfId="3" applyNumberFormat="1" applyFont="1" applyFill="1" applyBorder="1" applyAlignment="1">
      <alignment horizontal="center" vertical="center" wrapText="1"/>
    </xf>
    <xf numFmtId="168" fontId="20" fillId="2" borderId="5" xfId="0" applyNumberFormat="1" applyFont="1" applyFill="1" applyBorder="1" applyAlignment="1">
      <alignment horizontal="center"/>
    </xf>
    <xf numFmtId="168" fontId="24" fillId="2" borderId="5" xfId="3" applyNumberFormat="1" applyFont="1" applyFill="1" applyBorder="1" applyAlignment="1">
      <alignment horizontal="center" vertical="center" wrapText="1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5" fillId="2" borderId="5" xfId="5" applyNumberFormat="1" applyFont="1" applyFill="1" applyBorder="1" applyAlignment="1">
      <alignment horizontal="left"/>
    </xf>
    <xf numFmtId="1" fontId="15" fillId="2" borderId="5" xfId="5" applyNumberFormat="1" applyFont="1" applyFill="1" applyBorder="1" applyAlignment="1">
      <alignment horizontal="left" vertical="top" wrapText="1"/>
    </xf>
    <xf numFmtId="0" fontId="15" fillId="2" borderId="0" xfId="6" applyFont="1" applyFill="1" applyAlignment="1">
      <alignment horizontal="left" vertical="top" wrapText="1"/>
    </xf>
    <xf numFmtId="0" fontId="15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165" fontId="19" fillId="2" borderId="5" xfId="5" applyNumberFormat="1" applyFont="1" applyFill="1" applyBorder="1" applyAlignment="1">
      <alignment horizontal="center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5" fillId="2" borderId="5" xfId="5" applyNumberFormat="1" applyFont="1" applyFill="1" applyBorder="1" applyAlignment="1"/>
    <xf numFmtId="165" fontId="15" fillId="2" borderId="5" xfId="5" applyNumberFormat="1" applyFont="1" applyFill="1" applyBorder="1" applyAlignment="1">
      <alignment horizontal="center"/>
    </xf>
    <xf numFmtId="167" fontId="15" fillId="2" borderId="5" xfId="5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5" fillId="0" borderId="5" xfId="5" applyNumberFormat="1" applyFont="1" applyFill="1" applyBorder="1" applyAlignment="1"/>
    <xf numFmtId="165" fontId="15" fillId="0" borderId="5" xfId="5" applyNumberFormat="1" applyFont="1" applyFill="1" applyBorder="1" applyAlignment="1">
      <alignment horizontal="center"/>
    </xf>
    <xf numFmtId="0" fontId="20" fillId="0" borderId="0" xfId="10" applyFont="1" applyBorder="1"/>
    <xf numFmtId="0" fontId="20" fillId="0" borderId="0" xfId="8" applyFont="1" applyFill="1" applyAlignment="1">
      <alignment vertical="center" wrapText="1"/>
    </xf>
    <xf numFmtId="0" fontId="20" fillId="0" borderId="0" xfId="10" applyFont="1" applyBorder="1" applyAlignment="1">
      <alignment horizontal="left"/>
    </xf>
    <xf numFmtId="4" fontId="20" fillId="0" borderId="0" xfId="10" applyNumberFormat="1" applyFont="1" applyBorder="1"/>
    <xf numFmtId="0" fontId="42" fillId="0" borderId="0" xfId="10" applyFont="1" applyBorder="1"/>
    <xf numFmtId="0" fontId="42" fillId="0" borderId="0" xfId="10" applyFont="1" applyBorder="1" applyAlignment="1">
      <alignment horizontal="left"/>
    </xf>
    <xf numFmtId="165" fontId="43" fillId="0" borderId="5" xfId="10" applyNumberFormat="1" applyFont="1" applyBorder="1" applyAlignment="1">
      <alignment horizontal="right"/>
    </xf>
    <xf numFmtId="0" fontId="42" fillId="0" borderId="56" xfId="8" applyFont="1" applyFill="1" applyBorder="1" applyAlignment="1">
      <alignment wrapText="1"/>
    </xf>
    <xf numFmtId="0" fontId="42" fillId="0" borderId="57" xfId="10" applyFont="1" applyBorder="1" applyAlignment="1">
      <alignment horizontal="center" vertical="top"/>
    </xf>
    <xf numFmtId="0" fontId="42" fillId="0" borderId="56" xfId="10" applyFont="1" applyBorder="1" applyAlignment="1">
      <alignment wrapText="1"/>
    </xf>
    <xf numFmtId="165" fontId="44" fillId="0" borderId="5" xfId="10" applyNumberFormat="1" applyFont="1" applyBorder="1" applyAlignment="1">
      <alignment horizontal="right"/>
    </xf>
    <xf numFmtId="0" fontId="42" fillId="0" borderId="56" xfId="10" applyFont="1" applyBorder="1" applyAlignment="1">
      <alignment vertical="top" wrapText="1"/>
    </xf>
    <xf numFmtId="0" fontId="45" fillId="0" borderId="57" xfId="10" applyFont="1" applyBorder="1" applyAlignment="1">
      <alignment horizontal="center" vertical="top"/>
    </xf>
    <xf numFmtId="0" fontId="45" fillId="0" borderId="56" xfId="10" applyFont="1" applyBorder="1" applyAlignment="1">
      <alignment vertical="top" wrapText="1"/>
    </xf>
    <xf numFmtId="0" fontId="42" fillId="0" borderId="5" xfId="10" applyFont="1" applyBorder="1"/>
    <xf numFmtId="165" fontId="43" fillId="5" borderId="5" xfId="10" applyNumberFormat="1" applyFont="1" applyFill="1" applyBorder="1" applyAlignment="1">
      <alignment horizontal="right"/>
    </xf>
    <xf numFmtId="0" fontId="45" fillId="0" borderId="56" xfId="10" applyFont="1" applyBorder="1" applyAlignment="1">
      <alignment wrapText="1"/>
    </xf>
    <xf numFmtId="165" fontId="45" fillId="0" borderId="5" xfId="10" applyNumberFormat="1" applyFont="1" applyBorder="1" applyAlignment="1">
      <alignment horizontal="right"/>
    </xf>
    <xf numFmtId="0" fontId="45" fillId="0" borderId="5" xfId="10" applyFont="1" applyBorder="1" applyAlignment="1">
      <alignment horizontal="center"/>
    </xf>
    <xf numFmtId="3" fontId="45" fillId="0" borderId="5" xfId="10" applyNumberFormat="1" applyFont="1" applyBorder="1" applyAlignment="1">
      <alignment horizontal="center"/>
    </xf>
    <xf numFmtId="0" fontId="45" fillId="0" borderId="58" xfId="10" applyFont="1" applyBorder="1" applyAlignment="1">
      <alignment horizontal="center"/>
    </xf>
    <xf numFmtId="0" fontId="45" fillId="0" borderId="59" xfId="10" applyFont="1" applyBorder="1" applyAlignment="1">
      <alignment horizontal="center" vertical="top"/>
    </xf>
    <xf numFmtId="0" fontId="46" fillId="0" borderId="9" xfId="8" applyFont="1" applyBorder="1" applyAlignment="1">
      <alignment horizontal="center" vertical="center" wrapText="1"/>
    </xf>
    <xf numFmtId="0" fontId="21" fillId="0" borderId="8" xfId="9" applyFont="1" applyBorder="1" applyAlignment="1">
      <alignment vertical="center"/>
    </xf>
    <xf numFmtId="0" fontId="21" fillId="0" borderId="7" xfId="9" applyFont="1" applyBorder="1" applyAlignment="1">
      <alignment vertical="center"/>
    </xf>
    <xf numFmtId="0" fontId="43" fillId="0" borderId="0" xfId="10" applyFont="1" applyBorder="1" applyAlignment="1">
      <alignment horizontal="right"/>
    </xf>
    <xf numFmtId="0" fontId="20" fillId="0" borderId="0" xfId="10" applyFont="1" applyBorder="1" applyAlignment="1">
      <alignment horizontal="center"/>
    </xf>
    <xf numFmtId="0" fontId="19" fillId="0" borderId="0" xfId="10" applyFont="1" applyBorder="1" applyAlignment="1">
      <alignment horizontal="center"/>
    </xf>
    <xf numFmtId="0" fontId="47" fillId="0" borderId="0" xfId="8" applyFont="1" applyFill="1" applyAlignment="1">
      <alignment horizontal="left" vertical="top" wrapText="1"/>
    </xf>
    <xf numFmtId="0" fontId="19" fillId="0" borderId="0" xfId="8" applyFont="1" applyFill="1" applyAlignment="1">
      <alignment horizontal="left" wrapText="1"/>
    </xf>
    <xf numFmtId="0" fontId="17" fillId="0" borderId="0" xfId="10" applyFont="1" applyBorder="1"/>
    <xf numFmtId="0" fontId="48" fillId="0" borderId="0" xfId="8" applyFont="1" applyAlignment="1">
      <alignment horizontal="right"/>
    </xf>
    <xf numFmtId="0" fontId="31" fillId="0" borderId="0" xfId="10" applyBorder="1" applyAlignment="1">
      <alignment horizontal="center"/>
    </xf>
    <xf numFmtId="0" fontId="49" fillId="0" borderId="0" xfId="8" applyFont="1" applyFill="1" applyAlignment="1">
      <alignment horizontal="left" wrapText="1"/>
    </xf>
    <xf numFmtId="0" fontId="19" fillId="0" borderId="0" xfId="8" applyFont="1" applyAlignment="1">
      <alignment horizontal="left" vertical="center"/>
    </xf>
    <xf numFmtId="0" fontId="17" fillId="0" borderId="0" xfId="195" applyFont="1" applyBorder="1"/>
    <xf numFmtId="0" fontId="17" fillId="0" borderId="0" xfId="195" applyFont="1" applyBorder="1" applyAlignment="1">
      <alignment horizontal="left"/>
    </xf>
    <xf numFmtId="167" fontId="43" fillId="0" borderId="5" xfId="195" applyNumberFormat="1" applyFont="1" applyBorder="1" applyAlignment="1">
      <alignment horizontal="center"/>
    </xf>
    <xf numFmtId="165" fontId="43" fillId="0" borderId="5" xfId="195" applyNumberFormat="1" applyFont="1" applyBorder="1" applyAlignment="1">
      <alignment horizontal="center"/>
    </xf>
    <xf numFmtId="0" fontId="42" fillId="0" borderId="7" xfId="195" applyFont="1" applyBorder="1" applyAlignment="1">
      <alignment horizontal="left" wrapText="1"/>
    </xf>
    <xf numFmtId="49" fontId="45" fillId="0" borderId="60" xfId="195" applyNumberFormat="1" applyFont="1" applyBorder="1" applyAlignment="1">
      <alignment horizontal="center" vertical="justify"/>
    </xf>
    <xf numFmtId="0" fontId="43" fillId="0" borderId="0" xfId="195" applyFont="1" applyBorder="1"/>
    <xf numFmtId="0" fontId="43" fillId="0" borderId="0" xfId="195" applyFont="1" applyBorder="1" applyAlignment="1">
      <alignment horizontal="left"/>
    </xf>
    <xf numFmtId="49" fontId="42" fillId="0" borderId="10" xfId="195" applyNumberFormat="1" applyFont="1" applyBorder="1" applyAlignment="1">
      <alignment horizontal="left" wrapText="1"/>
    </xf>
    <xf numFmtId="49" fontId="42" fillId="0" borderId="60" xfId="195" applyNumberFormat="1" applyFont="1" applyBorder="1" applyAlignment="1">
      <alignment horizontal="center" vertical="center"/>
    </xf>
    <xf numFmtId="0" fontId="42" fillId="0" borderId="6" xfId="195" applyFont="1" applyBorder="1" applyAlignment="1">
      <alignment horizontal="left" vertical="top" wrapText="1"/>
    </xf>
    <xf numFmtId="49" fontId="42" fillId="0" borderId="5" xfId="195" applyNumberFormat="1" applyFont="1" applyBorder="1" applyAlignment="1">
      <alignment horizontal="center" vertical="center"/>
    </xf>
    <xf numFmtId="0" fontId="42" fillId="0" borderId="61" xfId="195" applyFont="1" applyBorder="1" applyAlignment="1">
      <alignment horizontal="left" vertical="top" wrapText="1"/>
    </xf>
    <xf numFmtId="49" fontId="42" fillId="0" borderId="62" xfId="195" applyNumberFormat="1" applyFont="1" applyBorder="1" applyAlignment="1">
      <alignment horizontal="center" vertical="center"/>
    </xf>
    <xf numFmtId="0" fontId="44" fillId="0" borderId="0" xfId="195" applyFont="1" applyBorder="1"/>
    <xf numFmtId="0" fontId="44" fillId="0" borderId="0" xfId="195" applyFont="1" applyBorder="1" applyAlignment="1">
      <alignment horizontal="left"/>
    </xf>
    <xf numFmtId="167" fontId="44" fillId="0" borderId="5" xfId="195" applyNumberFormat="1" applyFont="1" applyBorder="1" applyAlignment="1">
      <alignment horizontal="center"/>
    </xf>
    <xf numFmtId="0" fontId="45" fillId="0" borderId="56" xfId="195" applyFont="1" applyBorder="1" applyAlignment="1">
      <alignment horizontal="left" vertical="top" wrapText="1"/>
    </xf>
    <xf numFmtId="49" fontId="45" fillId="0" borderId="57" xfId="195" applyNumberFormat="1" applyFont="1" applyBorder="1" applyAlignment="1">
      <alignment horizontal="center" vertical="center"/>
    </xf>
    <xf numFmtId="0" fontId="42" fillId="0" borderId="56" xfId="195" applyFont="1" applyBorder="1" applyAlignment="1">
      <alignment horizontal="left" vertical="top" wrapText="1"/>
    </xf>
    <xf numFmtId="49" fontId="42" fillId="0" borderId="57" xfId="195" applyNumberFormat="1" applyFont="1" applyBorder="1" applyAlignment="1">
      <alignment horizontal="center" vertical="center"/>
    </xf>
    <xf numFmtId="0" fontId="45" fillId="0" borderId="58" xfId="195" applyFont="1" applyBorder="1" applyAlignment="1">
      <alignment horizontal="left" vertical="top" wrapText="1"/>
    </xf>
    <xf numFmtId="0" fontId="50" fillId="0" borderId="0" xfId="195" applyFont="1" applyBorder="1"/>
    <xf numFmtId="0" fontId="50" fillId="0" borderId="0" xfId="195" applyFont="1" applyBorder="1" applyAlignment="1">
      <alignment horizontal="left"/>
    </xf>
    <xf numFmtId="167" fontId="44" fillId="0" borderId="8" xfId="195" applyNumberFormat="1" applyFont="1" applyBorder="1" applyAlignment="1">
      <alignment horizontal="center"/>
    </xf>
    <xf numFmtId="167" fontId="44" fillId="0" borderId="8" xfId="195" applyNumberFormat="1" applyFont="1" applyFill="1" applyBorder="1" applyAlignment="1">
      <alignment horizontal="center"/>
    </xf>
    <xf numFmtId="49" fontId="45" fillId="0" borderId="5" xfId="195" applyNumberFormat="1" applyFont="1" applyFill="1" applyBorder="1" applyAlignment="1">
      <alignment horizontal="left" vertical="center" wrapText="1"/>
    </xf>
    <xf numFmtId="49" fontId="42" fillId="0" borderId="56" xfId="195" applyNumberFormat="1" applyFont="1" applyBorder="1" applyAlignment="1">
      <alignment horizontal="center" vertical="center"/>
    </xf>
    <xf numFmtId="167" fontId="44" fillId="0" borderId="5" xfId="195" applyNumberFormat="1" applyFont="1" applyFill="1" applyBorder="1" applyAlignment="1">
      <alignment horizontal="center"/>
    </xf>
    <xf numFmtId="49" fontId="42" fillId="0" borderId="5" xfId="195" applyNumberFormat="1" applyFont="1" applyFill="1" applyBorder="1" applyAlignment="1">
      <alignment horizontal="left" wrapText="1"/>
    </xf>
    <xf numFmtId="49" fontId="42" fillId="0" borderId="56" xfId="195" applyNumberFormat="1" applyFont="1" applyFill="1" applyBorder="1" applyAlignment="1">
      <alignment horizontal="center" vertical="center"/>
    </xf>
    <xf numFmtId="167" fontId="44" fillId="0" borderId="9" xfId="195" applyNumberFormat="1" applyFont="1" applyBorder="1" applyAlignment="1">
      <alignment horizontal="center"/>
    </xf>
    <xf numFmtId="49" fontId="42" fillId="0" borderId="62" xfId="195" applyNumberFormat="1" applyFont="1" applyFill="1" applyBorder="1" applyAlignment="1">
      <alignment horizontal="left" wrapText="1"/>
    </xf>
    <xf numFmtId="167" fontId="44" fillId="0" borderId="56" xfId="195" applyNumberFormat="1" applyFont="1" applyBorder="1" applyAlignment="1">
      <alignment horizontal="center"/>
    </xf>
    <xf numFmtId="167" fontId="44" fillId="0" borderId="56" xfId="195" applyNumberFormat="1" applyFont="1" applyFill="1" applyBorder="1" applyAlignment="1">
      <alignment horizontal="center"/>
    </xf>
    <xf numFmtId="49" fontId="42" fillId="0" borderId="57" xfId="195" applyNumberFormat="1" applyFont="1" applyFill="1" applyBorder="1" applyAlignment="1">
      <alignment horizontal="left" wrapText="1"/>
    </xf>
    <xf numFmtId="49" fontId="42" fillId="0" borderId="57" xfId="195" applyNumberFormat="1" applyFont="1" applyFill="1" applyBorder="1" applyAlignment="1">
      <alignment horizontal="center" vertical="center"/>
    </xf>
    <xf numFmtId="49" fontId="42" fillId="0" borderId="56" xfId="195" applyNumberFormat="1" applyFont="1" applyFill="1" applyBorder="1" applyAlignment="1">
      <alignment horizontal="left" wrapText="1"/>
    </xf>
    <xf numFmtId="0" fontId="42" fillId="0" borderId="8" xfId="195" applyFont="1" applyBorder="1" applyAlignment="1">
      <alignment horizontal="left" wrapText="1"/>
    </xf>
    <xf numFmtId="0" fontId="42" fillId="0" borderId="60" xfId="195" applyFont="1" applyBorder="1" applyAlignment="1">
      <alignment horizontal="center" vertical="justify"/>
    </xf>
    <xf numFmtId="0" fontId="42" fillId="0" borderId="8" xfId="195" applyFont="1" applyBorder="1" applyAlignment="1">
      <alignment horizontal="left" vertical="top" wrapText="1"/>
    </xf>
    <xf numFmtId="167" fontId="44" fillId="0" borderId="58" xfId="195" applyNumberFormat="1" applyFont="1" applyBorder="1" applyAlignment="1">
      <alignment horizontal="center"/>
    </xf>
    <xf numFmtId="1" fontId="49" fillId="0" borderId="5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center" vertical="top"/>
    </xf>
    <xf numFmtId="0" fontId="20" fillId="0" borderId="63" xfId="195" applyFont="1" applyBorder="1" applyAlignment="1"/>
    <xf numFmtId="0" fontId="20" fillId="0" borderId="0" xfId="195" applyFont="1" applyBorder="1" applyAlignment="1"/>
    <xf numFmtId="0" fontId="46" fillId="0" borderId="0" xfId="195" applyFont="1" applyBorder="1" applyAlignment="1">
      <alignment horizontal="left" wrapText="1"/>
    </xf>
    <xf numFmtId="0" fontId="31" fillId="0" borderId="0" xfId="195" applyBorder="1" applyAlignment="1"/>
    <xf numFmtId="0" fontId="51" fillId="0" borderId="0" xfId="195" applyFont="1" applyBorder="1" applyAlignment="1">
      <alignment horizontal="left"/>
    </xf>
    <xf numFmtId="0" fontId="44" fillId="0" borderId="0" xfId="8" applyFont="1" applyAlignment="1"/>
    <xf numFmtId="49" fontId="50" fillId="0" borderId="10" xfId="195" applyNumberFormat="1" applyFont="1" applyBorder="1" applyAlignment="1">
      <alignment horizontal="left" wrapText="1"/>
    </xf>
    <xf numFmtId="0" fontId="26" fillId="0" borderId="0" xfId="5"/>
    <xf numFmtId="0" fontId="17" fillId="0" borderId="0" xfId="5" applyFont="1"/>
    <xf numFmtId="0" fontId="20" fillId="0" borderId="0" xfId="5" applyFont="1" applyAlignment="1">
      <alignment horizontal="justify"/>
    </xf>
    <xf numFmtId="0" fontId="20" fillId="0" borderId="5" xfId="5" applyFont="1" applyBorder="1" applyAlignment="1">
      <alignment horizontal="center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9" fillId="0" borderId="5" xfId="5" applyFont="1" applyBorder="1" applyAlignment="1">
      <alignment horizontal="justify" vertical="top" wrapText="1"/>
    </xf>
    <xf numFmtId="0" fontId="19" fillId="0" borderId="5" xfId="5" applyFont="1" applyBorder="1" applyAlignment="1">
      <alignment horizontal="justify" wrapText="1"/>
    </xf>
    <xf numFmtId="0" fontId="15" fillId="0" borderId="5" xfId="5" applyFont="1" applyBorder="1" applyAlignment="1">
      <alignment horizontal="center" wrapText="1"/>
    </xf>
    <xf numFmtId="0" fontId="52" fillId="0" borderId="0" xfId="5" applyFont="1" applyBorder="1" applyAlignment="1">
      <alignment horizontal="center"/>
    </xf>
    <xf numFmtId="0" fontId="53" fillId="0" borderId="0" xfId="5" applyFont="1" applyAlignment="1">
      <alignment wrapText="1"/>
    </xf>
    <xf numFmtId="0" fontId="19" fillId="0" borderId="0" xfId="5" applyFont="1" applyAlignment="1">
      <alignment wrapText="1"/>
    </xf>
    <xf numFmtId="0" fontId="54" fillId="0" borderId="0" xfId="5" applyFont="1"/>
    <xf numFmtId="0" fontId="22" fillId="0" borderId="0" xfId="5" applyFont="1" applyFill="1" applyAlignment="1">
      <alignment wrapText="1"/>
    </xf>
    <xf numFmtId="0" fontId="54" fillId="0" borderId="0" xfId="5" applyFont="1" applyAlignment="1">
      <alignment horizontal="right"/>
    </xf>
    <xf numFmtId="0" fontId="47" fillId="0" borderId="0" xfId="5" applyFont="1"/>
    <xf numFmtId="0" fontId="19" fillId="0" borderId="0" xfId="5" applyFont="1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horizontal="center" vertical="top" wrapText="1"/>
    </xf>
    <xf numFmtId="0" fontId="11" fillId="0" borderId="5" xfId="0" applyNumberFormat="1" applyFont="1" applyFill="1" applyBorder="1" applyAlignment="1">
      <alignment horizontal="left" wrapText="1"/>
    </xf>
    <xf numFmtId="0" fontId="12" fillId="0" borderId="5" xfId="0" applyNumberFormat="1" applyFont="1" applyFill="1" applyBorder="1" applyAlignment="1">
      <alignment horizontal="left" wrapText="1"/>
    </xf>
    <xf numFmtId="165" fontId="11" fillId="0" borderId="5" xfId="0" applyNumberFormat="1" applyFont="1" applyFill="1" applyBorder="1" applyAlignment="1">
      <alignment horizontal="right" wrapText="1"/>
    </xf>
    <xf numFmtId="165" fontId="12" fillId="0" borderId="5" xfId="0" applyNumberFormat="1" applyFont="1" applyFill="1" applyBorder="1" applyAlignment="1">
      <alignment horizontal="right" wrapText="1"/>
    </xf>
    <xf numFmtId="0" fontId="20" fillId="0" borderId="5" xfId="5" applyFont="1" applyBorder="1" applyAlignment="1">
      <alignment horizontal="center" vertical="center" wrapText="1"/>
    </xf>
    <xf numFmtId="0" fontId="20" fillId="0" borderId="0" xfId="5" applyFont="1" applyBorder="1" applyAlignment="1">
      <alignment horizontal="center" vertical="center" wrapText="1"/>
    </xf>
    <xf numFmtId="0" fontId="6" fillId="0" borderId="5" xfId="298" applyFill="1" applyBorder="1"/>
    <xf numFmtId="49" fontId="15" fillId="0" borderId="5" xfId="5" applyNumberFormat="1" applyFont="1" applyFill="1" applyBorder="1" applyAlignment="1">
      <alignment horizontal="left"/>
    </xf>
    <xf numFmtId="49" fontId="6" fillId="0" borderId="5" xfId="298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0" fontId="15" fillId="0" borderId="5" xfId="301" applyFont="1" applyFill="1" applyBorder="1" applyAlignment="1">
      <alignment horizontal="left" vertical="top" wrapText="1"/>
    </xf>
    <xf numFmtId="49" fontId="12" fillId="0" borderId="5" xfId="299" applyNumberFormat="1" applyFont="1" applyFill="1" applyBorder="1" applyAlignment="1">
      <alignment horizontal="left" wrapText="1"/>
    </xf>
    <xf numFmtId="49" fontId="15" fillId="0" borderId="5" xfId="5" applyNumberFormat="1" applyFont="1" applyFill="1" applyBorder="1" applyAlignment="1">
      <alignment horizontal="left"/>
    </xf>
    <xf numFmtId="49" fontId="6" fillId="0" borderId="5" xfId="302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49" fontId="12" fillId="0" borderId="5" xfId="299" applyNumberFormat="1" applyFont="1" applyFill="1" applyBorder="1" applyAlignment="1">
      <alignment horizontal="left" wrapText="1"/>
    </xf>
    <xf numFmtId="0" fontId="20" fillId="0" borderId="5" xfId="5" applyFont="1" applyBorder="1" applyAlignment="1">
      <alignment horizontal="center" vertical="center" wrapText="1"/>
    </xf>
    <xf numFmtId="0" fontId="22" fillId="6" borderId="5" xfId="1" applyFont="1" applyFill="1" applyBorder="1" applyAlignment="1">
      <alignment horizontal="center" vertical="top"/>
    </xf>
    <xf numFmtId="0" fontId="15" fillId="6" borderId="5" xfId="1" applyFont="1" applyFill="1" applyBorder="1" applyAlignment="1">
      <alignment horizontal="center" vertical="top"/>
    </xf>
    <xf numFmtId="0" fontId="15" fillId="7" borderId="5" xfId="1" applyFont="1" applyFill="1" applyBorder="1" applyAlignment="1">
      <alignment horizontal="center" vertical="top"/>
    </xf>
    <xf numFmtId="0" fontId="22" fillId="6" borderId="5" xfId="1" applyFont="1" applyFill="1" applyBorder="1" applyAlignment="1">
      <alignment horizontal="justify" vertical="top" wrapText="1"/>
    </xf>
    <xf numFmtId="0" fontId="15" fillId="6" borderId="5" xfId="1" applyFont="1" applyFill="1" applyBorder="1" applyAlignment="1">
      <alignment horizontal="justify" vertical="top" wrapText="1"/>
    </xf>
    <xf numFmtId="0" fontId="22" fillId="7" borderId="5" xfId="1" applyFont="1" applyFill="1" applyBorder="1" applyAlignment="1">
      <alignment horizontal="justify" vertical="top" wrapText="1"/>
    </xf>
    <xf numFmtId="49" fontId="28" fillId="8" borderId="1" xfId="305" applyNumberFormat="1" applyFont="1" applyFill="1" applyBorder="1" applyProtection="1">
      <alignment horizontal="center"/>
    </xf>
    <xf numFmtId="0" fontId="28" fillId="8" borderId="16" xfId="304" applyNumberFormat="1" applyFont="1" applyFill="1" applyAlignment="1" applyProtection="1">
      <alignment wrapText="1"/>
    </xf>
    <xf numFmtId="49" fontId="28" fillId="0" borderId="1" xfId="305" applyNumberFormat="1" applyFont="1" applyBorder="1" applyProtection="1">
      <alignment horizontal="center"/>
    </xf>
    <xf numFmtId="0" fontId="28" fillId="0" borderId="16" xfId="304" applyNumberFormat="1" applyFont="1" applyAlignment="1" applyProtection="1">
      <alignment wrapText="1"/>
    </xf>
    <xf numFmtId="49" fontId="28" fillId="7" borderId="1" xfId="305" applyNumberFormat="1" applyFont="1" applyFill="1" applyBorder="1" applyProtection="1">
      <alignment horizontal="center"/>
    </xf>
    <xf numFmtId="0" fontId="28" fillId="7" borderId="16" xfId="304" applyNumberFormat="1" applyFont="1" applyFill="1" applyAlignment="1" applyProtection="1">
      <alignment wrapText="1"/>
    </xf>
    <xf numFmtId="49" fontId="28" fillId="9" borderId="1" xfId="305" applyNumberFormat="1" applyFont="1" applyFill="1" applyBorder="1" applyProtection="1">
      <alignment horizontal="center"/>
    </xf>
    <xf numFmtId="0" fontId="28" fillId="9" borderId="16" xfId="304" applyNumberFormat="1" applyFont="1" applyFill="1" applyAlignment="1" applyProtection="1">
      <alignment wrapText="1"/>
    </xf>
    <xf numFmtId="49" fontId="28" fillId="0" borderId="11" xfId="305" applyNumberFormat="1" applyFont="1" applyBorder="1" applyProtection="1">
      <alignment horizontal="center"/>
    </xf>
    <xf numFmtId="0" fontId="28" fillId="0" borderId="73" xfId="304" applyNumberFormat="1" applyFont="1" applyBorder="1" applyAlignment="1" applyProtection="1">
      <alignment wrapText="1"/>
    </xf>
    <xf numFmtId="49" fontId="28" fillId="8" borderId="5" xfId="305" applyNumberFormat="1" applyFont="1" applyFill="1" applyBorder="1" applyProtection="1">
      <alignment horizontal="center"/>
    </xf>
    <xf numFmtId="0" fontId="28" fillId="8" borderId="5" xfId="304" applyNumberFormat="1" applyFont="1" applyFill="1" applyBorder="1" applyAlignment="1" applyProtection="1">
      <alignment wrapText="1"/>
    </xf>
    <xf numFmtId="49" fontId="28" fillId="0" borderId="5" xfId="305" applyNumberFormat="1" applyFont="1" applyBorder="1" applyProtection="1">
      <alignment horizontal="center"/>
    </xf>
    <xf numFmtId="0" fontId="28" fillId="0" borderId="5" xfId="304" applyNumberFormat="1" applyFont="1" applyBorder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4" fillId="0" borderId="5" xfId="298" applyNumberFormat="1" applyFont="1" applyFill="1" applyBorder="1"/>
    <xf numFmtId="49" fontId="4" fillId="0" borderId="5" xfId="302" applyNumberFormat="1" applyFont="1" applyFill="1" applyBorder="1"/>
    <xf numFmtId="1" fontId="15" fillId="2" borderId="9" xfId="5" applyNumberFormat="1" applyFont="1" applyFill="1" applyBorder="1" applyAlignment="1">
      <alignment horizontal="left" vertical="top" wrapText="1"/>
    </xf>
    <xf numFmtId="49" fontId="15" fillId="2" borderId="9" xfId="5" applyNumberFormat="1" applyFont="1" applyFill="1" applyBorder="1" applyAlignment="1">
      <alignment horizontal="left"/>
    </xf>
    <xf numFmtId="49" fontId="12" fillId="0" borderId="11" xfId="0" applyNumberFormat="1" applyFont="1" applyFill="1" applyBorder="1" applyAlignment="1">
      <alignment horizontal="left" wrapText="1"/>
    </xf>
    <xf numFmtId="49" fontId="15" fillId="2" borderId="9" xfId="5" applyNumberFormat="1" applyFont="1" applyFill="1" applyBorder="1" applyAlignment="1"/>
    <xf numFmtId="165" fontId="15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8" fillId="0" borderId="5" xfId="0" applyNumberFormat="1" applyFont="1" applyFill="1" applyBorder="1" applyAlignment="1">
      <alignment vertical="top" wrapText="1"/>
    </xf>
    <xf numFmtId="49" fontId="3" fillId="0" borderId="5" xfId="298" applyNumberFormat="1" applyFont="1" applyFill="1" applyBorder="1"/>
    <xf numFmtId="170" fontId="28" fillId="0" borderId="5" xfId="0" applyNumberFormat="1" applyFont="1" applyFill="1" applyBorder="1" applyAlignment="1">
      <alignment horizontal="center" vertical="top" wrapText="1"/>
    </xf>
    <xf numFmtId="49" fontId="22" fillId="0" borderId="5" xfId="5" applyNumberFormat="1" applyFont="1" applyFill="1" applyBorder="1" applyAlignment="1">
      <alignment horizontal="left"/>
    </xf>
    <xf numFmtId="49" fontId="2" fillId="0" borderId="5" xfId="298" applyNumberFormat="1" applyFont="1" applyFill="1" applyBorder="1"/>
    <xf numFmtId="0" fontId="47" fillId="0" borderId="0" xfId="5" applyFont="1" applyFill="1" applyAlignment="1">
      <alignment horizontal="left"/>
    </xf>
    <xf numFmtId="0" fontId="20" fillId="0" borderId="0" xfId="5" applyFont="1" applyAlignment="1">
      <alignment horizontal="left" wrapText="1"/>
    </xf>
    <xf numFmtId="0" fontId="47" fillId="0" borderId="0" xfId="5" applyFont="1" applyFill="1" applyAlignment="1">
      <alignment horizontal="center" wrapText="1"/>
    </xf>
    <xf numFmtId="0" fontId="26" fillId="0" borderId="0" xfId="5" applyBorder="1" applyAlignment="1">
      <alignment horizontal="center"/>
    </xf>
    <xf numFmtId="0" fontId="20" fillId="0" borderId="5" xfId="5" applyFont="1" applyBorder="1" applyAlignment="1">
      <alignment horizontal="center" vertical="center" wrapText="1"/>
    </xf>
    <xf numFmtId="164" fontId="19" fillId="0" borderId="0" xfId="0" applyFont="1" applyFill="1" applyAlignment="1">
      <alignment horizontal="center" vertical="top" wrapText="1"/>
    </xf>
    <xf numFmtId="164" fontId="18" fillId="0" borderId="5" xfId="0" applyFont="1" applyFill="1" applyBorder="1" applyAlignment="1">
      <alignment horizontal="center" vertical="center"/>
    </xf>
    <xf numFmtId="165" fontId="18" fillId="0" borderId="5" xfId="0" applyNumberFormat="1" applyFont="1" applyFill="1" applyBorder="1" applyAlignment="1">
      <alignment horizontal="center" vertical="center"/>
    </xf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44" fillId="0" borderId="0" xfId="195" applyFont="1" applyFill="1" applyBorder="1" applyAlignment="1">
      <alignment horizontal="center" vertical="center" wrapText="1"/>
    </xf>
    <xf numFmtId="0" fontId="50" fillId="0" borderId="0" xfId="8" applyFont="1" applyFill="1" applyAlignment="1">
      <alignment horizontal="left" wrapText="1"/>
    </xf>
    <xf numFmtId="0" fontId="49" fillId="0" borderId="0" xfId="8" applyFont="1" applyFill="1" applyAlignment="1"/>
    <xf numFmtId="0" fontId="44" fillId="0" borderId="5" xfId="195" applyFont="1" applyBorder="1" applyAlignment="1">
      <alignment horizontal="center" vertical="center"/>
    </xf>
    <xf numFmtId="0" fontId="45" fillId="0" borderId="5" xfId="195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  <xf numFmtId="0" fontId="45" fillId="0" borderId="57" xfId="10" applyFont="1" applyBorder="1" applyAlignment="1">
      <alignment horizontal="left" vertical="top"/>
    </xf>
    <xf numFmtId="0" fontId="45" fillId="0" borderId="56" xfId="10" applyFont="1" applyBorder="1" applyAlignment="1">
      <alignment horizontal="left" vertical="top"/>
    </xf>
    <xf numFmtId="0" fontId="44" fillId="0" borderId="0" xfId="10" applyFont="1" applyBorder="1" applyAlignment="1">
      <alignment horizontal="right"/>
    </xf>
    <xf numFmtId="0" fontId="47" fillId="0" borderId="0" xfId="8" applyFont="1" applyFill="1" applyAlignment="1">
      <alignment horizontal="left"/>
    </xf>
    <xf numFmtId="0" fontId="20" fillId="0" borderId="0" xfId="8" applyFont="1" applyFill="1" applyAlignment="1">
      <alignment horizontal="left" wrapText="1"/>
    </xf>
    <xf numFmtId="0" fontId="45" fillId="0" borderId="0" xfId="10" applyFont="1" applyBorder="1" applyAlignment="1">
      <alignment horizontal="center" vertical="center" wrapText="1"/>
    </xf>
    <xf numFmtId="0" fontId="45" fillId="0" borderId="5" xfId="10" applyFont="1" applyBorder="1" applyAlignment="1">
      <alignment horizontal="center" vertical="center"/>
    </xf>
    <xf numFmtId="0" fontId="45" fillId="0" borderId="6" xfId="10" applyFont="1" applyBorder="1" applyAlignment="1">
      <alignment horizontal="center" vertical="center"/>
    </xf>
    <xf numFmtId="0" fontId="46" fillId="0" borderId="6" xfId="9" applyFont="1" applyBorder="1" applyAlignment="1">
      <alignment horizontal="center" vertical="center"/>
    </xf>
    <xf numFmtId="0" fontId="46" fillId="0" borderId="7" xfId="9" applyFont="1" applyBorder="1" applyAlignment="1">
      <alignment horizontal="center" vertical="center"/>
    </xf>
    <xf numFmtId="164" fontId="28" fillId="0" borderId="0" xfId="0" applyNumberFormat="1" applyFont="1" applyFill="1" applyAlignment="1">
      <alignment vertical="top" wrapText="1"/>
    </xf>
    <xf numFmtId="49" fontId="1" fillId="0" borderId="5" xfId="298" applyNumberFormat="1" applyFont="1" applyFill="1" applyBorder="1"/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31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23" sqref="A23"/>
    </sheetView>
  </sheetViews>
  <sheetFormatPr defaultRowHeight="12.75"/>
  <cols>
    <col min="1" max="1" width="88.6640625" style="141" customWidth="1"/>
    <col min="2" max="2" width="31" style="141" customWidth="1"/>
    <col min="3" max="3" width="22" style="141" customWidth="1"/>
    <col min="4" max="4" width="23.33203125" style="142" customWidth="1"/>
    <col min="5" max="16384" width="9.33203125" style="141"/>
  </cols>
  <sheetData>
    <row r="1" spans="1:9" ht="38.25" customHeight="1">
      <c r="B1" s="215" t="s">
        <v>160</v>
      </c>
      <c r="C1" s="215"/>
      <c r="D1" s="157"/>
      <c r="E1" s="155"/>
      <c r="F1" s="156"/>
      <c r="I1" s="155"/>
    </row>
    <row r="2" spans="1:9" ht="124.5" customHeight="1">
      <c r="B2" s="216" t="s">
        <v>244</v>
      </c>
      <c r="C2" s="216"/>
      <c r="D2" s="154"/>
      <c r="F2" s="153"/>
    </row>
    <row r="3" spans="1:9" ht="177.75" customHeight="1">
      <c r="A3" s="217" t="s">
        <v>245</v>
      </c>
      <c r="B3" s="217"/>
      <c r="C3" s="217"/>
      <c r="D3" s="152"/>
      <c r="E3" s="151"/>
      <c r="F3" s="151"/>
      <c r="G3" s="151"/>
      <c r="H3" s="151"/>
      <c r="I3" s="151"/>
    </row>
    <row r="4" spans="1:9" ht="15.75">
      <c r="A4" s="150"/>
      <c r="B4" s="218"/>
      <c r="C4" s="218"/>
    </row>
    <row r="5" spans="1:9" ht="18.600000000000001" customHeight="1">
      <c r="A5" s="219" t="s">
        <v>24</v>
      </c>
      <c r="B5" s="164" t="s">
        <v>23</v>
      </c>
      <c r="C5" s="165"/>
    </row>
    <row r="6" spans="1:9" ht="54.75" customHeight="1">
      <c r="A6" s="219"/>
      <c r="B6" s="180" t="s">
        <v>173</v>
      </c>
      <c r="C6" s="142"/>
      <c r="D6" s="141"/>
    </row>
    <row r="7" spans="1:9" ht="16.149999999999999" customHeight="1">
      <c r="A7" s="149">
        <v>1</v>
      </c>
      <c r="B7" s="149">
        <v>3</v>
      </c>
      <c r="C7" s="142"/>
      <c r="D7" s="141"/>
    </row>
    <row r="8" spans="1:9" ht="21" customHeight="1">
      <c r="A8" s="148" t="s">
        <v>93</v>
      </c>
      <c r="B8" s="144"/>
      <c r="C8" s="142"/>
      <c r="D8" s="141"/>
    </row>
    <row r="9" spans="1:9" ht="37.9" customHeight="1">
      <c r="A9" s="147" t="s">
        <v>94</v>
      </c>
      <c r="B9" s="144"/>
      <c r="C9" s="142"/>
      <c r="D9" s="141"/>
    </row>
    <row r="10" spans="1:9" ht="39" customHeight="1">
      <c r="A10" s="145" t="s">
        <v>95</v>
      </c>
      <c r="B10" s="144">
        <v>100</v>
      </c>
      <c r="C10" s="142"/>
      <c r="D10" s="141"/>
    </row>
    <row r="11" spans="1:9" ht="15.75">
      <c r="A11" s="145" t="s">
        <v>96</v>
      </c>
      <c r="B11" s="144">
        <v>0</v>
      </c>
      <c r="C11" s="142"/>
      <c r="D11" s="141"/>
    </row>
    <row r="12" spans="1:9" ht="47.25">
      <c r="A12" s="145" t="s">
        <v>97</v>
      </c>
      <c r="B12" s="144">
        <v>0</v>
      </c>
      <c r="C12" s="142"/>
      <c r="D12" s="141"/>
    </row>
    <row r="13" spans="1:9" ht="21" customHeight="1">
      <c r="A13" s="145" t="s">
        <v>98</v>
      </c>
      <c r="B13" s="144">
        <v>0</v>
      </c>
      <c r="C13" s="142"/>
      <c r="D13" s="141"/>
    </row>
    <row r="14" spans="1:9" ht="47.25">
      <c r="A14" s="145" t="s">
        <v>99</v>
      </c>
      <c r="B14" s="144">
        <v>0</v>
      </c>
      <c r="C14" s="142"/>
      <c r="D14" s="141"/>
    </row>
    <row r="15" spans="1:9" ht="15.75">
      <c r="A15" s="145" t="s">
        <v>100</v>
      </c>
      <c r="B15" s="144">
        <v>0</v>
      </c>
      <c r="C15" s="142"/>
      <c r="D15" s="141"/>
    </row>
    <row r="16" spans="1:9" ht="15.75">
      <c r="A16" s="145" t="s">
        <v>101</v>
      </c>
      <c r="B16" s="144">
        <v>0</v>
      </c>
      <c r="C16" s="142"/>
      <c r="D16" s="141"/>
    </row>
    <row r="17" spans="1:4" ht="31.5">
      <c r="A17" s="147" t="s">
        <v>102</v>
      </c>
      <c r="B17" s="146"/>
      <c r="D17" s="141"/>
    </row>
    <row r="18" spans="1:4" ht="31.5">
      <c r="A18" s="145" t="s">
        <v>103</v>
      </c>
      <c r="B18" s="144">
        <v>0</v>
      </c>
      <c r="D18" s="141"/>
    </row>
    <row r="19" spans="1:4" ht="33" customHeight="1">
      <c r="A19" s="145" t="s">
        <v>104</v>
      </c>
      <c r="B19" s="144">
        <v>100</v>
      </c>
      <c r="D19" s="141"/>
    </row>
    <row r="20" spans="1:4" ht="31.5">
      <c r="A20" s="145" t="s">
        <v>105</v>
      </c>
      <c r="B20" s="144">
        <v>0</v>
      </c>
      <c r="D20" s="141"/>
    </row>
    <row r="21" spans="1:4" ht="15.75">
      <c r="A21" s="145" t="s">
        <v>106</v>
      </c>
      <c r="B21" s="144">
        <v>100</v>
      </c>
      <c r="D21" s="141"/>
    </row>
    <row r="22" spans="1:4" ht="15.75">
      <c r="A22" s="147" t="s">
        <v>107</v>
      </c>
      <c r="B22" s="146"/>
      <c r="D22" s="141"/>
    </row>
    <row r="23" spans="1:4" ht="40.5" customHeight="1">
      <c r="A23" s="145" t="s">
        <v>108</v>
      </c>
      <c r="B23" s="144">
        <v>0</v>
      </c>
      <c r="D23" s="141"/>
    </row>
    <row r="24" spans="1:4" ht="31.5">
      <c r="A24" s="145" t="s">
        <v>109</v>
      </c>
      <c r="B24" s="144">
        <v>100</v>
      </c>
      <c r="D24" s="141"/>
    </row>
    <row r="25" spans="1:4" ht="15.75">
      <c r="A25" s="147" t="s">
        <v>110</v>
      </c>
      <c r="B25" s="146"/>
      <c r="D25" s="141"/>
    </row>
    <row r="26" spans="1:4" ht="51.6" customHeight="1">
      <c r="A26" s="145" t="s">
        <v>111</v>
      </c>
      <c r="B26" s="144">
        <v>0</v>
      </c>
      <c r="D26" s="141"/>
    </row>
    <row r="27" spans="1:4" ht="50.25" customHeight="1">
      <c r="A27" s="145" t="s">
        <v>112</v>
      </c>
      <c r="B27" s="144">
        <v>100</v>
      </c>
      <c r="D27" s="141"/>
    </row>
    <row r="28" spans="1:4" ht="55.15" customHeight="1">
      <c r="A28" s="145" t="s">
        <v>113</v>
      </c>
      <c r="B28" s="144">
        <v>0</v>
      </c>
      <c r="D28" s="141"/>
    </row>
    <row r="29" spans="1:4" ht="55.9" customHeight="1">
      <c r="A29" s="145" t="s">
        <v>114</v>
      </c>
      <c r="B29" s="144">
        <v>100</v>
      </c>
      <c r="D29" s="141"/>
    </row>
    <row r="30" spans="1:4" ht="51.6" customHeight="1">
      <c r="A30" s="145" t="s">
        <v>115</v>
      </c>
      <c r="B30" s="144">
        <v>0</v>
      </c>
      <c r="D30" s="141"/>
    </row>
    <row r="31" spans="1:4" ht="50.45" customHeight="1">
      <c r="A31" s="145" t="s">
        <v>116</v>
      </c>
      <c r="B31" s="144">
        <v>100</v>
      </c>
      <c r="D31" s="141"/>
    </row>
    <row r="32" spans="1:4" ht="36.6" customHeight="1">
      <c r="A32" s="145" t="s">
        <v>117</v>
      </c>
      <c r="B32" s="144">
        <v>0</v>
      </c>
      <c r="D32" s="141"/>
    </row>
    <row r="33" spans="1:4" ht="33" customHeight="1">
      <c r="A33" s="145" t="s">
        <v>118</v>
      </c>
      <c r="B33" s="144">
        <v>100</v>
      </c>
      <c r="D33" s="141"/>
    </row>
    <row r="34" spans="1:4" ht="15.75">
      <c r="A34" s="147" t="s">
        <v>119</v>
      </c>
      <c r="B34" s="146"/>
      <c r="D34" s="141"/>
    </row>
    <row r="35" spans="1:4" ht="18.600000000000001" customHeight="1">
      <c r="A35" s="145" t="s">
        <v>120</v>
      </c>
      <c r="B35" s="144">
        <v>0</v>
      </c>
      <c r="D35" s="141"/>
    </row>
    <row r="36" spans="1:4" ht="18.600000000000001" customHeight="1">
      <c r="A36" s="145" t="s">
        <v>121</v>
      </c>
      <c r="B36" s="144">
        <v>100</v>
      </c>
      <c r="D36" s="141"/>
    </row>
    <row r="37" spans="1:4" ht="19.899999999999999" customHeight="1">
      <c r="A37" s="145" t="s">
        <v>122</v>
      </c>
      <c r="B37" s="144">
        <v>0</v>
      </c>
      <c r="D37" s="141"/>
    </row>
    <row r="38" spans="1:4" ht="20.45" customHeight="1">
      <c r="A38" s="145" t="s">
        <v>123</v>
      </c>
      <c r="B38" s="144">
        <v>100</v>
      </c>
      <c r="D38" s="141"/>
    </row>
    <row r="39" spans="1:4" ht="15.75">
      <c r="A39" s="143"/>
      <c r="D39" s="141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topLeftCell="A7" zoomScaleSheetLayoutView="100" workbookViewId="0">
      <selection activeCell="C12" sqref="C12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23" t="s">
        <v>233</v>
      </c>
      <c r="D1" s="224"/>
      <c r="E1" s="224"/>
    </row>
    <row r="2" spans="1:8" ht="15">
      <c r="B2" s="6"/>
      <c r="C2" s="224"/>
      <c r="D2" s="224"/>
      <c r="E2" s="224"/>
    </row>
    <row r="3" spans="1:8" ht="15">
      <c r="B3" s="6"/>
      <c r="C3" s="224"/>
      <c r="D3" s="224"/>
      <c r="E3" s="224"/>
    </row>
    <row r="4" spans="1:8" ht="33.75" customHeight="1">
      <c r="B4" s="6"/>
      <c r="C4" s="224"/>
      <c r="D4" s="224"/>
      <c r="E4" s="224"/>
    </row>
    <row r="5" spans="1:8" ht="26.25" customHeight="1">
      <c r="C5" s="224"/>
      <c r="D5" s="224"/>
      <c r="E5" s="224"/>
    </row>
    <row r="6" spans="1:8" ht="63" customHeight="1">
      <c r="A6" s="220" t="s">
        <v>219</v>
      </c>
      <c r="B6" s="220"/>
      <c r="C6" s="220"/>
      <c r="D6" s="220"/>
      <c r="E6" s="220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21" t="s">
        <v>25</v>
      </c>
      <c r="B8" s="221" t="s">
        <v>2</v>
      </c>
      <c r="C8" s="222" t="s">
        <v>7</v>
      </c>
      <c r="D8" s="222"/>
      <c r="E8" s="222"/>
      <c r="F8" s="14"/>
      <c r="G8" s="15"/>
    </row>
    <row r="9" spans="1:8" s="16" customFormat="1" ht="16.5" customHeight="1">
      <c r="A9" s="221"/>
      <c r="B9" s="221"/>
      <c r="C9" s="26" t="s">
        <v>30</v>
      </c>
      <c r="D9" s="26" t="s">
        <v>31</v>
      </c>
      <c r="E9" s="26" t="s">
        <v>32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81" t="s">
        <v>33</v>
      </c>
      <c r="B11" s="184" t="s">
        <v>34</v>
      </c>
      <c r="C11" s="29">
        <f>C12</f>
        <v>1012.6999999999999</v>
      </c>
      <c r="D11" s="29">
        <f>D13+D25+D30</f>
        <v>476.4</v>
      </c>
      <c r="E11" s="29">
        <f>E13+E25+E30</f>
        <v>541.70000000000005</v>
      </c>
      <c r="F11" s="19"/>
      <c r="G11" s="20"/>
    </row>
    <row r="12" spans="1:8" s="21" customFormat="1" ht="30">
      <c r="A12" s="182" t="s">
        <v>35</v>
      </c>
      <c r="B12" s="185" t="s">
        <v>36</v>
      </c>
      <c r="C12" s="29">
        <f>C13+C25+C30+C23</f>
        <v>1012.6999999999999</v>
      </c>
      <c r="D12" s="29">
        <f t="shared" ref="D12:E12" si="0">D13+D25+D30</f>
        <v>476.4</v>
      </c>
      <c r="E12" s="29">
        <f t="shared" si="0"/>
        <v>541.70000000000005</v>
      </c>
      <c r="F12" s="19"/>
      <c r="G12" s="20"/>
    </row>
    <row r="13" spans="1:8" s="21" customFormat="1" ht="28.5">
      <c r="A13" s="183" t="s">
        <v>174</v>
      </c>
      <c r="B13" s="186" t="s">
        <v>196</v>
      </c>
      <c r="C13" s="27">
        <f>C14+C16</f>
        <v>566.79999999999995</v>
      </c>
      <c r="D13" s="27">
        <f t="shared" ref="D13:E13" si="1">D14+D16</f>
        <v>272.89999999999998</v>
      </c>
      <c r="E13" s="27">
        <f t="shared" si="1"/>
        <v>335</v>
      </c>
      <c r="F13" s="19"/>
      <c r="G13" s="20"/>
    </row>
    <row r="14" spans="1:8" s="21" customFormat="1" ht="15.75">
      <c r="A14" s="187" t="s">
        <v>175</v>
      </c>
      <c r="B14" s="188" t="s">
        <v>197</v>
      </c>
      <c r="C14" s="28">
        <f>C15</f>
        <v>340.4</v>
      </c>
      <c r="D14" s="28">
        <f>D15</f>
        <v>272.89999999999998</v>
      </c>
      <c r="E14" s="28">
        <f>E15</f>
        <v>335</v>
      </c>
      <c r="F14" s="19"/>
      <c r="G14" s="20"/>
    </row>
    <row r="15" spans="1:8" s="21" customFormat="1" ht="45">
      <c r="A15" s="189" t="s">
        <v>239</v>
      </c>
      <c r="B15" s="190" t="s">
        <v>238</v>
      </c>
      <c r="C15" s="28">
        <v>340.4</v>
      </c>
      <c r="D15" s="28">
        <v>272.89999999999998</v>
      </c>
      <c r="E15" s="28">
        <v>335</v>
      </c>
      <c r="F15" s="19"/>
      <c r="G15" s="20"/>
    </row>
    <row r="16" spans="1:8" s="21" customFormat="1" ht="30">
      <c r="A16" s="187" t="s">
        <v>176</v>
      </c>
      <c r="B16" s="188" t="s">
        <v>198</v>
      </c>
      <c r="C16" s="28">
        <f>C17</f>
        <v>226.4</v>
      </c>
      <c r="D16" s="28">
        <f>D17</f>
        <v>0</v>
      </c>
      <c r="E16" s="28">
        <f>E17</f>
        <v>0</v>
      </c>
      <c r="F16" s="19"/>
      <c r="G16" s="20"/>
    </row>
    <row r="17" spans="1:7" s="21" customFormat="1" ht="30">
      <c r="A17" s="189" t="s">
        <v>177</v>
      </c>
      <c r="B17" s="190" t="s">
        <v>199</v>
      </c>
      <c r="C17" s="28">
        <v>226.4</v>
      </c>
      <c r="D17" s="28"/>
      <c r="E17" s="28"/>
      <c r="F17" s="19"/>
      <c r="G17" s="20"/>
    </row>
    <row r="18" spans="1:7" s="21" customFormat="1" ht="30">
      <c r="A18" s="191" t="s">
        <v>178</v>
      </c>
      <c r="B18" s="192" t="s">
        <v>200</v>
      </c>
      <c r="C18" s="28">
        <f>C19+C21+C23</f>
        <v>245.4</v>
      </c>
      <c r="D18" s="28">
        <f t="shared" ref="D18:E18" si="2">D19+D21+D23</f>
        <v>0</v>
      </c>
      <c r="E18" s="28">
        <f t="shared" si="2"/>
        <v>0</v>
      </c>
      <c r="F18" s="19"/>
      <c r="G18" s="20"/>
    </row>
    <row r="19" spans="1:7" s="21" customFormat="1" ht="30">
      <c r="A19" s="187" t="s">
        <v>179</v>
      </c>
      <c r="B19" s="188" t="s">
        <v>201</v>
      </c>
      <c r="C19" s="28">
        <f>C20</f>
        <v>0</v>
      </c>
      <c r="D19" s="28">
        <f>D20</f>
        <v>0</v>
      </c>
      <c r="E19" s="28">
        <f>E20</f>
        <v>0</v>
      </c>
      <c r="F19" s="19"/>
      <c r="G19" s="20"/>
    </row>
    <row r="20" spans="1:7" s="21" customFormat="1" ht="30">
      <c r="A20" s="189" t="s">
        <v>180</v>
      </c>
      <c r="B20" s="190" t="s">
        <v>201</v>
      </c>
      <c r="C20" s="28"/>
      <c r="D20" s="28"/>
      <c r="E20" s="28"/>
      <c r="F20" s="19"/>
      <c r="G20" s="20"/>
    </row>
    <row r="21" spans="1:7" s="21" customFormat="1" ht="30">
      <c r="A21" s="187" t="s">
        <v>181</v>
      </c>
      <c r="B21" s="188" t="s">
        <v>202</v>
      </c>
      <c r="C21" s="28">
        <f>C22</f>
        <v>0</v>
      </c>
      <c r="D21" s="28">
        <f>D22</f>
        <v>0</v>
      </c>
      <c r="E21" s="28">
        <f>E22</f>
        <v>0</v>
      </c>
      <c r="F21" s="19"/>
      <c r="G21" s="20"/>
    </row>
    <row r="22" spans="1:7" s="21" customFormat="1" ht="30">
      <c r="A22" s="189" t="s">
        <v>182</v>
      </c>
      <c r="B22" s="190" t="s">
        <v>202</v>
      </c>
      <c r="C22" s="28"/>
      <c r="D22" s="28"/>
      <c r="E22" s="28"/>
      <c r="F22" s="19"/>
      <c r="G22" s="20"/>
    </row>
    <row r="23" spans="1:7" s="21" customFormat="1" ht="15.75">
      <c r="A23" s="187" t="s">
        <v>183</v>
      </c>
      <c r="B23" s="188" t="s">
        <v>37</v>
      </c>
      <c r="C23" s="28">
        <f>C24</f>
        <v>245.4</v>
      </c>
      <c r="D23" s="28">
        <f>D24</f>
        <v>0</v>
      </c>
      <c r="E23" s="28">
        <f>E24</f>
        <v>0</v>
      </c>
      <c r="F23" s="19"/>
      <c r="G23" s="20"/>
    </row>
    <row r="24" spans="1:7" s="21" customFormat="1" ht="15.75">
      <c r="A24" s="189" t="s">
        <v>184</v>
      </c>
      <c r="B24" s="190" t="s">
        <v>203</v>
      </c>
      <c r="C24" s="28">
        <v>245.4</v>
      </c>
      <c r="D24" s="28"/>
      <c r="E24" s="28"/>
      <c r="F24" s="19"/>
      <c r="G24" s="20"/>
    </row>
    <row r="25" spans="1:7" s="21" customFormat="1" ht="30">
      <c r="A25" s="191" t="s">
        <v>185</v>
      </c>
      <c r="B25" s="192" t="s">
        <v>204</v>
      </c>
      <c r="C25" s="28">
        <f>C26+C28</f>
        <v>90</v>
      </c>
      <c r="D25" s="28">
        <f t="shared" ref="D25:E25" si="3">D26+D28</f>
        <v>93</v>
      </c>
      <c r="E25" s="28">
        <f t="shared" si="3"/>
        <v>96.2</v>
      </c>
      <c r="F25" s="19"/>
      <c r="G25" s="20"/>
    </row>
    <row r="26" spans="1:7" s="21" customFormat="1" ht="45">
      <c r="A26" s="187" t="s">
        <v>186</v>
      </c>
      <c r="B26" s="188" t="s">
        <v>205</v>
      </c>
      <c r="C26" s="28">
        <f>C27</f>
        <v>0.2</v>
      </c>
      <c r="D26" s="28">
        <f>D27</f>
        <v>0.2</v>
      </c>
      <c r="E26" s="28">
        <f>E27</f>
        <v>0.2</v>
      </c>
      <c r="F26" s="19"/>
      <c r="G26" s="20"/>
    </row>
    <row r="27" spans="1:7" s="21" customFormat="1" ht="45">
      <c r="A27" s="189" t="s">
        <v>187</v>
      </c>
      <c r="B27" s="190" t="s">
        <v>206</v>
      </c>
      <c r="C27" s="28">
        <v>0.2</v>
      </c>
      <c r="D27" s="28">
        <v>0.2</v>
      </c>
      <c r="E27" s="28">
        <v>0.2</v>
      </c>
      <c r="F27" s="19"/>
      <c r="G27" s="20"/>
    </row>
    <row r="28" spans="1:7" s="21" customFormat="1" ht="45">
      <c r="A28" s="187" t="s">
        <v>188</v>
      </c>
      <c r="B28" s="188" t="s">
        <v>207</v>
      </c>
      <c r="C28" s="28">
        <f>C29</f>
        <v>89.8</v>
      </c>
      <c r="D28" s="28">
        <f>D29</f>
        <v>92.8</v>
      </c>
      <c r="E28" s="28">
        <f>E29</f>
        <v>96</v>
      </c>
      <c r="F28" s="19"/>
      <c r="G28" s="20"/>
    </row>
    <row r="29" spans="1:7" s="21" customFormat="1" ht="45">
      <c r="A29" s="189" t="s">
        <v>189</v>
      </c>
      <c r="B29" s="190" t="s">
        <v>208</v>
      </c>
      <c r="C29" s="28">
        <v>89.8</v>
      </c>
      <c r="D29" s="28">
        <v>92.8</v>
      </c>
      <c r="E29" s="28">
        <v>96</v>
      </c>
      <c r="F29" s="19"/>
      <c r="G29" s="20"/>
    </row>
    <row r="30" spans="1:7" s="21" customFormat="1" ht="15.75">
      <c r="A30" s="193" t="s">
        <v>190</v>
      </c>
      <c r="B30" s="194" t="s">
        <v>39</v>
      </c>
      <c r="C30" s="28">
        <f>C31</f>
        <v>110.5</v>
      </c>
      <c r="D30" s="28">
        <f>D31</f>
        <v>110.5</v>
      </c>
      <c r="E30" s="28">
        <f>E31</f>
        <v>110.5</v>
      </c>
      <c r="F30" s="19"/>
      <c r="G30" s="20"/>
    </row>
    <row r="31" spans="1:7" s="21" customFormat="1" ht="59.25" customHeight="1">
      <c r="A31" s="187" t="s">
        <v>191</v>
      </c>
      <c r="B31" s="188" t="s">
        <v>237</v>
      </c>
      <c r="C31" s="28">
        <f>C32</f>
        <v>110.5</v>
      </c>
      <c r="D31" s="28">
        <f t="shared" ref="D31:E31" si="4">D32</f>
        <v>110.5</v>
      </c>
      <c r="E31" s="28">
        <f t="shared" si="4"/>
        <v>110.5</v>
      </c>
      <c r="F31" s="19"/>
      <c r="G31" s="20"/>
    </row>
    <row r="32" spans="1:7" s="21" customFormat="1" ht="75">
      <c r="A32" s="189" t="s">
        <v>192</v>
      </c>
      <c r="B32" s="190" t="s">
        <v>236</v>
      </c>
      <c r="C32" s="28">
        <v>110.5</v>
      </c>
      <c r="D32" s="28">
        <v>110.5</v>
      </c>
      <c r="E32" s="28">
        <v>110.5</v>
      </c>
      <c r="F32" s="19"/>
      <c r="G32" s="20"/>
    </row>
    <row r="33" spans="1:7" s="21" customFormat="1" ht="30">
      <c r="A33" s="187" t="s">
        <v>40</v>
      </c>
      <c r="B33" s="188" t="s">
        <v>41</v>
      </c>
      <c r="C33" s="28">
        <f>C34</f>
        <v>0</v>
      </c>
      <c r="D33" s="28">
        <f>D34</f>
        <v>0</v>
      </c>
      <c r="E33" s="28">
        <f>E34</f>
        <v>0</v>
      </c>
      <c r="F33" s="22"/>
      <c r="G33" s="20"/>
    </row>
    <row r="34" spans="1:7" s="21" customFormat="1" ht="30">
      <c r="A34" s="195" t="s">
        <v>193</v>
      </c>
      <c r="B34" s="196" t="s">
        <v>235</v>
      </c>
      <c r="C34" s="28"/>
      <c r="D34" s="28"/>
      <c r="E34" s="28"/>
      <c r="F34" s="22"/>
      <c r="G34" s="20"/>
    </row>
    <row r="35" spans="1:7" s="21" customFormat="1" ht="15.75">
      <c r="A35" s="197" t="s">
        <v>194</v>
      </c>
      <c r="B35" s="198" t="s">
        <v>209</v>
      </c>
      <c r="C35" s="28">
        <f>C36</f>
        <v>0</v>
      </c>
      <c r="D35" s="28">
        <f t="shared" ref="D35:E35" si="5">D36</f>
        <v>0</v>
      </c>
      <c r="E35" s="28">
        <f t="shared" si="5"/>
        <v>0</v>
      </c>
      <c r="F35" s="22"/>
      <c r="G35" s="20"/>
    </row>
    <row r="36" spans="1:7" s="21" customFormat="1" ht="30">
      <c r="A36" s="199" t="s">
        <v>195</v>
      </c>
      <c r="B36" s="200" t="s">
        <v>210</v>
      </c>
      <c r="C36" s="28"/>
      <c r="D36" s="28"/>
      <c r="E36" s="28"/>
      <c r="F36" s="23"/>
      <c r="G36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0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5"/>
  <sheetViews>
    <sheetView view="pageBreakPreview" topLeftCell="A25" zoomScaleSheetLayoutView="100" workbookViewId="0">
      <selection activeCell="J43" sqref="J43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1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5" t="s">
        <v>220</v>
      </c>
      <c r="J1" s="226"/>
      <c r="K1" s="226"/>
      <c r="L1" s="226"/>
    </row>
    <row r="2" spans="1:12" ht="66" customHeight="1">
      <c r="A2" s="227" t="s">
        <v>221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8" t="s">
        <v>1</v>
      </c>
      <c r="J3" s="228"/>
      <c r="K3" s="228"/>
      <c r="L3" s="228"/>
    </row>
    <row r="4" spans="1:12" ht="19.899999999999999" customHeight="1">
      <c r="A4" s="229" t="s">
        <v>2</v>
      </c>
      <c r="B4" s="229" t="s">
        <v>21</v>
      </c>
      <c r="C4" s="229" t="s">
        <v>3</v>
      </c>
      <c r="D4" s="229" t="s">
        <v>4</v>
      </c>
      <c r="E4" s="229" t="s">
        <v>5</v>
      </c>
      <c r="F4" s="229"/>
      <c r="G4" s="229"/>
      <c r="H4" s="229"/>
      <c r="I4" s="229" t="s">
        <v>6</v>
      </c>
      <c r="J4" s="229" t="s">
        <v>7</v>
      </c>
      <c r="K4" s="229"/>
      <c r="L4" s="229"/>
    </row>
    <row r="5" spans="1:12" ht="16.350000000000001" customHeight="1">
      <c r="A5" s="229" t="s">
        <v>0</v>
      </c>
      <c r="B5" s="229" t="s">
        <v>0</v>
      </c>
      <c r="C5" s="229" t="s">
        <v>0</v>
      </c>
      <c r="D5" s="229" t="s">
        <v>0</v>
      </c>
      <c r="E5" s="229" t="s">
        <v>0</v>
      </c>
      <c r="F5" s="229"/>
      <c r="G5" s="229"/>
      <c r="H5" s="229"/>
      <c r="I5" s="229" t="s">
        <v>0</v>
      </c>
      <c r="J5" s="25" t="s">
        <v>30</v>
      </c>
      <c r="K5" s="25" t="s">
        <v>31</v>
      </c>
      <c r="L5" s="25" t="s">
        <v>32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30" t="s">
        <v>19</v>
      </c>
      <c r="B7" s="31"/>
      <c r="C7" s="31"/>
      <c r="D7" s="31"/>
      <c r="E7" s="5" t="s">
        <v>0</v>
      </c>
      <c r="F7" s="5" t="s">
        <v>0</v>
      </c>
      <c r="G7" s="5" t="s">
        <v>0</v>
      </c>
      <c r="H7" s="5" t="s">
        <v>0</v>
      </c>
      <c r="I7" s="31" t="s">
        <v>0</v>
      </c>
      <c r="J7" s="40">
        <f>J8</f>
        <v>1410.8</v>
      </c>
      <c r="K7" s="40">
        <f t="shared" ref="K7:L7" si="0">K8</f>
        <v>885.9</v>
      </c>
      <c r="L7" s="40">
        <f t="shared" si="0"/>
        <v>956.2</v>
      </c>
    </row>
    <row r="8" spans="1:12" ht="71.25">
      <c r="A8" s="32" t="s">
        <v>246</v>
      </c>
      <c r="B8" s="33" t="s">
        <v>223</v>
      </c>
      <c r="C8" s="33"/>
      <c r="D8" s="33"/>
      <c r="E8" s="5"/>
      <c r="F8" s="5"/>
      <c r="G8" s="5"/>
      <c r="H8" s="5"/>
      <c r="I8" s="41"/>
      <c r="J8" s="42">
        <f>J9+J44+J54+J62+J73</f>
        <v>1410.8</v>
      </c>
      <c r="K8" s="42">
        <f>K9+K44+K54+K62+K73+K80</f>
        <v>885.9</v>
      </c>
      <c r="L8" s="42">
        <f>L9+L44+L54+L62+L73+L80</f>
        <v>956.2</v>
      </c>
    </row>
    <row r="9" spans="1:12" ht="18" customHeight="1">
      <c r="A9" s="35" t="s">
        <v>42</v>
      </c>
      <c r="B9" s="34" t="s">
        <v>223</v>
      </c>
      <c r="C9" s="174" t="s">
        <v>43</v>
      </c>
      <c r="D9" s="34"/>
      <c r="E9" s="47"/>
      <c r="F9" s="47"/>
      <c r="G9" s="47"/>
      <c r="H9" s="47"/>
      <c r="I9" s="43"/>
      <c r="J9" s="44">
        <f>J10+J19+J38</f>
        <v>1041.5</v>
      </c>
      <c r="K9" s="44">
        <f>K10+K19+K38</f>
        <v>463.8</v>
      </c>
      <c r="L9" s="44">
        <f>L10+L19+L38</f>
        <v>507.7</v>
      </c>
    </row>
    <row r="10" spans="1:12" ht="60">
      <c r="A10" s="35" t="s">
        <v>44</v>
      </c>
      <c r="B10" s="34" t="s">
        <v>223</v>
      </c>
      <c r="C10" s="174" t="s">
        <v>43</v>
      </c>
      <c r="D10" s="174" t="s">
        <v>45</v>
      </c>
      <c r="E10" s="47"/>
      <c r="F10" s="47"/>
      <c r="G10" s="47"/>
      <c r="H10" s="47"/>
      <c r="I10" s="34"/>
      <c r="J10" s="53">
        <f>J11+J16</f>
        <v>444.4</v>
      </c>
      <c r="K10" s="44">
        <f>K11</f>
        <v>177.3</v>
      </c>
      <c r="L10" s="44">
        <f>L11</f>
        <v>190</v>
      </c>
    </row>
    <row r="11" spans="1:12" ht="30">
      <c r="A11" s="35" t="s">
        <v>215</v>
      </c>
      <c r="B11" s="34" t="s">
        <v>223</v>
      </c>
      <c r="C11" s="34" t="s">
        <v>43</v>
      </c>
      <c r="D11" s="34" t="s">
        <v>45</v>
      </c>
      <c r="E11" s="46">
        <v>65</v>
      </c>
      <c r="F11" s="46">
        <v>0</v>
      </c>
      <c r="G11" s="46"/>
      <c r="H11" s="46"/>
      <c r="I11" s="34"/>
      <c r="J11" s="44">
        <f t="shared" ref="J11:J13" si="1">J12</f>
        <v>274</v>
      </c>
      <c r="K11" s="44">
        <f t="shared" ref="K11:L13" si="2">K12</f>
        <v>177.3</v>
      </c>
      <c r="L11" s="44">
        <f t="shared" si="2"/>
        <v>190</v>
      </c>
    </row>
    <row r="12" spans="1:12" ht="15">
      <c r="A12" s="35" t="s">
        <v>46</v>
      </c>
      <c r="B12" s="34" t="s">
        <v>223</v>
      </c>
      <c r="C12" s="34" t="s">
        <v>43</v>
      </c>
      <c r="D12" s="34" t="s">
        <v>45</v>
      </c>
      <c r="E12" s="46">
        <v>65</v>
      </c>
      <c r="F12" s="46">
        <v>1</v>
      </c>
      <c r="G12" s="46"/>
      <c r="H12" s="46"/>
      <c r="I12" s="34"/>
      <c r="J12" s="44">
        <f t="shared" si="1"/>
        <v>274</v>
      </c>
      <c r="K12" s="44">
        <f t="shared" si="2"/>
        <v>177.3</v>
      </c>
      <c r="L12" s="44">
        <f t="shared" si="2"/>
        <v>190</v>
      </c>
    </row>
    <row r="13" spans="1:12" ht="31.5" customHeight="1">
      <c r="A13" s="35" t="s">
        <v>47</v>
      </c>
      <c r="B13" s="34" t="s">
        <v>223</v>
      </c>
      <c r="C13" s="34" t="s">
        <v>43</v>
      </c>
      <c r="D13" s="34" t="s">
        <v>45</v>
      </c>
      <c r="E13" s="46">
        <v>65</v>
      </c>
      <c r="F13" s="46">
        <v>1</v>
      </c>
      <c r="G13" s="46" t="s">
        <v>72</v>
      </c>
      <c r="H13" s="46" t="s">
        <v>83</v>
      </c>
      <c r="I13" s="34"/>
      <c r="J13" s="44">
        <f t="shared" si="1"/>
        <v>274</v>
      </c>
      <c r="K13" s="44">
        <f t="shared" si="2"/>
        <v>177.3</v>
      </c>
      <c r="L13" s="44">
        <f t="shared" si="2"/>
        <v>190</v>
      </c>
    </row>
    <row r="14" spans="1:12" ht="120">
      <c r="A14" s="35" t="s">
        <v>48</v>
      </c>
      <c r="B14" s="34" t="s">
        <v>223</v>
      </c>
      <c r="C14" s="34" t="s">
        <v>43</v>
      </c>
      <c r="D14" s="34" t="s">
        <v>45</v>
      </c>
      <c r="E14" s="46">
        <v>65</v>
      </c>
      <c r="F14" s="46">
        <v>1</v>
      </c>
      <c r="G14" s="46" t="s">
        <v>72</v>
      </c>
      <c r="H14" s="46" t="s">
        <v>83</v>
      </c>
      <c r="I14" s="34" t="s">
        <v>74</v>
      </c>
      <c r="J14" s="44">
        <f>J15</f>
        <v>274</v>
      </c>
      <c r="K14" s="44">
        <f>K15</f>
        <v>177.3</v>
      </c>
      <c r="L14" s="44">
        <f>L15</f>
        <v>190</v>
      </c>
    </row>
    <row r="15" spans="1:12" ht="45">
      <c r="A15" s="35" t="s">
        <v>49</v>
      </c>
      <c r="B15" s="34" t="s">
        <v>223</v>
      </c>
      <c r="C15" s="34" t="s">
        <v>43</v>
      </c>
      <c r="D15" s="34" t="s">
        <v>45</v>
      </c>
      <c r="E15" s="46">
        <v>65</v>
      </c>
      <c r="F15" s="46">
        <v>1</v>
      </c>
      <c r="G15" s="46" t="s">
        <v>72</v>
      </c>
      <c r="H15" s="46" t="s">
        <v>83</v>
      </c>
      <c r="I15" s="34" t="s">
        <v>75</v>
      </c>
      <c r="J15" s="44">
        <v>274</v>
      </c>
      <c r="K15" s="44">
        <v>177.3</v>
      </c>
      <c r="L15" s="44">
        <v>190</v>
      </c>
    </row>
    <row r="16" spans="1:12" ht="91.5" customHeight="1">
      <c r="A16" s="246" t="s">
        <v>266</v>
      </c>
      <c r="B16" s="34" t="s">
        <v>223</v>
      </c>
      <c r="C16" s="34" t="s">
        <v>43</v>
      </c>
      <c r="D16" s="34" t="s">
        <v>45</v>
      </c>
      <c r="E16" s="46" t="s">
        <v>231</v>
      </c>
      <c r="F16" s="46" t="s">
        <v>8</v>
      </c>
      <c r="G16" s="46" t="s">
        <v>72</v>
      </c>
      <c r="H16" s="46" t="s">
        <v>265</v>
      </c>
      <c r="I16" s="34"/>
      <c r="J16" s="44">
        <f>J17</f>
        <v>170.4</v>
      </c>
      <c r="K16" s="44"/>
      <c r="L16" s="44"/>
    </row>
    <row r="17" spans="1:12" ht="120" customHeight="1">
      <c r="A17" s="35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4" t="s">
        <v>223</v>
      </c>
      <c r="C17" s="34" t="s">
        <v>43</v>
      </c>
      <c r="D17" s="34" t="s">
        <v>45</v>
      </c>
      <c r="E17" s="46" t="s">
        <v>231</v>
      </c>
      <c r="F17" s="46" t="s">
        <v>8</v>
      </c>
      <c r="G17" s="46" t="s">
        <v>72</v>
      </c>
      <c r="H17" s="46" t="s">
        <v>265</v>
      </c>
      <c r="I17" s="34" t="s">
        <v>74</v>
      </c>
      <c r="J17" s="44">
        <f>J18</f>
        <v>170.4</v>
      </c>
      <c r="K17" s="44"/>
      <c r="L17" s="44"/>
    </row>
    <row r="18" spans="1:12" ht="45" customHeight="1">
      <c r="A18" s="35" t="str">
        <f>A15</f>
        <v>Расходы на выплаты персоналу государственных (муниципальных) органов</v>
      </c>
      <c r="B18" s="34" t="s">
        <v>223</v>
      </c>
      <c r="C18" s="34" t="s">
        <v>43</v>
      </c>
      <c r="D18" s="34" t="s">
        <v>45</v>
      </c>
      <c r="E18" s="46" t="s">
        <v>231</v>
      </c>
      <c r="F18" s="46" t="s">
        <v>8</v>
      </c>
      <c r="G18" s="46" t="s">
        <v>72</v>
      </c>
      <c r="H18" s="46" t="s">
        <v>265</v>
      </c>
      <c r="I18" s="34" t="s">
        <v>75</v>
      </c>
      <c r="J18" s="44">
        <v>170.4</v>
      </c>
      <c r="K18" s="44"/>
      <c r="L18" s="44"/>
    </row>
    <row r="19" spans="1:12" ht="89.25" customHeight="1">
      <c r="A19" s="35" t="s">
        <v>50</v>
      </c>
      <c r="B19" s="34" t="s">
        <v>223</v>
      </c>
      <c r="C19" s="174" t="s">
        <v>43</v>
      </c>
      <c r="D19" s="174" t="s">
        <v>51</v>
      </c>
      <c r="E19" s="46"/>
      <c r="F19" s="46"/>
      <c r="G19" s="46"/>
      <c r="H19" s="46"/>
      <c r="I19" s="43"/>
      <c r="J19" s="53">
        <f>J20+J25+J33</f>
        <v>592.1</v>
      </c>
      <c r="K19" s="53">
        <f>K20+K33</f>
        <v>281.5</v>
      </c>
      <c r="L19" s="53">
        <f>L20+L33</f>
        <v>312.7</v>
      </c>
    </row>
    <row r="20" spans="1:12" ht="30">
      <c r="A20" s="35" t="s">
        <v>216</v>
      </c>
      <c r="B20" s="34" t="s">
        <v>223</v>
      </c>
      <c r="C20" s="201" t="s">
        <v>43</v>
      </c>
      <c r="D20" s="201" t="s">
        <v>51</v>
      </c>
      <c r="E20" s="46">
        <v>65</v>
      </c>
      <c r="F20" s="46">
        <v>0</v>
      </c>
      <c r="G20" s="46"/>
      <c r="H20" s="46"/>
      <c r="I20" s="43"/>
      <c r="J20" s="44">
        <f t="shared" ref="J20" si="3">J21</f>
        <v>516.9</v>
      </c>
      <c r="K20" s="44">
        <f t="shared" ref="K20:L20" si="4">K21</f>
        <v>281.3</v>
      </c>
      <c r="L20" s="44">
        <f t="shared" si="4"/>
        <v>312.5</v>
      </c>
    </row>
    <row r="21" spans="1:12" ht="48.75" customHeight="1">
      <c r="A21" s="35" t="s">
        <v>218</v>
      </c>
      <c r="B21" s="34" t="s">
        <v>223</v>
      </c>
      <c r="C21" s="34" t="s">
        <v>43</v>
      </c>
      <c r="D21" s="34" t="s">
        <v>51</v>
      </c>
      <c r="E21" s="46">
        <v>65</v>
      </c>
      <c r="F21" s="46">
        <v>2</v>
      </c>
      <c r="G21" s="46"/>
      <c r="H21" s="46"/>
      <c r="I21" s="43"/>
      <c r="J21" s="44">
        <f>J22+J28</f>
        <v>516.9</v>
      </c>
      <c r="K21" s="44">
        <f>K22+K28</f>
        <v>281.3</v>
      </c>
      <c r="L21" s="44">
        <f>L22+L28</f>
        <v>312.5</v>
      </c>
    </row>
    <row r="22" spans="1:12" ht="45">
      <c r="A22" s="35" t="s">
        <v>54</v>
      </c>
      <c r="B22" s="34" t="s">
        <v>223</v>
      </c>
      <c r="C22" s="34" t="s">
        <v>43</v>
      </c>
      <c r="D22" s="34" t="s">
        <v>51</v>
      </c>
      <c r="E22" s="46">
        <v>65</v>
      </c>
      <c r="F22" s="46">
        <v>2</v>
      </c>
      <c r="G22" s="46" t="s">
        <v>72</v>
      </c>
      <c r="H22" s="46" t="s">
        <v>84</v>
      </c>
      <c r="I22" s="43"/>
      <c r="J22" s="44">
        <f t="shared" ref="J22:J23" si="5">J23</f>
        <v>247.7</v>
      </c>
      <c r="K22" s="44">
        <f t="shared" ref="K22:L23" si="6">K23</f>
        <v>186.3</v>
      </c>
      <c r="L22" s="44">
        <f t="shared" si="6"/>
        <v>217.5</v>
      </c>
    </row>
    <row r="23" spans="1:12" ht="120">
      <c r="A23" s="35" t="s">
        <v>48</v>
      </c>
      <c r="B23" s="34" t="s">
        <v>223</v>
      </c>
      <c r="C23" s="34" t="s">
        <v>43</v>
      </c>
      <c r="D23" s="34" t="s">
        <v>51</v>
      </c>
      <c r="E23" s="46">
        <v>65</v>
      </c>
      <c r="F23" s="46">
        <v>2</v>
      </c>
      <c r="G23" s="46" t="s">
        <v>72</v>
      </c>
      <c r="H23" s="46" t="s">
        <v>84</v>
      </c>
      <c r="I23" s="43" t="s">
        <v>74</v>
      </c>
      <c r="J23" s="44">
        <f t="shared" si="5"/>
        <v>247.7</v>
      </c>
      <c r="K23" s="44">
        <f t="shared" si="6"/>
        <v>186.3</v>
      </c>
      <c r="L23" s="44">
        <f t="shared" si="6"/>
        <v>217.5</v>
      </c>
    </row>
    <row r="24" spans="1:12" ht="45">
      <c r="A24" s="35" t="s">
        <v>49</v>
      </c>
      <c r="B24" s="34" t="s">
        <v>223</v>
      </c>
      <c r="C24" s="34" t="s">
        <v>43</v>
      </c>
      <c r="D24" s="34" t="s">
        <v>51</v>
      </c>
      <c r="E24" s="46">
        <v>65</v>
      </c>
      <c r="F24" s="46">
        <v>2</v>
      </c>
      <c r="G24" s="46" t="s">
        <v>72</v>
      </c>
      <c r="H24" s="46" t="s">
        <v>84</v>
      </c>
      <c r="I24" s="43" t="s">
        <v>75</v>
      </c>
      <c r="J24" s="44">
        <v>247.7</v>
      </c>
      <c r="K24" s="44">
        <v>186.3</v>
      </c>
      <c r="L24" s="44">
        <v>217.5</v>
      </c>
    </row>
    <row r="25" spans="1:12" ht="94.5" customHeight="1">
      <c r="A25" s="35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4" t="s">
        <v>223</v>
      </c>
      <c r="C25" s="34" t="s">
        <v>43</v>
      </c>
      <c r="D25" s="34" t="s">
        <v>51</v>
      </c>
      <c r="E25" s="46" t="s">
        <v>231</v>
      </c>
      <c r="F25" s="46" t="s">
        <v>9</v>
      </c>
      <c r="G25" s="46" t="s">
        <v>72</v>
      </c>
      <c r="H25" s="46" t="s">
        <v>265</v>
      </c>
      <c r="I25" s="43"/>
      <c r="J25" s="44">
        <f>J26</f>
        <v>75</v>
      </c>
      <c r="K25" s="44"/>
      <c r="L25" s="44"/>
    </row>
    <row r="26" spans="1:12" ht="117.75" customHeight="1">
      <c r="A26" s="35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4" t="s">
        <v>223</v>
      </c>
      <c r="C26" s="34" t="s">
        <v>43</v>
      </c>
      <c r="D26" s="34" t="s">
        <v>51</v>
      </c>
      <c r="E26" s="46" t="s">
        <v>231</v>
      </c>
      <c r="F26" s="46" t="s">
        <v>9</v>
      </c>
      <c r="G26" s="46" t="s">
        <v>72</v>
      </c>
      <c r="H26" s="46" t="s">
        <v>265</v>
      </c>
      <c r="I26" s="43" t="s">
        <v>74</v>
      </c>
      <c r="J26" s="44">
        <f>J27</f>
        <v>75</v>
      </c>
      <c r="K26" s="44"/>
      <c r="L26" s="44"/>
    </row>
    <row r="27" spans="1:12" ht="46.5" customHeight="1">
      <c r="A27" s="35" t="str">
        <f>A24</f>
        <v>Расходы на выплаты персоналу государственных (муниципальных) органов</v>
      </c>
      <c r="B27" s="34" t="s">
        <v>223</v>
      </c>
      <c r="C27" s="34" t="s">
        <v>43</v>
      </c>
      <c r="D27" s="34" t="s">
        <v>51</v>
      </c>
      <c r="E27" s="46" t="s">
        <v>231</v>
      </c>
      <c r="F27" s="46" t="s">
        <v>9</v>
      </c>
      <c r="G27" s="46" t="s">
        <v>72</v>
      </c>
      <c r="H27" s="46" t="s">
        <v>265</v>
      </c>
      <c r="I27" s="43" t="s">
        <v>75</v>
      </c>
      <c r="J27" s="44">
        <v>75</v>
      </c>
      <c r="K27" s="44"/>
      <c r="L27" s="44"/>
    </row>
    <row r="28" spans="1:12" ht="31.5" customHeight="1">
      <c r="A28" s="35" t="s">
        <v>55</v>
      </c>
      <c r="B28" s="34" t="s">
        <v>223</v>
      </c>
      <c r="C28" s="34" t="s">
        <v>43</v>
      </c>
      <c r="D28" s="34" t="s">
        <v>51</v>
      </c>
      <c r="E28" s="46">
        <v>65</v>
      </c>
      <c r="F28" s="46">
        <v>2</v>
      </c>
      <c r="G28" s="46" t="s">
        <v>72</v>
      </c>
      <c r="H28" s="46" t="s">
        <v>85</v>
      </c>
      <c r="I28" s="43"/>
      <c r="J28" s="44">
        <f>+J29+J31</f>
        <v>269.2</v>
      </c>
      <c r="K28" s="44">
        <f>+K29+K31</f>
        <v>95</v>
      </c>
      <c r="L28" s="44">
        <f>+L29+L31</f>
        <v>95</v>
      </c>
    </row>
    <row r="29" spans="1:12" ht="44.25" customHeight="1">
      <c r="A29" s="35" t="s">
        <v>52</v>
      </c>
      <c r="B29" s="34" t="s">
        <v>223</v>
      </c>
      <c r="C29" s="34" t="s">
        <v>43</v>
      </c>
      <c r="D29" s="34" t="s">
        <v>51</v>
      </c>
      <c r="E29" s="46">
        <v>65</v>
      </c>
      <c r="F29" s="46">
        <v>2</v>
      </c>
      <c r="G29" s="46" t="s">
        <v>72</v>
      </c>
      <c r="H29" s="46" t="s">
        <v>85</v>
      </c>
      <c r="I29" s="43" t="s">
        <v>76</v>
      </c>
      <c r="J29" s="44">
        <f t="shared" ref="J29" si="7">J30</f>
        <v>244.2</v>
      </c>
      <c r="K29" s="44">
        <f t="shared" ref="K29" si="8">K30</f>
        <v>90</v>
      </c>
      <c r="L29" s="44">
        <f>L30</f>
        <v>90</v>
      </c>
    </row>
    <row r="30" spans="1:12" ht="60">
      <c r="A30" s="35" t="s">
        <v>53</v>
      </c>
      <c r="B30" s="34" t="s">
        <v>223</v>
      </c>
      <c r="C30" s="34" t="s">
        <v>43</v>
      </c>
      <c r="D30" s="34" t="s">
        <v>51</v>
      </c>
      <c r="E30" s="46">
        <v>65</v>
      </c>
      <c r="F30" s="46">
        <v>2</v>
      </c>
      <c r="G30" s="46" t="s">
        <v>72</v>
      </c>
      <c r="H30" s="46" t="s">
        <v>85</v>
      </c>
      <c r="I30" s="43" t="s">
        <v>77</v>
      </c>
      <c r="J30" s="44">
        <v>244.2</v>
      </c>
      <c r="K30" s="44">
        <v>90</v>
      </c>
      <c r="L30" s="44">
        <v>90</v>
      </c>
    </row>
    <row r="31" spans="1:12" ht="15">
      <c r="A31" s="35" t="s">
        <v>56</v>
      </c>
      <c r="B31" s="34" t="s">
        <v>223</v>
      </c>
      <c r="C31" s="34" t="s">
        <v>43</v>
      </c>
      <c r="D31" s="34" t="s">
        <v>51</v>
      </c>
      <c r="E31" s="46">
        <v>65</v>
      </c>
      <c r="F31" s="46">
        <v>2</v>
      </c>
      <c r="G31" s="46" t="s">
        <v>72</v>
      </c>
      <c r="H31" s="46" t="s">
        <v>85</v>
      </c>
      <c r="I31" s="43" t="s">
        <v>78</v>
      </c>
      <c r="J31" s="44">
        <f t="shared" ref="J31" si="9">J32</f>
        <v>25</v>
      </c>
      <c r="K31" s="44">
        <f>K32</f>
        <v>5</v>
      </c>
      <c r="L31" s="44">
        <f>L32</f>
        <v>5</v>
      </c>
    </row>
    <row r="32" spans="1:12" ht="30">
      <c r="A32" s="35" t="s">
        <v>57</v>
      </c>
      <c r="B32" s="34" t="s">
        <v>223</v>
      </c>
      <c r="C32" s="34" t="s">
        <v>43</v>
      </c>
      <c r="D32" s="34" t="s">
        <v>51</v>
      </c>
      <c r="E32" s="46">
        <v>65</v>
      </c>
      <c r="F32" s="46">
        <v>2</v>
      </c>
      <c r="G32" s="46" t="s">
        <v>72</v>
      </c>
      <c r="H32" s="46" t="s">
        <v>85</v>
      </c>
      <c r="I32" s="43" t="s">
        <v>79</v>
      </c>
      <c r="J32" s="44">
        <v>25</v>
      </c>
      <c r="K32" s="44">
        <v>5</v>
      </c>
      <c r="L32" s="44">
        <v>5</v>
      </c>
    </row>
    <row r="33" spans="1:12" ht="92.25" customHeight="1">
      <c r="A33" s="35" t="s">
        <v>222</v>
      </c>
      <c r="B33" s="34" t="s">
        <v>223</v>
      </c>
      <c r="C33" s="34" t="s">
        <v>43</v>
      </c>
      <c r="D33" s="34" t="s">
        <v>51</v>
      </c>
      <c r="E33" s="46">
        <v>89</v>
      </c>
      <c r="F33" s="46">
        <v>0</v>
      </c>
      <c r="G33" s="46"/>
      <c r="H33" s="46"/>
      <c r="I33" s="43"/>
      <c r="J33" s="44">
        <f t="shared" ref="J33" si="10">J34</f>
        <v>0.2</v>
      </c>
      <c r="K33" s="44">
        <f t="shared" ref="K33:L34" si="11">K34</f>
        <v>0.2</v>
      </c>
      <c r="L33" s="44">
        <f t="shared" si="11"/>
        <v>0.2</v>
      </c>
    </row>
    <row r="34" spans="1:12" ht="114.75" customHeight="1">
      <c r="A34" s="35" t="s">
        <v>247</v>
      </c>
      <c r="B34" s="34" t="s">
        <v>223</v>
      </c>
      <c r="C34" s="34" t="s">
        <v>43</v>
      </c>
      <c r="D34" s="34" t="s">
        <v>51</v>
      </c>
      <c r="E34" s="46">
        <v>89</v>
      </c>
      <c r="F34" s="46">
        <v>1</v>
      </c>
      <c r="G34" s="46"/>
      <c r="H34" s="46"/>
      <c r="I34" s="43"/>
      <c r="J34" s="44">
        <f>J35</f>
        <v>0.2</v>
      </c>
      <c r="K34" s="44">
        <f t="shared" si="11"/>
        <v>0.2</v>
      </c>
      <c r="L34" s="44">
        <f t="shared" si="11"/>
        <v>0.2</v>
      </c>
    </row>
    <row r="35" spans="1:12" ht="195">
      <c r="A35" s="35" t="s">
        <v>38</v>
      </c>
      <c r="B35" s="34" t="s">
        <v>223</v>
      </c>
      <c r="C35" s="34" t="s">
        <v>43</v>
      </c>
      <c r="D35" s="34" t="s">
        <v>51</v>
      </c>
      <c r="E35" s="46">
        <v>89</v>
      </c>
      <c r="F35" s="46">
        <v>1</v>
      </c>
      <c r="G35" s="46" t="s">
        <v>72</v>
      </c>
      <c r="H35" s="46" t="s">
        <v>86</v>
      </c>
      <c r="I35" s="43"/>
      <c r="J35" s="45">
        <f t="shared" ref="J35:J36" si="12">J36</f>
        <v>0.2</v>
      </c>
      <c r="K35" s="45">
        <f t="shared" ref="K35:L36" si="13">K36</f>
        <v>0.2</v>
      </c>
      <c r="L35" s="45">
        <f t="shared" si="13"/>
        <v>0.2</v>
      </c>
    </row>
    <row r="36" spans="1:12" ht="48" customHeight="1">
      <c r="A36" s="35" t="s">
        <v>52</v>
      </c>
      <c r="B36" s="34" t="s">
        <v>223</v>
      </c>
      <c r="C36" s="34" t="s">
        <v>43</v>
      </c>
      <c r="D36" s="34" t="s">
        <v>51</v>
      </c>
      <c r="E36" s="46">
        <v>89</v>
      </c>
      <c r="F36" s="46">
        <v>1</v>
      </c>
      <c r="G36" s="46" t="s">
        <v>72</v>
      </c>
      <c r="H36" s="46" t="s">
        <v>86</v>
      </c>
      <c r="I36" s="43" t="s">
        <v>76</v>
      </c>
      <c r="J36" s="45">
        <f t="shared" si="12"/>
        <v>0.2</v>
      </c>
      <c r="K36" s="45">
        <f t="shared" si="13"/>
        <v>0.2</v>
      </c>
      <c r="L36" s="45">
        <f t="shared" si="13"/>
        <v>0.2</v>
      </c>
    </row>
    <row r="37" spans="1:12" ht="60">
      <c r="A37" s="35" t="s">
        <v>53</v>
      </c>
      <c r="B37" s="34" t="s">
        <v>223</v>
      </c>
      <c r="C37" s="34" t="s">
        <v>43</v>
      </c>
      <c r="D37" s="34" t="s">
        <v>51</v>
      </c>
      <c r="E37" s="46">
        <v>89</v>
      </c>
      <c r="F37" s="46">
        <v>1</v>
      </c>
      <c r="G37" s="46" t="s">
        <v>72</v>
      </c>
      <c r="H37" s="46" t="s">
        <v>86</v>
      </c>
      <c r="I37" s="43" t="s">
        <v>77</v>
      </c>
      <c r="J37" s="45">
        <v>0.2</v>
      </c>
      <c r="K37" s="45">
        <v>0.2</v>
      </c>
      <c r="L37" s="45">
        <v>0.2</v>
      </c>
    </row>
    <row r="38" spans="1:12" ht="15">
      <c r="A38" s="35" t="s">
        <v>59</v>
      </c>
      <c r="B38" s="34" t="s">
        <v>223</v>
      </c>
      <c r="C38" s="174" t="s">
        <v>43</v>
      </c>
      <c r="D38" s="174" t="s">
        <v>18</v>
      </c>
      <c r="E38" s="46"/>
      <c r="F38" s="46"/>
      <c r="G38" s="46"/>
      <c r="H38" s="46"/>
      <c r="I38" s="43"/>
      <c r="J38" s="53">
        <f t="shared" ref="J38:J40" si="14">J39</f>
        <v>5</v>
      </c>
      <c r="K38" s="44">
        <f t="shared" ref="K38:L40" si="15">K39</f>
        <v>5</v>
      </c>
      <c r="L38" s="44">
        <f t="shared" si="15"/>
        <v>5</v>
      </c>
    </row>
    <row r="39" spans="1:12" ht="91.5" customHeight="1">
      <c r="A39" s="35" t="s">
        <v>222</v>
      </c>
      <c r="B39" s="34" t="s">
        <v>223</v>
      </c>
      <c r="C39" s="34" t="s">
        <v>43</v>
      </c>
      <c r="D39" s="34" t="s">
        <v>18</v>
      </c>
      <c r="E39" s="46" t="s">
        <v>87</v>
      </c>
      <c r="F39" s="46" t="s">
        <v>88</v>
      </c>
      <c r="G39" s="46"/>
      <c r="H39" s="46"/>
      <c r="I39" s="43"/>
      <c r="J39" s="44">
        <f t="shared" si="14"/>
        <v>5</v>
      </c>
      <c r="K39" s="44">
        <f t="shared" si="15"/>
        <v>5</v>
      </c>
      <c r="L39" s="44">
        <f t="shared" si="15"/>
        <v>5</v>
      </c>
    </row>
    <row r="40" spans="1:12" ht="111.75" customHeight="1">
      <c r="A40" s="35" t="s">
        <v>247</v>
      </c>
      <c r="B40" s="34" t="s">
        <v>223</v>
      </c>
      <c r="C40" s="34" t="s">
        <v>43</v>
      </c>
      <c r="D40" s="34" t="s">
        <v>18</v>
      </c>
      <c r="E40" s="46" t="s">
        <v>87</v>
      </c>
      <c r="F40" s="46" t="s">
        <v>8</v>
      </c>
      <c r="G40" s="46"/>
      <c r="H40" s="46"/>
      <c r="I40" s="43"/>
      <c r="J40" s="44">
        <f t="shared" si="14"/>
        <v>5</v>
      </c>
      <c r="K40" s="44">
        <f t="shared" si="15"/>
        <v>5</v>
      </c>
      <c r="L40" s="44">
        <f t="shared" si="15"/>
        <v>5</v>
      </c>
    </row>
    <row r="41" spans="1:12" ht="60">
      <c r="A41" s="35" t="s">
        <v>248</v>
      </c>
      <c r="B41" s="34" t="s">
        <v>223</v>
      </c>
      <c r="C41" s="34" t="s">
        <v>43</v>
      </c>
      <c r="D41" s="34" t="s">
        <v>18</v>
      </c>
      <c r="E41" s="46" t="s">
        <v>87</v>
      </c>
      <c r="F41" s="46" t="s">
        <v>8</v>
      </c>
      <c r="G41" s="46" t="s">
        <v>72</v>
      </c>
      <c r="H41" s="46" t="s">
        <v>89</v>
      </c>
      <c r="I41" s="43"/>
      <c r="J41" s="44">
        <f>J43</f>
        <v>5</v>
      </c>
      <c r="K41" s="44">
        <f>K43</f>
        <v>5</v>
      </c>
      <c r="L41" s="44">
        <f>L43</f>
        <v>5</v>
      </c>
    </row>
    <row r="42" spans="1:12" ht="15">
      <c r="A42" s="35" t="s">
        <v>56</v>
      </c>
      <c r="B42" s="34" t="s">
        <v>223</v>
      </c>
      <c r="C42" s="34" t="s">
        <v>43</v>
      </c>
      <c r="D42" s="34" t="s">
        <v>18</v>
      </c>
      <c r="E42" s="46" t="s">
        <v>87</v>
      </c>
      <c r="F42" s="46" t="s">
        <v>8</v>
      </c>
      <c r="G42" s="46" t="s">
        <v>72</v>
      </c>
      <c r="H42" s="46" t="s">
        <v>89</v>
      </c>
      <c r="I42" s="43" t="s">
        <v>78</v>
      </c>
      <c r="J42" s="44">
        <f>J43</f>
        <v>5</v>
      </c>
      <c r="K42" s="44">
        <f>K43</f>
        <v>5</v>
      </c>
      <c r="L42" s="44">
        <f>L43</f>
        <v>5</v>
      </c>
    </row>
    <row r="43" spans="1:12" ht="15">
      <c r="A43" s="35" t="s">
        <v>60</v>
      </c>
      <c r="B43" s="34" t="s">
        <v>223</v>
      </c>
      <c r="C43" s="34" t="s">
        <v>43</v>
      </c>
      <c r="D43" s="34" t="s">
        <v>61</v>
      </c>
      <c r="E43" s="46" t="s">
        <v>87</v>
      </c>
      <c r="F43" s="46" t="s">
        <v>8</v>
      </c>
      <c r="G43" s="46" t="s">
        <v>72</v>
      </c>
      <c r="H43" s="46" t="s">
        <v>89</v>
      </c>
      <c r="I43" s="43" t="s">
        <v>80</v>
      </c>
      <c r="J43" s="44">
        <v>5</v>
      </c>
      <c r="K43" s="44">
        <v>5</v>
      </c>
      <c r="L43" s="44">
        <v>5</v>
      </c>
    </row>
    <row r="44" spans="1:12" ht="15">
      <c r="A44" s="32" t="s">
        <v>161</v>
      </c>
      <c r="B44" s="33" t="s">
        <v>223</v>
      </c>
      <c r="C44" s="33" t="s">
        <v>45</v>
      </c>
      <c r="D44" s="34"/>
      <c r="E44" s="46"/>
      <c r="F44" s="46"/>
      <c r="G44" s="46"/>
      <c r="H44" s="46"/>
      <c r="I44" s="43"/>
      <c r="J44" s="44">
        <f>J45</f>
        <v>89.8</v>
      </c>
      <c r="K44" s="44">
        <f t="shared" ref="K44:L44" si="16">K45</f>
        <v>92.8</v>
      </c>
      <c r="L44" s="44">
        <f t="shared" si="16"/>
        <v>96</v>
      </c>
    </row>
    <row r="45" spans="1:12" ht="30">
      <c r="A45" s="35" t="s">
        <v>162</v>
      </c>
      <c r="B45" s="34" t="s">
        <v>223</v>
      </c>
      <c r="C45" s="34" t="s">
        <v>45</v>
      </c>
      <c r="D45" s="34" t="s">
        <v>62</v>
      </c>
      <c r="E45" s="46"/>
      <c r="F45" s="46"/>
      <c r="G45" s="46"/>
      <c r="H45" s="46"/>
      <c r="I45" s="43"/>
      <c r="J45" s="44">
        <f t="shared" ref="J45:L46" si="17">J46</f>
        <v>89.8</v>
      </c>
      <c r="K45" s="44">
        <f t="shared" si="17"/>
        <v>92.8</v>
      </c>
      <c r="L45" s="44">
        <f t="shared" si="17"/>
        <v>96</v>
      </c>
    </row>
    <row r="46" spans="1:12" ht="60">
      <c r="A46" s="35" t="s">
        <v>163</v>
      </c>
      <c r="B46" s="34" t="s">
        <v>223</v>
      </c>
      <c r="C46" s="34" t="s">
        <v>45</v>
      </c>
      <c r="D46" s="34" t="s">
        <v>62</v>
      </c>
      <c r="E46" s="46" t="s">
        <v>91</v>
      </c>
      <c r="F46" s="46" t="s">
        <v>88</v>
      </c>
      <c r="G46" s="46"/>
      <c r="H46" s="46"/>
      <c r="I46" s="43"/>
      <c r="J46" s="44">
        <f>J47</f>
        <v>89.8</v>
      </c>
      <c r="K46" s="44">
        <f t="shared" si="17"/>
        <v>92.8</v>
      </c>
      <c r="L46" s="44">
        <f t="shared" si="17"/>
        <v>96</v>
      </c>
    </row>
    <row r="47" spans="1:12" ht="45">
      <c r="A47" s="35" t="s">
        <v>164</v>
      </c>
      <c r="B47" s="34" t="s">
        <v>223</v>
      </c>
      <c r="C47" s="34" t="s">
        <v>45</v>
      </c>
      <c r="D47" s="34" t="s">
        <v>62</v>
      </c>
      <c r="E47" s="46" t="s">
        <v>91</v>
      </c>
      <c r="F47" s="46" t="s">
        <v>10</v>
      </c>
      <c r="G47" s="46"/>
      <c r="H47" s="46"/>
      <c r="I47" s="43"/>
      <c r="J47" s="44">
        <f t="shared" ref="J47:J52" si="18">J48</f>
        <v>89.8</v>
      </c>
      <c r="K47" s="44">
        <f t="shared" ref="K47:L52" si="19">K48</f>
        <v>92.8</v>
      </c>
      <c r="L47" s="44">
        <f t="shared" si="19"/>
        <v>96</v>
      </c>
    </row>
    <row r="48" spans="1:12" ht="75">
      <c r="A48" s="36" t="s">
        <v>165</v>
      </c>
      <c r="B48" s="34" t="s">
        <v>223</v>
      </c>
      <c r="C48" s="34" t="s">
        <v>45</v>
      </c>
      <c r="D48" s="34" t="s">
        <v>62</v>
      </c>
      <c r="E48" s="46" t="s">
        <v>91</v>
      </c>
      <c r="F48" s="46" t="s">
        <v>10</v>
      </c>
      <c r="G48" s="46" t="s">
        <v>45</v>
      </c>
      <c r="H48" s="46"/>
      <c r="I48" s="43"/>
      <c r="J48" s="44">
        <f t="shared" si="18"/>
        <v>89.8</v>
      </c>
      <c r="K48" s="44">
        <f t="shared" si="19"/>
        <v>92.8</v>
      </c>
      <c r="L48" s="44">
        <f t="shared" si="19"/>
        <v>96</v>
      </c>
    </row>
    <row r="49" spans="1:12" ht="60">
      <c r="A49" s="35" t="s">
        <v>167</v>
      </c>
      <c r="B49" s="34" t="s">
        <v>223</v>
      </c>
      <c r="C49" s="34" t="s">
        <v>45</v>
      </c>
      <c r="D49" s="34" t="s">
        <v>62</v>
      </c>
      <c r="E49" s="46" t="s">
        <v>91</v>
      </c>
      <c r="F49" s="46" t="s">
        <v>10</v>
      </c>
      <c r="G49" s="46" t="s">
        <v>45</v>
      </c>
      <c r="H49" s="46" t="s">
        <v>166</v>
      </c>
      <c r="I49" s="43"/>
      <c r="J49" s="44">
        <f>J52+J50</f>
        <v>89.8</v>
      </c>
      <c r="K49" s="44">
        <f t="shared" ref="K49:L49" si="20">K52+K50</f>
        <v>92.8</v>
      </c>
      <c r="L49" s="44">
        <f t="shared" si="20"/>
        <v>96</v>
      </c>
    </row>
    <row r="50" spans="1:12" ht="120">
      <c r="A50" s="35" t="s">
        <v>48</v>
      </c>
      <c r="B50" s="34" t="s">
        <v>223</v>
      </c>
      <c r="C50" s="34" t="s">
        <v>45</v>
      </c>
      <c r="D50" s="34" t="s">
        <v>62</v>
      </c>
      <c r="E50" s="46" t="s">
        <v>91</v>
      </c>
      <c r="F50" s="46" t="s">
        <v>10</v>
      </c>
      <c r="G50" s="46" t="s">
        <v>45</v>
      </c>
      <c r="H50" s="46" t="s">
        <v>166</v>
      </c>
      <c r="I50" s="43" t="s">
        <v>74</v>
      </c>
      <c r="J50" s="44">
        <f>J51</f>
        <v>84.8</v>
      </c>
      <c r="K50" s="44">
        <f t="shared" ref="K50:L50" si="21">K51</f>
        <v>87.8</v>
      </c>
      <c r="L50" s="44">
        <f t="shared" si="21"/>
        <v>91</v>
      </c>
    </row>
    <row r="51" spans="1:12" ht="45">
      <c r="A51" s="35" t="s">
        <v>49</v>
      </c>
      <c r="B51" s="34" t="s">
        <v>223</v>
      </c>
      <c r="C51" s="34" t="s">
        <v>45</v>
      </c>
      <c r="D51" s="34" t="s">
        <v>62</v>
      </c>
      <c r="E51" s="46" t="s">
        <v>91</v>
      </c>
      <c r="F51" s="46" t="s">
        <v>10</v>
      </c>
      <c r="G51" s="46" t="s">
        <v>45</v>
      </c>
      <c r="H51" s="46" t="s">
        <v>166</v>
      </c>
      <c r="I51" s="43" t="s">
        <v>75</v>
      </c>
      <c r="J51" s="44">
        <v>84.8</v>
      </c>
      <c r="K51" s="44">
        <v>87.8</v>
      </c>
      <c r="L51" s="44">
        <v>91</v>
      </c>
    </row>
    <row r="52" spans="1:12" ht="53.25" customHeight="1">
      <c r="A52" s="35" t="s">
        <v>52</v>
      </c>
      <c r="B52" s="34" t="s">
        <v>223</v>
      </c>
      <c r="C52" s="34" t="s">
        <v>45</v>
      </c>
      <c r="D52" s="34" t="s">
        <v>62</v>
      </c>
      <c r="E52" s="46" t="s">
        <v>91</v>
      </c>
      <c r="F52" s="46" t="s">
        <v>10</v>
      </c>
      <c r="G52" s="46" t="s">
        <v>45</v>
      </c>
      <c r="H52" s="46" t="s">
        <v>166</v>
      </c>
      <c r="I52" s="43" t="s">
        <v>76</v>
      </c>
      <c r="J52" s="44">
        <f t="shared" si="18"/>
        <v>5</v>
      </c>
      <c r="K52" s="44">
        <f t="shared" si="19"/>
        <v>5</v>
      </c>
      <c r="L52" s="44">
        <f t="shared" si="19"/>
        <v>5</v>
      </c>
    </row>
    <row r="53" spans="1:12" ht="53.25" customHeight="1">
      <c r="A53" s="35" t="s">
        <v>53</v>
      </c>
      <c r="B53" s="34" t="s">
        <v>223</v>
      </c>
      <c r="C53" s="34" t="s">
        <v>45</v>
      </c>
      <c r="D53" s="34" t="s">
        <v>62</v>
      </c>
      <c r="E53" s="46" t="s">
        <v>91</v>
      </c>
      <c r="F53" s="46" t="s">
        <v>10</v>
      </c>
      <c r="G53" s="46" t="s">
        <v>45</v>
      </c>
      <c r="H53" s="46" t="s">
        <v>166</v>
      </c>
      <c r="I53" s="43" t="s">
        <v>77</v>
      </c>
      <c r="J53" s="44">
        <v>5</v>
      </c>
      <c r="K53" s="44">
        <v>5</v>
      </c>
      <c r="L53" s="44">
        <v>5</v>
      </c>
    </row>
    <row r="54" spans="1:12" ht="18.75" customHeight="1">
      <c r="A54" s="32" t="s">
        <v>63</v>
      </c>
      <c r="B54" s="33" t="s">
        <v>223</v>
      </c>
      <c r="C54" s="213" t="s">
        <v>51</v>
      </c>
      <c r="D54" s="34"/>
      <c r="E54" s="46"/>
      <c r="F54" s="46"/>
      <c r="G54" s="46"/>
      <c r="H54" s="46"/>
      <c r="I54" s="43"/>
      <c r="J54" s="44">
        <f>J55</f>
        <v>110.5</v>
      </c>
      <c r="K54" s="44">
        <f>K55</f>
        <v>110.5</v>
      </c>
      <c r="L54" s="44">
        <f>L55</f>
        <v>110.5</v>
      </c>
    </row>
    <row r="55" spans="1:12" ht="30">
      <c r="A55" s="35" t="s">
        <v>65</v>
      </c>
      <c r="B55" s="34" t="s">
        <v>223</v>
      </c>
      <c r="C55" s="34" t="s">
        <v>51</v>
      </c>
      <c r="D55" s="34" t="s">
        <v>66</v>
      </c>
      <c r="E55" s="46"/>
      <c r="F55" s="46"/>
      <c r="G55" s="46"/>
      <c r="H55" s="46"/>
      <c r="I55" s="43"/>
      <c r="J55" s="44">
        <f>J56</f>
        <v>110.5</v>
      </c>
      <c r="K55" s="44">
        <f t="shared" ref="K55:L55" si="22">K56</f>
        <v>110.5</v>
      </c>
      <c r="L55" s="44">
        <f t="shared" si="22"/>
        <v>110.5</v>
      </c>
    </row>
    <row r="56" spans="1:12" ht="104.25" customHeight="1">
      <c r="A56" s="37" t="s">
        <v>249</v>
      </c>
      <c r="B56" s="34" t="s">
        <v>223</v>
      </c>
      <c r="C56" s="34" t="s">
        <v>51</v>
      </c>
      <c r="D56" s="34" t="s">
        <v>66</v>
      </c>
      <c r="E56" s="46" t="s">
        <v>17</v>
      </c>
      <c r="F56" s="46" t="s">
        <v>88</v>
      </c>
      <c r="G56" s="46"/>
      <c r="H56" s="46"/>
      <c r="I56" s="43"/>
      <c r="J56" s="44">
        <f>J59</f>
        <v>110.5</v>
      </c>
      <c r="K56" s="44">
        <f t="shared" ref="K56:L56" si="23">K59</f>
        <v>110.5</v>
      </c>
      <c r="L56" s="44">
        <f t="shared" si="23"/>
        <v>110.5</v>
      </c>
    </row>
    <row r="57" spans="1:12" ht="104.25" customHeight="1">
      <c r="A57" s="37" t="s">
        <v>250</v>
      </c>
      <c r="B57" s="34" t="s">
        <v>223</v>
      </c>
      <c r="C57" s="34" t="s">
        <v>51</v>
      </c>
      <c r="D57" s="34" t="s">
        <v>66</v>
      </c>
      <c r="E57" s="46" t="s">
        <v>17</v>
      </c>
      <c r="F57" s="46" t="s">
        <v>8</v>
      </c>
      <c r="G57" s="46"/>
      <c r="H57" s="46"/>
      <c r="I57" s="43"/>
      <c r="J57" s="44">
        <f t="shared" ref="J57:L58" si="24">J58</f>
        <v>110.5</v>
      </c>
      <c r="K57" s="44">
        <f t="shared" si="24"/>
        <v>110.5</v>
      </c>
      <c r="L57" s="44">
        <f t="shared" si="24"/>
        <v>110.5</v>
      </c>
    </row>
    <row r="58" spans="1:12" ht="90.75" customHeight="1">
      <c r="A58" s="37" t="s">
        <v>251</v>
      </c>
      <c r="B58" s="34" t="s">
        <v>223</v>
      </c>
      <c r="C58" s="34" t="s">
        <v>51</v>
      </c>
      <c r="D58" s="34" t="s">
        <v>66</v>
      </c>
      <c r="E58" s="46" t="s">
        <v>17</v>
      </c>
      <c r="F58" s="46" t="s">
        <v>8</v>
      </c>
      <c r="G58" s="46" t="s">
        <v>51</v>
      </c>
      <c r="H58" s="46"/>
      <c r="I58" s="43"/>
      <c r="J58" s="44">
        <f t="shared" si="24"/>
        <v>110.5</v>
      </c>
      <c r="K58" s="44">
        <f t="shared" si="24"/>
        <v>110.5</v>
      </c>
      <c r="L58" s="44">
        <f t="shared" si="24"/>
        <v>110.5</v>
      </c>
    </row>
    <row r="59" spans="1:12" ht="180">
      <c r="A59" s="37" t="s">
        <v>211</v>
      </c>
      <c r="B59" s="34" t="s">
        <v>223</v>
      </c>
      <c r="C59" s="34" t="s">
        <v>51</v>
      </c>
      <c r="D59" s="34" t="s">
        <v>66</v>
      </c>
      <c r="E59" s="46" t="s">
        <v>17</v>
      </c>
      <c r="F59" s="46" t="s">
        <v>8</v>
      </c>
      <c r="G59" s="46" t="s">
        <v>51</v>
      </c>
      <c r="H59" s="46" t="s">
        <v>92</v>
      </c>
      <c r="I59" s="43"/>
      <c r="J59" s="44">
        <f>J60</f>
        <v>110.5</v>
      </c>
      <c r="K59" s="44">
        <f t="shared" ref="K59:L59" si="25">K60</f>
        <v>110.5</v>
      </c>
      <c r="L59" s="44">
        <f t="shared" si="25"/>
        <v>110.5</v>
      </c>
    </row>
    <row r="60" spans="1:12" ht="47.25" customHeight="1">
      <c r="A60" s="35" t="s">
        <v>52</v>
      </c>
      <c r="B60" s="34" t="s">
        <v>223</v>
      </c>
      <c r="C60" s="34" t="s">
        <v>51</v>
      </c>
      <c r="D60" s="34" t="s">
        <v>66</v>
      </c>
      <c r="E60" s="46" t="s">
        <v>17</v>
      </c>
      <c r="F60" s="46" t="s">
        <v>8</v>
      </c>
      <c r="G60" s="46" t="s">
        <v>51</v>
      </c>
      <c r="H60" s="46" t="s">
        <v>92</v>
      </c>
      <c r="I60" s="43" t="s">
        <v>76</v>
      </c>
      <c r="J60" s="44">
        <f>J61</f>
        <v>110.5</v>
      </c>
      <c r="K60" s="44">
        <f t="shared" ref="K60:L60" si="26">K61</f>
        <v>110.5</v>
      </c>
      <c r="L60" s="44">
        <f t="shared" si="26"/>
        <v>110.5</v>
      </c>
    </row>
    <row r="61" spans="1:12" ht="60">
      <c r="A61" s="35" t="s">
        <v>53</v>
      </c>
      <c r="B61" s="34" t="s">
        <v>223</v>
      </c>
      <c r="C61" s="34" t="s">
        <v>51</v>
      </c>
      <c r="D61" s="34" t="s">
        <v>66</v>
      </c>
      <c r="E61" s="46" t="s">
        <v>17</v>
      </c>
      <c r="F61" s="46" t="s">
        <v>8</v>
      </c>
      <c r="G61" s="46" t="s">
        <v>51</v>
      </c>
      <c r="H61" s="46" t="s">
        <v>92</v>
      </c>
      <c r="I61" s="43" t="s">
        <v>77</v>
      </c>
      <c r="J61" s="44">
        <v>110.5</v>
      </c>
      <c r="K61" s="44">
        <v>110.5</v>
      </c>
      <c r="L61" s="44">
        <v>110.5</v>
      </c>
    </row>
    <row r="62" spans="1:12" ht="15.75" customHeight="1">
      <c r="A62" s="32" t="s">
        <v>67</v>
      </c>
      <c r="B62" s="33" t="s">
        <v>223</v>
      </c>
      <c r="C62" s="33" t="s">
        <v>58</v>
      </c>
      <c r="D62" s="34"/>
      <c r="E62" s="46"/>
      <c r="F62" s="46"/>
      <c r="G62" s="46"/>
      <c r="H62" s="46"/>
      <c r="I62" s="43"/>
      <c r="J62" s="44">
        <f>J63</f>
        <v>100</v>
      </c>
      <c r="K62" s="44">
        <f t="shared" ref="K62:L62" si="27">K63</f>
        <v>130</v>
      </c>
      <c r="L62" s="44">
        <f t="shared" si="27"/>
        <v>130</v>
      </c>
    </row>
    <row r="63" spans="1:12" ht="15">
      <c r="A63" s="38" t="s">
        <v>73</v>
      </c>
      <c r="B63" s="34" t="s">
        <v>223</v>
      </c>
      <c r="C63" s="34" t="s">
        <v>58</v>
      </c>
      <c r="D63" s="34" t="s">
        <v>62</v>
      </c>
      <c r="E63" s="46"/>
      <c r="F63" s="46"/>
      <c r="G63" s="46"/>
      <c r="H63" s="46"/>
      <c r="I63" s="34"/>
      <c r="J63" s="44">
        <f>J64</f>
        <v>100</v>
      </c>
      <c r="K63" s="44">
        <f>K64</f>
        <v>130</v>
      </c>
      <c r="L63" s="44">
        <f>L64</f>
        <v>130</v>
      </c>
    </row>
    <row r="64" spans="1:12" ht="108" customHeight="1">
      <c r="A64" s="38" t="s">
        <v>254</v>
      </c>
      <c r="B64" s="34" t="s">
        <v>223</v>
      </c>
      <c r="C64" s="34" t="s">
        <v>58</v>
      </c>
      <c r="D64" s="34" t="s">
        <v>62</v>
      </c>
      <c r="E64" s="46" t="s">
        <v>17</v>
      </c>
      <c r="F64" s="46" t="s">
        <v>88</v>
      </c>
      <c r="G64" s="46"/>
      <c r="H64" s="46"/>
      <c r="I64" s="34"/>
      <c r="J64" s="44">
        <f>J66</f>
        <v>100</v>
      </c>
      <c r="K64" s="44">
        <f t="shared" ref="K64:L64" si="28">K66</f>
        <v>130</v>
      </c>
      <c r="L64" s="44">
        <f t="shared" si="28"/>
        <v>130</v>
      </c>
    </row>
    <row r="65" spans="1:12" ht="108" customHeight="1">
      <c r="A65" s="38" t="s">
        <v>252</v>
      </c>
      <c r="B65" s="34" t="s">
        <v>223</v>
      </c>
      <c r="C65" s="34" t="s">
        <v>58</v>
      </c>
      <c r="D65" s="34" t="s">
        <v>62</v>
      </c>
      <c r="E65" s="46" t="s">
        <v>17</v>
      </c>
      <c r="F65" s="46" t="s">
        <v>8</v>
      </c>
      <c r="G65" s="46"/>
      <c r="H65" s="46"/>
      <c r="I65" s="34"/>
      <c r="J65" s="44">
        <f>J66</f>
        <v>100</v>
      </c>
      <c r="K65" s="44">
        <f>K66</f>
        <v>130</v>
      </c>
      <c r="L65" s="44">
        <f>L66</f>
        <v>130</v>
      </c>
    </row>
    <row r="66" spans="1:12" ht="30.75" customHeight="1">
      <c r="A66" s="39" t="s">
        <v>253</v>
      </c>
      <c r="B66" s="34" t="s">
        <v>223</v>
      </c>
      <c r="C66" s="34" t="s">
        <v>58</v>
      </c>
      <c r="D66" s="34" t="s">
        <v>62</v>
      </c>
      <c r="E66" s="46" t="s">
        <v>17</v>
      </c>
      <c r="F66" s="46" t="s">
        <v>8</v>
      </c>
      <c r="G66" s="46" t="s">
        <v>43</v>
      </c>
      <c r="H66" s="46"/>
      <c r="I66" s="34"/>
      <c r="J66" s="44">
        <f>J67+J70</f>
        <v>100</v>
      </c>
      <c r="K66" s="44">
        <f t="shared" ref="K66:L66" si="29">K67+K70</f>
        <v>130</v>
      </c>
      <c r="L66" s="44">
        <f t="shared" si="29"/>
        <v>130</v>
      </c>
    </row>
    <row r="67" spans="1:12" ht="15">
      <c r="A67" s="38" t="s">
        <v>169</v>
      </c>
      <c r="B67" s="34" t="s">
        <v>223</v>
      </c>
      <c r="C67" s="34" t="s">
        <v>58</v>
      </c>
      <c r="D67" s="34" t="s">
        <v>62</v>
      </c>
      <c r="E67" s="46" t="s">
        <v>17</v>
      </c>
      <c r="F67" s="46" t="s">
        <v>8</v>
      </c>
      <c r="G67" s="46" t="s">
        <v>43</v>
      </c>
      <c r="H67" s="46" t="s">
        <v>168</v>
      </c>
      <c r="I67" s="34"/>
      <c r="J67" s="44">
        <f t="shared" ref="J67:J68" si="30">J68</f>
        <v>80</v>
      </c>
      <c r="K67" s="44">
        <f t="shared" ref="K67:K68" si="31">K68</f>
        <v>80</v>
      </c>
      <c r="L67" s="44">
        <f t="shared" ref="L67:L68" si="32">L68</f>
        <v>80</v>
      </c>
    </row>
    <row r="68" spans="1:12" ht="54" customHeight="1">
      <c r="A68" s="35" t="s">
        <v>52</v>
      </c>
      <c r="B68" s="34" t="s">
        <v>223</v>
      </c>
      <c r="C68" s="34" t="s">
        <v>58</v>
      </c>
      <c r="D68" s="34" t="s">
        <v>62</v>
      </c>
      <c r="E68" s="46" t="s">
        <v>17</v>
      </c>
      <c r="F68" s="46" t="s">
        <v>8</v>
      </c>
      <c r="G68" s="46" t="s">
        <v>43</v>
      </c>
      <c r="H68" s="46" t="s">
        <v>168</v>
      </c>
      <c r="I68" s="34" t="s">
        <v>76</v>
      </c>
      <c r="J68" s="44">
        <f t="shared" si="30"/>
        <v>80</v>
      </c>
      <c r="K68" s="44">
        <f t="shared" si="31"/>
        <v>80</v>
      </c>
      <c r="L68" s="44">
        <f t="shared" si="32"/>
        <v>80</v>
      </c>
    </row>
    <row r="69" spans="1:12" ht="60">
      <c r="A69" s="35" t="s">
        <v>53</v>
      </c>
      <c r="B69" s="34" t="s">
        <v>223</v>
      </c>
      <c r="C69" s="34" t="s">
        <v>58</v>
      </c>
      <c r="D69" s="34" t="s">
        <v>62</v>
      </c>
      <c r="E69" s="46" t="s">
        <v>17</v>
      </c>
      <c r="F69" s="46" t="s">
        <v>8</v>
      </c>
      <c r="G69" s="46" t="s">
        <v>43</v>
      </c>
      <c r="H69" s="46" t="s">
        <v>168</v>
      </c>
      <c r="I69" s="34" t="s">
        <v>77</v>
      </c>
      <c r="J69" s="44">
        <v>80</v>
      </c>
      <c r="K69" s="44">
        <v>80</v>
      </c>
      <c r="L69" s="44">
        <v>80</v>
      </c>
    </row>
    <row r="70" spans="1:12" ht="30">
      <c r="A70" s="38" t="s">
        <v>171</v>
      </c>
      <c r="B70" s="34" t="s">
        <v>223</v>
      </c>
      <c r="C70" s="34" t="s">
        <v>58</v>
      </c>
      <c r="D70" s="34" t="s">
        <v>62</v>
      </c>
      <c r="E70" s="46" t="s">
        <v>17</v>
      </c>
      <c r="F70" s="46" t="s">
        <v>8</v>
      </c>
      <c r="G70" s="46" t="s">
        <v>43</v>
      </c>
      <c r="H70" s="46" t="s">
        <v>170</v>
      </c>
      <c r="I70" s="34"/>
      <c r="J70" s="44">
        <f>J71</f>
        <v>20</v>
      </c>
      <c r="K70" s="44">
        <f>K71</f>
        <v>50</v>
      </c>
      <c r="L70" s="44">
        <f t="shared" ref="L70:L71" si="33">L71</f>
        <v>50</v>
      </c>
    </row>
    <row r="71" spans="1:12" ht="46.5" customHeight="1">
      <c r="A71" s="35" t="s">
        <v>52</v>
      </c>
      <c r="B71" s="34" t="s">
        <v>223</v>
      </c>
      <c r="C71" s="34" t="s">
        <v>58</v>
      </c>
      <c r="D71" s="34" t="s">
        <v>62</v>
      </c>
      <c r="E71" s="46" t="s">
        <v>17</v>
      </c>
      <c r="F71" s="46" t="s">
        <v>8</v>
      </c>
      <c r="G71" s="46" t="s">
        <v>43</v>
      </c>
      <c r="H71" s="46" t="s">
        <v>170</v>
      </c>
      <c r="I71" s="34" t="s">
        <v>76</v>
      </c>
      <c r="J71" s="44">
        <f>J72</f>
        <v>20</v>
      </c>
      <c r="K71" s="44">
        <f t="shared" ref="K71" si="34">K72</f>
        <v>50</v>
      </c>
      <c r="L71" s="44">
        <f t="shared" si="33"/>
        <v>50</v>
      </c>
    </row>
    <row r="72" spans="1:12" ht="60">
      <c r="A72" s="35" t="s">
        <v>53</v>
      </c>
      <c r="B72" s="34" t="s">
        <v>223</v>
      </c>
      <c r="C72" s="34" t="s">
        <v>58</v>
      </c>
      <c r="D72" s="34" t="s">
        <v>62</v>
      </c>
      <c r="E72" s="46" t="s">
        <v>17</v>
      </c>
      <c r="F72" s="46" t="s">
        <v>8</v>
      </c>
      <c r="G72" s="46" t="s">
        <v>43</v>
      </c>
      <c r="H72" s="46" t="s">
        <v>170</v>
      </c>
      <c r="I72" s="34" t="s">
        <v>77</v>
      </c>
      <c r="J72" s="44">
        <v>20</v>
      </c>
      <c r="K72" s="44">
        <v>50</v>
      </c>
      <c r="L72" s="44">
        <v>50</v>
      </c>
    </row>
    <row r="73" spans="1:12" ht="15">
      <c r="A73" s="32" t="s">
        <v>68</v>
      </c>
      <c r="B73" s="33" t="s">
        <v>223</v>
      </c>
      <c r="C73" s="213" t="s">
        <v>17</v>
      </c>
      <c r="D73" s="34"/>
      <c r="E73" s="46"/>
      <c r="F73" s="46"/>
      <c r="G73" s="46"/>
      <c r="H73" s="46"/>
      <c r="I73" s="43"/>
      <c r="J73" s="44">
        <f t="shared" ref="J73:L78" si="35">J74</f>
        <v>69</v>
      </c>
      <c r="K73" s="53">
        <f t="shared" si="35"/>
        <v>69</v>
      </c>
      <c r="L73" s="44">
        <f t="shared" si="35"/>
        <v>69</v>
      </c>
    </row>
    <row r="74" spans="1:12" ht="15">
      <c r="A74" s="35" t="s">
        <v>69</v>
      </c>
      <c r="B74" s="34" t="s">
        <v>223</v>
      </c>
      <c r="C74" s="34" t="s">
        <v>17</v>
      </c>
      <c r="D74" s="34" t="s">
        <v>43</v>
      </c>
      <c r="E74" s="46"/>
      <c r="F74" s="46"/>
      <c r="G74" s="46"/>
      <c r="H74" s="46"/>
      <c r="I74" s="43"/>
      <c r="J74" s="44">
        <f t="shared" si="35"/>
        <v>69</v>
      </c>
      <c r="K74" s="44">
        <f t="shared" si="35"/>
        <v>69</v>
      </c>
      <c r="L74" s="44">
        <f t="shared" si="35"/>
        <v>69</v>
      </c>
    </row>
    <row r="75" spans="1:12" ht="90" customHeight="1">
      <c r="A75" s="35" t="s">
        <v>222</v>
      </c>
      <c r="B75" s="34" t="s">
        <v>223</v>
      </c>
      <c r="C75" s="34" t="s">
        <v>17</v>
      </c>
      <c r="D75" s="34" t="s">
        <v>43</v>
      </c>
      <c r="E75" s="46" t="s">
        <v>87</v>
      </c>
      <c r="F75" s="46" t="s">
        <v>88</v>
      </c>
      <c r="G75" s="46"/>
      <c r="H75" s="46"/>
      <c r="I75" s="43"/>
      <c r="J75" s="44">
        <f t="shared" si="35"/>
        <v>69</v>
      </c>
      <c r="K75" s="44">
        <f t="shared" si="35"/>
        <v>69</v>
      </c>
      <c r="L75" s="44">
        <f t="shared" si="35"/>
        <v>69</v>
      </c>
    </row>
    <row r="76" spans="1:12" ht="106.5" customHeight="1">
      <c r="A76" s="35" t="s">
        <v>247</v>
      </c>
      <c r="B76" s="34" t="s">
        <v>223</v>
      </c>
      <c r="C76" s="34" t="s">
        <v>17</v>
      </c>
      <c r="D76" s="34" t="s">
        <v>43</v>
      </c>
      <c r="E76" s="46" t="s">
        <v>87</v>
      </c>
      <c r="F76" s="46" t="s">
        <v>8</v>
      </c>
      <c r="G76" s="46"/>
      <c r="H76" s="46"/>
      <c r="I76" s="43"/>
      <c r="J76" s="44">
        <f t="shared" si="35"/>
        <v>69</v>
      </c>
      <c r="K76" s="44">
        <f t="shared" si="35"/>
        <v>69</v>
      </c>
      <c r="L76" s="44">
        <f t="shared" si="35"/>
        <v>69</v>
      </c>
    </row>
    <row r="77" spans="1:12" ht="45">
      <c r="A77" s="35" t="s">
        <v>70</v>
      </c>
      <c r="B77" s="34" t="s">
        <v>223</v>
      </c>
      <c r="C77" s="34" t="s">
        <v>17</v>
      </c>
      <c r="D77" s="34" t="s">
        <v>43</v>
      </c>
      <c r="E77" s="46" t="s">
        <v>87</v>
      </c>
      <c r="F77" s="46" t="s">
        <v>8</v>
      </c>
      <c r="G77" s="46" t="s">
        <v>72</v>
      </c>
      <c r="H77" s="46" t="s">
        <v>90</v>
      </c>
      <c r="I77" s="43"/>
      <c r="J77" s="44">
        <f t="shared" si="35"/>
        <v>69</v>
      </c>
      <c r="K77" s="44">
        <f t="shared" si="35"/>
        <v>69</v>
      </c>
      <c r="L77" s="44">
        <f t="shared" si="35"/>
        <v>69</v>
      </c>
    </row>
    <row r="78" spans="1:12" ht="30">
      <c r="A78" s="35" t="s">
        <v>64</v>
      </c>
      <c r="B78" s="34" t="s">
        <v>223</v>
      </c>
      <c r="C78" s="34" t="s">
        <v>17</v>
      </c>
      <c r="D78" s="34" t="s">
        <v>43</v>
      </c>
      <c r="E78" s="46" t="s">
        <v>87</v>
      </c>
      <c r="F78" s="46" t="s">
        <v>8</v>
      </c>
      <c r="G78" s="46" t="s">
        <v>72</v>
      </c>
      <c r="H78" s="46" t="s">
        <v>90</v>
      </c>
      <c r="I78" s="43" t="s">
        <v>81</v>
      </c>
      <c r="J78" s="44">
        <f>J79</f>
        <v>69</v>
      </c>
      <c r="K78" s="44">
        <f t="shared" si="35"/>
        <v>69</v>
      </c>
      <c r="L78" s="44">
        <f t="shared" si="35"/>
        <v>69</v>
      </c>
    </row>
    <row r="79" spans="1:12" ht="30">
      <c r="A79" s="204" t="s">
        <v>71</v>
      </c>
      <c r="B79" s="205" t="s">
        <v>223</v>
      </c>
      <c r="C79" s="205" t="s">
        <v>17</v>
      </c>
      <c r="D79" s="205" t="s">
        <v>43</v>
      </c>
      <c r="E79" s="206" t="s">
        <v>87</v>
      </c>
      <c r="F79" s="206" t="s">
        <v>8</v>
      </c>
      <c r="G79" s="206" t="s">
        <v>72</v>
      </c>
      <c r="H79" s="206" t="s">
        <v>90</v>
      </c>
      <c r="I79" s="207" t="s">
        <v>82</v>
      </c>
      <c r="J79" s="208">
        <v>69</v>
      </c>
      <c r="K79" s="208">
        <v>69</v>
      </c>
      <c r="L79" s="208">
        <v>69</v>
      </c>
    </row>
    <row r="80" spans="1:12" ht="15">
      <c r="A80" s="210" t="s">
        <v>229</v>
      </c>
      <c r="B80" s="34" t="s">
        <v>223</v>
      </c>
      <c r="C80" s="34" t="s">
        <v>230</v>
      </c>
      <c r="D80" s="34"/>
      <c r="E80" s="46"/>
      <c r="F80" s="46"/>
      <c r="G80" s="46"/>
      <c r="H80" s="46"/>
      <c r="I80" s="43"/>
      <c r="J80" s="209"/>
      <c r="K80" s="212">
        <f t="shared" ref="K80:L85" si="36">K81</f>
        <v>19.8</v>
      </c>
      <c r="L80" s="212">
        <f t="shared" si="36"/>
        <v>43</v>
      </c>
    </row>
    <row r="81" spans="1:12" ht="15">
      <c r="A81" s="210" t="s">
        <v>229</v>
      </c>
      <c r="B81" s="34" t="s">
        <v>223</v>
      </c>
      <c r="C81" s="205" t="s">
        <v>230</v>
      </c>
      <c r="D81" s="205" t="s">
        <v>230</v>
      </c>
      <c r="E81" s="206"/>
      <c r="F81" s="206"/>
      <c r="G81" s="206"/>
      <c r="H81" s="206"/>
      <c r="I81" s="207"/>
      <c r="J81" s="209"/>
      <c r="K81" s="212">
        <f t="shared" si="36"/>
        <v>19.8</v>
      </c>
      <c r="L81" s="212">
        <f t="shared" si="36"/>
        <v>43</v>
      </c>
    </row>
    <row r="82" spans="1:12" ht="30">
      <c r="A82" s="210" t="s">
        <v>255</v>
      </c>
      <c r="B82" s="205" t="s">
        <v>223</v>
      </c>
      <c r="C82" s="34" t="s">
        <v>230</v>
      </c>
      <c r="D82" s="34" t="s">
        <v>230</v>
      </c>
      <c r="E82" s="46" t="s">
        <v>231</v>
      </c>
      <c r="F82" s="46" t="s">
        <v>88</v>
      </c>
      <c r="G82" s="46"/>
      <c r="H82" s="46"/>
      <c r="I82" s="43"/>
      <c r="J82" s="209"/>
      <c r="K82" s="212">
        <f t="shared" si="36"/>
        <v>19.8</v>
      </c>
      <c r="L82" s="212">
        <f t="shared" si="36"/>
        <v>43</v>
      </c>
    </row>
    <row r="83" spans="1:12" ht="15">
      <c r="A83" s="210" t="s">
        <v>46</v>
      </c>
      <c r="B83" s="34" t="s">
        <v>223</v>
      </c>
      <c r="C83" s="205" t="s">
        <v>230</v>
      </c>
      <c r="D83" s="205" t="s">
        <v>230</v>
      </c>
      <c r="E83" s="206" t="s">
        <v>231</v>
      </c>
      <c r="F83" s="206" t="s">
        <v>8</v>
      </c>
      <c r="G83" s="206"/>
      <c r="H83" s="206"/>
      <c r="I83" s="207"/>
      <c r="J83" s="209"/>
      <c r="K83" s="212">
        <f t="shared" si="36"/>
        <v>19.8</v>
      </c>
      <c r="L83" s="212">
        <f t="shared" si="36"/>
        <v>43</v>
      </c>
    </row>
    <row r="84" spans="1:12" ht="15">
      <c r="A84" s="210" t="s">
        <v>229</v>
      </c>
      <c r="B84" s="34" t="s">
        <v>223</v>
      </c>
      <c r="C84" s="34" t="s">
        <v>230</v>
      </c>
      <c r="D84" s="34" t="s">
        <v>230</v>
      </c>
      <c r="E84" s="46" t="s">
        <v>231</v>
      </c>
      <c r="F84" s="46" t="s">
        <v>8</v>
      </c>
      <c r="G84" s="46" t="s">
        <v>72</v>
      </c>
      <c r="H84" s="46" t="s">
        <v>232</v>
      </c>
      <c r="I84" s="43"/>
      <c r="J84" s="209"/>
      <c r="K84" s="212">
        <f t="shared" si="36"/>
        <v>19.8</v>
      </c>
      <c r="L84" s="212">
        <f t="shared" si="36"/>
        <v>43</v>
      </c>
    </row>
    <row r="85" spans="1:12" ht="15">
      <c r="A85" s="210" t="s">
        <v>56</v>
      </c>
      <c r="B85" s="205" t="s">
        <v>223</v>
      </c>
      <c r="C85" s="205" t="s">
        <v>230</v>
      </c>
      <c r="D85" s="205" t="s">
        <v>230</v>
      </c>
      <c r="E85" s="206" t="s">
        <v>231</v>
      </c>
      <c r="F85" s="206" t="s">
        <v>8</v>
      </c>
      <c r="G85" s="206" t="s">
        <v>72</v>
      </c>
      <c r="H85" s="206" t="s">
        <v>232</v>
      </c>
      <c r="I85" s="207" t="s">
        <v>78</v>
      </c>
      <c r="J85" s="209"/>
      <c r="K85" s="212">
        <f t="shared" si="36"/>
        <v>19.8</v>
      </c>
      <c r="L85" s="212">
        <f t="shared" si="36"/>
        <v>43</v>
      </c>
    </row>
    <row r="86" spans="1:12" ht="15">
      <c r="A86" s="210" t="s">
        <v>60</v>
      </c>
      <c r="B86" s="34" t="s">
        <v>223</v>
      </c>
      <c r="C86" s="205" t="s">
        <v>230</v>
      </c>
      <c r="D86" s="205" t="s">
        <v>230</v>
      </c>
      <c r="E86" s="206" t="s">
        <v>231</v>
      </c>
      <c r="F86" s="206" t="s">
        <v>8</v>
      </c>
      <c r="G86" s="206" t="s">
        <v>72</v>
      </c>
      <c r="H86" s="206" t="s">
        <v>232</v>
      </c>
      <c r="I86" s="207" t="s">
        <v>80</v>
      </c>
      <c r="J86" s="209"/>
      <c r="K86" s="212">
        <v>19.8</v>
      </c>
      <c r="L86" s="212">
        <v>43</v>
      </c>
    </row>
    <row r="87" spans="1:12">
      <c r="E87" s="48"/>
      <c r="F87" s="48"/>
      <c r="G87" s="48"/>
      <c r="H87" s="48"/>
      <c r="I87" s="48"/>
    </row>
    <row r="88" spans="1:12">
      <c r="E88" s="48"/>
      <c r="F88" s="48"/>
      <c r="G88" s="48"/>
      <c r="H88" s="48"/>
      <c r="I88" s="48"/>
    </row>
    <row r="89" spans="1:12">
      <c r="E89" s="48"/>
      <c r="F89" s="48"/>
      <c r="G89" s="48"/>
      <c r="H89" s="48"/>
      <c r="I89" s="48"/>
    </row>
    <row r="90" spans="1:12">
      <c r="E90" s="48"/>
      <c r="F90" s="48"/>
      <c r="G90" s="48"/>
      <c r="H90" s="48"/>
      <c r="I90" s="48"/>
    </row>
    <row r="91" spans="1:12">
      <c r="E91" s="48"/>
      <c r="F91" s="48"/>
      <c r="G91" s="48"/>
      <c r="H91" s="48"/>
      <c r="I91" s="48"/>
    </row>
    <row r="92" spans="1:12">
      <c r="E92" s="48"/>
      <c r="F92" s="48"/>
      <c r="G92" s="48"/>
      <c r="H92" s="48"/>
      <c r="I92" s="48"/>
    </row>
    <row r="93" spans="1:12">
      <c r="E93" s="48"/>
      <c r="F93" s="48"/>
      <c r="G93" s="48"/>
      <c r="H93" s="48"/>
      <c r="I93" s="48"/>
    </row>
    <row r="94" spans="1:12">
      <c r="E94" s="48"/>
      <c r="F94" s="48"/>
      <c r="G94" s="48"/>
      <c r="H94" s="48"/>
      <c r="I94" s="48"/>
    </row>
    <row r="95" spans="1:12">
      <c r="E95" s="48"/>
      <c r="F95" s="48"/>
      <c r="G95" s="48"/>
      <c r="H95" s="48"/>
      <c r="I95" s="48"/>
    </row>
    <row r="96" spans="1:12">
      <c r="E96" s="48"/>
      <c r="F96" s="48"/>
      <c r="G96" s="48"/>
      <c r="H96" s="48"/>
      <c r="I96" s="48"/>
    </row>
    <row r="97" spans="5:9">
      <c r="E97" s="48"/>
      <c r="F97" s="48"/>
      <c r="G97" s="48"/>
      <c r="H97" s="48"/>
      <c r="I97" s="48"/>
    </row>
    <row r="98" spans="5:9">
      <c r="E98" s="48"/>
      <c r="F98" s="48"/>
      <c r="G98" s="48"/>
      <c r="H98" s="48"/>
      <c r="I98" s="48"/>
    </row>
    <row r="99" spans="5:9">
      <c r="E99" s="48"/>
      <c r="F99" s="48"/>
      <c r="G99" s="48"/>
      <c r="H99" s="48"/>
      <c r="I99" s="48"/>
    </row>
    <row r="100" spans="5:9">
      <c r="E100" s="48"/>
      <c r="F100" s="48"/>
      <c r="G100" s="48"/>
      <c r="H100" s="48"/>
      <c r="I100" s="48"/>
    </row>
    <row r="101" spans="5:9">
      <c r="E101" s="48"/>
      <c r="F101" s="48"/>
      <c r="G101" s="48"/>
      <c r="H101" s="48"/>
      <c r="I101" s="48"/>
    </row>
    <row r="102" spans="5:9">
      <c r="E102" s="48"/>
      <c r="F102" s="48"/>
      <c r="G102" s="48"/>
      <c r="H102" s="48"/>
      <c r="I102" s="48"/>
    </row>
    <row r="103" spans="5:9">
      <c r="E103" s="48"/>
      <c r="F103" s="48"/>
      <c r="G103" s="48"/>
      <c r="H103" s="48"/>
      <c r="I103" s="48"/>
    </row>
    <row r="104" spans="5:9">
      <c r="E104" s="48"/>
      <c r="F104" s="48"/>
      <c r="G104" s="48"/>
      <c r="H104" s="48"/>
      <c r="I104" s="48"/>
    </row>
    <row r="105" spans="5:9">
      <c r="E105" s="48"/>
      <c r="F105" s="48"/>
      <c r="G105" s="48"/>
      <c r="H105" s="48"/>
      <c r="I105" s="48"/>
    </row>
    <row r="106" spans="5:9">
      <c r="E106" s="48"/>
      <c r="F106" s="48"/>
      <c r="G106" s="48"/>
      <c r="H106" s="48"/>
      <c r="I106" s="48"/>
    </row>
    <row r="107" spans="5:9">
      <c r="E107" s="48"/>
      <c r="F107" s="48"/>
      <c r="G107" s="48"/>
      <c r="H107" s="48"/>
      <c r="I107" s="48"/>
    </row>
    <row r="108" spans="5:9">
      <c r="E108" s="48"/>
      <c r="F108" s="48"/>
      <c r="G108" s="48"/>
      <c r="H108" s="48"/>
      <c r="I108" s="48"/>
    </row>
    <row r="109" spans="5:9">
      <c r="E109" s="48"/>
      <c r="F109" s="48"/>
      <c r="G109" s="48"/>
      <c r="H109" s="48"/>
      <c r="I109" s="48"/>
    </row>
    <row r="110" spans="5:9">
      <c r="E110" s="48"/>
      <c r="F110" s="48"/>
      <c r="G110" s="48"/>
      <c r="H110" s="48"/>
      <c r="I110" s="48"/>
    </row>
    <row r="111" spans="5:9">
      <c r="E111" s="48"/>
      <c r="F111" s="48"/>
      <c r="G111" s="48"/>
      <c r="H111" s="48"/>
      <c r="I111" s="48"/>
    </row>
    <row r="112" spans="5:9">
      <c r="E112" s="48"/>
      <c r="F112" s="48"/>
      <c r="G112" s="48"/>
      <c r="H112" s="48"/>
      <c r="I112" s="48"/>
    </row>
    <row r="113" spans="5:9">
      <c r="E113" s="48"/>
      <c r="F113" s="48"/>
      <c r="G113" s="48"/>
      <c r="H113" s="48"/>
      <c r="I113" s="48"/>
    </row>
    <row r="114" spans="5:9">
      <c r="E114" s="48"/>
      <c r="F114" s="48"/>
      <c r="G114" s="48"/>
      <c r="H114" s="48"/>
      <c r="I114" s="48"/>
    </row>
    <row r="115" spans="5:9">
      <c r="E115" s="48"/>
      <c r="F115" s="48"/>
      <c r="G115" s="48"/>
      <c r="H115" s="48"/>
      <c r="I115" s="48"/>
    </row>
  </sheetData>
  <autoFilter ref="A1:L86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 A49">
    <cfRule type="expression" dxfId="26" priority="49" stopIfTrue="1">
      <formula>$F20=""</formula>
    </cfRule>
    <cfRule type="expression" dxfId="25" priority="50" stopIfTrue="1">
      <formula>#REF!&lt;&gt;""</formula>
    </cfRule>
    <cfRule type="expression" dxfId="24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4"/>
  <sheetViews>
    <sheetView view="pageBreakPreview" zoomScaleNormal="110" zoomScaleSheetLayoutView="100" workbookViewId="0">
      <selection activeCell="I31" sqref="I3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51" t="s">
        <v>0</v>
      </c>
      <c r="B1" s="51" t="s">
        <v>0</v>
      </c>
      <c r="C1" s="50" t="s">
        <v>0</v>
      </c>
      <c r="D1" s="50" t="s">
        <v>0</v>
      </c>
      <c r="E1" s="50" t="s">
        <v>0</v>
      </c>
      <c r="F1" s="50" t="s">
        <v>0</v>
      </c>
      <c r="G1" s="50" t="s">
        <v>0</v>
      </c>
      <c r="H1" s="225" t="s">
        <v>225</v>
      </c>
      <c r="I1" s="226"/>
      <c r="J1" s="226"/>
      <c r="K1" s="226"/>
    </row>
    <row r="2" spans="1:11" ht="126.75" customHeight="1">
      <c r="A2" s="227" t="s">
        <v>224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</row>
    <row r="3" spans="1:11" ht="18" customHeight="1">
      <c r="A3" s="229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8" t="s">
        <v>1</v>
      </c>
      <c r="I3" s="228"/>
      <c r="J3" s="228"/>
      <c r="K3" s="228"/>
    </row>
    <row r="4" spans="1:11" ht="20.25" customHeight="1">
      <c r="A4" s="229" t="s">
        <v>0</v>
      </c>
      <c r="B4" s="229" t="s">
        <v>3</v>
      </c>
      <c r="C4" s="229" t="s">
        <v>4</v>
      </c>
      <c r="D4" s="229" t="s">
        <v>5</v>
      </c>
      <c r="E4" s="229"/>
      <c r="F4" s="229"/>
      <c r="G4" s="229"/>
      <c r="H4" s="229" t="s">
        <v>6</v>
      </c>
      <c r="I4" s="229" t="s">
        <v>7</v>
      </c>
      <c r="J4" s="229"/>
      <c r="K4" s="229"/>
    </row>
    <row r="5" spans="1:11" ht="16.5" customHeight="1">
      <c r="A5" s="24" t="s">
        <v>8</v>
      </c>
      <c r="B5" s="229" t="s">
        <v>0</v>
      </c>
      <c r="C5" s="229" t="s">
        <v>0</v>
      </c>
      <c r="D5" s="229" t="s">
        <v>0</v>
      </c>
      <c r="E5" s="229"/>
      <c r="F5" s="229"/>
      <c r="G5" s="229"/>
      <c r="H5" s="229" t="s">
        <v>0</v>
      </c>
      <c r="I5" s="49" t="s">
        <v>30</v>
      </c>
      <c r="J5" s="49" t="s">
        <v>31</v>
      </c>
      <c r="K5" s="49" t="s">
        <v>32</v>
      </c>
    </row>
    <row r="6" spans="1:11" ht="28.5" customHeight="1">
      <c r="A6" s="30"/>
      <c r="B6" s="24" t="s">
        <v>9</v>
      </c>
      <c r="C6" s="24" t="s">
        <v>10</v>
      </c>
      <c r="D6" s="24" t="s">
        <v>11</v>
      </c>
      <c r="E6" s="24" t="s">
        <v>12</v>
      </c>
      <c r="F6" s="24" t="s">
        <v>13</v>
      </c>
      <c r="G6" s="24" t="s">
        <v>14</v>
      </c>
      <c r="H6" s="24" t="s">
        <v>15</v>
      </c>
      <c r="I6" s="24" t="s">
        <v>16</v>
      </c>
      <c r="J6" s="24" t="s">
        <v>17</v>
      </c>
      <c r="K6" s="24" t="s">
        <v>18</v>
      </c>
    </row>
    <row r="7" spans="1:11" ht="18" customHeight="1">
      <c r="A7" s="32" t="s">
        <v>19</v>
      </c>
      <c r="B7" s="31"/>
      <c r="C7" s="31"/>
      <c r="D7" s="5" t="s">
        <v>0</v>
      </c>
      <c r="E7" s="5" t="s">
        <v>0</v>
      </c>
      <c r="F7" s="5" t="s">
        <v>0</v>
      </c>
      <c r="G7" s="5" t="s">
        <v>0</v>
      </c>
      <c r="H7" s="31" t="s">
        <v>0</v>
      </c>
      <c r="I7" s="42">
        <f>I8+I42+I52+I60+I71</f>
        <v>1410.8</v>
      </c>
      <c r="J7" s="42">
        <f>J8+J42+J52+J60+J71+J78</f>
        <v>885.9</v>
      </c>
      <c r="K7" s="42">
        <f>K8+K42+K52+K60+K71+K78+K18</f>
        <v>956.2</v>
      </c>
    </row>
    <row r="8" spans="1:11" ht="23.25" customHeight="1">
      <c r="A8" s="32" t="s">
        <v>42</v>
      </c>
      <c r="B8" s="213" t="s">
        <v>43</v>
      </c>
      <c r="C8" s="34"/>
      <c r="D8" s="47"/>
      <c r="E8" s="47"/>
      <c r="F8" s="47"/>
      <c r="G8" s="47"/>
      <c r="H8" s="43"/>
      <c r="I8" s="44">
        <f>I9+I36+I18</f>
        <v>1041.5</v>
      </c>
      <c r="J8" s="44">
        <f>J9+J36+J18+J31</f>
        <v>463.8</v>
      </c>
      <c r="K8" s="44">
        <f>K9+K36+K31</f>
        <v>195.2</v>
      </c>
    </row>
    <row r="9" spans="1:11" ht="61.5" customHeight="1">
      <c r="A9" s="35" t="s">
        <v>44</v>
      </c>
      <c r="B9" s="174" t="s">
        <v>43</v>
      </c>
      <c r="C9" s="174" t="s">
        <v>45</v>
      </c>
      <c r="D9" s="47"/>
      <c r="E9" s="47"/>
      <c r="F9" s="47"/>
      <c r="G9" s="47"/>
      <c r="H9" s="34"/>
      <c r="I9" s="53">
        <f>I10+I15</f>
        <v>444.4</v>
      </c>
      <c r="J9" s="44">
        <f>J10</f>
        <v>177.3</v>
      </c>
      <c r="K9" s="44">
        <f>K10</f>
        <v>190</v>
      </c>
    </row>
    <row r="10" spans="1:11" ht="30">
      <c r="A10" s="35" t="s">
        <v>215</v>
      </c>
      <c r="B10" s="34" t="s">
        <v>43</v>
      </c>
      <c r="C10" s="34" t="s">
        <v>45</v>
      </c>
      <c r="D10" s="46">
        <v>65</v>
      </c>
      <c r="E10" s="46">
        <v>0</v>
      </c>
      <c r="F10" s="46"/>
      <c r="G10" s="46"/>
      <c r="H10" s="34"/>
      <c r="I10" s="44">
        <f t="shared" ref="I10:K12" si="0">I11</f>
        <v>274</v>
      </c>
      <c r="J10" s="44">
        <f t="shared" si="0"/>
        <v>177.3</v>
      </c>
      <c r="K10" s="44">
        <f t="shared" si="0"/>
        <v>190</v>
      </c>
    </row>
    <row r="11" spans="1:11" ht="15">
      <c r="A11" s="35" t="s">
        <v>46</v>
      </c>
      <c r="B11" s="34" t="s">
        <v>43</v>
      </c>
      <c r="C11" s="34" t="s">
        <v>45</v>
      </c>
      <c r="D11" s="46">
        <v>65</v>
      </c>
      <c r="E11" s="46">
        <v>1</v>
      </c>
      <c r="F11" s="46"/>
      <c r="G11" s="46"/>
      <c r="H11" s="34"/>
      <c r="I11" s="44">
        <f t="shared" si="0"/>
        <v>274</v>
      </c>
      <c r="J11" s="44">
        <f t="shared" si="0"/>
        <v>177.3</v>
      </c>
      <c r="K11" s="44">
        <f t="shared" si="0"/>
        <v>190</v>
      </c>
    </row>
    <row r="12" spans="1:11" ht="30">
      <c r="A12" s="35" t="s">
        <v>47</v>
      </c>
      <c r="B12" s="34" t="s">
        <v>43</v>
      </c>
      <c r="C12" s="34" t="s">
        <v>45</v>
      </c>
      <c r="D12" s="46">
        <v>65</v>
      </c>
      <c r="E12" s="46">
        <v>1</v>
      </c>
      <c r="F12" s="46" t="s">
        <v>72</v>
      </c>
      <c r="G12" s="46" t="s">
        <v>83</v>
      </c>
      <c r="H12" s="34"/>
      <c r="I12" s="44">
        <f t="shared" si="0"/>
        <v>274</v>
      </c>
      <c r="J12" s="44">
        <f t="shared" si="0"/>
        <v>177.3</v>
      </c>
      <c r="K12" s="44">
        <f t="shared" si="0"/>
        <v>190</v>
      </c>
    </row>
    <row r="13" spans="1:11" ht="105">
      <c r="A13" s="35" t="s">
        <v>48</v>
      </c>
      <c r="B13" s="34" t="s">
        <v>43</v>
      </c>
      <c r="C13" s="34" t="s">
        <v>45</v>
      </c>
      <c r="D13" s="46">
        <v>65</v>
      </c>
      <c r="E13" s="46">
        <v>1</v>
      </c>
      <c r="F13" s="46" t="s">
        <v>72</v>
      </c>
      <c r="G13" s="46" t="s">
        <v>83</v>
      </c>
      <c r="H13" s="34" t="s">
        <v>74</v>
      </c>
      <c r="I13" s="44">
        <f>I14</f>
        <v>274</v>
      </c>
      <c r="J13" s="44">
        <f>J14</f>
        <v>177.3</v>
      </c>
      <c r="K13" s="44">
        <f>K14</f>
        <v>190</v>
      </c>
    </row>
    <row r="14" spans="1:11" ht="45">
      <c r="A14" s="35" t="s">
        <v>49</v>
      </c>
      <c r="B14" s="34" t="s">
        <v>43</v>
      </c>
      <c r="C14" s="34" t="s">
        <v>45</v>
      </c>
      <c r="D14" s="46">
        <v>65</v>
      </c>
      <c r="E14" s="46">
        <v>1</v>
      </c>
      <c r="F14" s="46" t="s">
        <v>72</v>
      </c>
      <c r="G14" s="46" t="s">
        <v>83</v>
      </c>
      <c r="H14" s="34" t="s">
        <v>75</v>
      </c>
      <c r="I14" s="44">
        <f>'Приложение 3'!J15</f>
        <v>274</v>
      </c>
      <c r="J14" s="44">
        <f>'Приложение 3'!K15</f>
        <v>177.3</v>
      </c>
      <c r="K14" s="44">
        <f>'Приложение 3'!L15</f>
        <v>190</v>
      </c>
    </row>
    <row r="15" spans="1:11" ht="90.75" customHeight="1">
      <c r="A15" s="35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4" t="s">
        <v>43</v>
      </c>
      <c r="C15" s="34" t="s">
        <v>45</v>
      </c>
      <c r="D15" s="46" t="s">
        <v>231</v>
      </c>
      <c r="E15" s="46" t="s">
        <v>8</v>
      </c>
      <c r="F15" s="46" t="s">
        <v>72</v>
      </c>
      <c r="G15" s="46" t="s">
        <v>265</v>
      </c>
      <c r="H15" s="34"/>
      <c r="I15" s="44">
        <f>I16</f>
        <v>170.4</v>
      </c>
      <c r="J15" s="44"/>
      <c r="K15" s="44"/>
    </row>
    <row r="16" spans="1:11" ht="107.25" customHeight="1">
      <c r="A16" s="35" t="str">
        <f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4" t="s">
        <v>43</v>
      </c>
      <c r="C16" s="34" t="s">
        <v>45</v>
      </c>
      <c r="D16" s="46" t="s">
        <v>231</v>
      </c>
      <c r="E16" s="46" t="s">
        <v>8</v>
      </c>
      <c r="F16" s="46" t="s">
        <v>72</v>
      </c>
      <c r="G16" s="46" t="s">
        <v>265</v>
      </c>
      <c r="H16" s="34" t="s">
        <v>74</v>
      </c>
      <c r="I16" s="44">
        <f>I17</f>
        <v>170.4</v>
      </c>
      <c r="J16" s="44"/>
      <c r="K16" s="44"/>
    </row>
    <row r="17" spans="1:11" ht="48" customHeight="1">
      <c r="A17" s="35" t="str">
        <f>'Приложение 3'!A18</f>
        <v>Расходы на выплаты персоналу государственных (муниципальных) органов</v>
      </c>
      <c r="B17" s="34" t="s">
        <v>43</v>
      </c>
      <c r="C17" s="34" t="s">
        <v>45</v>
      </c>
      <c r="D17" s="46" t="s">
        <v>231</v>
      </c>
      <c r="E17" s="46" t="s">
        <v>8</v>
      </c>
      <c r="F17" s="46" t="s">
        <v>72</v>
      </c>
      <c r="G17" s="46" t="s">
        <v>265</v>
      </c>
      <c r="H17" s="34" t="s">
        <v>75</v>
      </c>
      <c r="I17" s="44">
        <f>'Приложение 3'!J18</f>
        <v>170.4</v>
      </c>
      <c r="J17" s="44"/>
      <c r="K17" s="44"/>
    </row>
    <row r="18" spans="1:11" ht="30">
      <c r="A18" s="35" t="s">
        <v>216</v>
      </c>
      <c r="B18" s="201" t="s">
        <v>43</v>
      </c>
      <c r="C18" s="201" t="s">
        <v>51</v>
      </c>
      <c r="D18" s="46">
        <v>65</v>
      </c>
      <c r="E18" s="46">
        <v>0</v>
      </c>
      <c r="F18" s="46"/>
      <c r="G18" s="46"/>
      <c r="H18" s="43"/>
      <c r="I18" s="44">
        <f>I19+I23+I31</f>
        <v>592.1</v>
      </c>
      <c r="J18" s="44">
        <f t="shared" ref="I18:K18" si="1">J19</f>
        <v>281.3</v>
      </c>
      <c r="K18" s="44">
        <f t="shared" si="1"/>
        <v>312.5</v>
      </c>
    </row>
    <row r="19" spans="1:11" ht="45">
      <c r="A19" s="35" t="s">
        <v>218</v>
      </c>
      <c r="B19" s="34" t="s">
        <v>43</v>
      </c>
      <c r="C19" s="34" t="s">
        <v>51</v>
      </c>
      <c r="D19" s="46">
        <v>65</v>
      </c>
      <c r="E19" s="46">
        <v>2</v>
      </c>
      <c r="F19" s="46"/>
      <c r="G19" s="46"/>
      <c r="H19" s="43"/>
      <c r="I19" s="44">
        <f>I20+I26</f>
        <v>516.9</v>
      </c>
      <c r="J19" s="44">
        <f>J20+J26</f>
        <v>281.3</v>
      </c>
      <c r="K19" s="44">
        <f>K20+K26</f>
        <v>312.5</v>
      </c>
    </row>
    <row r="20" spans="1:11" ht="45">
      <c r="A20" s="35" t="s">
        <v>54</v>
      </c>
      <c r="B20" s="34" t="s">
        <v>43</v>
      </c>
      <c r="C20" s="34" t="s">
        <v>51</v>
      </c>
      <c r="D20" s="46">
        <v>65</v>
      </c>
      <c r="E20" s="46">
        <v>2</v>
      </c>
      <c r="F20" s="46" t="s">
        <v>72</v>
      </c>
      <c r="G20" s="46" t="s">
        <v>84</v>
      </c>
      <c r="H20" s="43"/>
      <c r="I20" s="44">
        <f t="shared" ref="I20:K21" si="2">I21</f>
        <v>247.7</v>
      </c>
      <c r="J20" s="44">
        <f t="shared" si="2"/>
        <v>186.3</v>
      </c>
      <c r="K20" s="44">
        <f t="shared" si="2"/>
        <v>217.5</v>
      </c>
    </row>
    <row r="21" spans="1:11" ht="105">
      <c r="A21" s="35" t="s">
        <v>48</v>
      </c>
      <c r="B21" s="34" t="s">
        <v>43</v>
      </c>
      <c r="C21" s="34" t="s">
        <v>51</v>
      </c>
      <c r="D21" s="46">
        <v>65</v>
      </c>
      <c r="E21" s="46">
        <v>2</v>
      </c>
      <c r="F21" s="46" t="s">
        <v>72</v>
      </c>
      <c r="G21" s="46" t="s">
        <v>84</v>
      </c>
      <c r="H21" s="43" t="s">
        <v>74</v>
      </c>
      <c r="I21" s="44">
        <f t="shared" si="2"/>
        <v>247.7</v>
      </c>
      <c r="J21" s="44">
        <f t="shared" si="2"/>
        <v>186.3</v>
      </c>
      <c r="K21" s="44">
        <f t="shared" si="2"/>
        <v>217.5</v>
      </c>
    </row>
    <row r="22" spans="1:11" ht="45">
      <c r="A22" s="35" t="s">
        <v>49</v>
      </c>
      <c r="B22" s="34" t="s">
        <v>43</v>
      </c>
      <c r="C22" s="34" t="s">
        <v>51</v>
      </c>
      <c r="D22" s="46">
        <v>65</v>
      </c>
      <c r="E22" s="46">
        <v>2</v>
      </c>
      <c r="F22" s="46" t="s">
        <v>72</v>
      </c>
      <c r="G22" s="46" t="s">
        <v>84</v>
      </c>
      <c r="H22" s="43" t="s">
        <v>75</v>
      </c>
      <c r="I22" s="44">
        <f>'Приложение 3'!J24</f>
        <v>247.7</v>
      </c>
      <c r="J22" s="44">
        <f>'Приложение 3'!K24</f>
        <v>186.3</v>
      </c>
      <c r="K22" s="44">
        <f>'Приложение 3'!L24</f>
        <v>217.5</v>
      </c>
    </row>
    <row r="23" spans="1:11" ht="93.75" customHeight="1">
      <c r="A23" s="35" t="str">
        <f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34" t="s">
        <v>43</v>
      </c>
      <c r="C23" s="34" t="s">
        <v>51</v>
      </c>
      <c r="D23" s="46" t="s">
        <v>231</v>
      </c>
      <c r="E23" s="46" t="s">
        <v>9</v>
      </c>
      <c r="F23" s="46" t="s">
        <v>72</v>
      </c>
      <c r="G23" s="46" t="s">
        <v>265</v>
      </c>
      <c r="H23" s="43"/>
      <c r="I23" s="44">
        <f>I24</f>
        <v>75</v>
      </c>
      <c r="J23" s="44"/>
      <c r="K23" s="44"/>
    </row>
    <row r="24" spans="1:11" ht="105.75" customHeight="1">
      <c r="A24" s="35" t="str">
        <f>'Приложение 3'!A26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34" t="s">
        <v>43</v>
      </c>
      <c r="C24" s="34" t="s">
        <v>51</v>
      </c>
      <c r="D24" s="46" t="s">
        <v>231</v>
      </c>
      <c r="E24" s="46" t="s">
        <v>9</v>
      </c>
      <c r="F24" s="46" t="s">
        <v>72</v>
      </c>
      <c r="G24" s="46" t="s">
        <v>265</v>
      </c>
      <c r="H24" s="43" t="s">
        <v>74</v>
      </c>
      <c r="I24" s="44">
        <f>I25</f>
        <v>75</v>
      </c>
      <c r="J24" s="44"/>
      <c r="K24" s="44"/>
    </row>
    <row r="25" spans="1:11" ht="47.25" customHeight="1">
      <c r="A25" s="35" t="str">
        <f>'Приложение 3'!A27</f>
        <v>Расходы на выплаты персоналу государственных (муниципальных) органов</v>
      </c>
      <c r="B25" s="34" t="s">
        <v>43</v>
      </c>
      <c r="C25" s="34" t="s">
        <v>51</v>
      </c>
      <c r="D25" s="46" t="s">
        <v>231</v>
      </c>
      <c r="E25" s="46" t="s">
        <v>9</v>
      </c>
      <c r="F25" s="46" t="s">
        <v>72</v>
      </c>
      <c r="G25" s="46" t="s">
        <v>265</v>
      </c>
      <c r="H25" s="43" t="s">
        <v>75</v>
      </c>
      <c r="I25" s="44">
        <f>'Приложение 3'!J27</f>
        <v>75</v>
      </c>
      <c r="J25" s="44"/>
      <c r="K25" s="44"/>
    </row>
    <row r="26" spans="1:11" ht="30">
      <c r="A26" s="35" t="s">
        <v>55</v>
      </c>
      <c r="B26" s="34" t="s">
        <v>43</v>
      </c>
      <c r="C26" s="34" t="s">
        <v>51</v>
      </c>
      <c r="D26" s="46">
        <v>65</v>
      </c>
      <c r="E26" s="46">
        <v>2</v>
      </c>
      <c r="F26" s="46" t="s">
        <v>72</v>
      </c>
      <c r="G26" s="46" t="s">
        <v>85</v>
      </c>
      <c r="H26" s="43"/>
      <c r="I26" s="44">
        <f>+I27+I29</f>
        <v>269.2</v>
      </c>
      <c r="J26" s="44">
        <f>+J27+J29</f>
        <v>95</v>
      </c>
      <c r="K26" s="44">
        <f>+K27+K29</f>
        <v>95</v>
      </c>
    </row>
    <row r="27" spans="1:11" ht="45">
      <c r="A27" s="35" t="s">
        <v>52</v>
      </c>
      <c r="B27" s="34" t="s">
        <v>43</v>
      </c>
      <c r="C27" s="34" t="s">
        <v>51</v>
      </c>
      <c r="D27" s="46">
        <v>65</v>
      </c>
      <c r="E27" s="46">
        <v>2</v>
      </c>
      <c r="F27" s="46" t="s">
        <v>72</v>
      </c>
      <c r="G27" s="46" t="s">
        <v>85</v>
      </c>
      <c r="H27" s="43" t="s">
        <v>76</v>
      </c>
      <c r="I27" s="44">
        <f t="shared" ref="I27:K27" si="3">I28</f>
        <v>244.2</v>
      </c>
      <c r="J27" s="44">
        <f t="shared" si="3"/>
        <v>90</v>
      </c>
      <c r="K27" s="44">
        <f t="shared" si="3"/>
        <v>90</v>
      </c>
    </row>
    <row r="28" spans="1:11" ht="45">
      <c r="A28" s="35" t="s">
        <v>53</v>
      </c>
      <c r="B28" s="34" t="s">
        <v>43</v>
      </c>
      <c r="C28" s="34" t="s">
        <v>51</v>
      </c>
      <c r="D28" s="46">
        <v>65</v>
      </c>
      <c r="E28" s="46">
        <v>2</v>
      </c>
      <c r="F28" s="46" t="s">
        <v>72</v>
      </c>
      <c r="G28" s="46" t="s">
        <v>85</v>
      </c>
      <c r="H28" s="43" t="s">
        <v>77</v>
      </c>
      <c r="I28" s="44">
        <f>'Приложение 3'!J30</f>
        <v>244.2</v>
      </c>
      <c r="J28" s="44">
        <f>'Приложение 3'!K30</f>
        <v>90</v>
      </c>
      <c r="K28" s="44">
        <f>'Приложение 3'!L30</f>
        <v>90</v>
      </c>
    </row>
    <row r="29" spans="1:11" ht="15">
      <c r="A29" s="35" t="s">
        <v>56</v>
      </c>
      <c r="B29" s="34" t="s">
        <v>43</v>
      </c>
      <c r="C29" s="34" t="s">
        <v>51</v>
      </c>
      <c r="D29" s="46">
        <v>65</v>
      </c>
      <c r="E29" s="46">
        <v>2</v>
      </c>
      <c r="F29" s="46" t="s">
        <v>72</v>
      </c>
      <c r="G29" s="46" t="s">
        <v>85</v>
      </c>
      <c r="H29" s="43" t="s">
        <v>78</v>
      </c>
      <c r="I29" s="44">
        <f t="shared" ref="I29" si="4">I30</f>
        <v>25</v>
      </c>
      <c r="J29" s="44">
        <f>J30</f>
        <v>5</v>
      </c>
      <c r="K29" s="44">
        <f>K30</f>
        <v>5</v>
      </c>
    </row>
    <row r="30" spans="1:11" ht="30">
      <c r="A30" s="35" t="s">
        <v>57</v>
      </c>
      <c r="B30" s="34" t="s">
        <v>43</v>
      </c>
      <c r="C30" s="34" t="s">
        <v>51</v>
      </c>
      <c r="D30" s="46">
        <v>65</v>
      </c>
      <c r="E30" s="46">
        <v>2</v>
      </c>
      <c r="F30" s="46" t="s">
        <v>72</v>
      </c>
      <c r="G30" s="46" t="s">
        <v>85</v>
      </c>
      <c r="H30" s="43" t="s">
        <v>79</v>
      </c>
      <c r="I30" s="44">
        <f>'Приложение 3'!J32</f>
        <v>25</v>
      </c>
      <c r="J30" s="44">
        <f>'Приложение 3'!K32</f>
        <v>5</v>
      </c>
      <c r="K30" s="44">
        <f>'Приложение 3'!L32</f>
        <v>5</v>
      </c>
    </row>
    <row r="31" spans="1:11" ht="75">
      <c r="A31" s="35" t="s">
        <v>222</v>
      </c>
      <c r="B31" s="34" t="s">
        <v>43</v>
      </c>
      <c r="C31" s="34" t="s">
        <v>51</v>
      </c>
      <c r="D31" s="46">
        <v>89</v>
      </c>
      <c r="E31" s="46">
        <v>0</v>
      </c>
      <c r="F31" s="46"/>
      <c r="G31" s="46"/>
      <c r="H31" s="43"/>
      <c r="I31" s="44">
        <f t="shared" ref="I31:K32" si="5">I32</f>
        <v>0.2</v>
      </c>
      <c r="J31" s="44">
        <f t="shared" si="5"/>
        <v>0.2</v>
      </c>
      <c r="K31" s="44">
        <f t="shared" si="5"/>
        <v>0.2</v>
      </c>
    </row>
    <row r="32" spans="1:11" ht="90">
      <c r="A32" s="35" t="s">
        <v>247</v>
      </c>
      <c r="B32" s="34" t="s">
        <v>43</v>
      </c>
      <c r="C32" s="34" t="s">
        <v>51</v>
      </c>
      <c r="D32" s="46">
        <v>89</v>
      </c>
      <c r="E32" s="46">
        <v>1</v>
      </c>
      <c r="F32" s="46"/>
      <c r="G32" s="46"/>
      <c r="H32" s="43"/>
      <c r="I32" s="44">
        <f>I33</f>
        <v>0.2</v>
      </c>
      <c r="J32" s="44">
        <f t="shared" si="5"/>
        <v>0.2</v>
      </c>
      <c r="K32" s="44">
        <f t="shared" si="5"/>
        <v>0.2</v>
      </c>
    </row>
    <row r="33" spans="1:11" ht="150">
      <c r="A33" s="35" t="s">
        <v>38</v>
      </c>
      <c r="B33" s="34" t="s">
        <v>43</v>
      </c>
      <c r="C33" s="34" t="s">
        <v>51</v>
      </c>
      <c r="D33" s="46">
        <v>89</v>
      </c>
      <c r="E33" s="46">
        <v>1</v>
      </c>
      <c r="F33" s="46" t="s">
        <v>72</v>
      </c>
      <c r="G33" s="46" t="s">
        <v>86</v>
      </c>
      <c r="H33" s="43"/>
      <c r="I33" s="45">
        <f t="shared" ref="I33:K34" si="6">I34</f>
        <v>0.2</v>
      </c>
      <c r="J33" s="45">
        <f t="shared" si="6"/>
        <v>0.2</v>
      </c>
      <c r="K33" s="45">
        <f t="shared" si="6"/>
        <v>0.2</v>
      </c>
    </row>
    <row r="34" spans="1:11" ht="45">
      <c r="A34" s="35" t="s">
        <v>52</v>
      </c>
      <c r="B34" s="34" t="s">
        <v>43</v>
      </c>
      <c r="C34" s="34" t="s">
        <v>51</v>
      </c>
      <c r="D34" s="46">
        <v>89</v>
      </c>
      <c r="E34" s="46">
        <v>1</v>
      </c>
      <c r="F34" s="46" t="s">
        <v>72</v>
      </c>
      <c r="G34" s="46" t="s">
        <v>86</v>
      </c>
      <c r="H34" s="43" t="s">
        <v>76</v>
      </c>
      <c r="I34" s="45">
        <f t="shared" si="6"/>
        <v>0.2</v>
      </c>
      <c r="J34" s="45">
        <f t="shared" si="6"/>
        <v>0.2</v>
      </c>
      <c r="K34" s="45">
        <f t="shared" si="6"/>
        <v>0.2</v>
      </c>
    </row>
    <row r="35" spans="1:11" ht="45">
      <c r="A35" s="35" t="s">
        <v>53</v>
      </c>
      <c r="B35" s="34" t="s">
        <v>43</v>
      </c>
      <c r="C35" s="34" t="s">
        <v>51</v>
      </c>
      <c r="D35" s="46">
        <v>89</v>
      </c>
      <c r="E35" s="46">
        <v>1</v>
      </c>
      <c r="F35" s="46" t="s">
        <v>72</v>
      </c>
      <c r="G35" s="46" t="s">
        <v>86</v>
      </c>
      <c r="H35" s="43" t="s">
        <v>77</v>
      </c>
      <c r="I35" s="45">
        <f>'Приложение 3'!J37</f>
        <v>0.2</v>
      </c>
      <c r="J35" s="45">
        <f>'Приложение 3'!K37</f>
        <v>0.2</v>
      </c>
      <c r="K35" s="45">
        <f>'Приложение 3'!L37</f>
        <v>0.2</v>
      </c>
    </row>
    <row r="36" spans="1:11" ht="15">
      <c r="A36" s="35" t="s">
        <v>59</v>
      </c>
      <c r="B36" s="174" t="s">
        <v>43</v>
      </c>
      <c r="C36" s="174" t="s">
        <v>18</v>
      </c>
      <c r="D36" s="46"/>
      <c r="E36" s="46"/>
      <c r="F36" s="46"/>
      <c r="G36" s="46"/>
      <c r="H36" s="43"/>
      <c r="I36" s="53">
        <f t="shared" ref="I36:K38" si="7">I37</f>
        <v>5</v>
      </c>
      <c r="J36" s="44">
        <f t="shared" si="7"/>
        <v>5</v>
      </c>
      <c r="K36" s="44">
        <f t="shared" si="7"/>
        <v>5</v>
      </c>
    </row>
    <row r="37" spans="1:11" ht="75">
      <c r="A37" s="35" t="s">
        <v>222</v>
      </c>
      <c r="B37" s="34" t="s">
        <v>43</v>
      </c>
      <c r="C37" s="34" t="s">
        <v>18</v>
      </c>
      <c r="D37" s="46" t="s">
        <v>87</v>
      </c>
      <c r="E37" s="46" t="s">
        <v>88</v>
      </c>
      <c r="F37" s="46"/>
      <c r="G37" s="46"/>
      <c r="H37" s="43"/>
      <c r="I37" s="44">
        <f t="shared" si="7"/>
        <v>5</v>
      </c>
      <c r="J37" s="44">
        <f t="shared" si="7"/>
        <v>5</v>
      </c>
      <c r="K37" s="44">
        <f t="shared" si="7"/>
        <v>5</v>
      </c>
    </row>
    <row r="38" spans="1:11" ht="90">
      <c r="A38" s="35" t="s">
        <v>247</v>
      </c>
      <c r="B38" s="34" t="s">
        <v>43</v>
      </c>
      <c r="C38" s="34" t="s">
        <v>18</v>
      </c>
      <c r="D38" s="46" t="s">
        <v>87</v>
      </c>
      <c r="E38" s="46" t="s">
        <v>8</v>
      </c>
      <c r="F38" s="46"/>
      <c r="G38" s="46"/>
      <c r="H38" s="43"/>
      <c r="I38" s="44">
        <f t="shared" si="7"/>
        <v>5</v>
      </c>
      <c r="J38" s="44">
        <f t="shared" si="7"/>
        <v>5</v>
      </c>
      <c r="K38" s="44">
        <f t="shared" si="7"/>
        <v>5</v>
      </c>
    </row>
    <row r="39" spans="1:11" ht="63" customHeight="1">
      <c r="A39" s="35" t="s">
        <v>256</v>
      </c>
      <c r="B39" s="34" t="s">
        <v>43</v>
      </c>
      <c r="C39" s="34" t="s">
        <v>18</v>
      </c>
      <c r="D39" s="46" t="s">
        <v>87</v>
      </c>
      <c r="E39" s="46" t="s">
        <v>8</v>
      </c>
      <c r="F39" s="46" t="s">
        <v>72</v>
      </c>
      <c r="G39" s="46" t="s">
        <v>89</v>
      </c>
      <c r="H39" s="43"/>
      <c r="I39" s="44">
        <f>I41</f>
        <v>5</v>
      </c>
      <c r="J39" s="44">
        <f>J41</f>
        <v>5</v>
      </c>
      <c r="K39" s="44">
        <f>K41</f>
        <v>5</v>
      </c>
    </row>
    <row r="40" spans="1:11" ht="15">
      <c r="A40" s="35" t="s">
        <v>56</v>
      </c>
      <c r="B40" s="34" t="s">
        <v>43</v>
      </c>
      <c r="C40" s="34" t="s">
        <v>18</v>
      </c>
      <c r="D40" s="46" t="s">
        <v>87</v>
      </c>
      <c r="E40" s="46" t="s">
        <v>8</v>
      </c>
      <c r="F40" s="46" t="s">
        <v>72</v>
      </c>
      <c r="G40" s="46" t="s">
        <v>89</v>
      </c>
      <c r="H40" s="43" t="s">
        <v>78</v>
      </c>
      <c r="I40" s="44">
        <f>I41</f>
        <v>5</v>
      </c>
      <c r="J40" s="44">
        <f>J41</f>
        <v>5</v>
      </c>
      <c r="K40" s="44">
        <f>K41</f>
        <v>5</v>
      </c>
    </row>
    <row r="41" spans="1:11" ht="20.25" customHeight="1">
      <c r="A41" s="35" t="s">
        <v>60</v>
      </c>
      <c r="B41" s="34" t="s">
        <v>43</v>
      </c>
      <c r="C41" s="34" t="s">
        <v>61</v>
      </c>
      <c r="D41" s="46" t="s">
        <v>87</v>
      </c>
      <c r="E41" s="46" t="s">
        <v>8</v>
      </c>
      <c r="F41" s="46" t="s">
        <v>72</v>
      </c>
      <c r="G41" s="46" t="s">
        <v>89</v>
      </c>
      <c r="H41" s="43" t="s">
        <v>80</v>
      </c>
      <c r="I41" s="44">
        <f>'Приложение 3'!J43</f>
        <v>5</v>
      </c>
      <c r="J41" s="44">
        <f>'Приложение 3'!K43</f>
        <v>5</v>
      </c>
      <c r="K41" s="44">
        <f>'Приложение 3'!L43</f>
        <v>5</v>
      </c>
    </row>
    <row r="42" spans="1:11" ht="15">
      <c r="A42" s="32" t="s">
        <v>161</v>
      </c>
      <c r="B42" s="33" t="s">
        <v>45</v>
      </c>
      <c r="C42" s="34"/>
      <c r="D42" s="46"/>
      <c r="E42" s="46"/>
      <c r="F42" s="46"/>
      <c r="G42" s="46"/>
      <c r="H42" s="43"/>
      <c r="I42" s="44">
        <f>I43</f>
        <v>89.8</v>
      </c>
      <c r="J42" s="44">
        <f t="shared" ref="J42:K42" si="8">J43</f>
        <v>92.8</v>
      </c>
      <c r="K42" s="44">
        <f t="shared" si="8"/>
        <v>96</v>
      </c>
    </row>
    <row r="43" spans="1:11" ht="31.5" customHeight="1">
      <c r="A43" s="35" t="s">
        <v>162</v>
      </c>
      <c r="B43" s="34" t="s">
        <v>45</v>
      </c>
      <c r="C43" s="34" t="s">
        <v>62</v>
      </c>
      <c r="D43" s="46"/>
      <c r="E43" s="46"/>
      <c r="F43" s="46"/>
      <c r="G43" s="46"/>
      <c r="H43" s="43"/>
      <c r="I43" s="44">
        <f t="shared" ref="I43:K50" si="9">I44</f>
        <v>89.8</v>
      </c>
      <c r="J43" s="44">
        <f t="shared" si="9"/>
        <v>92.8</v>
      </c>
      <c r="K43" s="44">
        <f t="shared" si="9"/>
        <v>96</v>
      </c>
    </row>
    <row r="44" spans="1:11" ht="45" customHeight="1">
      <c r="A44" s="35" t="s">
        <v>163</v>
      </c>
      <c r="B44" s="34" t="s">
        <v>45</v>
      </c>
      <c r="C44" s="34" t="s">
        <v>62</v>
      </c>
      <c r="D44" s="46" t="s">
        <v>91</v>
      </c>
      <c r="E44" s="46" t="s">
        <v>88</v>
      </c>
      <c r="F44" s="46"/>
      <c r="G44" s="46"/>
      <c r="H44" s="43"/>
      <c r="I44" s="44">
        <f>I45</f>
        <v>89.8</v>
      </c>
      <c r="J44" s="44">
        <f t="shared" si="9"/>
        <v>92.8</v>
      </c>
      <c r="K44" s="44">
        <f t="shared" si="9"/>
        <v>96</v>
      </c>
    </row>
    <row r="45" spans="1:11" ht="45">
      <c r="A45" s="35" t="s">
        <v>164</v>
      </c>
      <c r="B45" s="34" t="s">
        <v>45</v>
      </c>
      <c r="C45" s="34" t="s">
        <v>62</v>
      </c>
      <c r="D45" s="46" t="s">
        <v>91</v>
      </c>
      <c r="E45" s="46" t="s">
        <v>10</v>
      </c>
      <c r="F45" s="46"/>
      <c r="G45" s="46"/>
      <c r="H45" s="43"/>
      <c r="I45" s="44">
        <f t="shared" ref="I45:I50" si="10">I46</f>
        <v>89.8</v>
      </c>
      <c r="J45" s="44">
        <f t="shared" si="9"/>
        <v>92.8</v>
      </c>
      <c r="K45" s="44">
        <f t="shared" si="9"/>
        <v>96</v>
      </c>
    </row>
    <row r="46" spans="1:11" ht="78" customHeight="1">
      <c r="A46" s="36" t="s">
        <v>165</v>
      </c>
      <c r="B46" s="34" t="s">
        <v>45</v>
      </c>
      <c r="C46" s="34" t="s">
        <v>62</v>
      </c>
      <c r="D46" s="46" t="s">
        <v>91</v>
      </c>
      <c r="E46" s="46" t="s">
        <v>10</v>
      </c>
      <c r="F46" s="46" t="s">
        <v>45</v>
      </c>
      <c r="G46" s="46"/>
      <c r="H46" s="43"/>
      <c r="I46" s="44">
        <f t="shared" si="10"/>
        <v>89.8</v>
      </c>
      <c r="J46" s="44">
        <f t="shared" si="9"/>
        <v>92.8</v>
      </c>
      <c r="K46" s="44">
        <f t="shared" si="9"/>
        <v>96</v>
      </c>
    </row>
    <row r="47" spans="1:11" ht="45">
      <c r="A47" s="35" t="s">
        <v>167</v>
      </c>
      <c r="B47" s="34" t="s">
        <v>45</v>
      </c>
      <c r="C47" s="34" t="s">
        <v>62</v>
      </c>
      <c r="D47" s="46" t="s">
        <v>91</v>
      </c>
      <c r="E47" s="46" t="s">
        <v>10</v>
      </c>
      <c r="F47" s="46" t="s">
        <v>45</v>
      </c>
      <c r="G47" s="46" t="s">
        <v>166</v>
      </c>
      <c r="H47" s="43"/>
      <c r="I47" s="44">
        <f>I50+I48</f>
        <v>89.8</v>
      </c>
      <c r="J47" s="44">
        <f t="shared" ref="J47:K47" si="11">J50+J48</f>
        <v>92.8</v>
      </c>
      <c r="K47" s="44">
        <f t="shared" si="11"/>
        <v>96</v>
      </c>
    </row>
    <row r="48" spans="1:11" ht="105">
      <c r="A48" s="35" t="s">
        <v>48</v>
      </c>
      <c r="B48" s="34" t="s">
        <v>45</v>
      </c>
      <c r="C48" s="34" t="s">
        <v>62</v>
      </c>
      <c r="D48" s="46" t="s">
        <v>91</v>
      </c>
      <c r="E48" s="46" t="s">
        <v>10</v>
      </c>
      <c r="F48" s="46" t="s">
        <v>45</v>
      </c>
      <c r="G48" s="46" t="s">
        <v>166</v>
      </c>
      <c r="H48" s="43" t="s">
        <v>74</v>
      </c>
      <c r="I48" s="44">
        <f>I49</f>
        <v>84.8</v>
      </c>
      <c r="J48" s="44">
        <f t="shared" ref="J48:K48" si="12">J49</f>
        <v>87.8</v>
      </c>
      <c r="K48" s="44">
        <f t="shared" si="12"/>
        <v>91</v>
      </c>
    </row>
    <row r="49" spans="1:11" ht="44.25" customHeight="1">
      <c r="A49" s="35" t="s">
        <v>49</v>
      </c>
      <c r="B49" s="34" t="s">
        <v>45</v>
      </c>
      <c r="C49" s="34" t="s">
        <v>62</v>
      </c>
      <c r="D49" s="46" t="s">
        <v>91</v>
      </c>
      <c r="E49" s="46" t="s">
        <v>10</v>
      </c>
      <c r="F49" s="46" t="s">
        <v>45</v>
      </c>
      <c r="G49" s="46" t="s">
        <v>166</v>
      </c>
      <c r="H49" s="43" t="s">
        <v>75</v>
      </c>
      <c r="I49" s="44">
        <f>'Приложение 3'!J51</f>
        <v>84.8</v>
      </c>
      <c r="J49" s="44">
        <f>'Приложение 3'!K51</f>
        <v>87.8</v>
      </c>
      <c r="K49" s="44">
        <f>'Приложение 3'!L51</f>
        <v>91</v>
      </c>
    </row>
    <row r="50" spans="1:11" ht="45">
      <c r="A50" s="35" t="s">
        <v>52</v>
      </c>
      <c r="B50" s="34" t="s">
        <v>45</v>
      </c>
      <c r="C50" s="34" t="s">
        <v>62</v>
      </c>
      <c r="D50" s="46" t="s">
        <v>91</v>
      </c>
      <c r="E50" s="46" t="s">
        <v>10</v>
      </c>
      <c r="F50" s="46" t="s">
        <v>45</v>
      </c>
      <c r="G50" s="46" t="s">
        <v>166</v>
      </c>
      <c r="H50" s="43" t="s">
        <v>76</v>
      </c>
      <c r="I50" s="44">
        <f t="shared" si="10"/>
        <v>5</v>
      </c>
      <c r="J50" s="44">
        <f t="shared" si="9"/>
        <v>5</v>
      </c>
      <c r="K50" s="44">
        <f t="shared" si="9"/>
        <v>5</v>
      </c>
    </row>
    <row r="51" spans="1:11" ht="45">
      <c r="A51" s="35" t="s">
        <v>53</v>
      </c>
      <c r="B51" s="34" t="s">
        <v>45</v>
      </c>
      <c r="C51" s="34" t="s">
        <v>62</v>
      </c>
      <c r="D51" s="46" t="s">
        <v>91</v>
      </c>
      <c r="E51" s="46" t="s">
        <v>10</v>
      </c>
      <c r="F51" s="46" t="s">
        <v>45</v>
      </c>
      <c r="G51" s="46" t="s">
        <v>166</v>
      </c>
      <c r="H51" s="43" t="s">
        <v>77</v>
      </c>
      <c r="I51" s="44">
        <f>'Приложение 3'!J53</f>
        <v>5</v>
      </c>
      <c r="J51" s="44">
        <f>'Приложение 3'!K53</f>
        <v>5</v>
      </c>
      <c r="K51" s="44">
        <f>'Приложение 3'!L53</f>
        <v>5</v>
      </c>
    </row>
    <row r="52" spans="1:11" ht="19.5" customHeight="1">
      <c r="A52" s="32" t="s">
        <v>63</v>
      </c>
      <c r="B52" s="33" t="s">
        <v>51</v>
      </c>
      <c r="C52" s="34"/>
      <c r="D52" s="46"/>
      <c r="E52" s="46"/>
      <c r="F52" s="46"/>
      <c r="G52" s="46"/>
      <c r="H52" s="43"/>
      <c r="I52" s="44">
        <f>I53</f>
        <v>110.5</v>
      </c>
      <c r="J52" s="44">
        <f>J53</f>
        <v>110.5</v>
      </c>
      <c r="K52" s="44">
        <f>K53</f>
        <v>110.5</v>
      </c>
    </row>
    <row r="53" spans="1:11" ht="17.25" customHeight="1">
      <c r="A53" s="35" t="s">
        <v>65</v>
      </c>
      <c r="B53" s="34" t="s">
        <v>51</v>
      </c>
      <c r="C53" s="34" t="s">
        <v>66</v>
      </c>
      <c r="D53" s="46"/>
      <c r="E53" s="46"/>
      <c r="F53" s="46"/>
      <c r="G53" s="46"/>
      <c r="H53" s="43"/>
      <c r="I53" s="44">
        <f t="shared" ref="I53:I58" si="13">I54</f>
        <v>110.5</v>
      </c>
      <c r="J53" s="44">
        <f t="shared" ref="J53:K53" si="14">J54</f>
        <v>110.5</v>
      </c>
      <c r="K53" s="44">
        <f t="shared" si="14"/>
        <v>110.5</v>
      </c>
    </row>
    <row r="54" spans="1:11" ht="90">
      <c r="A54" s="37" t="s">
        <v>257</v>
      </c>
      <c r="B54" s="34" t="s">
        <v>51</v>
      </c>
      <c r="C54" s="34" t="s">
        <v>66</v>
      </c>
      <c r="D54" s="46" t="s">
        <v>17</v>
      </c>
      <c r="E54" s="46" t="s">
        <v>88</v>
      </c>
      <c r="F54" s="46"/>
      <c r="G54" s="46"/>
      <c r="H54" s="43"/>
      <c r="I54" s="44">
        <f>I56</f>
        <v>110.5</v>
      </c>
      <c r="J54" s="44">
        <f t="shared" ref="J54:K54" si="15">J56</f>
        <v>110.5</v>
      </c>
      <c r="K54" s="44">
        <f t="shared" si="15"/>
        <v>110.5</v>
      </c>
    </row>
    <row r="55" spans="1:11" ht="93.75" customHeight="1">
      <c r="A55" s="37" t="str">
        <f>'Приложение 3'!A57</f>
        <v>Муниципальная подпрограмма «Комплексного развития транспортной инфраструктуры Салминского  сельского поселения Ромодановского муниципального района Республики Мордовия на 2018- 2028 года"</v>
      </c>
      <c r="B55" s="34" t="s">
        <v>51</v>
      </c>
      <c r="C55" s="34" t="s">
        <v>66</v>
      </c>
      <c r="D55" s="46" t="s">
        <v>17</v>
      </c>
      <c r="E55" s="46" t="s">
        <v>8</v>
      </c>
      <c r="F55" s="46"/>
      <c r="G55" s="46"/>
      <c r="H55" s="43"/>
      <c r="I55" s="44">
        <f t="shared" ref="I55:K56" si="16">I56</f>
        <v>110.5</v>
      </c>
      <c r="J55" s="44">
        <f t="shared" si="16"/>
        <v>110.5</v>
      </c>
      <c r="K55" s="44">
        <f t="shared" si="16"/>
        <v>110.5</v>
      </c>
    </row>
    <row r="56" spans="1:11" ht="77.25" customHeight="1">
      <c r="A56" s="37" t="s">
        <v>258</v>
      </c>
      <c r="B56" s="34" t="s">
        <v>51</v>
      </c>
      <c r="C56" s="34" t="s">
        <v>66</v>
      </c>
      <c r="D56" s="46" t="s">
        <v>17</v>
      </c>
      <c r="E56" s="46" t="s">
        <v>8</v>
      </c>
      <c r="F56" s="46" t="s">
        <v>45</v>
      </c>
      <c r="G56" s="46"/>
      <c r="H56" s="43"/>
      <c r="I56" s="44">
        <f t="shared" si="16"/>
        <v>110.5</v>
      </c>
      <c r="J56" s="44">
        <f t="shared" si="16"/>
        <v>110.5</v>
      </c>
      <c r="K56" s="44">
        <f t="shared" si="16"/>
        <v>110.5</v>
      </c>
    </row>
    <row r="57" spans="1:11" ht="166.5" customHeight="1">
      <c r="A57" s="37" t="s">
        <v>211</v>
      </c>
      <c r="B57" s="34" t="s">
        <v>51</v>
      </c>
      <c r="C57" s="34" t="s">
        <v>66</v>
      </c>
      <c r="D57" s="46" t="s">
        <v>17</v>
      </c>
      <c r="E57" s="46" t="s">
        <v>8</v>
      </c>
      <c r="F57" s="46" t="s">
        <v>45</v>
      </c>
      <c r="G57" s="46" t="s">
        <v>92</v>
      </c>
      <c r="H57" s="43"/>
      <c r="I57" s="44">
        <f t="shared" si="13"/>
        <v>110.5</v>
      </c>
      <c r="J57" s="44">
        <f>J58</f>
        <v>110.5</v>
      </c>
      <c r="K57" s="44">
        <f t="shared" ref="K57" si="17">K58</f>
        <v>110.5</v>
      </c>
    </row>
    <row r="58" spans="1:11" ht="45">
      <c r="A58" s="35" t="s">
        <v>52</v>
      </c>
      <c r="B58" s="34" t="s">
        <v>51</v>
      </c>
      <c r="C58" s="34" t="s">
        <v>66</v>
      </c>
      <c r="D58" s="46" t="s">
        <v>17</v>
      </c>
      <c r="E58" s="46" t="s">
        <v>8</v>
      </c>
      <c r="F58" s="46" t="s">
        <v>45</v>
      </c>
      <c r="G58" s="46" t="s">
        <v>92</v>
      </c>
      <c r="H58" s="43" t="s">
        <v>76</v>
      </c>
      <c r="I58" s="44">
        <f t="shared" si="13"/>
        <v>110.5</v>
      </c>
      <c r="J58" s="44">
        <f t="shared" ref="J58:K58" si="18">J59</f>
        <v>110.5</v>
      </c>
      <c r="K58" s="44">
        <f t="shared" si="18"/>
        <v>110.5</v>
      </c>
    </row>
    <row r="59" spans="1:11" ht="45">
      <c r="A59" s="35" t="s">
        <v>53</v>
      </c>
      <c r="B59" s="34" t="s">
        <v>51</v>
      </c>
      <c r="C59" s="34" t="s">
        <v>66</v>
      </c>
      <c r="D59" s="46" t="s">
        <v>17</v>
      </c>
      <c r="E59" s="46" t="s">
        <v>8</v>
      </c>
      <c r="F59" s="46" t="s">
        <v>45</v>
      </c>
      <c r="G59" s="46" t="s">
        <v>92</v>
      </c>
      <c r="H59" s="43" t="s">
        <v>77</v>
      </c>
      <c r="I59" s="44">
        <f>'Приложение 3'!J61</f>
        <v>110.5</v>
      </c>
      <c r="J59" s="44">
        <f>'Приложение 3'!K61</f>
        <v>110.5</v>
      </c>
      <c r="K59" s="44">
        <f>'Приложение 3'!L61</f>
        <v>110.5</v>
      </c>
    </row>
    <row r="60" spans="1:11" ht="28.5">
      <c r="A60" s="32" t="s">
        <v>67</v>
      </c>
      <c r="B60" s="213" t="s">
        <v>58</v>
      </c>
      <c r="C60" s="34"/>
      <c r="D60" s="46"/>
      <c r="E60" s="46"/>
      <c r="F60" s="46"/>
      <c r="G60" s="46"/>
      <c r="H60" s="43"/>
      <c r="I60" s="44">
        <f>I61</f>
        <v>100</v>
      </c>
      <c r="J60" s="44">
        <f t="shared" ref="J60:K61" si="19">J61</f>
        <v>130</v>
      </c>
      <c r="K60" s="44">
        <f t="shared" si="19"/>
        <v>130</v>
      </c>
    </row>
    <row r="61" spans="1:11" ht="15">
      <c r="A61" s="38" t="s">
        <v>73</v>
      </c>
      <c r="B61" s="34" t="s">
        <v>58</v>
      </c>
      <c r="C61" s="34" t="s">
        <v>62</v>
      </c>
      <c r="D61" s="46"/>
      <c r="E61" s="46"/>
      <c r="F61" s="46"/>
      <c r="G61" s="46"/>
      <c r="H61" s="34"/>
      <c r="I61" s="44">
        <f>I62</f>
        <v>100</v>
      </c>
      <c r="J61" s="44">
        <f t="shared" si="19"/>
        <v>130</v>
      </c>
      <c r="K61" s="44">
        <f t="shared" si="19"/>
        <v>130</v>
      </c>
    </row>
    <row r="62" spans="1:11" ht="91.5" customHeight="1">
      <c r="A62" s="38" t="s">
        <v>254</v>
      </c>
      <c r="B62" s="34" t="s">
        <v>58</v>
      </c>
      <c r="C62" s="34" t="s">
        <v>62</v>
      </c>
      <c r="D62" s="46" t="s">
        <v>17</v>
      </c>
      <c r="E62" s="46" t="s">
        <v>88</v>
      </c>
      <c r="F62" s="46"/>
      <c r="G62" s="46"/>
      <c r="H62" s="34"/>
      <c r="I62" s="44">
        <f>I64</f>
        <v>100</v>
      </c>
      <c r="J62" s="44">
        <f t="shared" ref="J62:K62" si="20">J64</f>
        <v>130</v>
      </c>
      <c r="K62" s="44">
        <f t="shared" si="20"/>
        <v>130</v>
      </c>
    </row>
    <row r="63" spans="1:11" ht="91.5" customHeight="1">
      <c r="A63" s="38" t="str">
        <f>'Приложение 3'!A65</f>
        <v>Муниципальная подпрограмма "Комплексного развития коммунальной  инфраструктуры Салминского сельского поселения  Ромодановского муниципального района Республики Мордовия на  2018-2028 года"</v>
      </c>
      <c r="B63" s="34" t="s">
        <v>58</v>
      </c>
      <c r="C63" s="34" t="s">
        <v>62</v>
      </c>
      <c r="D63" s="46" t="s">
        <v>17</v>
      </c>
      <c r="E63" s="46" t="s">
        <v>8</v>
      </c>
      <c r="F63" s="46"/>
      <c r="G63" s="46"/>
      <c r="H63" s="34"/>
      <c r="I63" s="44">
        <f>I64</f>
        <v>100</v>
      </c>
      <c r="J63" s="44">
        <f>J64</f>
        <v>130</v>
      </c>
      <c r="K63" s="44">
        <f>K64</f>
        <v>130</v>
      </c>
    </row>
    <row r="64" spans="1:11" ht="30">
      <c r="A64" s="39" t="s">
        <v>253</v>
      </c>
      <c r="B64" s="34" t="s">
        <v>58</v>
      </c>
      <c r="C64" s="34" t="s">
        <v>62</v>
      </c>
      <c r="D64" s="46" t="s">
        <v>17</v>
      </c>
      <c r="E64" s="46" t="s">
        <v>8</v>
      </c>
      <c r="F64" s="46" t="s">
        <v>43</v>
      </c>
      <c r="G64" s="46"/>
      <c r="H64" s="34"/>
      <c r="I64" s="44">
        <f>I65+I68</f>
        <v>100</v>
      </c>
      <c r="J64" s="44">
        <f t="shared" ref="J64:K64" si="21">J65+J68</f>
        <v>130</v>
      </c>
      <c r="K64" s="44">
        <f t="shared" si="21"/>
        <v>130</v>
      </c>
    </row>
    <row r="65" spans="1:11" ht="15">
      <c r="A65" s="38" t="s">
        <v>169</v>
      </c>
      <c r="B65" s="34" t="s">
        <v>58</v>
      </c>
      <c r="C65" s="34" t="s">
        <v>62</v>
      </c>
      <c r="D65" s="46" t="s">
        <v>17</v>
      </c>
      <c r="E65" s="46" t="s">
        <v>8</v>
      </c>
      <c r="F65" s="46" t="s">
        <v>43</v>
      </c>
      <c r="G65" s="46" t="s">
        <v>168</v>
      </c>
      <c r="H65" s="34"/>
      <c r="I65" s="44">
        <f t="shared" ref="I65:K66" si="22">I66</f>
        <v>80</v>
      </c>
      <c r="J65" s="44">
        <f t="shared" si="22"/>
        <v>80</v>
      </c>
      <c r="K65" s="44">
        <f t="shared" si="22"/>
        <v>80</v>
      </c>
    </row>
    <row r="66" spans="1:11" ht="45">
      <c r="A66" s="35" t="s">
        <v>52</v>
      </c>
      <c r="B66" s="34" t="s">
        <v>58</v>
      </c>
      <c r="C66" s="34" t="s">
        <v>62</v>
      </c>
      <c r="D66" s="46" t="s">
        <v>17</v>
      </c>
      <c r="E66" s="46" t="s">
        <v>8</v>
      </c>
      <c r="F66" s="46" t="s">
        <v>43</v>
      </c>
      <c r="G66" s="46" t="s">
        <v>168</v>
      </c>
      <c r="H66" s="34" t="s">
        <v>76</v>
      </c>
      <c r="I66" s="44">
        <f t="shared" si="22"/>
        <v>80</v>
      </c>
      <c r="J66" s="44">
        <f t="shared" si="22"/>
        <v>80</v>
      </c>
      <c r="K66" s="44">
        <f t="shared" si="22"/>
        <v>80</v>
      </c>
    </row>
    <row r="67" spans="1:11" ht="45">
      <c r="A67" s="35" t="s">
        <v>53</v>
      </c>
      <c r="B67" s="34" t="s">
        <v>58</v>
      </c>
      <c r="C67" s="34" t="s">
        <v>62</v>
      </c>
      <c r="D67" s="46" t="s">
        <v>17</v>
      </c>
      <c r="E67" s="46" t="s">
        <v>8</v>
      </c>
      <c r="F67" s="46" t="s">
        <v>43</v>
      </c>
      <c r="G67" s="46" t="s">
        <v>168</v>
      </c>
      <c r="H67" s="34" t="s">
        <v>77</v>
      </c>
      <c r="I67" s="44">
        <f>'Приложение 3'!J69</f>
        <v>80</v>
      </c>
      <c r="J67" s="44">
        <f>'Приложение 3'!K69</f>
        <v>80</v>
      </c>
      <c r="K67" s="44">
        <f>'Приложение 3'!L69</f>
        <v>80</v>
      </c>
    </row>
    <row r="68" spans="1:11" ht="30">
      <c r="A68" s="38" t="s">
        <v>171</v>
      </c>
      <c r="B68" s="34" t="s">
        <v>58</v>
      </c>
      <c r="C68" s="34" t="s">
        <v>62</v>
      </c>
      <c r="D68" s="46" t="s">
        <v>17</v>
      </c>
      <c r="E68" s="46" t="s">
        <v>8</v>
      </c>
      <c r="F68" s="46" t="s">
        <v>43</v>
      </c>
      <c r="G68" s="46" t="s">
        <v>170</v>
      </c>
      <c r="H68" s="34"/>
      <c r="I68" s="44">
        <f>I69</f>
        <v>20</v>
      </c>
      <c r="J68" s="44">
        <f t="shared" ref="J68:K69" si="23">J69</f>
        <v>50</v>
      </c>
      <c r="K68" s="44">
        <f t="shared" si="23"/>
        <v>50</v>
      </c>
    </row>
    <row r="69" spans="1:11" ht="45">
      <c r="A69" s="35" t="s">
        <v>52</v>
      </c>
      <c r="B69" s="34" t="s">
        <v>58</v>
      </c>
      <c r="C69" s="34" t="s">
        <v>62</v>
      </c>
      <c r="D69" s="46" t="s">
        <v>17</v>
      </c>
      <c r="E69" s="46" t="s">
        <v>8</v>
      </c>
      <c r="F69" s="46" t="s">
        <v>43</v>
      </c>
      <c r="G69" s="46" t="s">
        <v>170</v>
      </c>
      <c r="H69" s="34" t="s">
        <v>76</v>
      </c>
      <c r="I69" s="44">
        <f>I70</f>
        <v>20</v>
      </c>
      <c r="J69" s="44">
        <f t="shared" si="23"/>
        <v>50</v>
      </c>
      <c r="K69" s="44">
        <f t="shared" si="23"/>
        <v>50</v>
      </c>
    </row>
    <row r="70" spans="1:11" ht="45">
      <c r="A70" s="35" t="s">
        <v>53</v>
      </c>
      <c r="B70" s="34" t="s">
        <v>58</v>
      </c>
      <c r="C70" s="34" t="s">
        <v>62</v>
      </c>
      <c r="D70" s="46" t="s">
        <v>17</v>
      </c>
      <c r="E70" s="46" t="s">
        <v>8</v>
      </c>
      <c r="F70" s="46" t="s">
        <v>43</v>
      </c>
      <c r="G70" s="46" t="s">
        <v>170</v>
      </c>
      <c r="H70" s="34" t="s">
        <v>77</v>
      </c>
      <c r="I70" s="44">
        <f>'Приложение 3'!J72</f>
        <v>20</v>
      </c>
      <c r="J70" s="44">
        <f>'Приложение 3'!K72</f>
        <v>50</v>
      </c>
      <c r="K70" s="44">
        <f>'Приложение 3'!L72</f>
        <v>50</v>
      </c>
    </row>
    <row r="71" spans="1:11" ht="15">
      <c r="A71" s="32" t="s">
        <v>68</v>
      </c>
      <c r="B71" s="33" t="s">
        <v>17</v>
      </c>
      <c r="C71" s="34"/>
      <c r="D71" s="46"/>
      <c r="E71" s="46"/>
      <c r="F71" s="46"/>
      <c r="G71" s="46"/>
      <c r="H71" s="43"/>
      <c r="I71" s="44">
        <f t="shared" ref="I71:K76" si="24">I72</f>
        <v>69</v>
      </c>
      <c r="J71" s="53">
        <f t="shared" si="24"/>
        <v>69</v>
      </c>
      <c r="K71" s="44">
        <f t="shared" si="24"/>
        <v>69</v>
      </c>
    </row>
    <row r="72" spans="1:11" ht="15">
      <c r="A72" s="35" t="s">
        <v>69</v>
      </c>
      <c r="B72" s="34" t="s">
        <v>17</v>
      </c>
      <c r="C72" s="34" t="s">
        <v>43</v>
      </c>
      <c r="D72" s="46"/>
      <c r="E72" s="46"/>
      <c r="F72" s="46"/>
      <c r="G72" s="46"/>
      <c r="H72" s="43"/>
      <c r="I72" s="44">
        <f t="shared" si="24"/>
        <v>69</v>
      </c>
      <c r="J72" s="44">
        <f t="shared" si="24"/>
        <v>69</v>
      </c>
      <c r="K72" s="44">
        <f t="shared" si="24"/>
        <v>69</v>
      </c>
    </row>
    <row r="73" spans="1:11" ht="75">
      <c r="A73" s="35" t="s">
        <v>222</v>
      </c>
      <c r="B73" s="34" t="s">
        <v>17</v>
      </c>
      <c r="C73" s="34" t="s">
        <v>43</v>
      </c>
      <c r="D73" s="46" t="s">
        <v>87</v>
      </c>
      <c r="E73" s="46" t="s">
        <v>88</v>
      </c>
      <c r="F73" s="46"/>
      <c r="G73" s="46"/>
      <c r="H73" s="43"/>
      <c r="I73" s="44">
        <f t="shared" si="24"/>
        <v>69</v>
      </c>
      <c r="J73" s="44">
        <f t="shared" si="24"/>
        <v>69</v>
      </c>
      <c r="K73" s="44">
        <f t="shared" si="24"/>
        <v>69</v>
      </c>
    </row>
    <row r="74" spans="1:11" ht="90">
      <c r="A74" s="35" t="s">
        <v>247</v>
      </c>
      <c r="B74" s="34" t="s">
        <v>17</v>
      </c>
      <c r="C74" s="34" t="s">
        <v>43</v>
      </c>
      <c r="D74" s="46" t="s">
        <v>87</v>
      </c>
      <c r="E74" s="46" t="s">
        <v>8</v>
      </c>
      <c r="F74" s="46"/>
      <c r="G74" s="46"/>
      <c r="H74" s="43"/>
      <c r="I74" s="44">
        <f t="shared" si="24"/>
        <v>69</v>
      </c>
      <c r="J74" s="44">
        <f t="shared" si="24"/>
        <v>69</v>
      </c>
      <c r="K74" s="44">
        <f t="shared" si="24"/>
        <v>69</v>
      </c>
    </row>
    <row r="75" spans="1:11" ht="30">
      <c r="A75" s="35" t="s">
        <v>70</v>
      </c>
      <c r="B75" s="34" t="s">
        <v>17</v>
      </c>
      <c r="C75" s="34" t="s">
        <v>43</v>
      </c>
      <c r="D75" s="46" t="s">
        <v>87</v>
      </c>
      <c r="E75" s="46" t="s">
        <v>8</v>
      </c>
      <c r="F75" s="46" t="s">
        <v>72</v>
      </c>
      <c r="G75" s="46" t="s">
        <v>90</v>
      </c>
      <c r="H75" s="43"/>
      <c r="I75" s="44">
        <f t="shared" si="24"/>
        <v>69</v>
      </c>
      <c r="J75" s="44">
        <f t="shared" si="24"/>
        <v>69</v>
      </c>
      <c r="K75" s="44">
        <f t="shared" si="24"/>
        <v>69</v>
      </c>
    </row>
    <row r="76" spans="1:11" ht="30">
      <c r="A76" s="35" t="s">
        <v>64</v>
      </c>
      <c r="B76" s="34" t="s">
        <v>17</v>
      </c>
      <c r="C76" s="34" t="s">
        <v>43</v>
      </c>
      <c r="D76" s="46" t="s">
        <v>87</v>
      </c>
      <c r="E76" s="46" t="s">
        <v>8</v>
      </c>
      <c r="F76" s="46" t="s">
        <v>72</v>
      </c>
      <c r="G76" s="46" t="s">
        <v>90</v>
      </c>
      <c r="H76" s="43" t="s">
        <v>81</v>
      </c>
      <c r="I76" s="44">
        <f>I77</f>
        <v>69</v>
      </c>
      <c r="J76" s="44">
        <f t="shared" si="24"/>
        <v>69</v>
      </c>
      <c r="K76" s="44">
        <f t="shared" si="24"/>
        <v>69</v>
      </c>
    </row>
    <row r="77" spans="1:11" ht="30">
      <c r="A77" s="35" t="s">
        <v>71</v>
      </c>
      <c r="B77" s="34" t="s">
        <v>17</v>
      </c>
      <c r="C77" s="34" t="s">
        <v>43</v>
      </c>
      <c r="D77" s="46" t="s">
        <v>87</v>
      </c>
      <c r="E77" s="46" t="s">
        <v>8</v>
      </c>
      <c r="F77" s="46" t="s">
        <v>72</v>
      </c>
      <c r="G77" s="46" t="s">
        <v>90</v>
      </c>
      <c r="H77" s="43" t="s">
        <v>82</v>
      </c>
      <c r="I77" s="44">
        <f>'Приложение 3'!J79</f>
        <v>69</v>
      </c>
      <c r="J77" s="44">
        <f>'Приложение 3'!K79</f>
        <v>69</v>
      </c>
      <c r="K77" s="44">
        <f>'Приложение 3'!L79</f>
        <v>69</v>
      </c>
    </row>
    <row r="78" spans="1:11" ht="15">
      <c r="A78" s="210" t="str">
        <f>'Приложение 3'!A80</f>
        <v>Условно утвержденные расходы</v>
      </c>
      <c r="B78" s="34" t="s">
        <v>230</v>
      </c>
      <c r="C78" s="34"/>
      <c r="D78" s="46"/>
      <c r="E78" s="46"/>
      <c r="F78" s="46"/>
      <c r="G78" s="46"/>
      <c r="H78" s="52"/>
      <c r="I78" s="53"/>
      <c r="J78" s="53">
        <f>'Приложение 3'!K80</f>
        <v>19.8</v>
      </c>
      <c r="K78" s="53">
        <f>'Приложение 3'!L80</f>
        <v>43</v>
      </c>
    </row>
    <row r="79" spans="1:11" ht="15">
      <c r="A79" s="210" t="str">
        <f>'Приложение 3'!A81</f>
        <v>Условно утвержденные расходы</v>
      </c>
      <c r="B79" s="34" t="s">
        <v>230</v>
      </c>
      <c r="C79" s="34" t="s">
        <v>230</v>
      </c>
      <c r="D79" s="46"/>
      <c r="E79" s="46"/>
      <c r="F79" s="46"/>
      <c r="G79" s="46"/>
      <c r="H79" s="43"/>
      <c r="I79" s="44"/>
      <c r="J79" s="44">
        <f>'Приложение 3'!K81</f>
        <v>19.8</v>
      </c>
      <c r="K79" s="44">
        <f>'Приложение 3'!L81</f>
        <v>43</v>
      </c>
    </row>
    <row r="80" spans="1:11" ht="30">
      <c r="A80" s="210" t="str">
        <f>'Приложение 3'!A82</f>
        <v>Обеспечение деятельности Администрации</v>
      </c>
      <c r="B80" s="34" t="s">
        <v>230</v>
      </c>
      <c r="C80" s="34" t="s">
        <v>230</v>
      </c>
      <c r="D80" s="46" t="s">
        <v>231</v>
      </c>
      <c r="E80" s="46" t="s">
        <v>88</v>
      </c>
      <c r="F80" s="46"/>
      <c r="G80" s="46"/>
      <c r="H80" s="43"/>
      <c r="I80" s="44"/>
      <c r="J80" s="44">
        <f>'Приложение 3'!K82</f>
        <v>19.8</v>
      </c>
      <c r="K80" s="44">
        <f>'Приложение 3'!L82</f>
        <v>43</v>
      </c>
    </row>
    <row r="81" spans="1:11" ht="15">
      <c r="A81" s="35" t="str">
        <f>'Приложение 3'!A83</f>
        <v xml:space="preserve">Высшее должностное лицо </v>
      </c>
      <c r="B81" s="34" t="s">
        <v>230</v>
      </c>
      <c r="C81" s="34" t="s">
        <v>230</v>
      </c>
      <c r="D81" s="46" t="s">
        <v>231</v>
      </c>
      <c r="E81" s="46" t="s">
        <v>8</v>
      </c>
      <c r="F81" s="46" t="s">
        <v>72</v>
      </c>
      <c r="G81" s="46"/>
      <c r="H81" s="43"/>
      <c r="I81" s="44"/>
      <c r="J81" s="44">
        <f>'Приложение 3'!K83</f>
        <v>19.8</v>
      </c>
      <c r="K81" s="44">
        <f>'Приложение 3'!L83</f>
        <v>43</v>
      </c>
    </row>
    <row r="82" spans="1:11" ht="15">
      <c r="A82" s="35" t="str">
        <f>'Приложение 3'!A84</f>
        <v>Условно утвержденные расходы</v>
      </c>
      <c r="B82" s="34" t="s">
        <v>230</v>
      </c>
      <c r="C82" s="34" t="s">
        <v>230</v>
      </c>
      <c r="D82" s="46" t="s">
        <v>231</v>
      </c>
      <c r="E82" s="46" t="s">
        <v>8</v>
      </c>
      <c r="F82" s="46" t="s">
        <v>72</v>
      </c>
      <c r="G82" s="46" t="s">
        <v>232</v>
      </c>
      <c r="H82" s="43"/>
      <c r="I82" s="44"/>
      <c r="J82" s="44">
        <f>'Приложение 3'!K84</f>
        <v>19.8</v>
      </c>
      <c r="K82" s="44">
        <f>'Приложение 3'!L84</f>
        <v>43</v>
      </c>
    </row>
    <row r="83" spans="1:11" ht="15">
      <c r="A83" s="35" t="str">
        <f>'Приложение 3'!A85</f>
        <v>Иные бюджетные ассигнования</v>
      </c>
      <c r="B83" s="34" t="s">
        <v>230</v>
      </c>
      <c r="C83" s="34" t="s">
        <v>230</v>
      </c>
      <c r="D83" s="46" t="s">
        <v>231</v>
      </c>
      <c r="E83" s="46" t="s">
        <v>8</v>
      </c>
      <c r="F83" s="46" t="s">
        <v>72</v>
      </c>
      <c r="G83" s="46" t="s">
        <v>232</v>
      </c>
      <c r="H83" s="43" t="s">
        <v>78</v>
      </c>
      <c r="I83" s="44"/>
      <c r="J83" s="44">
        <f>'Приложение 3'!K85</f>
        <v>19.8</v>
      </c>
      <c r="K83" s="44">
        <f>'Приложение 3'!L85</f>
        <v>43</v>
      </c>
    </row>
    <row r="84" spans="1:11" ht="15">
      <c r="A84" s="35" t="str">
        <f>'Приложение 3'!A86</f>
        <v>Резервные средства</v>
      </c>
      <c r="B84" s="34" t="s">
        <v>230</v>
      </c>
      <c r="C84" s="34" t="s">
        <v>230</v>
      </c>
      <c r="D84" s="46" t="s">
        <v>231</v>
      </c>
      <c r="E84" s="46" t="s">
        <v>8</v>
      </c>
      <c r="F84" s="46" t="s">
        <v>72</v>
      </c>
      <c r="G84" s="46" t="s">
        <v>232</v>
      </c>
      <c r="H84" s="43" t="s">
        <v>80</v>
      </c>
      <c r="I84" s="44"/>
      <c r="J84" s="44">
        <f>'Приложение 3'!K86</f>
        <v>19.8</v>
      </c>
      <c r="K84" s="44">
        <f>'Приложение 3'!L86</f>
        <v>43</v>
      </c>
    </row>
  </sheetData>
  <autoFilter ref="A1:K84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3:A4"/>
  </mergeCells>
  <conditionalFormatting sqref="B18:C18">
    <cfRule type="expression" dxfId="23" priority="16" stopIfTrue="1">
      <formula>$F18=""</formula>
    </cfRule>
    <cfRule type="expression" dxfId="22" priority="17" stopIfTrue="1">
      <formula>#REF!&lt;&gt;""</formula>
    </cfRule>
    <cfRule type="expression" dxfId="21" priority="18" stopIfTrue="1">
      <formula>AND($G18="",$F18&lt;&gt;"")</formula>
    </cfRule>
  </conditionalFormatting>
  <conditionalFormatting sqref="A47">
    <cfRule type="expression" dxfId="20" priority="34" stopIfTrue="1">
      <formula>$F47=""</formula>
    </cfRule>
    <cfRule type="expression" dxfId="19" priority="35" stopIfTrue="1">
      <formula>#REF!&lt;&gt;""</formula>
    </cfRule>
    <cfRule type="expression" dxfId="18" priority="36" stopIfTrue="1">
      <formula>AND($G47="",$F47&lt;&gt;"")</formula>
    </cfRule>
  </conditionalFormatting>
  <conditionalFormatting sqref="A47">
    <cfRule type="expression" dxfId="17" priority="25" stopIfTrue="1">
      <formula>$F47=""</formula>
    </cfRule>
    <cfRule type="expression" dxfId="16" priority="26" stopIfTrue="1">
      <formula>#REF!&lt;&gt;""</formula>
    </cfRule>
    <cfRule type="expression" dxfId="15" priority="27" stopIfTrue="1">
      <formula>AND($G47="",$F47&lt;&gt;"")</formula>
    </cfRule>
  </conditionalFormatting>
  <conditionalFormatting sqref="A46">
    <cfRule type="expression" dxfId="14" priority="13" stopIfTrue="1">
      <formula>$F46=""</formula>
    </cfRule>
    <cfRule type="expression" dxfId="13" priority="14" stopIfTrue="1">
      <formula>#REF!&lt;&gt;""</formula>
    </cfRule>
    <cfRule type="expression" dxfId="12" priority="15" stopIfTrue="1">
      <formula>AND($G46="",$F46&lt;&gt;"")</formula>
    </cfRule>
  </conditionalFormatting>
  <conditionalFormatting sqref="A46">
    <cfRule type="expression" dxfId="11" priority="10" stopIfTrue="1">
      <formula>$F46=""</formula>
    </cfRule>
    <cfRule type="expression" dxfId="10" priority="11" stopIfTrue="1">
      <formula>#REF!&lt;&gt;""</formula>
    </cfRule>
    <cfRule type="expression" dxfId="9" priority="12" stopIfTrue="1">
      <formula>AND($G46="",$F46&lt;&gt;"")</formula>
    </cfRule>
  </conditionalFormatting>
  <conditionalFormatting sqref="A48">
    <cfRule type="expression" dxfId="8" priority="7" stopIfTrue="1">
      <formula>$F48=""</formula>
    </cfRule>
    <cfRule type="expression" dxfId="7" priority="8" stopIfTrue="1">
      <formula>#REF!&lt;&gt;""</formula>
    </cfRule>
    <cfRule type="expression" dxfId="6" priority="9" stopIfTrue="1">
      <formula>AND($G48="",$F48&lt;&gt;"")</formula>
    </cfRule>
  </conditionalFormatting>
  <conditionalFormatting sqref="A47">
    <cfRule type="expression" dxfId="5" priority="4" stopIfTrue="1">
      <formula>$F47=""</formula>
    </cfRule>
    <cfRule type="expression" dxfId="4" priority="5" stopIfTrue="1">
      <formula>#REF!&lt;&gt;""</formula>
    </cfRule>
    <cfRule type="expression" dxfId="3" priority="6" stopIfTrue="1">
      <formula>AND($G47="",$F47&lt;&gt;"")</formula>
    </cfRule>
  </conditionalFormatting>
  <conditionalFormatting sqref="A47">
    <cfRule type="expression" dxfId="2" priority="1" stopIfTrue="1">
      <formula>$F47=""</formula>
    </cfRule>
    <cfRule type="expression" dxfId="1" priority="2" stopIfTrue="1">
      <formula>#REF!&lt;&gt;""</formula>
    </cfRule>
    <cfRule type="expression" dxfId="0" priority="3" stopIfTrue="1">
      <formula>AND($G47="",$F47&lt;&gt;"")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7"/>
  <sheetViews>
    <sheetView view="pageBreakPreview" topLeftCell="A94" zoomScaleSheetLayoutView="100" workbookViewId="0">
      <selection activeCell="J8" sqref="J8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03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5" t="s">
        <v>226</v>
      </c>
      <c r="J1" s="226"/>
      <c r="K1" s="226"/>
      <c r="L1" s="226"/>
    </row>
    <row r="2" spans="1:12" ht="129.75" customHeight="1">
      <c r="A2" s="227" t="s">
        <v>227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8" t="s">
        <v>1</v>
      </c>
      <c r="J3" s="228"/>
      <c r="K3" s="228"/>
      <c r="L3" s="228"/>
    </row>
    <row r="4" spans="1:12" ht="19.5" customHeight="1">
      <c r="A4" s="229" t="s">
        <v>2</v>
      </c>
      <c r="B4" s="229" t="s">
        <v>5</v>
      </c>
      <c r="C4" s="229"/>
      <c r="D4" s="229"/>
      <c r="E4" s="229"/>
      <c r="F4" s="229" t="s">
        <v>22</v>
      </c>
      <c r="G4" s="229" t="s">
        <v>3</v>
      </c>
      <c r="H4" s="229" t="s">
        <v>4</v>
      </c>
      <c r="I4" s="229" t="s">
        <v>21</v>
      </c>
      <c r="J4" s="229" t="s">
        <v>7</v>
      </c>
      <c r="K4" s="229"/>
      <c r="L4" s="229"/>
    </row>
    <row r="5" spans="1:12" ht="14.85" customHeight="1">
      <c r="A5" s="229" t="s">
        <v>0</v>
      </c>
      <c r="B5" s="229" t="s">
        <v>0</v>
      </c>
      <c r="C5" s="229"/>
      <c r="D5" s="229"/>
      <c r="E5" s="229"/>
      <c r="F5" s="229" t="s">
        <v>0</v>
      </c>
      <c r="G5" s="229" t="s">
        <v>0</v>
      </c>
      <c r="H5" s="229" t="s">
        <v>0</v>
      </c>
      <c r="I5" s="229" t="s">
        <v>0</v>
      </c>
      <c r="J5" s="158" t="s">
        <v>30</v>
      </c>
      <c r="K5" s="158" t="s">
        <v>31</v>
      </c>
      <c r="L5" s="158" t="s">
        <v>32</v>
      </c>
    </row>
    <row r="6" spans="1:12" ht="13.7" customHeight="1">
      <c r="A6" s="159" t="s">
        <v>8</v>
      </c>
      <c r="B6" s="159" t="s">
        <v>9</v>
      </c>
      <c r="C6" s="159" t="s">
        <v>10</v>
      </c>
      <c r="D6" s="159" t="s">
        <v>11</v>
      </c>
      <c r="E6" s="159" t="s">
        <v>12</v>
      </c>
      <c r="F6" s="159" t="s">
        <v>13</v>
      </c>
      <c r="G6" s="159" t="s">
        <v>14</v>
      </c>
      <c r="H6" s="159" t="s">
        <v>15</v>
      </c>
      <c r="I6" s="159" t="s">
        <v>16</v>
      </c>
      <c r="J6" s="159" t="s">
        <v>17</v>
      </c>
      <c r="K6" s="159" t="s">
        <v>18</v>
      </c>
      <c r="L6" s="159" t="s">
        <v>20</v>
      </c>
    </row>
    <row r="7" spans="1:12" ht="13.7" customHeight="1">
      <c r="A7" s="160" t="s">
        <v>19</v>
      </c>
      <c r="B7" s="161" t="s">
        <v>0</v>
      </c>
      <c r="C7" s="161" t="s">
        <v>0</v>
      </c>
      <c r="D7" s="161" t="s">
        <v>0</v>
      </c>
      <c r="E7" s="161" t="s">
        <v>0</v>
      </c>
      <c r="F7" s="161" t="s">
        <v>0</v>
      </c>
      <c r="G7" s="161" t="s">
        <v>0</v>
      </c>
      <c r="H7" s="161" t="s">
        <v>0</v>
      </c>
      <c r="I7" s="161" t="s">
        <v>0</v>
      </c>
      <c r="J7" s="162">
        <f>J8+J19+J32+J46+J90+J96+J102</f>
        <v>1410.8</v>
      </c>
      <c r="K7" s="162">
        <f>K8+K19+K32+K46+K80+K90+K96+K54</f>
        <v>885.9</v>
      </c>
      <c r="L7" s="162">
        <f>L8+L19+L32+L46+L80+L102+L96+L90+L54</f>
        <v>956.2</v>
      </c>
    </row>
    <row r="8" spans="1:12" ht="107.25" customHeight="1">
      <c r="A8" s="37" t="s">
        <v>257</v>
      </c>
      <c r="B8" s="173" t="s">
        <v>17</v>
      </c>
      <c r="C8" s="173" t="s">
        <v>88</v>
      </c>
      <c r="D8" s="173"/>
      <c r="E8" s="173"/>
      <c r="F8" s="171"/>
      <c r="G8" s="166"/>
      <c r="H8" s="166"/>
      <c r="I8" s="166"/>
      <c r="J8" s="162">
        <f>J10</f>
        <v>110.5</v>
      </c>
      <c r="K8" s="162">
        <f>K10</f>
        <v>110.5</v>
      </c>
      <c r="L8" s="162">
        <f>L10</f>
        <v>110.5</v>
      </c>
    </row>
    <row r="9" spans="1:12" ht="107.25" customHeight="1">
      <c r="A9" s="37" t="str">
        <f>'Приложение 3'!A57</f>
        <v>Муниципальная подпрограмма «Комплексного развития транспортной инфраструктуры Салминского  сельского поселения Ромодановского муниципального района Республики Мордовия на 2018- 2028 года"</v>
      </c>
      <c r="B9" s="179" t="s">
        <v>17</v>
      </c>
      <c r="C9" s="179" t="s">
        <v>8</v>
      </c>
      <c r="D9" s="179"/>
      <c r="E9" s="179"/>
      <c r="F9" s="178"/>
      <c r="G9" s="166"/>
      <c r="H9" s="166"/>
      <c r="I9" s="166"/>
      <c r="J9" s="162">
        <f>J10</f>
        <v>110.5</v>
      </c>
      <c r="K9" s="162">
        <f>K10</f>
        <v>110.5</v>
      </c>
      <c r="L9" s="162">
        <f>L10</f>
        <v>110.5</v>
      </c>
    </row>
    <row r="10" spans="1:12" ht="90.75" customHeight="1">
      <c r="A10" s="37" t="s">
        <v>258</v>
      </c>
      <c r="B10" s="173" t="s">
        <v>17</v>
      </c>
      <c r="C10" s="173" t="s">
        <v>8</v>
      </c>
      <c r="D10" s="179" t="s">
        <v>45</v>
      </c>
      <c r="E10" s="173"/>
      <c r="F10" s="171"/>
      <c r="G10" s="166"/>
      <c r="H10" s="166"/>
      <c r="I10" s="166"/>
      <c r="J10" s="163">
        <f t="shared" ref="J10:J11" si="0">J11</f>
        <v>110.5</v>
      </c>
      <c r="K10" s="163">
        <f t="shared" ref="K10:K11" si="1">K11</f>
        <v>110.5</v>
      </c>
      <c r="L10" s="163">
        <f t="shared" ref="L10:L11" si="2">L11</f>
        <v>110.5</v>
      </c>
    </row>
    <row r="11" spans="1:12" ht="180">
      <c r="A11" s="37" t="s">
        <v>211</v>
      </c>
      <c r="B11" s="173" t="s">
        <v>17</v>
      </c>
      <c r="C11" s="173" t="s">
        <v>8</v>
      </c>
      <c r="D11" s="179" t="s">
        <v>45</v>
      </c>
      <c r="E11" s="173" t="s">
        <v>92</v>
      </c>
      <c r="F11" s="171"/>
      <c r="G11" s="166"/>
      <c r="H11" s="166"/>
      <c r="I11" s="166"/>
      <c r="J11" s="163">
        <f t="shared" si="0"/>
        <v>110.5</v>
      </c>
      <c r="K11" s="163">
        <f t="shared" si="1"/>
        <v>110.5</v>
      </c>
      <c r="L11" s="163">
        <f t="shared" si="2"/>
        <v>110.5</v>
      </c>
    </row>
    <row r="12" spans="1:12" ht="44.25" customHeight="1">
      <c r="A12" s="170" t="s">
        <v>52</v>
      </c>
      <c r="B12" s="173" t="s">
        <v>17</v>
      </c>
      <c r="C12" s="173" t="s">
        <v>8</v>
      </c>
      <c r="D12" s="179" t="s">
        <v>45</v>
      </c>
      <c r="E12" s="173" t="s">
        <v>92</v>
      </c>
      <c r="F12" s="171" t="s">
        <v>76</v>
      </c>
      <c r="G12" s="166"/>
      <c r="H12" s="166"/>
      <c r="I12" s="166"/>
      <c r="J12" s="163">
        <f t="shared" ref="J12:J15" si="3">J13</f>
        <v>110.5</v>
      </c>
      <c r="K12" s="163">
        <f t="shared" ref="K12:K15" si="4">K13</f>
        <v>110.5</v>
      </c>
      <c r="L12" s="163">
        <f t="shared" ref="L12:L15" si="5">L13</f>
        <v>110.5</v>
      </c>
    </row>
    <row r="13" spans="1:12" ht="60">
      <c r="A13" s="170" t="s">
        <v>53</v>
      </c>
      <c r="B13" s="173" t="s">
        <v>17</v>
      </c>
      <c r="C13" s="173" t="s">
        <v>8</v>
      </c>
      <c r="D13" s="179" t="s">
        <v>45</v>
      </c>
      <c r="E13" s="173" t="s">
        <v>92</v>
      </c>
      <c r="F13" s="171" t="s">
        <v>77</v>
      </c>
      <c r="G13" s="166"/>
      <c r="H13" s="166"/>
      <c r="I13" s="166"/>
      <c r="J13" s="163">
        <f t="shared" si="3"/>
        <v>110.5</v>
      </c>
      <c r="K13" s="163">
        <f t="shared" si="4"/>
        <v>110.5</v>
      </c>
      <c r="L13" s="163">
        <f t="shared" si="5"/>
        <v>110.5</v>
      </c>
    </row>
    <row r="14" spans="1:12" ht="15">
      <c r="A14" s="176" t="s">
        <v>63</v>
      </c>
      <c r="B14" s="173" t="s">
        <v>17</v>
      </c>
      <c r="C14" s="173" t="s">
        <v>8</v>
      </c>
      <c r="D14" s="179" t="s">
        <v>45</v>
      </c>
      <c r="E14" s="173" t="s">
        <v>92</v>
      </c>
      <c r="F14" s="171" t="s">
        <v>77</v>
      </c>
      <c r="G14" s="168" t="s">
        <v>51</v>
      </c>
      <c r="H14" s="168"/>
      <c r="I14" s="168"/>
      <c r="J14" s="163">
        <f t="shared" si="3"/>
        <v>110.5</v>
      </c>
      <c r="K14" s="163">
        <f t="shared" si="4"/>
        <v>110.5</v>
      </c>
      <c r="L14" s="163">
        <f t="shared" si="5"/>
        <v>110.5</v>
      </c>
    </row>
    <row r="15" spans="1:12" ht="15">
      <c r="A15" s="177" t="s">
        <v>172</v>
      </c>
      <c r="B15" s="173" t="s">
        <v>17</v>
      </c>
      <c r="C15" s="173" t="s">
        <v>8</v>
      </c>
      <c r="D15" s="179" t="s">
        <v>45</v>
      </c>
      <c r="E15" s="173" t="s">
        <v>92</v>
      </c>
      <c r="F15" s="171" t="s">
        <v>77</v>
      </c>
      <c r="G15" s="168" t="s">
        <v>51</v>
      </c>
      <c r="H15" s="168" t="s">
        <v>66</v>
      </c>
      <c r="I15" s="168"/>
      <c r="J15" s="163">
        <f t="shared" si="3"/>
        <v>110.5</v>
      </c>
      <c r="K15" s="163">
        <f t="shared" si="4"/>
        <v>110.5</v>
      </c>
      <c r="L15" s="163">
        <f t="shared" si="5"/>
        <v>110.5</v>
      </c>
    </row>
    <row r="16" spans="1:12" ht="60">
      <c r="A16" s="177" t="s">
        <v>246</v>
      </c>
      <c r="B16" s="173" t="s">
        <v>17</v>
      </c>
      <c r="C16" s="173" t="s">
        <v>8</v>
      </c>
      <c r="D16" s="179" t="s">
        <v>45</v>
      </c>
      <c r="E16" s="173" t="s">
        <v>92</v>
      </c>
      <c r="F16" s="171" t="s">
        <v>77</v>
      </c>
      <c r="G16" s="168" t="s">
        <v>51</v>
      </c>
      <c r="H16" s="168" t="s">
        <v>66</v>
      </c>
      <c r="I16" s="202" t="s">
        <v>223</v>
      </c>
      <c r="J16" s="163">
        <f>'Приложение 3'!J61</f>
        <v>110.5</v>
      </c>
      <c r="K16" s="163">
        <f>'Приложение 3'!K61</f>
        <v>110.5</v>
      </c>
      <c r="L16" s="163">
        <f>'Приложение 3'!L61</f>
        <v>110.5</v>
      </c>
    </row>
    <row r="17" spans="1:12" ht="107.25" customHeight="1">
      <c r="A17" s="177" t="str">
        <f>'Приложение 3'!A64</f>
        <v>Муниципальная программа "Комплексного развития коммунальной  инфраструктуры Салминского сельского поселения  Ромодановского муниципального района Республики Мордовия на  2018-2028 года"</v>
      </c>
      <c r="B17" s="179" t="s">
        <v>17</v>
      </c>
      <c r="C17" s="179" t="s">
        <v>88</v>
      </c>
      <c r="D17" s="179"/>
      <c r="E17" s="179"/>
      <c r="F17" s="178"/>
      <c r="G17" s="168"/>
      <c r="H17" s="168"/>
      <c r="I17" s="202"/>
      <c r="J17" s="163">
        <f t="shared" ref="J17:L18" si="6">J18</f>
        <v>100</v>
      </c>
      <c r="K17" s="163">
        <f t="shared" si="6"/>
        <v>130</v>
      </c>
      <c r="L17" s="163">
        <f t="shared" si="6"/>
        <v>130</v>
      </c>
    </row>
    <row r="18" spans="1:12" ht="106.5" customHeight="1">
      <c r="A18" s="177" t="str">
        <f>'Приложение 3'!A65</f>
        <v>Муниципальная подпрограмма "Комплексного развития коммунальной  инфраструктуры Салминского сельского поселения  Ромодановского муниципального района Республики Мордовия на  2018-2028 года"</v>
      </c>
      <c r="B18" s="179" t="s">
        <v>17</v>
      </c>
      <c r="C18" s="179" t="s">
        <v>8</v>
      </c>
      <c r="D18" s="179"/>
      <c r="E18" s="179"/>
      <c r="F18" s="178"/>
      <c r="G18" s="168"/>
      <c r="H18" s="168"/>
      <c r="I18" s="202"/>
      <c r="J18" s="163">
        <f t="shared" si="6"/>
        <v>100</v>
      </c>
      <c r="K18" s="163">
        <f t="shared" si="6"/>
        <v>130</v>
      </c>
      <c r="L18" s="163">
        <f t="shared" si="6"/>
        <v>130</v>
      </c>
    </row>
    <row r="19" spans="1:12" ht="35.25" customHeight="1">
      <c r="A19" s="39" t="s">
        <v>253</v>
      </c>
      <c r="B19" s="173" t="s">
        <v>17</v>
      </c>
      <c r="C19" s="173" t="s">
        <v>8</v>
      </c>
      <c r="D19" s="179" t="s">
        <v>43</v>
      </c>
      <c r="E19" s="173"/>
      <c r="F19" s="167"/>
      <c r="G19" s="166"/>
      <c r="H19" s="166"/>
      <c r="I19" s="166"/>
      <c r="J19" s="163">
        <f>J20+J26</f>
        <v>100</v>
      </c>
      <c r="K19" s="163">
        <f t="shared" ref="K19:L19" si="7">K20+K26</f>
        <v>130</v>
      </c>
      <c r="L19" s="163">
        <f t="shared" si="7"/>
        <v>130</v>
      </c>
    </row>
    <row r="20" spans="1:12" ht="15">
      <c r="A20" s="169" t="s">
        <v>169</v>
      </c>
      <c r="B20" s="173" t="s">
        <v>17</v>
      </c>
      <c r="C20" s="173" t="s">
        <v>8</v>
      </c>
      <c r="D20" s="179" t="s">
        <v>43</v>
      </c>
      <c r="E20" s="173" t="s">
        <v>168</v>
      </c>
      <c r="F20" s="167"/>
      <c r="G20" s="166"/>
      <c r="H20" s="166"/>
      <c r="I20" s="166"/>
      <c r="J20" s="163">
        <f t="shared" ref="J20:J24" si="8">J21</f>
        <v>80</v>
      </c>
      <c r="K20" s="163">
        <f t="shared" ref="K20:K24" si="9">K21</f>
        <v>80</v>
      </c>
      <c r="L20" s="163">
        <f t="shared" ref="L20:L24" si="10">L21</f>
        <v>80</v>
      </c>
    </row>
    <row r="21" spans="1:12" ht="46.5" customHeight="1">
      <c r="A21" s="170" t="s">
        <v>52</v>
      </c>
      <c r="B21" s="173" t="s">
        <v>17</v>
      </c>
      <c r="C21" s="173" t="s">
        <v>8</v>
      </c>
      <c r="D21" s="179" t="s">
        <v>43</v>
      </c>
      <c r="E21" s="173" t="s">
        <v>168</v>
      </c>
      <c r="F21" s="167" t="s">
        <v>76</v>
      </c>
      <c r="G21" s="166"/>
      <c r="H21" s="166"/>
      <c r="I21" s="166"/>
      <c r="J21" s="163">
        <f t="shared" si="8"/>
        <v>80</v>
      </c>
      <c r="K21" s="163">
        <f t="shared" si="9"/>
        <v>80</v>
      </c>
      <c r="L21" s="163">
        <f t="shared" si="10"/>
        <v>80</v>
      </c>
    </row>
    <row r="22" spans="1:12" ht="60">
      <c r="A22" s="170" t="s">
        <v>53</v>
      </c>
      <c r="B22" s="173" t="s">
        <v>17</v>
      </c>
      <c r="C22" s="173" t="s">
        <v>8</v>
      </c>
      <c r="D22" s="179" t="s">
        <v>43</v>
      </c>
      <c r="E22" s="173" t="s">
        <v>168</v>
      </c>
      <c r="F22" s="167" t="s">
        <v>77</v>
      </c>
      <c r="G22" s="166"/>
      <c r="H22" s="166"/>
      <c r="I22" s="166"/>
      <c r="J22" s="163">
        <f t="shared" si="8"/>
        <v>80</v>
      </c>
      <c r="K22" s="163">
        <f t="shared" si="9"/>
        <v>80</v>
      </c>
      <c r="L22" s="163">
        <f t="shared" si="10"/>
        <v>80</v>
      </c>
    </row>
    <row r="23" spans="1:12" ht="23.25" customHeight="1">
      <c r="A23" s="177" t="s">
        <v>67</v>
      </c>
      <c r="B23" s="179" t="s">
        <v>17</v>
      </c>
      <c r="C23" s="179" t="s">
        <v>8</v>
      </c>
      <c r="D23" s="179" t="s">
        <v>43</v>
      </c>
      <c r="E23" s="179" t="s">
        <v>168</v>
      </c>
      <c r="F23" s="174" t="s">
        <v>77</v>
      </c>
      <c r="G23" s="175" t="s">
        <v>58</v>
      </c>
      <c r="H23" s="175"/>
      <c r="I23" s="175"/>
      <c r="J23" s="163">
        <f t="shared" si="8"/>
        <v>80</v>
      </c>
      <c r="K23" s="163">
        <f t="shared" si="9"/>
        <v>80</v>
      </c>
      <c r="L23" s="163">
        <f t="shared" si="10"/>
        <v>80</v>
      </c>
    </row>
    <row r="24" spans="1:12" ht="15">
      <c r="A24" s="38" t="s">
        <v>73</v>
      </c>
      <c r="B24" s="179" t="s">
        <v>17</v>
      </c>
      <c r="C24" s="179" t="s">
        <v>8</v>
      </c>
      <c r="D24" s="179" t="s">
        <v>43</v>
      </c>
      <c r="E24" s="179" t="s">
        <v>168</v>
      </c>
      <c r="F24" s="174" t="s">
        <v>77</v>
      </c>
      <c r="G24" s="175" t="s">
        <v>58</v>
      </c>
      <c r="H24" s="175" t="s">
        <v>62</v>
      </c>
      <c r="I24" s="175"/>
      <c r="J24" s="163">
        <f t="shared" si="8"/>
        <v>80</v>
      </c>
      <c r="K24" s="163">
        <f t="shared" si="9"/>
        <v>80</v>
      </c>
      <c r="L24" s="163">
        <f t="shared" si="10"/>
        <v>80</v>
      </c>
    </row>
    <row r="25" spans="1:12" ht="60" customHeight="1">
      <c r="A25" s="177" t="s">
        <v>246</v>
      </c>
      <c r="B25" s="179" t="s">
        <v>17</v>
      </c>
      <c r="C25" s="179" t="s">
        <v>8</v>
      </c>
      <c r="D25" s="179" t="s">
        <v>43</v>
      </c>
      <c r="E25" s="179" t="s">
        <v>168</v>
      </c>
      <c r="F25" s="174" t="s">
        <v>77</v>
      </c>
      <c r="G25" s="175" t="s">
        <v>58</v>
      </c>
      <c r="H25" s="175" t="s">
        <v>62</v>
      </c>
      <c r="I25" s="203" t="s">
        <v>223</v>
      </c>
      <c r="J25" s="163">
        <f>'Приложение 3'!J69</f>
        <v>80</v>
      </c>
      <c r="K25" s="163">
        <f>'Приложение 3'!K69</f>
        <v>80</v>
      </c>
      <c r="L25" s="163">
        <f>'Приложение 3'!L69</f>
        <v>80</v>
      </c>
    </row>
    <row r="26" spans="1:12" ht="30">
      <c r="A26" s="169" t="s">
        <v>171</v>
      </c>
      <c r="B26" s="173" t="s">
        <v>17</v>
      </c>
      <c r="C26" s="173" t="s">
        <v>8</v>
      </c>
      <c r="D26" s="179" t="s">
        <v>43</v>
      </c>
      <c r="E26" s="173" t="s">
        <v>170</v>
      </c>
      <c r="F26" s="167"/>
      <c r="G26" s="166"/>
      <c r="H26" s="166"/>
      <c r="I26" s="166"/>
      <c r="J26" s="163">
        <f t="shared" ref="J26:J30" si="11">J27</f>
        <v>20</v>
      </c>
      <c r="K26" s="163">
        <f t="shared" ref="K26:K30" si="12">K27</f>
        <v>50</v>
      </c>
      <c r="L26" s="163">
        <f t="shared" ref="L26:L30" si="13">L27</f>
        <v>50</v>
      </c>
    </row>
    <row r="27" spans="1:12" ht="48" customHeight="1">
      <c r="A27" s="170" t="s">
        <v>52</v>
      </c>
      <c r="B27" s="173" t="s">
        <v>17</v>
      </c>
      <c r="C27" s="173" t="s">
        <v>8</v>
      </c>
      <c r="D27" s="179" t="s">
        <v>43</v>
      </c>
      <c r="E27" s="173" t="s">
        <v>170</v>
      </c>
      <c r="F27" s="167" t="s">
        <v>76</v>
      </c>
      <c r="G27" s="166"/>
      <c r="H27" s="166"/>
      <c r="I27" s="166"/>
      <c r="J27" s="163">
        <f t="shared" si="11"/>
        <v>20</v>
      </c>
      <c r="K27" s="163">
        <f t="shared" si="12"/>
        <v>50</v>
      </c>
      <c r="L27" s="163">
        <f t="shared" si="13"/>
        <v>50</v>
      </c>
    </row>
    <row r="28" spans="1:12" ht="60">
      <c r="A28" s="170" t="s">
        <v>53</v>
      </c>
      <c r="B28" s="173" t="s">
        <v>17</v>
      </c>
      <c r="C28" s="173" t="s">
        <v>8</v>
      </c>
      <c r="D28" s="179" t="s">
        <v>43</v>
      </c>
      <c r="E28" s="173" t="s">
        <v>170</v>
      </c>
      <c r="F28" s="167" t="s">
        <v>77</v>
      </c>
      <c r="G28" s="166"/>
      <c r="H28" s="166"/>
      <c r="I28" s="166"/>
      <c r="J28" s="163">
        <f t="shared" si="11"/>
        <v>20</v>
      </c>
      <c r="K28" s="163">
        <f t="shared" si="12"/>
        <v>50</v>
      </c>
      <c r="L28" s="163">
        <f t="shared" si="13"/>
        <v>50</v>
      </c>
    </row>
    <row r="29" spans="1:12" ht="16.5" customHeight="1">
      <c r="A29" s="177" t="s">
        <v>67</v>
      </c>
      <c r="B29" s="173" t="s">
        <v>17</v>
      </c>
      <c r="C29" s="173" t="s">
        <v>8</v>
      </c>
      <c r="D29" s="179" t="s">
        <v>43</v>
      </c>
      <c r="E29" s="173" t="s">
        <v>170</v>
      </c>
      <c r="F29" s="167" t="s">
        <v>77</v>
      </c>
      <c r="G29" s="168" t="s">
        <v>58</v>
      </c>
      <c r="H29" s="168"/>
      <c r="I29" s="168"/>
      <c r="J29" s="163">
        <f t="shared" si="11"/>
        <v>20</v>
      </c>
      <c r="K29" s="163">
        <f t="shared" si="12"/>
        <v>50</v>
      </c>
      <c r="L29" s="163">
        <f t="shared" si="13"/>
        <v>50</v>
      </c>
    </row>
    <row r="30" spans="1:12" ht="15">
      <c r="A30" s="38" t="s">
        <v>73</v>
      </c>
      <c r="B30" s="173" t="s">
        <v>17</v>
      </c>
      <c r="C30" s="173" t="s">
        <v>8</v>
      </c>
      <c r="D30" s="179" t="s">
        <v>43</v>
      </c>
      <c r="E30" s="173" t="s">
        <v>170</v>
      </c>
      <c r="F30" s="167" t="s">
        <v>77</v>
      </c>
      <c r="G30" s="168" t="s">
        <v>58</v>
      </c>
      <c r="H30" s="168" t="s">
        <v>62</v>
      </c>
      <c r="I30" s="168"/>
      <c r="J30" s="163">
        <f t="shared" si="11"/>
        <v>20</v>
      </c>
      <c r="K30" s="163">
        <f t="shared" si="12"/>
        <v>50</v>
      </c>
      <c r="L30" s="163">
        <f t="shared" si="13"/>
        <v>50</v>
      </c>
    </row>
    <row r="31" spans="1:12" ht="68.25" customHeight="1">
      <c r="A31" s="177" t="s">
        <v>246</v>
      </c>
      <c r="B31" s="173" t="s">
        <v>17</v>
      </c>
      <c r="C31" s="173" t="s">
        <v>8</v>
      </c>
      <c r="D31" s="179" t="s">
        <v>43</v>
      </c>
      <c r="E31" s="173" t="s">
        <v>170</v>
      </c>
      <c r="F31" s="167" t="s">
        <v>77</v>
      </c>
      <c r="G31" s="168" t="s">
        <v>58</v>
      </c>
      <c r="H31" s="168" t="s">
        <v>62</v>
      </c>
      <c r="I31" s="202" t="s">
        <v>223</v>
      </c>
      <c r="J31" s="163">
        <f>'Приложение 3'!J72</f>
        <v>20</v>
      </c>
      <c r="K31" s="163">
        <f>'Приложение 3'!K72</f>
        <v>50</v>
      </c>
      <c r="L31" s="163">
        <f>'Приложение 3'!L72</f>
        <v>50</v>
      </c>
    </row>
    <row r="32" spans="1:12" ht="60">
      <c r="A32" s="170" t="s">
        <v>163</v>
      </c>
      <c r="B32" s="173" t="s">
        <v>91</v>
      </c>
      <c r="C32" s="173" t="s">
        <v>88</v>
      </c>
      <c r="D32" s="173"/>
      <c r="E32" s="173"/>
      <c r="F32" s="171"/>
      <c r="G32" s="166"/>
      <c r="H32" s="166"/>
      <c r="I32" s="166"/>
      <c r="J32" s="163">
        <f>J33</f>
        <v>89.8</v>
      </c>
      <c r="K32" s="163">
        <f t="shared" ref="K32:L32" si="14">K33</f>
        <v>92.8</v>
      </c>
      <c r="L32" s="163">
        <f t="shared" si="14"/>
        <v>96</v>
      </c>
    </row>
    <row r="33" spans="1:12" ht="45">
      <c r="A33" s="170" t="s">
        <v>164</v>
      </c>
      <c r="B33" s="173" t="s">
        <v>91</v>
      </c>
      <c r="C33" s="173" t="s">
        <v>10</v>
      </c>
      <c r="D33" s="173"/>
      <c r="E33" s="173"/>
      <c r="F33" s="171"/>
      <c r="G33" s="166"/>
      <c r="H33" s="166"/>
      <c r="I33" s="166"/>
      <c r="J33" s="163">
        <f>J34</f>
        <v>89.8</v>
      </c>
      <c r="K33" s="163">
        <f t="shared" ref="K33:L44" si="15">K34</f>
        <v>92.8</v>
      </c>
      <c r="L33" s="163">
        <f t="shared" si="15"/>
        <v>96</v>
      </c>
    </row>
    <row r="34" spans="1:12" ht="75">
      <c r="A34" s="172" t="s">
        <v>165</v>
      </c>
      <c r="B34" s="173" t="s">
        <v>91</v>
      </c>
      <c r="C34" s="173" t="s">
        <v>10</v>
      </c>
      <c r="D34" s="173" t="s">
        <v>45</v>
      </c>
      <c r="E34" s="173"/>
      <c r="F34" s="171"/>
      <c r="G34" s="166"/>
      <c r="H34" s="166"/>
      <c r="I34" s="166"/>
      <c r="J34" s="163">
        <f>J35</f>
        <v>89.8</v>
      </c>
      <c r="K34" s="163">
        <f t="shared" si="15"/>
        <v>92.8</v>
      </c>
      <c r="L34" s="163">
        <f t="shared" si="15"/>
        <v>96</v>
      </c>
    </row>
    <row r="35" spans="1:12" ht="60.75" customHeight="1">
      <c r="A35" s="177" t="s">
        <v>167</v>
      </c>
      <c r="B35" s="173" t="s">
        <v>91</v>
      </c>
      <c r="C35" s="173" t="s">
        <v>10</v>
      </c>
      <c r="D35" s="173" t="s">
        <v>45</v>
      </c>
      <c r="E35" s="173" t="s">
        <v>166</v>
      </c>
      <c r="F35" s="171"/>
      <c r="G35" s="166"/>
      <c r="H35" s="166"/>
      <c r="I35" s="166"/>
      <c r="J35" s="163">
        <f>J41+J36</f>
        <v>89.8</v>
      </c>
      <c r="K35" s="163">
        <f t="shared" ref="K35:L35" si="16">K41+K36</f>
        <v>92.8</v>
      </c>
      <c r="L35" s="163">
        <f t="shared" si="16"/>
        <v>96</v>
      </c>
    </row>
    <row r="36" spans="1:12" ht="60.75" customHeight="1">
      <c r="A36" s="35" t="s">
        <v>48</v>
      </c>
      <c r="B36" s="179" t="s">
        <v>91</v>
      </c>
      <c r="C36" s="179" t="s">
        <v>10</v>
      </c>
      <c r="D36" s="179" t="s">
        <v>45</v>
      </c>
      <c r="E36" s="179" t="s">
        <v>166</v>
      </c>
      <c r="F36" s="178" t="s">
        <v>74</v>
      </c>
      <c r="G36" s="166"/>
      <c r="H36" s="166"/>
      <c r="I36" s="166"/>
      <c r="J36" s="163">
        <f t="shared" ref="J36:J39" si="17">J37</f>
        <v>84.8</v>
      </c>
      <c r="K36" s="163">
        <f t="shared" si="15"/>
        <v>87.8</v>
      </c>
      <c r="L36" s="163">
        <f t="shared" si="15"/>
        <v>91</v>
      </c>
    </row>
    <row r="37" spans="1:12" ht="42" customHeight="1">
      <c r="A37" s="35" t="s">
        <v>49</v>
      </c>
      <c r="B37" s="179" t="s">
        <v>91</v>
      </c>
      <c r="C37" s="179" t="s">
        <v>10</v>
      </c>
      <c r="D37" s="179" t="s">
        <v>45</v>
      </c>
      <c r="E37" s="179" t="s">
        <v>166</v>
      </c>
      <c r="F37" s="178" t="s">
        <v>75</v>
      </c>
      <c r="G37" s="166"/>
      <c r="H37" s="166"/>
      <c r="I37" s="166"/>
      <c r="J37" s="163">
        <f t="shared" si="17"/>
        <v>84.8</v>
      </c>
      <c r="K37" s="163">
        <f t="shared" si="15"/>
        <v>87.8</v>
      </c>
      <c r="L37" s="163">
        <f t="shared" si="15"/>
        <v>91</v>
      </c>
    </row>
    <row r="38" spans="1:12" ht="22.5" customHeight="1">
      <c r="A38" s="177" t="s">
        <v>161</v>
      </c>
      <c r="B38" s="179" t="s">
        <v>91</v>
      </c>
      <c r="C38" s="179" t="s">
        <v>10</v>
      </c>
      <c r="D38" s="179" t="s">
        <v>45</v>
      </c>
      <c r="E38" s="179" t="s">
        <v>166</v>
      </c>
      <c r="F38" s="178" t="s">
        <v>75</v>
      </c>
      <c r="G38" s="168" t="s">
        <v>45</v>
      </c>
      <c r="H38" s="168"/>
      <c r="I38" s="168"/>
      <c r="J38" s="163">
        <f t="shared" si="17"/>
        <v>84.8</v>
      </c>
      <c r="K38" s="163">
        <f t="shared" si="15"/>
        <v>87.8</v>
      </c>
      <c r="L38" s="163">
        <f t="shared" si="15"/>
        <v>91</v>
      </c>
    </row>
    <row r="39" spans="1:12" ht="30" customHeight="1">
      <c r="A39" s="177" t="s">
        <v>162</v>
      </c>
      <c r="B39" s="179" t="s">
        <v>91</v>
      </c>
      <c r="C39" s="179" t="s">
        <v>10</v>
      </c>
      <c r="D39" s="179" t="s">
        <v>45</v>
      </c>
      <c r="E39" s="179" t="s">
        <v>166</v>
      </c>
      <c r="F39" s="178" t="s">
        <v>75</v>
      </c>
      <c r="G39" s="168" t="s">
        <v>45</v>
      </c>
      <c r="H39" s="168" t="s">
        <v>62</v>
      </c>
      <c r="I39" s="168"/>
      <c r="J39" s="163">
        <f t="shared" si="17"/>
        <v>84.8</v>
      </c>
      <c r="K39" s="163">
        <f t="shared" si="15"/>
        <v>87.8</v>
      </c>
      <c r="L39" s="163">
        <f t="shared" si="15"/>
        <v>91</v>
      </c>
    </row>
    <row r="40" spans="1:12" ht="63" customHeight="1">
      <c r="A40" s="177" t="s">
        <v>246</v>
      </c>
      <c r="B40" s="179" t="s">
        <v>91</v>
      </c>
      <c r="C40" s="179" t="s">
        <v>10</v>
      </c>
      <c r="D40" s="179" t="s">
        <v>45</v>
      </c>
      <c r="E40" s="179" t="s">
        <v>166</v>
      </c>
      <c r="F40" s="178" t="s">
        <v>75</v>
      </c>
      <c r="G40" s="168" t="s">
        <v>45</v>
      </c>
      <c r="H40" s="168" t="s">
        <v>62</v>
      </c>
      <c r="I40" s="202" t="s">
        <v>223</v>
      </c>
      <c r="J40" s="163">
        <f>'Приложение 3'!J51</f>
        <v>84.8</v>
      </c>
      <c r="K40" s="163">
        <f>'Приложение 3'!K51</f>
        <v>87.8</v>
      </c>
      <c r="L40" s="163">
        <f>'Приложение 3'!L51</f>
        <v>91</v>
      </c>
    </row>
    <row r="41" spans="1:12" ht="48" customHeight="1">
      <c r="A41" s="170" t="s">
        <v>52</v>
      </c>
      <c r="B41" s="173" t="s">
        <v>91</v>
      </c>
      <c r="C41" s="173" t="s">
        <v>10</v>
      </c>
      <c r="D41" s="173" t="s">
        <v>45</v>
      </c>
      <c r="E41" s="173" t="s">
        <v>166</v>
      </c>
      <c r="F41" s="171" t="s">
        <v>76</v>
      </c>
      <c r="G41" s="166"/>
      <c r="H41" s="166"/>
      <c r="I41" s="166"/>
      <c r="J41" s="163">
        <f t="shared" ref="J41:J44" si="18">J42</f>
        <v>5</v>
      </c>
      <c r="K41" s="163">
        <f t="shared" si="15"/>
        <v>5</v>
      </c>
      <c r="L41" s="163">
        <f t="shared" si="15"/>
        <v>5</v>
      </c>
    </row>
    <row r="42" spans="1:12" ht="60">
      <c r="A42" s="170" t="s">
        <v>53</v>
      </c>
      <c r="B42" s="173" t="s">
        <v>91</v>
      </c>
      <c r="C42" s="173" t="s">
        <v>10</v>
      </c>
      <c r="D42" s="173" t="s">
        <v>45</v>
      </c>
      <c r="E42" s="173" t="s">
        <v>166</v>
      </c>
      <c r="F42" s="171" t="s">
        <v>77</v>
      </c>
      <c r="G42" s="166"/>
      <c r="H42" s="166"/>
      <c r="I42" s="166"/>
      <c r="J42" s="163">
        <f t="shared" si="18"/>
        <v>5</v>
      </c>
      <c r="K42" s="163">
        <f t="shared" si="15"/>
        <v>5</v>
      </c>
      <c r="L42" s="163">
        <f t="shared" si="15"/>
        <v>5</v>
      </c>
    </row>
    <row r="43" spans="1:12" ht="15">
      <c r="A43" s="177" t="s">
        <v>161</v>
      </c>
      <c r="B43" s="173" t="s">
        <v>91</v>
      </c>
      <c r="C43" s="173" t="s">
        <v>10</v>
      </c>
      <c r="D43" s="173" t="s">
        <v>45</v>
      </c>
      <c r="E43" s="173" t="s">
        <v>166</v>
      </c>
      <c r="F43" s="171" t="s">
        <v>77</v>
      </c>
      <c r="G43" s="168" t="s">
        <v>45</v>
      </c>
      <c r="H43" s="168"/>
      <c r="I43" s="168"/>
      <c r="J43" s="163">
        <f t="shared" si="18"/>
        <v>5</v>
      </c>
      <c r="K43" s="163">
        <f t="shared" si="15"/>
        <v>5</v>
      </c>
      <c r="L43" s="163">
        <f t="shared" si="15"/>
        <v>5</v>
      </c>
    </row>
    <row r="44" spans="1:12" ht="30">
      <c r="A44" s="177" t="s">
        <v>162</v>
      </c>
      <c r="B44" s="173" t="s">
        <v>91</v>
      </c>
      <c r="C44" s="173" t="s">
        <v>10</v>
      </c>
      <c r="D44" s="173" t="s">
        <v>45</v>
      </c>
      <c r="E44" s="173" t="s">
        <v>166</v>
      </c>
      <c r="F44" s="171" t="s">
        <v>77</v>
      </c>
      <c r="G44" s="168" t="s">
        <v>45</v>
      </c>
      <c r="H44" s="168" t="s">
        <v>62</v>
      </c>
      <c r="I44" s="168"/>
      <c r="J44" s="163">
        <f t="shared" si="18"/>
        <v>5</v>
      </c>
      <c r="K44" s="163">
        <f t="shared" si="15"/>
        <v>5</v>
      </c>
      <c r="L44" s="163">
        <f t="shared" si="15"/>
        <v>5</v>
      </c>
    </row>
    <row r="45" spans="1:12" ht="64.5" customHeight="1">
      <c r="A45" s="177" t="s">
        <v>246</v>
      </c>
      <c r="B45" s="173" t="s">
        <v>91</v>
      </c>
      <c r="C45" s="173" t="s">
        <v>10</v>
      </c>
      <c r="D45" s="173" t="s">
        <v>45</v>
      </c>
      <c r="E45" s="173" t="s">
        <v>166</v>
      </c>
      <c r="F45" s="171" t="s">
        <v>77</v>
      </c>
      <c r="G45" s="168" t="s">
        <v>45</v>
      </c>
      <c r="H45" s="168" t="s">
        <v>62</v>
      </c>
      <c r="I45" s="202" t="s">
        <v>223</v>
      </c>
      <c r="J45" s="163">
        <f>'Приложение 3'!J53</f>
        <v>5</v>
      </c>
      <c r="K45" s="163">
        <f>'Приложение 3'!K53</f>
        <v>5</v>
      </c>
      <c r="L45" s="163">
        <f>'Приложение 3'!L53</f>
        <v>5</v>
      </c>
    </row>
    <row r="46" spans="1:12" ht="30">
      <c r="A46" s="177" t="s">
        <v>216</v>
      </c>
      <c r="B46" s="173">
        <v>65</v>
      </c>
      <c r="C46" s="173">
        <v>0</v>
      </c>
      <c r="D46" s="173"/>
      <c r="E46" s="173"/>
      <c r="F46" s="167"/>
      <c r="G46" s="166"/>
      <c r="H46" s="166"/>
      <c r="I46" s="166"/>
      <c r="J46" s="163">
        <f>J47+J66+P89</f>
        <v>1036.3</v>
      </c>
      <c r="K46" s="163">
        <f>K47+K66+K102</f>
        <v>363.8</v>
      </c>
      <c r="L46" s="163">
        <f>L47+L66</f>
        <v>407.5</v>
      </c>
    </row>
    <row r="47" spans="1:12" ht="15">
      <c r="A47" s="170" t="s">
        <v>46</v>
      </c>
      <c r="B47" s="173">
        <v>65</v>
      </c>
      <c r="C47" s="173">
        <v>1</v>
      </c>
      <c r="D47" s="173"/>
      <c r="E47" s="173"/>
      <c r="F47" s="167"/>
      <c r="G47" s="166"/>
      <c r="H47" s="166"/>
      <c r="I47" s="166"/>
      <c r="J47" s="163">
        <f>J48+J60</f>
        <v>444.4</v>
      </c>
      <c r="K47" s="163">
        <f>K48</f>
        <v>177.3</v>
      </c>
      <c r="L47" s="163">
        <f t="shared" ref="L47" si="19">L48</f>
        <v>190</v>
      </c>
    </row>
    <row r="48" spans="1:12" ht="33" customHeight="1">
      <c r="A48" s="170" t="s">
        <v>47</v>
      </c>
      <c r="B48" s="173">
        <v>65</v>
      </c>
      <c r="C48" s="173">
        <v>1</v>
      </c>
      <c r="D48" s="173" t="s">
        <v>72</v>
      </c>
      <c r="E48" s="173" t="s">
        <v>83</v>
      </c>
      <c r="F48" s="167"/>
      <c r="G48" s="166"/>
      <c r="H48" s="166"/>
      <c r="I48" s="166"/>
      <c r="J48" s="163">
        <f>J49</f>
        <v>274</v>
      </c>
      <c r="K48" s="163">
        <f t="shared" ref="K48:L52" si="20">K49</f>
        <v>177.3</v>
      </c>
      <c r="L48" s="163">
        <f t="shared" si="20"/>
        <v>190</v>
      </c>
    </row>
    <row r="49" spans="1:12" ht="120">
      <c r="A49" s="170" t="s">
        <v>48</v>
      </c>
      <c r="B49" s="173">
        <v>65</v>
      </c>
      <c r="C49" s="173">
        <v>1</v>
      </c>
      <c r="D49" s="173" t="s">
        <v>72</v>
      </c>
      <c r="E49" s="173" t="s">
        <v>83</v>
      </c>
      <c r="F49" s="167" t="s">
        <v>74</v>
      </c>
      <c r="G49" s="166"/>
      <c r="H49" s="166"/>
      <c r="I49" s="166"/>
      <c r="J49" s="163">
        <f t="shared" ref="J49:J52" si="21">J50</f>
        <v>274</v>
      </c>
      <c r="K49" s="163">
        <f t="shared" si="20"/>
        <v>177.3</v>
      </c>
      <c r="L49" s="163">
        <f t="shared" si="20"/>
        <v>190</v>
      </c>
    </row>
    <row r="50" spans="1:12" ht="45">
      <c r="A50" s="170" t="s">
        <v>49</v>
      </c>
      <c r="B50" s="173">
        <v>65</v>
      </c>
      <c r="C50" s="173">
        <v>1</v>
      </c>
      <c r="D50" s="173" t="s">
        <v>72</v>
      </c>
      <c r="E50" s="173" t="s">
        <v>83</v>
      </c>
      <c r="F50" s="167" t="s">
        <v>75</v>
      </c>
      <c r="G50" s="166"/>
      <c r="H50" s="166"/>
      <c r="I50" s="166"/>
      <c r="J50" s="163">
        <f t="shared" si="21"/>
        <v>274</v>
      </c>
      <c r="K50" s="163">
        <f t="shared" si="20"/>
        <v>177.3</v>
      </c>
      <c r="L50" s="163">
        <f t="shared" si="20"/>
        <v>190</v>
      </c>
    </row>
    <row r="51" spans="1:12" ht="15">
      <c r="A51" s="177" t="s">
        <v>42</v>
      </c>
      <c r="B51" s="173">
        <v>65</v>
      </c>
      <c r="C51" s="173">
        <v>1</v>
      </c>
      <c r="D51" s="173" t="s">
        <v>72</v>
      </c>
      <c r="E51" s="173" t="s">
        <v>83</v>
      </c>
      <c r="F51" s="167" t="s">
        <v>75</v>
      </c>
      <c r="G51" s="168" t="s">
        <v>43</v>
      </c>
      <c r="H51" s="168"/>
      <c r="I51" s="168"/>
      <c r="J51" s="163">
        <f t="shared" si="21"/>
        <v>274</v>
      </c>
      <c r="K51" s="163">
        <f t="shared" si="20"/>
        <v>177.3</v>
      </c>
      <c r="L51" s="163">
        <f t="shared" si="20"/>
        <v>190</v>
      </c>
    </row>
    <row r="52" spans="1:12" ht="60">
      <c r="A52" s="35" t="s">
        <v>44</v>
      </c>
      <c r="B52" s="173">
        <v>65</v>
      </c>
      <c r="C52" s="173">
        <v>1</v>
      </c>
      <c r="D52" s="173" t="s">
        <v>72</v>
      </c>
      <c r="E52" s="173" t="s">
        <v>83</v>
      </c>
      <c r="F52" s="167" t="s">
        <v>75</v>
      </c>
      <c r="G52" s="168" t="s">
        <v>43</v>
      </c>
      <c r="H52" s="168" t="s">
        <v>45</v>
      </c>
      <c r="I52" s="168"/>
      <c r="J52" s="163">
        <f t="shared" si="21"/>
        <v>274</v>
      </c>
      <c r="K52" s="163">
        <f t="shared" si="20"/>
        <v>177.3</v>
      </c>
      <c r="L52" s="163">
        <f t="shared" si="20"/>
        <v>190</v>
      </c>
    </row>
    <row r="53" spans="1:12" ht="62.25" customHeight="1">
      <c r="A53" s="177" t="s">
        <v>246</v>
      </c>
      <c r="B53" s="173">
        <v>65</v>
      </c>
      <c r="C53" s="173">
        <v>1</v>
      </c>
      <c r="D53" s="173" t="s">
        <v>72</v>
      </c>
      <c r="E53" s="173" t="s">
        <v>83</v>
      </c>
      <c r="F53" s="167" t="s">
        <v>75</v>
      </c>
      <c r="G53" s="168" t="s">
        <v>43</v>
      </c>
      <c r="H53" s="168" t="s">
        <v>45</v>
      </c>
      <c r="I53" s="202" t="s">
        <v>223</v>
      </c>
      <c r="J53" s="163">
        <f>'Приложение 3'!J15</f>
        <v>274</v>
      </c>
      <c r="K53" s="163">
        <f>'Приложение 3'!K15</f>
        <v>177.3</v>
      </c>
      <c r="L53" s="163">
        <f>'Приложение 3'!L15</f>
        <v>190</v>
      </c>
    </row>
    <row r="54" spans="1:12" ht="19.5" customHeight="1">
      <c r="A54" s="177" t="str">
        <f>'Приложение 4'!A82</f>
        <v>Условно утвержденные расходы</v>
      </c>
      <c r="B54" s="179" t="s">
        <v>231</v>
      </c>
      <c r="C54" s="179" t="s">
        <v>8</v>
      </c>
      <c r="D54" s="179" t="s">
        <v>72</v>
      </c>
      <c r="E54" s="179" t="s">
        <v>232</v>
      </c>
      <c r="F54" s="174"/>
      <c r="G54" s="168"/>
      <c r="H54" s="168"/>
      <c r="I54" s="202"/>
      <c r="J54" s="163"/>
      <c r="K54" s="163">
        <f t="shared" ref="K54:L58" si="22">K55</f>
        <v>19.8</v>
      </c>
      <c r="L54" s="163">
        <f t="shared" si="22"/>
        <v>43</v>
      </c>
    </row>
    <row r="55" spans="1:12" ht="15" customHeight="1">
      <c r="A55" s="177" t="str">
        <f>'Приложение 4'!A83</f>
        <v>Иные бюджетные ассигнования</v>
      </c>
      <c r="B55" s="179" t="s">
        <v>231</v>
      </c>
      <c r="C55" s="179" t="s">
        <v>8</v>
      </c>
      <c r="D55" s="179" t="s">
        <v>72</v>
      </c>
      <c r="E55" s="179" t="s">
        <v>232</v>
      </c>
      <c r="F55" s="174" t="s">
        <v>78</v>
      </c>
      <c r="G55" s="168"/>
      <c r="H55" s="168"/>
      <c r="I55" s="202"/>
      <c r="J55" s="163"/>
      <c r="K55" s="163">
        <f t="shared" si="22"/>
        <v>19.8</v>
      </c>
      <c r="L55" s="163">
        <f t="shared" si="22"/>
        <v>43</v>
      </c>
    </row>
    <row r="56" spans="1:12" ht="16.5" customHeight="1">
      <c r="A56" s="177" t="str">
        <f>'Приложение 4'!A84</f>
        <v>Резервные средства</v>
      </c>
      <c r="B56" s="179" t="s">
        <v>231</v>
      </c>
      <c r="C56" s="179" t="s">
        <v>8</v>
      </c>
      <c r="D56" s="179" t="s">
        <v>72</v>
      </c>
      <c r="E56" s="179" t="s">
        <v>232</v>
      </c>
      <c r="F56" s="174" t="s">
        <v>80</v>
      </c>
      <c r="G56" s="168"/>
      <c r="H56" s="168"/>
      <c r="I56" s="202"/>
      <c r="J56" s="163"/>
      <c r="K56" s="163">
        <f t="shared" si="22"/>
        <v>19.8</v>
      </c>
      <c r="L56" s="163">
        <f t="shared" si="22"/>
        <v>43</v>
      </c>
    </row>
    <row r="57" spans="1:12" ht="14.25" customHeight="1">
      <c r="A57" s="177" t="str">
        <f>'Приложение 4'!A78</f>
        <v>Условно утвержденные расходы</v>
      </c>
      <c r="B57" s="179" t="s">
        <v>231</v>
      </c>
      <c r="C57" s="179" t="s">
        <v>8</v>
      </c>
      <c r="D57" s="179" t="s">
        <v>72</v>
      </c>
      <c r="E57" s="179" t="s">
        <v>232</v>
      </c>
      <c r="F57" s="174" t="s">
        <v>80</v>
      </c>
      <c r="G57" s="211" t="s">
        <v>230</v>
      </c>
      <c r="H57" s="168"/>
      <c r="I57" s="202"/>
      <c r="J57" s="163"/>
      <c r="K57" s="163">
        <f t="shared" si="22"/>
        <v>19.8</v>
      </c>
      <c r="L57" s="163">
        <f t="shared" si="22"/>
        <v>43</v>
      </c>
    </row>
    <row r="58" spans="1:12" ht="15" customHeight="1">
      <c r="A58" s="177" t="str">
        <f>'Приложение 4'!A79</f>
        <v>Условно утвержденные расходы</v>
      </c>
      <c r="B58" s="179" t="s">
        <v>231</v>
      </c>
      <c r="C58" s="179" t="s">
        <v>8</v>
      </c>
      <c r="D58" s="179" t="s">
        <v>72</v>
      </c>
      <c r="E58" s="179" t="s">
        <v>232</v>
      </c>
      <c r="F58" s="174" t="s">
        <v>80</v>
      </c>
      <c r="G58" s="211" t="s">
        <v>230</v>
      </c>
      <c r="H58" s="211" t="s">
        <v>230</v>
      </c>
      <c r="I58" s="202"/>
      <c r="J58" s="163"/>
      <c r="K58" s="163">
        <f t="shared" si="22"/>
        <v>19.8</v>
      </c>
      <c r="L58" s="163">
        <f t="shared" si="22"/>
        <v>43</v>
      </c>
    </row>
    <row r="59" spans="1:12" ht="66" customHeight="1">
      <c r="A59" s="177" t="s">
        <v>246</v>
      </c>
      <c r="B59" s="179" t="s">
        <v>231</v>
      </c>
      <c r="C59" s="179" t="s">
        <v>8</v>
      </c>
      <c r="D59" s="179" t="s">
        <v>72</v>
      </c>
      <c r="E59" s="179" t="s">
        <v>232</v>
      </c>
      <c r="F59" s="174" t="s">
        <v>80</v>
      </c>
      <c r="G59" s="211" t="s">
        <v>230</v>
      </c>
      <c r="H59" s="211" t="s">
        <v>230</v>
      </c>
      <c r="I59" s="211" t="s">
        <v>223</v>
      </c>
      <c r="J59" s="163"/>
      <c r="K59" s="163">
        <f>'Приложение 4'!J84</f>
        <v>19.8</v>
      </c>
      <c r="L59" s="163">
        <f>'Приложение 4'!K84</f>
        <v>43</v>
      </c>
    </row>
    <row r="60" spans="1:12" ht="90" customHeight="1">
      <c r="A60" s="177" t="str">
        <f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79" t="s">
        <v>231</v>
      </c>
      <c r="C60" s="179" t="s">
        <v>8</v>
      </c>
      <c r="D60" s="179" t="s">
        <v>72</v>
      </c>
      <c r="E60" s="179" t="s">
        <v>265</v>
      </c>
      <c r="F60" s="174"/>
      <c r="G60" s="211"/>
      <c r="H60" s="211"/>
      <c r="I60" s="211"/>
      <c r="J60" s="163">
        <f>J61</f>
        <v>170.4</v>
      </c>
      <c r="K60" s="163"/>
      <c r="L60" s="163"/>
    </row>
    <row r="61" spans="1:12" ht="124.5" customHeight="1">
      <c r="A61" s="177" t="str">
        <f>A49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79" t="s">
        <v>231</v>
      </c>
      <c r="C61" s="179" t="s">
        <v>8</v>
      </c>
      <c r="D61" s="179" t="s">
        <v>72</v>
      </c>
      <c r="E61" s="179" t="s">
        <v>265</v>
      </c>
      <c r="F61" s="174" t="s">
        <v>74</v>
      </c>
      <c r="G61" s="211"/>
      <c r="H61" s="211"/>
      <c r="I61" s="211"/>
      <c r="J61" s="163">
        <f>J62</f>
        <v>170.4</v>
      </c>
      <c r="K61" s="163"/>
      <c r="L61" s="163"/>
    </row>
    <row r="62" spans="1:12" ht="44.25" customHeight="1">
      <c r="A62" s="177" t="str">
        <f>A50</f>
        <v>Расходы на выплаты персоналу государственных (муниципальных) органов</v>
      </c>
      <c r="B62" s="179" t="s">
        <v>231</v>
      </c>
      <c r="C62" s="179" t="s">
        <v>8</v>
      </c>
      <c r="D62" s="179" t="s">
        <v>72</v>
      </c>
      <c r="E62" s="179" t="s">
        <v>265</v>
      </c>
      <c r="F62" s="174" t="s">
        <v>75</v>
      </c>
      <c r="G62" s="211"/>
      <c r="H62" s="211"/>
      <c r="I62" s="211"/>
      <c r="J62" s="163">
        <f>J63</f>
        <v>170.4</v>
      </c>
      <c r="K62" s="163"/>
      <c r="L62" s="163"/>
    </row>
    <row r="63" spans="1:12" ht="15" customHeight="1">
      <c r="A63" s="177" t="str">
        <f>A51</f>
        <v>Общегосударственные вопросы</v>
      </c>
      <c r="B63" s="179" t="s">
        <v>231</v>
      </c>
      <c r="C63" s="179" t="s">
        <v>8</v>
      </c>
      <c r="D63" s="179" t="s">
        <v>72</v>
      </c>
      <c r="E63" s="179" t="s">
        <v>265</v>
      </c>
      <c r="F63" s="174" t="s">
        <v>75</v>
      </c>
      <c r="G63" s="247" t="s">
        <v>43</v>
      </c>
      <c r="H63" s="211"/>
      <c r="I63" s="211"/>
      <c r="J63" s="163">
        <f>J64</f>
        <v>170.4</v>
      </c>
      <c r="K63" s="163"/>
      <c r="L63" s="163"/>
    </row>
    <row r="64" spans="1:12" ht="62.25" customHeight="1">
      <c r="A64" s="177" t="str">
        <f>A52</f>
        <v>Функционирование высшего должностного лица субъекта Российской Федерации и муниципального образования</v>
      </c>
      <c r="B64" s="179" t="s">
        <v>231</v>
      </c>
      <c r="C64" s="179" t="s">
        <v>8</v>
      </c>
      <c r="D64" s="179" t="s">
        <v>72</v>
      </c>
      <c r="E64" s="179" t="s">
        <v>265</v>
      </c>
      <c r="F64" s="174" t="s">
        <v>75</v>
      </c>
      <c r="G64" s="247" t="s">
        <v>43</v>
      </c>
      <c r="H64" s="247" t="s">
        <v>45</v>
      </c>
      <c r="I64" s="211"/>
      <c r="J64" s="163">
        <f>J65</f>
        <v>170.4</v>
      </c>
      <c r="K64" s="163"/>
      <c r="L64" s="163"/>
    </row>
    <row r="65" spans="1:12" ht="66" customHeight="1">
      <c r="A65" s="177" t="str">
        <f>A59</f>
        <v>Администрация Салминского сельского поселения Ромодановского муниципального района Республики Мордовия</v>
      </c>
      <c r="B65" s="179" t="s">
        <v>231</v>
      </c>
      <c r="C65" s="179" t="s">
        <v>8</v>
      </c>
      <c r="D65" s="179" t="s">
        <v>72</v>
      </c>
      <c r="E65" s="179" t="s">
        <v>265</v>
      </c>
      <c r="F65" s="174" t="s">
        <v>75</v>
      </c>
      <c r="G65" s="247" t="s">
        <v>43</v>
      </c>
      <c r="H65" s="247" t="s">
        <v>45</v>
      </c>
      <c r="I65" s="247" t="s">
        <v>223</v>
      </c>
      <c r="J65" s="163">
        <f>'Приложение 3'!J18</f>
        <v>170.4</v>
      </c>
      <c r="K65" s="163"/>
      <c r="L65" s="163"/>
    </row>
    <row r="66" spans="1:12" ht="45" customHeight="1">
      <c r="A66" s="35" t="s">
        <v>217</v>
      </c>
      <c r="B66" s="173">
        <v>65</v>
      </c>
      <c r="C66" s="173">
        <v>2</v>
      </c>
      <c r="D66" s="173"/>
      <c r="E66" s="173"/>
      <c r="F66" s="171"/>
      <c r="G66" s="166"/>
      <c r="H66" s="166"/>
      <c r="I66" s="166"/>
      <c r="J66" s="163">
        <f>J67+J73+J79</f>
        <v>591.9</v>
      </c>
      <c r="K66" s="163">
        <f>K67</f>
        <v>186.3</v>
      </c>
      <c r="L66" s="163">
        <f>L67</f>
        <v>217.5</v>
      </c>
    </row>
    <row r="67" spans="1:12" ht="45.75" customHeight="1">
      <c r="A67" s="170" t="s">
        <v>54</v>
      </c>
      <c r="B67" s="173">
        <v>65</v>
      </c>
      <c r="C67" s="173">
        <v>2</v>
      </c>
      <c r="D67" s="173" t="s">
        <v>72</v>
      </c>
      <c r="E67" s="173" t="s">
        <v>84</v>
      </c>
      <c r="F67" s="171"/>
      <c r="G67" s="166"/>
      <c r="H67" s="166"/>
      <c r="I67" s="166"/>
      <c r="J67" s="163">
        <f>J68</f>
        <v>247.7</v>
      </c>
      <c r="K67" s="163">
        <f t="shared" ref="K67:L67" si="23">K68</f>
        <v>186.3</v>
      </c>
      <c r="L67" s="163">
        <f t="shared" si="23"/>
        <v>217.5</v>
      </c>
    </row>
    <row r="68" spans="1:12" ht="118.5" customHeight="1">
      <c r="A68" s="170" t="s">
        <v>48</v>
      </c>
      <c r="B68" s="173">
        <v>65</v>
      </c>
      <c r="C68" s="173">
        <v>2</v>
      </c>
      <c r="D68" s="173" t="s">
        <v>72</v>
      </c>
      <c r="E68" s="173" t="s">
        <v>84</v>
      </c>
      <c r="F68" s="171" t="s">
        <v>74</v>
      </c>
      <c r="G68" s="166"/>
      <c r="H68" s="166"/>
      <c r="I68" s="166"/>
      <c r="J68" s="163">
        <f t="shared" ref="J68:J71" si="24">J69</f>
        <v>247.7</v>
      </c>
      <c r="K68" s="163">
        <f t="shared" ref="K68:K71" si="25">K69</f>
        <v>186.3</v>
      </c>
      <c r="L68" s="163">
        <f t="shared" ref="L68:L71" si="26">L69</f>
        <v>217.5</v>
      </c>
    </row>
    <row r="69" spans="1:12" ht="44.25" customHeight="1">
      <c r="A69" s="170" t="s">
        <v>49</v>
      </c>
      <c r="B69" s="173">
        <v>65</v>
      </c>
      <c r="C69" s="173">
        <v>2</v>
      </c>
      <c r="D69" s="173" t="s">
        <v>72</v>
      </c>
      <c r="E69" s="173" t="s">
        <v>84</v>
      </c>
      <c r="F69" s="171" t="s">
        <v>75</v>
      </c>
      <c r="G69" s="166"/>
      <c r="H69" s="166"/>
      <c r="I69" s="166"/>
      <c r="J69" s="163">
        <f t="shared" si="24"/>
        <v>247.7</v>
      </c>
      <c r="K69" s="163">
        <f t="shared" si="25"/>
        <v>186.3</v>
      </c>
      <c r="L69" s="163">
        <f t="shared" si="26"/>
        <v>217.5</v>
      </c>
    </row>
    <row r="70" spans="1:12" ht="13.5" customHeight="1">
      <c r="A70" s="177" t="s">
        <v>42</v>
      </c>
      <c r="B70" s="173">
        <v>65</v>
      </c>
      <c r="C70" s="173">
        <v>2</v>
      </c>
      <c r="D70" s="173" t="s">
        <v>72</v>
      </c>
      <c r="E70" s="173" t="s">
        <v>84</v>
      </c>
      <c r="F70" s="171" t="s">
        <v>75</v>
      </c>
      <c r="G70" s="168" t="s">
        <v>43</v>
      </c>
      <c r="H70" s="168"/>
      <c r="I70" s="168"/>
      <c r="J70" s="163">
        <f t="shared" si="24"/>
        <v>247.7</v>
      </c>
      <c r="K70" s="163">
        <f t="shared" si="25"/>
        <v>186.3</v>
      </c>
      <c r="L70" s="163">
        <f t="shared" si="26"/>
        <v>217.5</v>
      </c>
    </row>
    <row r="71" spans="1:12" ht="89.25" customHeight="1">
      <c r="A71" s="35" t="s">
        <v>50</v>
      </c>
      <c r="B71" s="173">
        <v>65</v>
      </c>
      <c r="C71" s="173">
        <v>2</v>
      </c>
      <c r="D71" s="173" t="s">
        <v>72</v>
      </c>
      <c r="E71" s="173" t="s">
        <v>84</v>
      </c>
      <c r="F71" s="171" t="s">
        <v>75</v>
      </c>
      <c r="G71" s="168" t="s">
        <v>43</v>
      </c>
      <c r="H71" s="168" t="s">
        <v>51</v>
      </c>
      <c r="I71" s="168"/>
      <c r="J71" s="163">
        <f t="shared" si="24"/>
        <v>247.7</v>
      </c>
      <c r="K71" s="163">
        <f t="shared" si="25"/>
        <v>186.3</v>
      </c>
      <c r="L71" s="163">
        <f t="shared" si="26"/>
        <v>217.5</v>
      </c>
    </row>
    <row r="72" spans="1:12" ht="60">
      <c r="A72" s="177" t="s">
        <v>246</v>
      </c>
      <c r="B72" s="173">
        <v>65</v>
      </c>
      <c r="C72" s="173">
        <v>2</v>
      </c>
      <c r="D72" s="173" t="s">
        <v>72</v>
      </c>
      <c r="E72" s="173" t="s">
        <v>84</v>
      </c>
      <c r="F72" s="171" t="s">
        <v>75</v>
      </c>
      <c r="G72" s="168" t="s">
        <v>43</v>
      </c>
      <c r="H72" s="168" t="s">
        <v>51</v>
      </c>
      <c r="I72" s="202" t="s">
        <v>223</v>
      </c>
      <c r="J72" s="163">
        <f>'Приложение 3'!J24</f>
        <v>247.7</v>
      </c>
      <c r="K72" s="163">
        <f>'Приложение 3'!K24</f>
        <v>186.3</v>
      </c>
      <c r="L72" s="163">
        <f>'Приложение 3'!L24</f>
        <v>217.5</v>
      </c>
    </row>
    <row r="73" spans="1:12" ht="93" customHeight="1">
      <c r="A73" s="177" t="str">
        <f>A60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3" s="179" t="s">
        <v>231</v>
      </c>
      <c r="C73" s="179" t="s">
        <v>9</v>
      </c>
      <c r="D73" s="179" t="s">
        <v>72</v>
      </c>
      <c r="E73" s="179" t="s">
        <v>265</v>
      </c>
      <c r="F73" s="178"/>
      <c r="G73" s="168"/>
      <c r="H73" s="168"/>
      <c r="I73" s="202"/>
      <c r="J73" s="163">
        <f>J74</f>
        <v>75</v>
      </c>
      <c r="K73" s="163"/>
      <c r="L73" s="163"/>
    </row>
    <row r="74" spans="1:12" ht="123" customHeight="1">
      <c r="A74" s="177" t="str">
        <f>A68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4" s="179" t="s">
        <v>231</v>
      </c>
      <c r="C74" s="179" t="s">
        <v>9</v>
      </c>
      <c r="D74" s="179" t="s">
        <v>72</v>
      </c>
      <c r="E74" s="179" t="s">
        <v>265</v>
      </c>
      <c r="F74" s="178" t="s">
        <v>74</v>
      </c>
      <c r="G74" s="168"/>
      <c r="H74" s="168"/>
      <c r="I74" s="202"/>
      <c r="J74" s="163">
        <f>J75</f>
        <v>75</v>
      </c>
      <c r="K74" s="163"/>
      <c r="L74" s="163"/>
    </row>
    <row r="75" spans="1:12" ht="44.25" customHeight="1">
      <c r="A75" s="177" t="str">
        <f>A69</f>
        <v>Расходы на выплаты персоналу государственных (муниципальных) органов</v>
      </c>
      <c r="B75" s="179" t="s">
        <v>231</v>
      </c>
      <c r="C75" s="179" t="s">
        <v>9</v>
      </c>
      <c r="D75" s="179" t="s">
        <v>72</v>
      </c>
      <c r="E75" s="179" t="s">
        <v>265</v>
      </c>
      <c r="F75" s="178" t="s">
        <v>75</v>
      </c>
      <c r="G75" s="168"/>
      <c r="H75" s="168"/>
      <c r="I75" s="202"/>
      <c r="J75" s="163">
        <f>J77</f>
        <v>75</v>
      </c>
      <c r="K75" s="163"/>
      <c r="L75" s="163"/>
    </row>
    <row r="76" spans="1:12" ht="15">
      <c r="A76" s="177" t="str">
        <f>A70</f>
        <v>Общегосударственные вопросы</v>
      </c>
      <c r="B76" s="179" t="s">
        <v>231</v>
      </c>
      <c r="C76" s="179" t="s">
        <v>9</v>
      </c>
      <c r="D76" s="179" t="s">
        <v>72</v>
      </c>
      <c r="E76" s="179" t="s">
        <v>265</v>
      </c>
      <c r="F76" s="178" t="s">
        <v>75</v>
      </c>
      <c r="G76" s="247" t="s">
        <v>43</v>
      </c>
      <c r="H76" s="168"/>
      <c r="I76" s="202"/>
      <c r="J76" s="163">
        <f>J77</f>
        <v>75</v>
      </c>
      <c r="K76" s="163"/>
      <c r="L76" s="163"/>
    </row>
    <row r="77" spans="1:12" ht="90" customHeight="1">
      <c r="A77" s="177" t="str">
        <f>A71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7" s="179" t="s">
        <v>231</v>
      </c>
      <c r="C77" s="179" t="s">
        <v>9</v>
      </c>
      <c r="D77" s="179" t="s">
        <v>72</v>
      </c>
      <c r="E77" s="179" t="s">
        <v>265</v>
      </c>
      <c r="F77" s="178" t="s">
        <v>75</v>
      </c>
      <c r="G77" s="247" t="s">
        <v>43</v>
      </c>
      <c r="H77" s="247" t="s">
        <v>51</v>
      </c>
      <c r="I77" s="202"/>
      <c r="J77" s="163">
        <f>J78</f>
        <v>75</v>
      </c>
      <c r="K77" s="163"/>
      <c r="L77" s="163"/>
    </row>
    <row r="78" spans="1:12" ht="60.75" customHeight="1">
      <c r="A78" s="177" t="str">
        <f>A72</f>
        <v>Администрация Салминского сельского поселения Ромодановского муниципального района Республики Мордовия</v>
      </c>
      <c r="B78" s="179" t="s">
        <v>231</v>
      </c>
      <c r="C78" s="179" t="s">
        <v>9</v>
      </c>
      <c r="D78" s="179" t="s">
        <v>72</v>
      </c>
      <c r="E78" s="179" t="s">
        <v>265</v>
      </c>
      <c r="F78" s="178" t="s">
        <v>75</v>
      </c>
      <c r="G78" s="247" t="s">
        <v>43</v>
      </c>
      <c r="H78" s="247" t="s">
        <v>51</v>
      </c>
      <c r="I78" s="247" t="s">
        <v>223</v>
      </c>
      <c r="J78" s="163">
        <f>'Приложение 3'!J27</f>
        <v>75</v>
      </c>
      <c r="K78" s="163"/>
      <c r="L78" s="163"/>
    </row>
    <row r="79" spans="1:12" ht="32.25" customHeight="1">
      <c r="A79" s="177" t="str">
        <f>'Приложение 3'!A28</f>
        <v>Расходы на обеспечение функций органов местного самоуправления</v>
      </c>
      <c r="B79" s="179" t="s">
        <v>231</v>
      </c>
      <c r="C79" s="179" t="s">
        <v>9</v>
      </c>
      <c r="D79" s="179" t="s">
        <v>72</v>
      </c>
      <c r="E79" s="179" t="s">
        <v>85</v>
      </c>
      <c r="F79" s="178"/>
      <c r="G79" s="168"/>
      <c r="H79" s="168"/>
      <c r="I79" s="202"/>
      <c r="J79" s="163">
        <f>J80+J85</f>
        <v>269.2</v>
      </c>
      <c r="K79" s="163"/>
      <c r="L79" s="163"/>
    </row>
    <row r="80" spans="1:12" ht="48" customHeight="1">
      <c r="A80" s="170" t="s">
        <v>52</v>
      </c>
      <c r="B80" s="173">
        <v>65</v>
      </c>
      <c r="C80" s="173">
        <v>2</v>
      </c>
      <c r="D80" s="173" t="s">
        <v>72</v>
      </c>
      <c r="E80" s="173" t="s">
        <v>85</v>
      </c>
      <c r="F80" s="171" t="s">
        <v>76</v>
      </c>
      <c r="G80" s="166"/>
      <c r="H80" s="166"/>
      <c r="I80" s="166"/>
      <c r="J80" s="163">
        <f>J81</f>
        <v>244.2</v>
      </c>
      <c r="K80" s="163">
        <f t="shared" ref="K80:L80" si="27">K81+K85</f>
        <v>95</v>
      </c>
      <c r="L80" s="163">
        <f t="shared" si="27"/>
        <v>95</v>
      </c>
    </row>
    <row r="81" spans="1:12" ht="45.75" customHeight="1">
      <c r="A81" s="170" t="s">
        <v>53</v>
      </c>
      <c r="B81" s="173">
        <v>65</v>
      </c>
      <c r="C81" s="173">
        <v>2</v>
      </c>
      <c r="D81" s="173" t="s">
        <v>72</v>
      </c>
      <c r="E81" s="173" t="s">
        <v>85</v>
      </c>
      <c r="F81" s="171" t="s">
        <v>77</v>
      </c>
      <c r="G81" s="166"/>
      <c r="H81" s="166"/>
      <c r="I81" s="166"/>
      <c r="J81" s="163">
        <f>J82</f>
        <v>244.2</v>
      </c>
      <c r="K81" s="163">
        <f t="shared" ref="K81:K83" si="28">K82</f>
        <v>90</v>
      </c>
      <c r="L81" s="163">
        <f t="shared" ref="L81:L83" si="29">L82</f>
        <v>90</v>
      </c>
    </row>
    <row r="82" spans="1:12" ht="21" customHeight="1">
      <c r="A82" s="177" t="s">
        <v>42</v>
      </c>
      <c r="B82" s="173">
        <v>65</v>
      </c>
      <c r="C82" s="173">
        <v>2</v>
      </c>
      <c r="D82" s="173" t="s">
        <v>72</v>
      </c>
      <c r="E82" s="173" t="s">
        <v>85</v>
      </c>
      <c r="F82" s="171" t="s">
        <v>77</v>
      </c>
      <c r="G82" s="168" t="s">
        <v>43</v>
      </c>
      <c r="H82" s="168"/>
      <c r="I82" s="168"/>
      <c r="J82" s="163">
        <f t="shared" ref="J82:J83" si="30">J83</f>
        <v>244.2</v>
      </c>
      <c r="K82" s="163">
        <f t="shared" si="28"/>
        <v>90</v>
      </c>
      <c r="L82" s="163">
        <f t="shared" si="29"/>
        <v>90</v>
      </c>
    </row>
    <row r="83" spans="1:12" ht="90.75" customHeight="1">
      <c r="A83" s="35" t="s">
        <v>50</v>
      </c>
      <c r="B83" s="173">
        <v>65</v>
      </c>
      <c r="C83" s="173">
        <v>2</v>
      </c>
      <c r="D83" s="173" t="s">
        <v>72</v>
      </c>
      <c r="E83" s="173" t="s">
        <v>85</v>
      </c>
      <c r="F83" s="171" t="s">
        <v>77</v>
      </c>
      <c r="G83" s="168" t="s">
        <v>43</v>
      </c>
      <c r="H83" s="168" t="s">
        <v>51</v>
      </c>
      <c r="I83" s="168"/>
      <c r="J83" s="163">
        <f t="shared" si="30"/>
        <v>244.2</v>
      </c>
      <c r="K83" s="163">
        <f t="shared" si="28"/>
        <v>90</v>
      </c>
      <c r="L83" s="163">
        <f t="shared" si="29"/>
        <v>90</v>
      </c>
    </row>
    <row r="84" spans="1:12" ht="64.5" customHeight="1">
      <c r="A84" s="177" t="s">
        <v>246</v>
      </c>
      <c r="B84" s="173">
        <v>65</v>
      </c>
      <c r="C84" s="173">
        <v>2</v>
      </c>
      <c r="D84" s="173" t="s">
        <v>72</v>
      </c>
      <c r="E84" s="173" t="s">
        <v>85</v>
      </c>
      <c r="F84" s="171" t="s">
        <v>77</v>
      </c>
      <c r="G84" s="168" t="s">
        <v>43</v>
      </c>
      <c r="H84" s="168" t="s">
        <v>51</v>
      </c>
      <c r="I84" s="202" t="s">
        <v>223</v>
      </c>
      <c r="J84" s="163">
        <f>'Приложение 3'!J30</f>
        <v>244.2</v>
      </c>
      <c r="K84" s="163">
        <f>'Приложение 3'!K30</f>
        <v>90</v>
      </c>
      <c r="L84" s="163">
        <f>'Приложение 3'!L30</f>
        <v>90</v>
      </c>
    </row>
    <row r="85" spans="1:12" ht="16.5" customHeight="1">
      <c r="A85" s="170" t="s">
        <v>56</v>
      </c>
      <c r="B85" s="173">
        <v>65</v>
      </c>
      <c r="C85" s="173">
        <v>2</v>
      </c>
      <c r="D85" s="173" t="s">
        <v>72</v>
      </c>
      <c r="E85" s="173" t="s">
        <v>85</v>
      </c>
      <c r="F85" s="171" t="s">
        <v>78</v>
      </c>
      <c r="G85" s="166"/>
      <c r="H85" s="166"/>
      <c r="I85" s="166"/>
      <c r="J85" s="163">
        <f>J86</f>
        <v>25</v>
      </c>
      <c r="K85" s="163">
        <f t="shared" ref="K85:K88" si="31">K86</f>
        <v>5</v>
      </c>
      <c r="L85" s="163">
        <f t="shared" ref="L85:L88" si="32">L86</f>
        <v>5</v>
      </c>
    </row>
    <row r="86" spans="1:12" ht="30">
      <c r="A86" s="170" t="s">
        <v>57</v>
      </c>
      <c r="B86" s="173">
        <v>65</v>
      </c>
      <c r="C86" s="173">
        <v>2</v>
      </c>
      <c r="D86" s="173" t="s">
        <v>72</v>
      </c>
      <c r="E86" s="173" t="s">
        <v>85</v>
      </c>
      <c r="F86" s="171" t="s">
        <v>79</v>
      </c>
      <c r="G86" s="166"/>
      <c r="H86" s="166"/>
      <c r="I86" s="166"/>
      <c r="J86" s="163">
        <f t="shared" ref="J86:J88" si="33">J87</f>
        <v>25</v>
      </c>
      <c r="K86" s="163">
        <f t="shared" si="31"/>
        <v>5</v>
      </c>
      <c r="L86" s="163">
        <f t="shared" si="32"/>
        <v>5</v>
      </c>
    </row>
    <row r="87" spans="1:12" ht="15">
      <c r="A87" s="177" t="s">
        <v>42</v>
      </c>
      <c r="B87" s="173">
        <v>65</v>
      </c>
      <c r="C87" s="173">
        <v>2</v>
      </c>
      <c r="D87" s="173" t="s">
        <v>72</v>
      </c>
      <c r="E87" s="173" t="s">
        <v>85</v>
      </c>
      <c r="F87" s="171" t="s">
        <v>79</v>
      </c>
      <c r="G87" s="168" t="s">
        <v>43</v>
      </c>
      <c r="H87" s="168"/>
      <c r="I87" s="168"/>
      <c r="J87" s="163">
        <f t="shared" si="33"/>
        <v>25</v>
      </c>
      <c r="K87" s="163">
        <f t="shared" si="31"/>
        <v>5</v>
      </c>
      <c r="L87" s="163">
        <f t="shared" si="32"/>
        <v>5</v>
      </c>
    </row>
    <row r="88" spans="1:12" ht="91.5" customHeight="1">
      <c r="A88" s="35" t="s">
        <v>50</v>
      </c>
      <c r="B88" s="173">
        <v>65</v>
      </c>
      <c r="C88" s="173">
        <v>2</v>
      </c>
      <c r="D88" s="173" t="s">
        <v>72</v>
      </c>
      <c r="E88" s="173" t="s">
        <v>85</v>
      </c>
      <c r="F88" s="171" t="s">
        <v>79</v>
      </c>
      <c r="G88" s="168" t="s">
        <v>43</v>
      </c>
      <c r="H88" s="168" t="s">
        <v>51</v>
      </c>
      <c r="I88" s="168"/>
      <c r="J88" s="163">
        <f t="shared" si="33"/>
        <v>25</v>
      </c>
      <c r="K88" s="163">
        <f t="shared" si="31"/>
        <v>5</v>
      </c>
      <c r="L88" s="163">
        <f t="shared" si="32"/>
        <v>5</v>
      </c>
    </row>
    <row r="89" spans="1:12" ht="68.25" customHeight="1">
      <c r="A89" s="177" t="s">
        <v>246</v>
      </c>
      <c r="B89" s="173">
        <v>65</v>
      </c>
      <c r="C89" s="173">
        <v>2</v>
      </c>
      <c r="D89" s="173" t="s">
        <v>72</v>
      </c>
      <c r="E89" s="173" t="s">
        <v>85</v>
      </c>
      <c r="F89" s="171" t="s">
        <v>79</v>
      </c>
      <c r="G89" s="168" t="s">
        <v>43</v>
      </c>
      <c r="H89" s="168" t="s">
        <v>51</v>
      </c>
      <c r="I89" s="202" t="s">
        <v>223</v>
      </c>
      <c r="J89" s="163">
        <f>'Приложение 3'!J32</f>
        <v>25</v>
      </c>
      <c r="K89" s="163">
        <f>'Приложение 3'!K32</f>
        <v>5</v>
      </c>
      <c r="L89" s="163">
        <f>'Приложение 3'!L32</f>
        <v>5</v>
      </c>
    </row>
    <row r="90" spans="1:12" ht="50.25" customHeight="1">
      <c r="A90" s="177" t="str">
        <f>'Приложение 3'!A77</f>
        <v>Доплаты к пенсиям муниципальных служащих Республики Мордовия</v>
      </c>
      <c r="B90" s="179" t="s">
        <v>87</v>
      </c>
      <c r="C90" s="179" t="s">
        <v>8</v>
      </c>
      <c r="D90" s="179" t="s">
        <v>72</v>
      </c>
      <c r="E90" s="179" t="s">
        <v>90</v>
      </c>
      <c r="F90" s="178"/>
      <c r="G90" s="168"/>
      <c r="H90" s="168"/>
      <c r="I90" s="202"/>
      <c r="J90" s="163">
        <f t="shared" ref="J90:L94" si="34">J91</f>
        <v>69</v>
      </c>
      <c r="K90" s="163">
        <f t="shared" si="34"/>
        <v>69</v>
      </c>
      <c r="L90" s="163">
        <f t="shared" si="34"/>
        <v>69</v>
      </c>
    </row>
    <row r="91" spans="1:12" ht="30" customHeight="1">
      <c r="A91" s="177" t="str">
        <f>'Приложение 3'!A78</f>
        <v>Социальное обеспечение и иные выплаты населению</v>
      </c>
      <c r="B91" s="179" t="s">
        <v>87</v>
      </c>
      <c r="C91" s="179" t="s">
        <v>8</v>
      </c>
      <c r="D91" s="179" t="s">
        <v>72</v>
      </c>
      <c r="E91" s="179" t="s">
        <v>90</v>
      </c>
      <c r="F91" s="178" t="s">
        <v>81</v>
      </c>
      <c r="G91" s="168"/>
      <c r="H91" s="168"/>
      <c r="I91" s="202"/>
      <c r="J91" s="163">
        <f t="shared" si="34"/>
        <v>69</v>
      </c>
      <c r="K91" s="163">
        <f t="shared" si="34"/>
        <v>69</v>
      </c>
      <c r="L91" s="163">
        <f t="shared" si="34"/>
        <v>69</v>
      </c>
    </row>
    <row r="92" spans="1:12" ht="30" customHeight="1">
      <c r="A92" s="177" t="str">
        <f>'Приложение 3'!A79</f>
        <v>Публичные нормативные социальные выплаты гражданам</v>
      </c>
      <c r="B92" s="179" t="s">
        <v>87</v>
      </c>
      <c r="C92" s="179" t="s">
        <v>8</v>
      </c>
      <c r="D92" s="179" t="s">
        <v>72</v>
      </c>
      <c r="E92" s="179" t="s">
        <v>90</v>
      </c>
      <c r="F92" s="178" t="s">
        <v>82</v>
      </c>
      <c r="G92" s="168"/>
      <c r="H92" s="168"/>
      <c r="I92" s="202"/>
      <c r="J92" s="163">
        <f t="shared" si="34"/>
        <v>69</v>
      </c>
      <c r="K92" s="163">
        <f t="shared" si="34"/>
        <v>69</v>
      </c>
      <c r="L92" s="163">
        <f t="shared" si="34"/>
        <v>69</v>
      </c>
    </row>
    <row r="93" spans="1:12" ht="17.25" customHeight="1">
      <c r="A93" s="177" t="str">
        <f>'Приложение 3'!A73</f>
        <v>Социальная политика</v>
      </c>
      <c r="B93" s="179" t="s">
        <v>87</v>
      </c>
      <c r="C93" s="179" t="s">
        <v>8</v>
      </c>
      <c r="D93" s="179" t="s">
        <v>72</v>
      </c>
      <c r="E93" s="179" t="s">
        <v>90</v>
      </c>
      <c r="F93" s="178" t="s">
        <v>82</v>
      </c>
      <c r="G93" s="214" t="s">
        <v>17</v>
      </c>
      <c r="H93" s="168"/>
      <c r="I93" s="202"/>
      <c r="J93" s="163">
        <f t="shared" si="34"/>
        <v>69</v>
      </c>
      <c r="K93" s="163">
        <f t="shared" si="34"/>
        <v>69</v>
      </c>
      <c r="L93" s="163">
        <f t="shared" si="34"/>
        <v>69</v>
      </c>
    </row>
    <row r="94" spans="1:12" ht="15" customHeight="1">
      <c r="A94" s="177" t="str">
        <f>'Приложение 3'!A74</f>
        <v xml:space="preserve"> Пенсионное обеспечение</v>
      </c>
      <c r="B94" s="179" t="s">
        <v>87</v>
      </c>
      <c r="C94" s="179" t="s">
        <v>8</v>
      </c>
      <c r="D94" s="179" t="s">
        <v>72</v>
      </c>
      <c r="E94" s="179" t="s">
        <v>90</v>
      </c>
      <c r="F94" s="178" t="s">
        <v>82</v>
      </c>
      <c r="G94" s="214" t="s">
        <v>17</v>
      </c>
      <c r="H94" s="214" t="s">
        <v>43</v>
      </c>
      <c r="I94" s="202"/>
      <c r="J94" s="163">
        <f t="shared" si="34"/>
        <v>69</v>
      </c>
      <c r="K94" s="163">
        <f t="shared" si="34"/>
        <v>69</v>
      </c>
      <c r="L94" s="163">
        <f t="shared" si="34"/>
        <v>69</v>
      </c>
    </row>
    <row r="95" spans="1:12" ht="63.75" customHeight="1">
      <c r="A95" s="177" t="str">
        <f>A89</f>
        <v>Администрация Салминского сельского поселения Ромодановского муниципального района Республики Мордовия</v>
      </c>
      <c r="B95" s="179" t="s">
        <v>87</v>
      </c>
      <c r="C95" s="179" t="s">
        <v>8</v>
      </c>
      <c r="D95" s="179" t="s">
        <v>72</v>
      </c>
      <c r="E95" s="179" t="s">
        <v>90</v>
      </c>
      <c r="F95" s="178" t="s">
        <v>82</v>
      </c>
      <c r="G95" s="214" t="s">
        <v>17</v>
      </c>
      <c r="H95" s="214" t="s">
        <v>43</v>
      </c>
      <c r="I95" s="214" t="s">
        <v>223</v>
      </c>
      <c r="J95" s="163">
        <f>'Приложение 3'!J79</f>
        <v>69</v>
      </c>
      <c r="K95" s="163">
        <f>'Приложение 3'!K79</f>
        <v>69</v>
      </c>
      <c r="L95" s="163">
        <f>'Приложение 3'!L79</f>
        <v>69</v>
      </c>
    </row>
    <row r="96" spans="1:12" ht="60" customHeight="1">
      <c r="A96" s="177" t="str">
        <f>'Приложение 3'!A41</f>
        <v>Резервный фонд Администрации Салминского сельского поселени Ромодановского муниципального района Республики Мордовия</v>
      </c>
      <c r="B96" s="179" t="s">
        <v>87</v>
      </c>
      <c r="C96" s="179" t="s">
        <v>8</v>
      </c>
      <c r="D96" s="179" t="s">
        <v>72</v>
      </c>
      <c r="E96" s="179" t="s">
        <v>89</v>
      </c>
      <c r="F96" s="178"/>
      <c r="G96" s="214"/>
      <c r="H96" s="214"/>
      <c r="I96" s="214"/>
      <c r="J96" s="163">
        <f t="shared" ref="J96:L100" si="35">J97</f>
        <v>5</v>
      </c>
      <c r="K96" s="163">
        <f t="shared" si="35"/>
        <v>5</v>
      </c>
      <c r="L96" s="163">
        <f t="shared" si="35"/>
        <v>5</v>
      </c>
    </row>
    <row r="97" spans="1:12" ht="18.75" customHeight="1">
      <c r="A97" s="177" t="str">
        <f>'Приложение 3'!A42</f>
        <v>Иные бюджетные ассигнования</v>
      </c>
      <c r="B97" s="179" t="s">
        <v>87</v>
      </c>
      <c r="C97" s="179" t="s">
        <v>8</v>
      </c>
      <c r="D97" s="179" t="s">
        <v>72</v>
      </c>
      <c r="E97" s="179" t="s">
        <v>89</v>
      </c>
      <c r="F97" s="178" t="s">
        <v>78</v>
      </c>
      <c r="G97" s="214"/>
      <c r="H97" s="214"/>
      <c r="I97" s="214"/>
      <c r="J97" s="163">
        <f t="shared" si="35"/>
        <v>5</v>
      </c>
      <c r="K97" s="163">
        <f t="shared" si="35"/>
        <v>5</v>
      </c>
      <c r="L97" s="163">
        <f t="shared" si="35"/>
        <v>5</v>
      </c>
    </row>
    <row r="98" spans="1:12" ht="19.5" customHeight="1">
      <c r="A98" s="177" t="str">
        <f>'Приложение 3'!A43</f>
        <v>Резервные средства</v>
      </c>
      <c r="B98" s="179" t="s">
        <v>87</v>
      </c>
      <c r="C98" s="179" t="s">
        <v>8</v>
      </c>
      <c r="D98" s="179" t="s">
        <v>72</v>
      </c>
      <c r="E98" s="179" t="s">
        <v>89</v>
      </c>
      <c r="F98" s="178" t="s">
        <v>80</v>
      </c>
      <c r="G98" s="214"/>
      <c r="H98" s="214"/>
      <c r="I98" s="214"/>
      <c r="J98" s="163">
        <f t="shared" si="35"/>
        <v>5</v>
      </c>
      <c r="K98" s="163">
        <f t="shared" si="35"/>
        <v>5</v>
      </c>
      <c r="L98" s="163">
        <f t="shared" si="35"/>
        <v>5</v>
      </c>
    </row>
    <row r="99" spans="1:12" ht="18" customHeight="1">
      <c r="A99" s="177" t="str">
        <f>'Приложение 3'!A9</f>
        <v>Общегосударственные вопросы</v>
      </c>
      <c r="B99" s="179" t="s">
        <v>87</v>
      </c>
      <c r="C99" s="179" t="s">
        <v>8</v>
      </c>
      <c r="D99" s="179" t="s">
        <v>72</v>
      </c>
      <c r="E99" s="179" t="s">
        <v>89</v>
      </c>
      <c r="F99" s="178" t="s">
        <v>80</v>
      </c>
      <c r="G99" s="214" t="s">
        <v>43</v>
      </c>
      <c r="H99" s="214"/>
      <c r="I99" s="214"/>
      <c r="J99" s="163">
        <f t="shared" si="35"/>
        <v>5</v>
      </c>
      <c r="K99" s="163">
        <f t="shared" si="35"/>
        <v>5</v>
      </c>
      <c r="L99" s="163">
        <f t="shared" si="35"/>
        <v>5</v>
      </c>
    </row>
    <row r="100" spans="1:12" ht="16.5" customHeight="1">
      <c r="A100" s="177" t="str">
        <f>'Приложение 3'!A38</f>
        <v xml:space="preserve">Резервные фонды </v>
      </c>
      <c r="B100" s="179" t="s">
        <v>87</v>
      </c>
      <c r="C100" s="179" t="s">
        <v>8</v>
      </c>
      <c r="D100" s="179" t="s">
        <v>72</v>
      </c>
      <c r="E100" s="179" t="s">
        <v>89</v>
      </c>
      <c r="F100" s="178" t="s">
        <v>80</v>
      </c>
      <c r="G100" s="214" t="s">
        <v>43</v>
      </c>
      <c r="H100" s="214" t="s">
        <v>18</v>
      </c>
      <c r="I100" s="214"/>
      <c r="J100" s="163">
        <f t="shared" si="35"/>
        <v>5</v>
      </c>
      <c r="K100" s="163">
        <f t="shared" si="35"/>
        <v>5</v>
      </c>
      <c r="L100" s="163">
        <f t="shared" si="35"/>
        <v>5</v>
      </c>
    </row>
    <row r="101" spans="1:12" ht="71.25" customHeight="1">
      <c r="A101" s="177" t="str">
        <f>A107</f>
        <v>Администрация Салминского сельского поселения Ромодановского муниципального района Республики Мордовия</v>
      </c>
      <c r="B101" s="179" t="s">
        <v>87</v>
      </c>
      <c r="C101" s="179" t="s">
        <v>8</v>
      </c>
      <c r="D101" s="179" t="s">
        <v>72</v>
      </c>
      <c r="E101" s="179" t="s">
        <v>89</v>
      </c>
      <c r="F101" s="178" t="s">
        <v>80</v>
      </c>
      <c r="G101" s="214" t="s">
        <v>43</v>
      </c>
      <c r="H101" s="214" t="s">
        <v>18</v>
      </c>
      <c r="I101" s="214" t="s">
        <v>223</v>
      </c>
      <c r="J101" s="163">
        <f>'Приложение 3'!J43</f>
        <v>5</v>
      </c>
      <c r="K101" s="163">
        <f>'Приложение 3'!K43</f>
        <v>5</v>
      </c>
      <c r="L101" s="163">
        <f>'Приложение 3'!L43</f>
        <v>5</v>
      </c>
    </row>
    <row r="102" spans="1:12" ht="195.75" customHeight="1">
      <c r="A102" s="177" t="str">
        <f>'Приложение 3'!A35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2" s="179" t="s">
        <v>87</v>
      </c>
      <c r="C102" s="179" t="s">
        <v>8</v>
      </c>
      <c r="D102" s="179" t="s">
        <v>72</v>
      </c>
      <c r="E102" s="179" t="s">
        <v>86</v>
      </c>
      <c r="F102" s="178"/>
      <c r="G102" s="214"/>
      <c r="H102" s="214"/>
      <c r="I102" s="214"/>
      <c r="J102" s="163">
        <f t="shared" ref="J102:L106" si="36">J103</f>
        <v>0.2</v>
      </c>
      <c r="K102" s="163">
        <f t="shared" si="36"/>
        <v>0.2</v>
      </c>
      <c r="L102" s="163">
        <f t="shared" si="36"/>
        <v>0.2</v>
      </c>
    </row>
    <row r="103" spans="1:12" ht="48" customHeight="1">
      <c r="A103" s="177" t="str">
        <f>'Приложение 3'!A36</f>
        <v>Закупка товаров, работ и услуг для обеспечения государственных (муниципальных) нужд</v>
      </c>
      <c r="B103" s="179" t="s">
        <v>87</v>
      </c>
      <c r="C103" s="179" t="s">
        <v>8</v>
      </c>
      <c r="D103" s="179" t="s">
        <v>72</v>
      </c>
      <c r="E103" s="179" t="s">
        <v>86</v>
      </c>
      <c r="F103" s="178" t="s">
        <v>76</v>
      </c>
      <c r="G103" s="214"/>
      <c r="H103" s="214"/>
      <c r="I103" s="214"/>
      <c r="J103" s="163">
        <f t="shared" si="36"/>
        <v>0.2</v>
      </c>
      <c r="K103" s="163">
        <f t="shared" si="36"/>
        <v>0.2</v>
      </c>
      <c r="L103" s="163">
        <f t="shared" si="36"/>
        <v>0.2</v>
      </c>
    </row>
    <row r="104" spans="1:12" ht="60" customHeight="1">
      <c r="A104" s="177" t="str">
        <f>'Приложение 3'!A37</f>
        <v>Иные закупки товаров, работ и услуг для обеспечения государственных (муниципальных) нужд</v>
      </c>
      <c r="B104" s="179" t="s">
        <v>87</v>
      </c>
      <c r="C104" s="179" t="s">
        <v>8</v>
      </c>
      <c r="D104" s="179" t="s">
        <v>72</v>
      </c>
      <c r="E104" s="179" t="s">
        <v>86</v>
      </c>
      <c r="F104" s="178" t="s">
        <v>77</v>
      </c>
      <c r="G104" s="214"/>
      <c r="H104" s="214"/>
      <c r="I104" s="214"/>
      <c r="J104" s="163">
        <f t="shared" si="36"/>
        <v>0.2</v>
      </c>
      <c r="K104" s="163">
        <f t="shared" si="36"/>
        <v>0.2</v>
      </c>
      <c r="L104" s="163">
        <f t="shared" si="36"/>
        <v>0.2</v>
      </c>
    </row>
    <row r="105" spans="1:12" ht="18.75" customHeight="1">
      <c r="A105" s="177" t="str">
        <f>'Приложение 3'!A9</f>
        <v>Общегосударственные вопросы</v>
      </c>
      <c r="B105" s="179" t="s">
        <v>87</v>
      </c>
      <c r="C105" s="179" t="s">
        <v>8</v>
      </c>
      <c r="D105" s="179" t="s">
        <v>72</v>
      </c>
      <c r="E105" s="179" t="s">
        <v>86</v>
      </c>
      <c r="F105" s="178" t="s">
        <v>77</v>
      </c>
      <c r="G105" s="214" t="s">
        <v>43</v>
      </c>
      <c r="H105" s="214"/>
      <c r="I105" s="214"/>
      <c r="J105" s="163">
        <f t="shared" si="36"/>
        <v>0.2</v>
      </c>
      <c r="K105" s="163">
        <f t="shared" si="36"/>
        <v>0.2</v>
      </c>
      <c r="L105" s="163">
        <f t="shared" si="36"/>
        <v>0.2</v>
      </c>
    </row>
    <row r="106" spans="1:12" ht="89.25" customHeight="1">
      <c r="A106" s="177" t="str">
        <f>'Приложение 3'!A19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06" s="179" t="s">
        <v>87</v>
      </c>
      <c r="C106" s="179" t="s">
        <v>8</v>
      </c>
      <c r="D106" s="179" t="s">
        <v>72</v>
      </c>
      <c r="E106" s="179" t="s">
        <v>86</v>
      </c>
      <c r="F106" s="178" t="s">
        <v>77</v>
      </c>
      <c r="G106" s="214" t="s">
        <v>43</v>
      </c>
      <c r="H106" s="214" t="s">
        <v>51</v>
      </c>
      <c r="I106" s="214"/>
      <c r="J106" s="163">
        <f t="shared" si="36"/>
        <v>0.2</v>
      </c>
      <c r="K106" s="163">
        <f t="shared" si="36"/>
        <v>0.2</v>
      </c>
      <c r="L106" s="163">
        <f t="shared" si="36"/>
        <v>0.2</v>
      </c>
    </row>
    <row r="107" spans="1:12" ht="66" customHeight="1">
      <c r="A107" s="177" t="str">
        <f>A95</f>
        <v>Администрация Салминского сельского поселения Ромодановского муниципального района Республики Мордовия</v>
      </c>
      <c r="B107" s="179" t="s">
        <v>87</v>
      </c>
      <c r="C107" s="179" t="s">
        <v>8</v>
      </c>
      <c r="D107" s="179" t="s">
        <v>72</v>
      </c>
      <c r="E107" s="179" t="s">
        <v>86</v>
      </c>
      <c r="F107" s="178" t="s">
        <v>77</v>
      </c>
      <c r="G107" s="214" t="s">
        <v>43</v>
      </c>
      <c r="H107" s="214" t="s">
        <v>51</v>
      </c>
      <c r="I107" s="214" t="s">
        <v>223</v>
      </c>
      <c r="J107" s="163">
        <f>'Приложение 3'!J37</f>
        <v>0.2</v>
      </c>
      <c r="K107" s="163">
        <f>'Приложение 3'!K37</f>
        <v>0.2</v>
      </c>
      <c r="L107" s="163">
        <f>'Приложение 3'!L37</f>
        <v>0.2</v>
      </c>
    </row>
  </sheetData>
  <autoFilter ref="A1:L112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20" zoomScale="60" zoomScaleNormal="55" workbookViewId="0">
      <selection activeCell="A3" sqref="A3:E5"/>
    </sheetView>
  </sheetViews>
  <sheetFormatPr defaultRowHeight="12.75"/>
  <cols>
    <col min="1" max="1" width="58.6640625" style="89" customWidth="1"/>
    <col min="2" max="2" width="125" style="89" customWidth="1"/>
    <col min="3" max="3" width="27" style="89" customWidth="1"/>
    <col min="4" max="4" width="30.83203125" style="89" customWidth="1"/>
    <col min="5" max="5" width="27.5" style="89" customWidth="1"/>
    <col min="6" max="6" width="41.83203125" style="90" customWidth="1"/>
    <col min="7" max="7" width="23.6640625" style="89" customWidth="1"/>
    <col min="8" max="8" width="19.5" style="89" customWidth="1"/>
    <col min="9" max="9" width="25.5" style="89" customWidth="1"/>
    <col min="10" max="16384" width="9.33203125" style="89"/>
  </cols>
  <sheetData>
    <row r="1" spans="1:7" ht="51.6" customHeight="1">
      <c r="B1" s="139"/>
      <c r="C1" s="232" t="s">
        <v>212</v>
      </c>
      <c r="D1" s="232"/>
      <c r="E1" s="232"/>
      <c r="F1" s="88"/>
    </row>
    <row r="2" spans="1:7" ht="128.25" customHeight="1">
      <c r="A2" s="138"/>
      <c r="B2" s="137"/>
      <c r="C2" s="231" t="s">
        <v>263</v>
      </c>
      <c r="D2" s="231"/>
      <c r="E2" s="231"/>
      <c r="F2" s="55"/>
      <c r="G2" s="55"/>
    </row>
    <row r="3" spans="1:7" ht="13.15" customHeight="1">
      <c r="A3" s="230" t="s">
        <v>228</v>
      </c>
      <c r="B3" s="230"/>
      <c r="C3" s="230"/>
      <c r="D3" s="230"/>
      <c r="E3" s="230"/>
    </row>
    <row r="4" spans="1:7" ht="13.15" customHeight="1">
      <c r="A4" s="230"/>
      <c r="B4" s="230"/>
      <c r="C4" s="230"/>
      <c r="D4" s="230"/>
      <c r="E4" s="230"/>
    </row>
    <row r="5" spans="1:7" ht="83.25" customHeight="1">
      <c r="A5" s="230"/>
      <c r="B5" s="230"/>
      <c r="C5" s="230"/>
      <c r="D5" s="230"/>
      <c r="E5" s="230"/>
      <c r="F5" s="136"/>
    </row>
    <row r="6" spans="1:7" ht="23.25" customHeight="1">
      <c r="A6" s="135"/>
      <c r="B6" s="135"/>
      <c r="C6" s="134"/>
    </row>
    <row r="7" spans="1:7" ht="37.15" customHeight="1">
      <c r="A7" s="233" t="s">
        <v>25</v>
      </c>
      <c r="B7" s="234" t="s">
        <v>26</v>
      </c>
      <c r="C7" s="235" t="s">
        <v>27</v>
      </c>
      <c r="D7" s="235"/>
      <c r="E7" s="235"/>
    </row>
    <row r="8" spans="1:7" s="95" customFormat="1" ht="138.6" customHeight="1">
      <c r="A8" s="233"/>
      <c r="B8" s="234"/>
      <c r="C8" s="76" t="s">
        <v>30</v>
      </c>
      <c r="D8" s="76" t="s">
        <v>31</v>
      </c>
      <c r="E8" s="76" t="s">
        <v>32</v>
      </c>
      <c r="F8" s="96"/>
    </row>
    <row r="9" spans="1:7" s="111" customFormat="1" ht="28.15" customHeight="1">
      <c r="A9" s="133" t="s">
        <v>8</v>
      </c>
      <c r="B9" s="132" t="s">
        <v>9</v>
      </c>
      <c r="C9" s="131">
        <v>3</v>
      </c>
      <c r="D9" s="131">
        <v>4</v>
      </c>
      <c r="E9" s="131">
        <v>5</v>
      </c>
      <c r="F9" s="112"/>
    </row>
    <row r="10" spans="1:7" s="111" customFormat="1" ht="44.45" customHeight="1">
      <c r="A10" s="128" t="s">
        <v>130</v>
      </c>
      <c r="B10" s="140" t="s">
        <v>159</v>
      </c>
      <c r="C10" s="130">
        <f>C11+C22+C14+C18</f>
        <v>0</v>
      </c>
      <c r="D10" s="130">
        <f>D11+D22+D14+D18</f>
        <v>-4.2632564145606011E-14</v>
      </c>
      <c r="E10" s="130">
        <f>E11+E22+E14+E18</f>
        <v>-8.5265128291212022E-14</v>
      </c>
      <c r="F10" s="112"/>
    </row>
    <row r="11" spans="1:7" s="111" customFormat="1" ht="55.5" customHeight="1">
      <c r="A11" s="128" t="s">
        <v>158</v>
      </c>
      <c r="B11" s="129" t="s">
        <v>127</v>
      </c>
      <c r="C11" s="123">
        <f t="shared" ref="C11:E12" si="0">SUM(C12)</f>
        <v>0</v>
      </c>
      <c r="D11" s="122">
        <f t="shared" si="0"/>
        <v>0</v>
      </c>
      <c r="E11" s="122">
        <f t="shared" si="0"/>
        <v>0</v>
      </c>
      <c r="F11" s="112"/>
    </row>
    <row r="12" spans="1:7" s="111" customFormat="1" ht="54.75" customHeight="1">
      <c r="A12" s="128" t="s">
        <v>157</v>
      </c>
      <c r="B12" s="127" t="s">
        <v>260</v>
      </c>
      <c r="C12" s="123">
        <f t="shared" si="0"/>
        <v>0</v>
      </c>
      <c r="D12" s="122">
        <f t="shared" si="0"/>
        <v>0</v>
      </c>
      <c r="E12" s="122">
        <f t="shared" si="0"/>
        <v>0</v>
      </c>
      <c r="F12" s="112"/>
    </row>
    <row r="13" spans="1:7" s="111" customFormat="1" ht="52.5" customHeight="1">
      <c r="A13" s="128" t="s">
        <v>156</v>
      </c>
      <c r="B13" s="127" t="s">
        <v>261</v>
      </c>
      <c r="C13" s="123"/>
      <c r="D13" s="105"/>
      <c r="E13" s="105"/>
      <c r="F13" s="112"/>
    </row>
    <row r="14" spans="1:7" s="111" customFormat="1" ht="63" customHeight="1">
      <c r="A14" s="109" t="s">
        <v>155</v>
      </c>
      <c r="B14" s="126" t="s">
        <v>154</v>
      </c>
      <c r="C14" s="123">
        <f t="shared" ref="C14:E15" si="1">C15</f>
        <v>-45.5</v>
      </c>
      <c r="D14" s="122">
        <f t="shared" si="1"/>
        <v>-68.3</v>
      </c>
      <c r="E14" s="122">
        <f t="shared" si="1"/>
        <v>-91.1</v>
      </c>
      <c r="F14" s="112"/>
    </row>
    <row r="15" spans="1:7" s="111" customFormat="1" ht="57" customHeight="1">
      <c r="A15" s="109" t="s">
        <v>153</v>
      </c>
      <c r="B15" s="126" t="s">
        <v>152</v>
      </c>
      <c r="C15" s="123">
        <f t="shared" si="1"/>
        <v>-45.5</v>
      </c>
      <c r="D15" s="122">
        <f t="shared" si="1"/>
        <v>-68.3</v>
      </c>
      <c r="E15" s="122">
        <f t="shared" si="1"/>
        <v>-91.1</v>
      </c>
      <c r="F15" s="112"/>
    </row>
    <row r="16" spans="1:7" s="111" customFormat="1" ht="82.9" customHeight="1">
      <c r="A16" s="125" t="s">
        <v>151</v>
      </c>
      <c r="B16" s="124" t="s">
        <v>150</v>
      </c>
      <c r="C16" s="123">
        <f>SUM(C17)</f>
        <v>-45.5</v>
      </c>
      <c r="D16" s="122">
        <f>SUM(D17)</f>
        <v>-68.3</v>
      </c>
      <c r="E16" s="122">
        <f>SUM(E17)</f>
        <v>-91.1</v>
      </c>
      <c r="F16" s="112"/>
    </row>
    <row r="17" spans="1:6" s="111" customFormat="1" ht="77.45" customHeight="1">
      <c r="A17" s="109" t="s">
        <v>243</v>
      </c>
      <c r="B17" s="121" t="s">
        <v>242</v>
      </c>
      <c r="C17" s="120">
        <v>-45.5</v>
      </c>
      <c r="D17" s="120">
        <v>-68.3</v>
      </c>
      <c r="E17" s="120">
        <v>-91.1</v>
      </c>
      <c r="F17" s="112"/>
    </row>
    <row r="18" spans="1:6" s="111" customFormat="1" ht="48" customHeight="1">
      <c r="A18" s="116" t="s">
        <v>149</v>
      </c>
      <c r="B18" s="118" t="s">
        <v>148</v>
      </c>
      <c r="C18" s="117">
        <f t="shared" ref="C18:E20" si="2">C19</f>
        <v>0</v>
      </c>
      <c r="D18" s="105">
        <f t="shared" si="2"/>
        <v>0</v>
      </c>
      <c r="E18" s="105">
        <f t="shared" si="2"/>
        <v>0</v>
      </c>
      <c r="F18" s="112"/>
    </row>
    <row r="19" spans="1:6" s="111" customFormat="1" ht="57.6" customHeight="1">
      <c r="A19" s="116" t="s">
        <v>147</v>
      </c>
      <c r="B19" s="118" t="s">
        <v>146</v>
      </c>
      <c r="C19" s="117">
        <f t="shared" si="2"/>
        <v>0</v>
      </c>
      <c r="D19" s="105">
        <f t="shared" si="2"/>
        <v>0</v>
      </c>
      <c r="E19" s="105">
        <f t="shared" si="2"/>
        <v>0</v>
      </c>
      <c r="F19" s="112"/>
    </row>
    <row r="20" spans="1:6" s="111" customFormat="1" ht="77.45" customHeight="1">
      <c r="A20" s="119" t="s">
        <v>145</v>
      </c>
      <c r="B20" s="118" t="s">
        <v>144</v>
      </c>
      <c r="C20" s="117">
        <f t="shared" si="2"/>
        <v>0</v>
      </c>
      <c r="D20" s="105">
        <f t="shared" si="2"/>
        <v>0</v>
      </c>
      <c r="E20" s="105">
        <f t="shared" si="2"/>
        <v>0</v>
      </c>
      <c r="F20" s="112"/>
    </row>
    <row r="21" spans="1:6" s="111" customFormat="1" ht="101.45" customHeight="1">
      <c r="A21" s="119" t="s">
        <v>143</v>
      </c>
      <c r="B21" s="118" t="s">
        <v>262</v>
      </c>
      <c r="C21" s="117"/>
      <c r="D21" s="105"/>
      <c r="E21" s="105"/>
      <c r="F21" s="112"/>
    </row>
    <row r="22" spans="1:6" s="111" customFormat="1" ht="52.9" customHeight="1">
      <c r="A22" s="116" t="s">
        <v>142</v>
      </c>
      <c r="B22" s="115" t="s">
        <v>141</v>
      </c>
      <c r="C22" s="114">
        <f>C25+C26</f>
        <v>45.5</v>
      </c>
      <c r="D22" s="113">
        <f>D25+D26</f>
        <v>68.299999999999955</v>
      </c>
      <c r="E22" s="113">
        <f>E25+E26</f>
        <v>91.099999999999909</v>
      </c>
      <c r="F22" s="112"/>
    </row>
    <row r="23" spans="1:6" s="103" customFormat="1" ht="40.15" customHeight="1">
      <c r="A23" s="107" t="s">
        <v>140</v>
      </c>
      <c r="B23" s="110" t="s">
        <v>139</v>
      </c>
      <c r="C23" s="105">
        <f t="shared" ref="C23:E24" si="3">SUM(C24)</f>
        <v>-1410.8</v>
      </c>
      <c r="D23" s="105">
        <f t="shared" si="3"/>
        <v>-885.9</v>
      </c>
      <c r="E23" s="105">
        <f t="shared" si="3"/>
        <v>-956.2</v>
      </c>
      <c r="F23" s="104"/>
    </row>
    <row r="24" spans="1:6" s="95" customFormat="1" ht="46.15" customHeight="1">
      <c r="A24" s="109" t="s">
        <v>138</v>
      </c>
      <c r="B24" s="108" t="s">
        <v>137</v>
      </c>
      <c r="C24" s="91">
        <f t="shared" si="3"/>
        <v>-1410.8</v>
      </c>
      <c r="D24" s="91">
        <f t="shared" si="3"/>
        <v>-885.9</v>
      </c>
      <c r="E24" s="91">
        <f t="shared" si="3"/>
        <v>-956.2</v>
      </c>
      <c r="F24" s="96"/>
    </row>
    <row r="25" spans="1:6" s="95" customFormat="1" ht="58.15" customHeight="1">
      <c r="A25" s="109" t="s">
        <v>241</v>
      </c>
      <c r="B25" s="108" t="s">
        <v>240</v>
      </c>
      <c r="C25" s="91">
        <f>-'Приложение 2'!C11-C30</f>
        <v>-1410.8</v>
      </c>
      <c r="D25" s="91">
        <f>-'Приложение 2'!D11-D30</f>
        <v>-885.9</v>
      </c>
      <c r="E25" s="91">
        <f>-'Приложение 2'!E11-E30</f>
        <v>-956.2</v>
      </c>
      <c r="F25" s="96"/>
    </row>
    <row r="26" spans="1:6" s="103" customFormat="1" ht="43.15" customHeight="1">
      <c r="A26" s="107" t="s">
        <v>136</v>
      </c>
      <c r="B26" s="106" t="s">
        <v>135</v>
      </c>
      <c r="C26" s="105">
        <f t="shared" ref="C26:E27" si="4">SUM(C27)</f>
        <v>1456.3</v>
      </c>
      <c r="D26" s="105">
        <f t="shared" si="4"/>
        <v>954.19999999999993</v>
      </c>
      <c r="E26" s="105">
        <f t="shared" si="4"/>
        <v>1047.3</v>
      </c>
      <c r="F26" s="104"/>
    </row>
    <row r="27" spans="1:6" s="95" customFormat="1" ht="47.45" customHeight="1">
      <c r="A27" s="102" t="s">
        <v>134</v>
      </c>
      <c r="B27" s="101" t="s">
        <v>133</v>
      </c>
      <c r="C27" s="91">
        <f t="shared" si="4"/>
        <v>1456.3</v>
      </c>
      <c r="D27" s="91">
        <f t="shared" si="4"/>
        <v>954.19999999999993</v>
      </c>
      <c r="E27" s="91">
        <f t="shared" si="4"/>
        <v>1047.3</v>
      </c>
      <c r="F27" s="96"/>
    </row>
    <row r="28" spans="1:6" s="95" customFormat="1" ht="56.45" customHeight="1">
      <c r="A28" s="100" t="s">
        <v>132</v>
      </c>
      <c r="B28" s="99" t="s">
        <v>131</v>
      </c>
      <c r="C28" s="91">
        <f>-C17+'Приложение 3'!J7</f>
        <v>1456.3</v>
      </c>
      <c r="D28" s="91">
        <f>-D17+'Приложение 3'!K7</f>
        <v>954.19999999999993</v>
      </c>
      <c r="E28" s="91">
        <f>-E17+'Приложение 3'!L7</f>
        <v>1047.3</v>
      </c>
      <c r="F28" s="96"/>
    </row>
    <row r="29" spans="1:6" s="95" customFormat="1" ht="86.25" customHeight="1">
      <c r="A29" s="98" t="s">
        <v>130</v>
      </c>
      <c r="B29" s="97" t="s">
        <v>259</v>
      </c>
      <c r="C29" s="91"/>
      <c r="D29" s="91"/>
      <c r="E29" s="91"/>
      <c r="F29" s="96"/>
    </row>
    <row r="30" spans="1:6" ht="37.15" customHeight="1">
      <c r="A30" s="94"/>
      <c r="B30" s="93" t="s">
        <v>213</v>
      </c>
      <c r="C30" s="92">
        <v>398.1</v>
      </c>
      <c r="D30" s="91">
        <v>409.5</v>
      </c>
      <c r="E30" s="91">
        <v>414.5</v>
      </c>
    </row>
    <row r="32" spans="1:6">
      <c r="F32" s="89"/>
    </row>
    <row r="33" spans="6:6" ht="44.45" customHeight="1">
      <c r="F33" s="89"/>
    </row>
    <row r="34" spans="6:6">
      <c r="F34" s="89"/>
    </row>
    <row r="35" spans="6:6">
      <c r="F35" s="89"/>
    </row>
    <row r="36" spans="6:6">
      <c r="F36" s="89"/>
    </row>
    <row r="37" spans="6:6">
      <c r="F37" s="89"/>
    </row>
    <row r="38" spans="6:6">
      <c r="F38" s="89"/>
    </row>
    <row r="39" spans="6:6">
      <c r="F39" s="89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9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B20" sqref="B20"/>
    </sheetView>
  </sheetViews>
  <sheetFormatPr defaultColWidth="9.33203125" defaultRowHeight="15.75"/>
  <cols>
    <col min="1" max="1" width="25" style="54" customWidth="1"/>
    <col min="2" max="2" width="91" style="54" customWidth="1"/>
    <col min="3" max="3" width="26.5" style="54" customWidth="1"/>
    <col min="4" max="4" width="28.33203125" style="54" customWidth="1"/>
    <col min="5" max="5" width="28.83203125" style="54" customWidth="1"/>
    <col min="6" max="6" width="58.5" style="56" customWidth="1"/>
    <col min="7" max="16384" width="9.33203125" style="54"/>
  </cols>
  <sheetData>
    <row r="1" spans="1:7" s="84" customFormat="1" ht="27">
      <c r="B1" s="238"/>
      <c r="C1" s="238"/>
      <c r="D1" s="238"/>
      <c r="E1" s="238"/>
      <c r="F1" s="88"/>
    </row>
    <row r="2" spans="1:7" s="84" customFormat="1" ht="27" customHeight="1">
      <c r="A2" s="86"/>
      <c r="B2" s="85"/>
      <c r="C2" s="85"/>
      <c r="D2" s="239" t="s">
        <v>214</v>
      </c>
      <c r="E2" s="239"/>
      <c r="F2" s="87"/>
    </row>
    <row r="3" spans="1:7" s="84" customFormat="1" ht="123" customHeight="1">
      <c r="A3" s="86"/>
      <c r="B3" s="85"/>
      <c r="C3" s="85"/>
      <c r="D3" s="240" t="s">
        <v>244</v>
      </c>
      <c r="E3" s="240"/>
      <c r="F3" s="55"/>
      <c r="G3" s="55"/>
    </row>
    <row r="4" spans="1:7" ht="15.6" customHeight="1">
      <c r="A4" s="241" t="s">
        <v>234</v>
      </c>
      <c r="B4" s="241"/>
      <c r="C4" s="241"/>
      <c r="D4" s="241"/>
      <c r="E4" s="241"/>
    </row>
    <row r="5" spans="1:7" ht="15.6" customHeight="1">
      <c r="A5" s="241"/>
      <c r="B5" s="241"/>
      <c r="C5" s="241"/>
      <c r="D5" s="241"/>
      <c r="E5" s="241"/>
      <c r="F5" s="83"/>
    </row>
    <row r="6" spans="1:7" ht="103.9" customHeight="1">
      <c r="A6" s="241"/>
      <c r="B6" s="241"/>
      <c r="C6" s="241"/>
      <c r="D6" s="241"/>
      <c r="E6" s="241"/>
      <c r="F6" s="82"/>
    </row>
    <row r="7" spans="1:7" ht="24.75" customHeight="1">
      <c r="A7" s="81"/>
      <c r="B7" s="81"/>
      <c r="C7" s="80"/>
      <c r="E7" s="79"/>
    </row>
    <row r="8" spans="1:7" ht="25.5" customHeight="1">
      <c r="A8" s="242" t="s">
        <v>28</v>
      </c>
      <c r="B8" s="243" t="s">
        <v>129</v>
      </c>
      <c r="C8" s="244" t="s">
        <v>29</v>
      </c>
      <c r="D8" s="245"/>
      <c r="E8" s="245"/>
      <c r="F8" s="78"/>
      <c r="G8" s="77"/>
    </row>
    <row r="9" spans="1:7" s="58" customFormat="1" ht="31.15" customHeight="1">
      <c r="A9" s="242"/>
      <c r="B9" s="243"/>
      <c r="C9" s="76" t="s">
        <v>30</v>
      </c>
      <c r="D9" s="76" t="s">
        <v>31</v>
      </c>
      <c r="E9" s="76" t="s">
        <v>32</v>
      </c>
      <c r="F9" s="59"/>
    </row>
    <row r="10" spans="1:7" s="58" customFormat="1" ht="26.25">
      <c r="A10" s="75">
        <v>1</v>
      </c>
      <c r="B10" s="74">
        <v>2</v>
      </c>
      <c r="C10" s="73">
        <v>3</v>
      </c>
      <c r="D10" s="72">
        <v>4</v>
      </c>
      <c r="E10" s="72">
        <v>5</v>
      </c>
      <c r="F10" s="59"/>
    </row>
    <row r="11" spans="1:7" s="58" customFormat="1" ht="26.25">
      <c r="A11" s="236" t="s">
        <v>19</v>
      </c>
      <c r="B11" s="237"/>
      <c r="C11" s="71"/>
      <c r="D11" s="68"/>
      <c r="E11" s="68"/>
      <c r="F11" s="59"/>
    </row>
    <row r="12" spans="1:7" s="58" customFormat="1" ht="54.6" customHeight="1">
      <c r="A12" s="66" t="s">
        <v>128</v>
      </c>
      <c r="B12" s="70" t="s">
        <v>127</v>
      </c>
      <c r="C12" s="64">
        <f>C14</f>
        <v>0</v>
      </c>
      <c r="D12" s="64">
        <f>D14</f>
        <v>0</v>
      </c>
      <c r="E12" s="64">
        <f>E14</f>
        <v>0</v>
      </c>
      <c r="F12" s="59"/>
    </row>
    <row r="13" spans="1:7" s="58" customFormat="1" ht="31.15" customHeight="1">
      <c r="A13" s="62"/>
      <c r="B13" s="65" t="s">
        <v>125</v>
      </c>
      <c r="C13" s="69"/>
      <c r="D13" s="68"/>
      <c r="E13" s="68"/>
      <c r="F13" s="59"/>
    </row>
    <row r="14" spans="1:7" s="58" customFormat="1" ht="43.15" customHeight="1">
      <c r="A14" s="62">
        <v>1</v>
      </c>
      <c r="B14" s="65" t="s">
        <v>124</v>
      </c>
      <c r="C14" s="60"/>
      <c r="D14" s="60"/>
      <c r="E14" s="60"/>
      <c r="F14" s="59"/>
    </row>
    <row r="15" spans="1:7" s="58" customFormat="1" ht="54" customHeight="1">
      <c r="A15" s="62">
        <v>2</v>
      </c>
      <c r="B15" s="63" t="s">
        <v>264</v>
      </c>
      <c r="C15" s="60"/>
      <c r="D15" s="60"/>
      <c r="E15" s="60"/>
      <c r="F15" s="59"/>
    </row>
    <row r="16" spans="1:7" s="58" customFormat="1" ht="58.15" customHeight="1">
      <c r="A16" s="66">
        <v>11</v>
      </c>
      <c r="B16" s="67" t="s">
        <v>126</v>
      </c>
      <c r="C16" s="64">
        <f>C19</f>
        <v>-45.5</v>
      </c>
      <c r="D16" s="64">
        <f>D19</f>
        <v>-68.3</v>
      </c>
      <c r="E16" s="64">
        <f>E19</f>
        <v>-91.1</v>
      </c>
      <c r="F16" s="59"/>
    </row>
    <row r="17" spans="1:6" s="58" customFormat="1" ht="29.45" customHeight="1">
      <c r="A17" s="66"/>
      <c r="B17" s="65" t="s">
        <v>125</v>
      </c>
      <c r="C17" s="64"/>
      <c r="D17" s="64"/>
      <c r="E17" s="64"/>
      <c r="F17" s="59"/>
    </row>
    <row r="18" spans="1:6" s="58" customFormat="1" ht="29.45" customHeight="1">
      <c r="A18" s="62">
        <v>1</v>
      </c>
      <c r="B18" s="65" t="s">
        <v>124</v>
      </c>
      <c r="C18" s="64"/>
      <c r="D18" s="64"/>
      <c r="E18" s="64"/>
      <c r="F18" s="59"/>
    </row>
    <row r="19" spans="1:6" s="58" customFormat="1" ht="55.9" customHeight="1">
      <c r="A19" s="62">
        <v>2</v>
      </c>
      <c r="B19" s="63" t="s">
        <v>264</v>
      </c>
      <c r="C19" s="60">
        <f>'прил 6'!C17</f>
        <v>-45.5</v>
      </c>
      <c r="D19" s="60">
        <f>'прил 6'!D17</f>
        <v>-68.3</v>
      </c>
      <c r="E19" s="60">
        <f>'прил 6'!E17</f>
        <v>-91.1</v>
      </c>
      <c r="F19" s="59"/>
    </row>
    <row r="20" spans="1:6" s="58" customFormat="1" ht="36" customHeight="1">
      <c r="A20" s="62"/>
      <c r="B20" s="61" t="s">
        <v>19</v>
      </c>
      <c r="C20" s="60">
        <f>C14+C19</f>
        <v>-45.5</v>
      </c>
      <c r="D20" s="60">
        <f>D14+D19</f>
        <v>-68.3</v>
      </c>
      <c r="E20" s="60">
        <f>E14+E19</f>
        <v>-91.1</v>
      </c>
      <c r="F20" s="59"/>
    </row>
    <row r="25" spans="1:6">
      <c r="D25" s="57"/>
    </row>
    <row r="26" spans="1:6">
      <c r="D26" s="57"/>
    </row>
    <row r="27" spans="1:6">
      <c r="D27" s="57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28" priority="2" stopIfTrue="1">
      <formula>$F1&lt;&gt;""</formula>
    </cfRule>
  </conditionalFormatting>
  <conditionalFormatting sqref="D1">
    <cfRule type="expression" dxfId="27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dcterms:created xsi:type="dcterms:W3CDTF">2006-09-16T00:00:00Z</dcterms:created>
  <dcterms:modified xsi:type="dcterms:W3CDTF">2021-12-27T10:39:16Z</dcterms:modified>
</cp:coreProperties>
</file>