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5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7" sheetId="14" r:id="rId6"/>
    <sheet name="прил8" sheetId="13" r:id="rId7"/>
  </sheets>
  <definedNames>
    <definedName name="_xlnm._FilterDatabase" localSheetId="2" hidden="1">'Приложение 3'!$A$1:$L$99</definedName>
    <definedName name="_xlnm._FilterDatabase" localSheetId="3" hidden="1">'Приложение 4'!$A$1:$K$98</definedName>
    <definedName name="_xlnm._FilterDatabase" localSheetId="4" hidden="1">'Приложение 5'!$A$1:$L$209</definedName>
    <definedName name="Z_146E8F15_80AC_4549_8E02_D6058BD21F29_.wvu.FilterData" localSheetId="2" hidden="1">'Приложение 3'!$A$1:$L$99</definedName>
    <definedName name="Z_146E8F15_80AC_4549_8E02_D6058BD21F29_.wvu.FilterData" localSheetId="3" hidden="1">'Приложение 4'!$A$1:$K$98</definedName>
    <definedName name="Z_146E8F15_80AC_4549_8E02_D6058BD21F29_.wvu.FilterData" localSheetId="4" hidden="1">'Приложение 5'!$A$6:$L$209</definedName>
    <definedName name="Z_146E8F15_80AC_4549_8E02_D6058BD21F29_.wvu.PrintArea" localSheetId="1" hidden="1">'Приложение 2'!$A$1:$E$35</definedName>
    <definedName name="Z_1F1289EE_F3DA_4F9E_9F23_CD1DBBB60441_.wvu.FilterData" localSheetId="3" hidden="1">'Приложение 4'!$A$1:$K$98</definedName>
    <definedName name="Z_2EE6EB00_C2BB_404A_98A6_E66B3D281ECF_.wvu.FilterData" localSheetId="2" hidden="1">'Приложение 3'!$A$6:$L$91</definedName>
    <definedName name="Z_2EE6EB00_C2BB_404A_98A6_E66B3D281ECF_.wvu.FilterData" localSheetId="3" hidden="1">'Приложение 4'!$A$6:$O$98</definedName>
    <definedName name="Z_2EE6EB00_C2BB_404A_98A6_E66B3D281ECF_.wvu.FilterData" localSheetId="4" hidden="1">'Приложение 5'!$A$6:$L$209</definedName>
    <definedName name="Z_2EE6EB00_C2BB_404A_98A6_E66B3D281ECF_.wvu.PrintArea" localSheetId="1" hidden="1">'Приложение 2'!$A$1:$E$35</definedName>
    <definedName name="Z_D2A2E364_7F41_4DF0_B445_F266635B8190_.wvu.FilterData" localSheetId="2" hidden="1">'Приложение 3'!$A$1:$L$99</definedName>
    <definedName name="Z_D2A2E364_7F41_4DF0_B445_F266635B8190_.wvu.FilterData" localSheetId="3" hidden="1">'Приложение 4'!$A$1:$K$98</definedName>
    <definedName name="Z_D2A2E364_7F41_4DF0_B445_F266635B8190_.wvu.FilterData" localSheetId="4" hidden="1">'Приложение 5'!$A$6:$L$209</definedName>
    <definedName name="Z_D2A2E364_7F41_4DF0_B445_F266635B8190_.wvu.PrintArea" localSheetId="1" hidden="1">'Приложение 2'!$A$1:$E$35</definedName>
    <definedName name="Z_E262048E_84F9_43BC_A071_99F77224052B_.wvu.FilterData" localSheetId="4" hidden="1">'Приложение 5'!$A$6:$L$209</definedName>
    <definedName name="_xlnm.Print_Area" localSheetId="5">'прил 7'!$A$1:$E$29</definedName>
    <definedName name="_xlnm.Print_Area" localSheetId="6">прил8!$A$1:$E$20</definedName>
    <definedName name="_xlnm.Print_Area" localSheetId="1">'Приложение 2'!$A$1:$E$35</definedName>
    <definedName name="_xlnm.Print_Area" localSheetId="2">'Приложение 3'!$A$1:$L$99</definedName>
    <definedName name="_xlnm.Print_Area" localSheetId="4">'Приложение 5'!$A$1:$L$209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8" i="6"/>
  <c r="J9"/>
  <c r="J51" i="3"/>
  <c r="I50" i="4"/>
  <c r="I51"/>
  <c r="J52" i="3"/>
  <c r="A14" i="6"/>
  <c r="A13"/>
  <c r="J14"/>
  <c r="J13" s="1"/>
  <c r="J12" s="1"/>
  <c r="J11" s="1"/>
  <c r="J10" s="1"/>
  <c r="J15"/>
  <c r="H14"/>
  <c r="H15" s="1"/>
  <c r="G13"/>
  <c r="G14" s="1"/>
  <c r="G15" s="1"/>
  <c r="F13"/>
  <c r="E13"/>
  <c r="D13"/>
  <c r="E12"/>
  <c r="D12"/>
  <c r="E11"/>
  <c r="D11"/>
  <c r="C8"/>
  <c r="C10" s="1"/>
  <c r="C11" s="1"/>
  <c r="C12" s="1"/>
  <c r="B8"/>
  <c r="B10" s="1"/>
  <c r="B11" s="1"/>
  <c r="B12" s="1"/>
  <c r="A12"/>
  <c r="A11"/>
  <c r="A10"/>
  <c r="A8"/>
  <c r="I54" i="4"/>
  <c r="I53" s="1"/>
  <c r="I52" s="1"/>
  <c r="A54"/>
  <c r="A53"/>
  <c r="A52"/>
  <c r="A50"/>
  <c r="A53" i="3"/>
  <c r="J53"/>
  <c r="J54"/>
  <c r="J147" i="6"/>
  <c r="J146" s="1"/>
  <c r="J145" s="1"/>
  <c r="J144" s="1"/>
  <c r="J143" s="1"/>
  <c r="J142" s="1"/>
  <c r="A142"/>
  <c r="I23" i="4"/>
  <c r="I22" s="1"/>
  <c r="I21" s="1"/>
  <c r="A21"/>
  <c r="A24" i="3"/>
  <c r="A144" i="6" s="1"/>
  <c r="A23" i="3"/>
  <c r="A143" i="6" s="1"/>
  <c r="J23" i="3"/>
  <c r="J22" s="1"/>
  <c r="L158" i="6"/>
  <c r="L157" s="1"/>
  <c r="L156" s="1"/>
  <c r="L155" s="1"/>
  <c r="L154" s="1"/>
  <c r="K158"/>
  <c r="K157" s="1"/>
  <c r="K156" s="1"/>
  <c r="K155" s="1"/>
  <c r="K154" s="1"/>
  <c r="J158"/>
  <c r="J157" s="1"/>
  <c r="J156" s="1"/>
  <c r="J155" s="1"/>
  <c r="J154" s="1"/>
  <c r="A157"/>
  <c r="A156"/>
  <c r="A155"/>
  <c r="A154"/>
  <c r="L103"/>
  <c r="L102" s="1"/>
  <c r="L101" s="1"/>
  <c r="L100" s="1"/>
  <c r="L99" s="1"/>
  <c r="L93" s="1"/>
  <c r="L92" s="1"/>
  <c r="K103"/>
  <c r="K102" s="1"/>
  <c r="K101" s="1"/>
  <c r="K100" s="1"/>
  <c r="K99" s="1"/>
  <c r="K93" s="1"/>
  <c r="K92" s="1"/>
  <c r="J103"/>
  <c r="J102" s="1"/>
  <c r="J101" s="1"/>
  <c r="J100" s="1"/>
  <c r="J99" s="1"/>
  <c r="J93" s="1"/>
  <c r="J92" s="1"/>
  <c r="L194"/>
  <c r="L193" s="1"/>
  <c r="L192" s="1"/>
  <c r="L191" s="1"/>
  <c r="L190" s="1"/>
  <c r="L189" s="1"/>
  <c r="K194"/>
  <c r="K193" s="1"/>
  <c r="K192" s="1"/>
  <c r="K191" s="1"/>
  <c r="K190" s="1"/>
  <c r="K189" s="1"/>
  <c r="J194"/>
  <c r="J193" s="1"/>
  <c r="J192" s="1"/>
  <c r="J191" s="1"/>
  <c r="J190" s="1"/>
  <c r="J189" s="1"/>
  <c r="A191"/>
  <c r="A190"/>
  <c r="A189"/>
  <c r="L188"/>
  <c r="L187" s="1"/>
  <c r="L186" s="1"/>
  <c r="L185" s="1"/>
  <c r="L184" s="1"/>
  <c r="L183" s="1"/>
  <c r="K188"/>
  <c r="K187" s="1"/>
  <c r="K186" s="1"/>
  <c r="K185" s="1"/>
  <c r="K184" s="1"/>
  <c r="K183" s="1"/>
  <c r="J188"/>
  <c r="J187" s="1"/>
  <c r="J186" s="1"/>
  <c r="J185" s="1"/>
  <c r="J184" s="1"/>
  <c r="J183" s="1"/>
  <c r="A187"/>
  <c r="A185"/>
  <c r="A184"/>
  <c r="A183"/>
  <c r="L182"/>
  <c r="L167" s="1"/>
  <c r="L166" s="1"/>
  <c r="L161" s="1"/>
  <c r="L160" s="1"/>
  <c r="L159" s="1"/>
  <c r="K182"/>
  <c r="K167" s="1"/>
  <c r="K166" s="1"/>
  <c r="K161" s="1"/>
  <c r="K160" s="1"/>
  <c r="K159" s="1"/>
  <c r="J182"/>
  <c r="J167" s="1"/>
  <c r="J166" s="1"/>
  <c r="J161" s="1"/>
  <c r="J160" s="1"/>
  <c r="J159" s="1"/>
  <c r="A167"/>
  <c r="A166"/>
  <c r="A161"/>
  <c r="A160"/>
  <c r="A159"/>
  <c r="L153"/>
  <c r="L152" s="1"/>
  <c r="L151" s="1"/>
  <c r="L150" s="1"/>
  <c r="L149" s="1"/>
  <c r="L148" s="1"/>
  <c r="K153"/>
  <c r="K152" s="1"/>
  <c r="K151" s="1"/>
  <c r="K150" s="1"/>
  <c r="K149" s="1"/>
  <c r="K148" s="1"/>
  <c r="J153"/>
  <c r="J152" s="1"/>
  <c r="J151" s="1"/>
  <c r="J150" s="1"/>
  <c r="J149" s="1"/>
  <c r="J148" s="1"/>
  <c r="A150"/>
  <c r="A149"/>
  <c r="L141"/>
  <c r="L140" s="1"/>
  <c r="L139" s="1"/>
  <c r="L138" s="1"/>
  <c r="L137" s="1"/>
  <c r="L111" s="1"/>
  <c r="L110" s="1"/>
  <c r="K141"/>
  <c r="K140" s="1"/>
  <c r="K139" s="1"/>
  <c r="K138" s="1"/>
  <c r="K137" s="1"/>
  <c r="K111" s="1"/>
  <c r="K110" s="1"/>
  <c r="J141"/>
  <c r="J140" s="1"/>
  <c r="J139" s="1"/>
  <c r="J138" s="1"/>
  <c r="J137" s="1"/>
  <c r="J111" s="1"/>
  <c r="A140"/>
  <c r="A152" s="1"/>
  <c r="A193" s="1"/>
  <c r="A138"/>
  <c r="A137"/>
  <c r="A102"/>
  <c r="A101"/>
  <c r="A139" s="1"/>
  <c r="A151" s="1"/>
  <c r="A186" s="1"/>
  <c r="A192" s="1"/>
  <c r="A100"/>
  <c r="A99"/>
  <c r="J90"/>
  <c r="J89" s="1"/>
  <c r="J88" s="1"/>
  <c r="J87" s="1"/>
  <c r="J86" s="1"/>
  <c r="A89"/>
  <c r="A88"/>
  <c r="A87"/>
  <c r="A86"/>
  <c r="A70"/>
  <c r="L68"/>
  <c r="L67" s="1"/>
  <c r="L66" s="1"/>
  <c r="L65" s="1"/>
  <c r="L64" s="1"/>
  <c r="K68"/>
  <c r="K67" s="1"/>
  <c r="K66" s="1"/>
  <c r="K65" s="1"/>
  <c r="K64" s="1"/>
  <c r="J68"/>
  <c r="J67" s="1"/>
  <c r="J66" s="1"/>
  <c r="J65" s="1"/>
  <c r="J64" s="1"/>
  <c r="A67"/>
  <c r="A66"/>
  <c r="A65"/>
  <c r="A64"/>
  <c r="L54"/>
  <c r="L53" s="1"/>
  <c r="L52" s="1"/>
  <c r="L51" s="1"/>
  <c r="L50" s="1"/>
  <c r="L44" s="1"/>
  <c r="K54"/>
  <c r="K53" s="1"/>
  <c r="K52" s="1"/>
  <c r="K51" s="1"/>
  <c r="K50" s="1"/>
  <c r="K44" s="1"/>
  <c r="J54"/>
  <c r="J53" s="1"/>
  <c r="J52" s="1"/>
  <c r="J51" s="1"/>
  <c r="J50" s="1"/>
  <c r="J44" s="1"/>
  <c r="A53"/>
  <c r="A52"/>
  <c r="A51"/>
  <c r="A50"/>
  <c r="L43"/>
  <c r="L42" s="1"/>
  <c r="L41" s="1"/>
  <c r="L40" s="1"/>
  <c r="L39" s="1"/>
  <c r="L33" s="1"/>
  <c r="K43"/>
  <c r="K42" s="1"/>
  <c r="K41" s="1"/>
  <c r="K40" s="1"/>
  <c r="K39" s="1"/>
  <c r="K33" s="1"/>
  <c r="J43"/>
  <c r="J42" s="1"/>
  <c r="J41" s="1"/>
  <c r="J40" s="1"/>
  <c r="J39" s="1"/>
  <c r="J33" s="1"/>
  <c r="A42"/>
  <c r="A41"/>
  <c r="A40"/>
  <c r="A39"/>
  <c r="L29"/>
  <c r="L28" s="1"/>
  <c r="L27" s="1"/>
  <c r="L26" s="1"/>
  <c r="L25" s="1"/>
  <c r="K29"/>
  <c r="K28" s="1"/>
  <c r="K27" s="1"/>
  <c r="K26" s="1"/>
  <c r="K25" s="1"/>
  <c r="J29"/>
  <c r="J28" s="1"/>
  <c r="J27" s="1"/>
  <c r="J26" s="1"/>
  <c r="J25" s="1"/>
  <c r="A29"/>
  <c r="A43" s="1"/>
  <c r="A54" s="1"/>
  <c r="A68" s="1"/>
  <c r="A77" s="1"/>
  <c r="A90" s="1"/>
  <c r="A103" s="1"/>
  <c r="A109" s="1"/>
  <c r="A141" s="1"/>
  <c r="A153" s="1"/>
  <c r="A28"/>
  <c r="A27"/>
  <c r="A26"/>
  <c r="A25"/>
  <c r="A16"/>
  <c r="A31"/>
  <c r="A64" i="4"/>
  <c r="A17" i="6"/>
  <c r="A56" i="4"/>
  <c r="K98"/>
  <c r="L109" i="6" s="1"/>
  <c r="L108" s="1"/>
  <c r="L107" s="1"/>
  <c r="L106" s="1"/>
  <c r="L105" s="1"/>
  <c r="L104" s="1"/>
  <c r="J98" i="4"/>
  <c r="K109" i="6" s="1"/>
  <c r="K108" s="1"/>
  <c r="K107" s="1"/>
  <c r="K106" s="1"/>
  <c r="K105" s="1"/>
  <c r="K104" s="1"/>
  <c r="L98" i="3"/>
  <c r="K97" i="4" s="1"/>
  <c r="K98" i="3"/>
  <c r="J97" i="4" s="1"/>
  <c r="A15" i="6" l="1"/>
  <c r="J110"/>
  <c r="J91" s="1"/>
  <c r="A22" i="4"/>
  <c r="A23"/>
  <c r="A147" i="6"/>
  <c r="A145"/>
  <c r="A146"/>
  <c r="K91"/>
  <c r="L91"/>
  <c r="A182"/>
  <c r="A188" s="1"/>
  <c r="L97" i="3"/>
  <c r="L96" s="1"/>
  <c r="K95" i="4" s="1"/>
  <c r="K96"/>
  <c r="K97" i="3"/>
  <c r="A98" i="4"/>
  <c r="A106" i="6" s="1"/>
  <c r="A97" i="4"/>
  <c r="A105" i="6" s="1"/>
  <c r="A96" i="4"/>
  <c r="A95"/>
  <c r="A94"/>
  <c r="A93"/>
  <c r="A92"/>
  <c r="A104" i="6" s="1"/>
  <c r="A91" i="4"/>
  <c r="L60" i="3"/>
  <c r="L59" s="1"/>
  <c r="L58" s="1"/>
  <c r="K60"/>
  <c r="K59" s="1"/>
  <c r="K58" s="1"/>
  <c r="J60"/>
  <c r="J59" s="1"/>
  <c r="J58" s="1"/>
  <c r="E31" i="2"/>
  <c r="E30" s="1"/>
  <c r="E29" s="1"/>
  <c r="D31"/>
  <c r="E34"/>
  <c r="D34"/>
  <c r="C34"/>
  <c r="E32"/>
  <c r="D32"/>
  <c r="C32"/>
  <c r="C31" s="1"/>
  <c r="C30" s="1"/>
  <c r="C29" s="1"/>
  <c r="D30"/>
  <c r="D29" s="1"/>
  <c r="E27"/>
  <c r="D27"/>
  <c r="C27"/>
  <c r="E25"/>
  <c r="D25"/>
  <c r="C25"/>
  <c r="E22"/>
  <c r="D22"/>
  <c r="C22"/>
  <c r="E20"/>
  <c r="D20"/>
  <c r="C20"/>
  <c r="E18"/>
  <c r="D18"/>
  <c r="C18"/>
  <c r="D17"/>
  <c r="E15"/>
  <c r="D15"/>
  <c r="C15"/>
  <c r="E13"/>
  <c r="E12" s="1"/>
  <c r="D13"/>
  <c r="C13"/>
  <c r="C12"/>
  <c r="A194" i="6" l="1"/>
  <c r="A158"/>
  <c r="J56" i="3"/>
  <c r="J50" s="1"/>
  <c r="J49" s="1"/>
  <c r="J57"/>
  <c r="L56"/>
  <c r="L50" s="1"/>
  <c r="L49" s="1"/>
  <c r="L57"/>
  <c r="K56"/>
  <c r="K50" s="1"/>
  <c r="K49" s="1"/>
  <c r="K57"/>
  <c r="L95"/>
  <c r="L94" s="1"/>
  <c r="J96" i="4"/>
  <c r="K96" i="3"/>
  <c r="D24" i="2"/>
  <c r="D12"/>
  <c r="D11" s="1"/>
  <c r="D10" s="1"/>
  <c r="C17"/>
  <c r="E17"/>
  <c r="C24"/>
  <c r="C11" s="1"/>
  <c r="C10" s="1"/>
  <c r="E24"/>
  <c r="K94" i="4" l="1"/>
  <c r="K93"/>
  <c r="L93" i="3"/>
  <c r="J95" i="4"/>
  <c r="K95" i="3"/>
  <c r="E11" i="2"/>
  <c r="E10" s="1"/>
  <c r="J94" i="4" l="1"/>
  <c r="K94" i="3"/>
  <c r="L92"/>
  <c r="K91" i="4" s="1"/>
  <c r="K92"/>
  <c r="L77" i="6"/>
  <c r="K77"/>
  <c r="K76" s="1"/>
  <c r="K75" s="1"/>
  <c r="K74" s="1"/>
  <c r="K73" s="1"/>
  <c r="K72" s="1"/>
  <c r="K71" s="1"/>
  <c r="J77"/>
  <c r="K209"/>
  <c r="K208" s="1"/>
  <c r="K207" s="1"/>
  <c r="K206" s="1"/>
  <c r="K205" s="1"/>
  <c r="L209"/>
  <c r="L208" s="1"/>
  <c r="L207" s="1"/>
  <c r="L206" s="1"/>
  <c r="L205" s="1"/>
  <c r="L204"/>
  <c r="L203" s="1"/>
  <c r="L202" s="1"/>
  <c r="L201" s="1"/>
  <c r="L200" s="1"/>
  <c r="K204"/>
  <c r="K203" s="1"/>
  <c r="K202" s="1"/>
  <c r="K201" s="1"/>
  <c r="K200" s="1"/>
  <c r="K199"/>
  <c r="K198" s="1"/>
  <c r="K197" s="1"/>
  <c r="K196" s="1"/>
  <c r="K195" s="1"/>
  <c r="L199"/>
  <c r="L198" s="1"/>
  <c r="L197" s="1"/>
  <c r="L196" s="1"/>
  <c r="L195" s="1"/>
  <c r="K181"/>
  <c r="K180" s="1"/>
  <c r="K179" s="1"/>
  <c r="K178" s="1"/>
  <c r="L181"/>
  <c r="L180" s="1"/>
  <c r="L179" s="1"/>
  <c r="L178" s="1"/>
  <c r="K177"/>
  <c r="K176" s="1"/>
  <c r="K175" s="1"/>
  <c r="K174" s="1"/>
  <c r="K173" s="1"/>
  <c r="L177"/>
  <c r="L176" s="1"/>
  <c r="L175" s="1"/>
  <c r="L174" s="1"/>
  <c r="L173" s="1"/>
  <c r="L172"/>
  <c r="L171" s="1"/>
  <c r="L170" s="1"/>
  <c r="L169" s="1"/>
  <c r="L168" s="1"/>
  <c r="K172"/>
  <c r="K171" s="1"/>
  <c r="K170" s="1"/>
  <c r="K169" s="1"/>
  <c r="K168" s="1"/>
  <c r="L165"/>
  <c r="L164" s="1"/>
  <c r="L163" s="1"/>
  <c r="L162" s="1"/>
  <c r="K165"/>
  <c r="K164" s="1"/>
  <c r="K163" s="1"/>
  <c r="K162" s="1"/>
  <c r="L136"/>
  <c r="L135" s="1"/>
  <c r="L134" s="1"/>
  <c r="L133" s="1"/>
  <c r="L132" s="1"/>
  <c r="K136"/>
  <c r="K135" s="1"/>
  <c r="K134" s="1"/>
  <c r="K133" s="1"/>
  <c r="K132" s="1"/>
  <c r="L131"/>
  <c r="L130" s="1"/>
  <c r="L129" s="1"/>
  <c r="L128" s="1"/>
  <c r="L127" s="1"/>
  <c r="K131"/>
  <c r="K130" s="1"/>
  <c r="K129" s="1"/>
  <c r="K128" s="1"/>
  <c r="K127" s="1"/>
  <c r="L126"/>
  <c r="L125" s="1"/>
  <c r="L124" s="1"/>
  <c r="L123" s="1"/>
  <c r="L122" s="1"/>
  <c r="K126"/>
  <c r="K125" s="1"/>
  <c r="K124" s="1"/>
  <c r="K123" s="1"/>
  <c r="K122" s="1"/>
  <c r="L121"/>
  <c r="L120" s="1"/>
  <c r="L119" s="1"/>
  <c r="L118" s="1"/>
  <c r="L117" s="1"/>
  <c r="K121"/>
  <c r="K120" s="1"/>
  <c r="K119" s="1"/>
  <c r="K118" s="1"/>
  <c r="K117" s="1"/>
  <c r="L116"/>
  <c r="L115" s="1"/>
  <c r="L114" s="1"/>
  <c r="L113" s="1"/>
  <c r="L112" s="1"/>
  <c r="K116"/>
  <c r="K115" s="1"/>
  <c r="K114" s="1"/>
  <c r="K113" s="1"/>
  <c r="K112" s="1"/>
  <c r="L98"/>
  <c r="L97" s="1"/>
  <c r="L96" s="1"/>
  <c r="L95" s="1"/>
  <c r="L94" s="1"/>
  <c r="K98"/>
  <c r="K97" s="1"/>
  <c r="K96" s="1"/>
  <c r="K95" s="1"/>
  <c r="K94" s="1"/>
  <c r="L85"/>
  <c r="L84" s="1"/>
  <c r="L83" s="1"/>
  <c r="L82" s="1"/>
  <c r="L81" s="1"/>
  <c r="L80" s="1"/>
  <c r="K85"/>
  <c r="K84" s="1"/>
  <c r="K83" s="1"/>
  <c r="K82" s="1"/>
  <c r="K81" s="1"/>
  <c r="K80" s="1"/>
  <c r="K63"/>
  <c r="K62" s="1"/>
  <c r="K61" s="1"/>
  <c r="K60" s="1"/>
  <c r="K59" s="1"/>
  <c r="K58" s="1"/>
  <c r="K57" s="1"/>
  <c r="K56" s="1"/>
  <c r="K55" s="1"/>
  <c r="L63"/>
  <c r="L62" s="1"/>
  <c r="L61" s="1"/>
  <c r="L60" s="1"/>
  <c r="L59" s="1"/>
  <c r="L58" s="1"/>
  <c r="L57" s="1"/>
  <c r="L56" s="1"/>
  <c r="L55" s="1"/>
  <c r="K49"/>
  <c r="K48" s="1"/>
  <c r="K47" s="1"/>
  <c r="K46" s="1"/>
  <c r="K45" s="1"/>
  <c r="L49"/>
  <c r="L48" s="1"/>
  <c r="L47" s="1"/>
  <c r="L46" s="1"/>
  <c r="L45" s="1"/>
  <c r="K38"/>
  <c r="K37" s="1"/>
  <c r="K36" s="1"/>
  <c r="K35" s="1"/>
  <c r="K34" s="1"/>
  <c r="L38"/>
  <c r="L37" s="1"/>
  <c r="L36" s="1"/>
  <c r="L35" s="1"/>
  <c r="L34" s="1"/>
  <c r="L24"/>
  <c r="L23" s="1"/>
  <c r="L22" s="1"/>
  <c r="L21" s="1"/>
  <c r="L20" s="1"/>
  <c r="L19" s="1"/>
  <c r="L18" s="1"/>
  <c r="K24"/>
  <c r="K23" s="1"/>
  <c r="K22" s="1"/>
  <c r="K21" s="1"/>
  <c r="K20" s="1"/>
  <c r="K19" s="1"/>
  <c r="K18" s="1"/>
  <c r="J209"/>
  <c r="J208" s="1"/>
  <c r="J207" s="1"/>
  <c r="J206" s="1"/>
  <c r="J205" s="1"/>
  <c r="J204"/>
  <c r="J203" s="1"/>
  <c r="J202" s="1"/>
  <c r="J201" s="1"/>
  <c r="J200" s="1"/>
  <c r="J199"/>
  <c r="J198" s="1"/>
  <c r="J197" s="1"/>
  <c r="J196" s="1"/>
  <c r="J195" s="1"/>
  <c r="J181"/>
  <c r="J180" s="1"/>
  <c r="J179" s="1"/>
  <c r="J178" s="1"/>
  <c r="J177"/>
  <c r="J176" s="1"/>
  <c r="J175" s="1"/>
  <c r="J174" s="1"/>
  <c r="J173" s="1"/>
  <c r="J172"/>
  <c r="J171" s="1"/>
  <c r="J170" s="1"/>
  <c r="J169" s="1"/>
  <c r="J168" s="1"/>
  <c r="J165"/>
  <c r="J164" s="1"/>
  <c r="J163" s="1"/>
  <c r="J162" s="1"/>
  <c r="J136"/>
  <c r="J135" s="1"/>
  <c r="J134" s="1"/>
  <c r="J133" s="1"/>
  <c r="J132" s="1"/>
  <c r="J131"/>
  <c r="J130" s="1"/>
  <c r="J129" s="1"/>
  <c r="J128" s="1"/>
  <c r="J127" s="1"/>
  <c r="J126"/>
  <c r="J125" s="1"/>
  <c r="J124" s="1"/>
  <c r="J123" s="1"/>
  <c r="J122" s="1"/>
  <c r="J121"/>
  <c r="J120" s="1"/>
  <c r="J119" s="1"/>
  <c r="J118" s="1"/>
  <c r="J117" s="1"/>
  <c r="J116"/>
  <c r="J115" s="1"/>
  <c r="J114" s="1"/>
  <c r="J113" s="1"/>
  <c r="J112" s="1"/>
  <c r="J98"/>
  <c r="J97" s="1"/>
  <c r="J96" s="1"/>
  <c r="J95" s="1"/>
  <c r="J94" s="1"/>
  <c r="J85"/>
  <c r="J84" s="1"/>
  <c r="J83" s="1"/>
  <c r="J82" s="1"/>
  <c r="J81" s="1"/>
  <c r="J80" s="1"/>
  <c r="J79" s="1"/>
  <c r="J78" s="1"/>
  <c r="J63"/>
  <c r="J62" s="1"/>
  <c r="J61" s="1"/>
  <c r="J60" s="1"/>
  <c r="J59" s="1"/>
  <c r="J58" s="1"/>
  <c r="J57" s="1"/>
  <c r="J56" s="1"/>
  <c r="J55" s="1"/>
  <c r="J49"/>
  <c r="J48" s="1"/>
  <c r="J47" s="1"/>
  <c r="J46" s="1"/>
  <c r="J45" s="1"/>
  <c r="J38"/>
  <c r="J37" s="1"/>
  <c r="J36" s="1"/>
  <c r="J35" s="1"/>
  <c r="J34" s="1"/>
  <c r="J24"/>
  <c r="J23" s="1"/>
  <c r="J22" s="1"/>
  <c r="J21" s="1"/>
  <c r="J20" s="1"/>
  <c r="J19" s="1"/>
  <c r="J18" s="1"/>
  <c r="K90" i="4"/>
  <c r="K89" s="1"/>
  <c r="K88" s="1"/>
  <c r="K87" s="1"/>
  <c r="K86" s="1"/>
  <c r="K85" s="1"/>
  <c r="K84" s="1"/>
  <c r="J90"/>
  <c r="J89" s="1"/>
  <c r="J88" s="1"/>
  <c r="J87" s="1"/>
  <c r="J86" s="1"/>
  <c r="J85" s="1"/>
  <c r="J84" s="1"/>
  <c r="I90"/>
  <c r="I89" s="1"/>
  <c r="I88" s="1"/>
  <c r="I87" s="1"/>
  <c r="I86" s="1"/>
  <c r="I85" s="1"/>
  <c r="I84" s="1"/>
  <c r="K83"/>
  <c r="K82" s="1"/>
  <c r="K81" s="1"/>
  <c r="K80" s="1"/>
  <c r="K79" s="1"/>
  <c r="K78" s="1"/>
  <c r="K77" s="1"/>
  <c r="J83"/>
  <c r="J82" s="1"/>
  <c r="J81" s="1"/>
  <c r="J80" s="1"/>
  <c r="J79" s="1"/>
  <c r="J78" s="1"/>
  <c r="J77" s="1"/>
  <c r="I83"/>
  <c r="I82" s="1"/>
  <c r="I81" s="1"/>
  <c r="I80" s="1"/>
  <c r="I79" s="1"/>
  <c r="I78" s="1"/>
  <c r="I77" s="1"/>
  <c r="K76"/>
  <c r="K75" s="1"/>
  <c r="K74" s="1"/>
  <c r="K73" s="1"/>
  <c r="K72" s="1"/>
  <c r="J76"/>
  <c r="J75" s="1"/>
  <c r="J74" s="1"/>
  <c r="J73" s="1"/>
  <c r="J72" s="1"/>
  <c r="I76"/>
  <c r="I75" s="1"/>
  <c r="I74" s="1"/>
  <c r="I73" s="1"/>
  <c r="I72" s="1"/>
  <c r="K71"/>
  <c r="K70" s="1"/>
  <c r="K69" s="1"/>
  <c r="J71"/>
  <c r="J70" s="1"/>
  <c r="J69" s="1"/>
  <c r="I71"/>
  <c r="I70" s="1"/>
  <c r="I69" s="1"/>
  <c r="K68"/>
  <c r="K67" s="1"/>
  <c r="K66" s="1"/>
  <c r="J68"/>
  <c r="J67" s="1"/>
  <c r="J66" s="1"/>
  <c r="I68"/>
  <c r="I67" s="1"/>
  <c r="I66" s="1"/>
  <c r="K60"/>
  <c r="K59" s="1"/>
  <c r="K58" s="1"/>
  <c r="K57" s="1"/>
  <c r="K56" s="1"/>
  <c r="J60"/>
  <c r="J59" s="1"/>
  <c r="J58" s="1"/>
  <c r="I60"/>
  <c r="I59" s="1"/>
  <c r="I58" s="1"/>
  <c r="I57" s="1"/>
  <c r="I56" s="1"/>
  <c r="K47"/>
  <c r="K46" s="1"/>
  <c r="K45" s="1"/>
  <c r="K44" s="1"/>
  <c r="K43" s="1"/>
  <c r="K42" s="1"/>
  <c r="K41" s="1"/>
  <c r="K40" s="1"/>
  <c r="J47"/>
  <c r="J46" s="1"/>
  <c r="J45" s="1"/>
  <c r="J44" s="1"/>
  <c r="J43" s="1"/>
  <c r="J42" s="1"/>
  <c r="J41" s="1"/>
  <c r="J40" s="1"/>
  <c r="I47"/>
  <c r="I46" s="1"/>
  <c r="I45" s="1"/>
  <c r="I44" s="1"/>
  <c r="I43" s="1"/>
  <c r="I42" s="1"/>
  <c r="I41" s="1"/>
  <c r="I40" s="1"/>
  <c r="K39"/>
  <c r="K37" s="1"/>
  <c r="K36" s="1"/>
  <c r="K35" s="1"/>
  <c r="K34" s="1"/>
  <c r="J39"/>
  <c r="J37" s="1"/>
  <c r="J36" s="1"/>
  <c r="J35" s="1"/>
  <c r="J34" s="1"/>
  <c r="I39"/>
  <c r="I37" s="1"/>
  <c r="I36" s="1"/>
  <c r="I35" s="1"/>
  <c r="I34" s="1"/>
  <c r="K33"/>
  <c r="K32" s="1"/>
  <c r="K31" s="1"/>
  <c r="K30" s="1"/>
  <c r="J33"/>
  <c r="J32" s="1"/>
  <c r="J31" s="1"/>
  <c r="J30" s="1"/>
  <c r="I33"/>
  <c r="I32" s="1"/>
  <c r="I31" s="1"/>
  <c r="I30" s="1"/>
  <c r="K28"/>
  <c r="K27" s="1"/>
  <c r="J28"/>
  <c r="J27" s="1"/>
  <c r="I28"/>
  <c r="I27" s="1"/>
  <c r="K26"/>
  <c r="K25" s="1"/>
  <c r="J26"/>
  <c r="J25" s="1"/>
  <c r="I26"/>
  <c r="I25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90" i="3"/>
  <c r="L89" s="1"/>
  <c r="L88" s="1"/>
  <c r="L87" s="1"/>
  <c r="L86" s="1"/>
  <c r="L85" s="1"/>
  <c r="K90"/>
  <c r="K89" s="1"/>
  <c r="K88" s="1"/>
  <c r="K87" s="1"/>
  <c r="K86" s="1"/>
  <c r="K85" s="1"/>
  <c r="J90"/>
  <c r="K79" i="6" l="1"/>
  <c r="K78" s="1"/>
  <c r="K90"/>
  <c r="K89" s="1"/>
  <c r="K88" s="1"/>
  <c r="K87" s="1"/>
  <c r="K86" s="1"/>
  <c r="L79"/>
  <c r="L78" s="1"/>
  <c r="L90"/>
  <c r="L89" s="1"/>
  <c r="L88" s="1"/>
  <c r="L87" s="1"/>
  <c r="L86" s="1"/>
  <c r="K69"/>
  <c r="K70"/>
  <c r="J16"/>
  <c r="J17"/>
  <c r="K16"/>
  <c r="K17"/>
  <c r="L16"/>
  <c r="L17"/>
  <c r="J93" i="4"/>
  <c r="K93" i="3"/>
  <c r="J24" i="4"/>
  <c r="J17" s="1"/>
  <c r="K55"/>
  <c r="K49" s="1"/>
  <c r="K48" s="1"/>
  <c r="I55"/>
  <c r="I38"/>
  <c r="J57"/>
  <c r="I24"/>
  <c r="I17" s="1"/>
  <c r="L76" i="6"/>
  <c r="L75" s="1"/>
  <c r="L74" s="1"/>
  <c r="L73" s="1"/>
  <c r="L72" s="1"/>
  <c r="L71" s="1"/>
  <c r="K24" i="4"/>
  <c r="K17" s="1"/>
  <c r="J76" i="6"/>
  <c r="J75" s="1"/>
  <c r="J74" s="1"/>
  <c r="J73" s="1"/>
  <c r="J72" s="1"/>
  <c r="J71" s="1"/>
  <c r="J32"/>
  <c r="K32"/>
  <c r="L32"/>
  <c r="K38" i="4"/>
  <c r="J38"/>
  <c r="I65"/>
  <c r="J29"/>
  <c r="I29"/>
  <c r="K29"/>
  <c r="K65"/>
  <c r="J65"/>
  <c r="I49" l="1"/>
  <c r="I48" s="1"/>
  <c r="I63"/>
  <c r="I62" s="1"/>
  <c r="I61" s="1"/>
  <c r="I64"/>
  <c r="K63"/>
  <c r="K62" s="1"/>
  <c r="K61" s="1"/>
  <c r="K64"/>
  <c r="J63"/>
  <c r="J62" s="1"/>
  <c r="J61" s="1"/>
  <c r="J64"/>
  <c r="K7" i="6"/>
  <c r="J69"/>
  <c r="J7" s="1"/>
  <c r="J70"/>
  <c r="L69"/>
  <c r="L7" s="1"/>
  <c r="L70"/>
  <c r="L30"/>
  <c r="L31"/>
  <c r="J30"/>
  <c r="J31"/>
  <c r="K30"/>
  <c r="K31"/>
  <c r="J55" i="4"/>
  <c r="J49" s="1"/>
  <c r="J48" s="1"/>
  <c r="J56"/>
  <c r="J92"/>
  <c r="K92" i="3"/>
  <c r="J91" i="4" s="1"/>
  <c r="J16"/>
  <c r="J15" s="1"/>
  <c r="I16"/>
  <c r="K16"/>
  <c r="K15" s="1"/>
  <c r="I8" l="1"/>
  <c r="I15"/>
  <c r="K8"/>
  <c r="K7" s="1"/>
  <c r="J8"/>
  <c r="J7" s="1"/>
  <c r="I7"/>
  <c r="L83" i="3"/>
  <c r="L82" s="1"/>
  <c r="L81" s="1"/>
  <c r="L80" s="1"/>
  <c r="L79" s="1"/>
  <c r="L78" s="1"/>
  <c r="K83"/>
  <c r="K82" s="1"/>
  <c r="K81" s="1"/>
  <c r="K80" s="1"/>
  <c r="K79" s="1"/>
  <c r="K78" s="1"/>
  <c r="J83"/>
  <c r="J82" s="1"/>
  <c r="J81" s="1"/>
  <c r="J80" s="1"/>
  <c r="J79" s="1"/>
  <c r="J78" s="1"/>
  <c r="L76"/>
  <c r="L75" s="1"/>
  <c r="L74" s="1"/>
  <c r="L73" s="1"/>
  <c r="K76"/>
  <c r="K75" s="1"/>
  <c r="K74" s="1"/>
  <c r="K73" s="1"/>
  <c r="J76"/>
  <c r="J75" s="1"/>
  <c r="J74" s="1"/>
  <c r="J73" s="1"/>
  <c r="L71"/>
  <c r="L70" s="1"/>
  <c r="K71"/>
  <c r="K70" s="1"/>
  <c r="J71"/>
  <c r="J70" s="1"/>
  <c r="L68"/>
  <c r="L67" s="1"/>
  <c r="K68"/>
  <c r="K67" s="1"/>
  <c r="J68"/>
  <c r="J67" s="1"/>
  <c r="L66" l="1"/>
  <c r="K66"/>
  <c r="J66"/>
  <c r="J64" l="1"/>
  <c r="J63" s="1"/>
  <c r="J62" s="1"/>
  <c r="J65"/>
  <c r="L64"/>
  <c r="L63" s="1"/>
  <c r="L62" s="1"/>
  <c r="L65"/>
  <c r="K64"/>
  <c r="K63" s="1"/>
  <c r="K62" s="1"/>
  <c r="K65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4" i="3"/>
  <c r="D16" i="13" l="1"/>
  <c r="E20"/>
  <c r="C20"/>
  <c r="J14" i="3" l="1"/>
  <c r="J47"/>
  <c r="J46" s="1"/>
  <c r="J45" s="1"/>
  <c r="J44" s="1"/>
  <c r="J43" s="1"/>
  <c r="J89"/>
  <c r="J88" s="1"/>
  <c r="J87" s="1"/>
  <c r="J86" s="1"/>
  <c r="J85" s="1"/>
  <c r="J39"/>
  <c r="J38"/>
  <c r="J37" s="1"/>
  <c r="J36" s="1"/>
  <c r="J35" s="1"/>
  <c r="J33"/>
  <c r="J32" s="1"/>
  <c r="J31" s="1"/>
  <c r="J28"/>
  <c r="J25" s="1"/>
  <c r="J26"/>
  <c r="J20"/>
  <c r="J19" s="1"/>
  <c r="L47"/>
  <c r="L46" s="1"/>
  <c r="L45" s="1"/>
  <c r="L44" s="1"/>
  <c r="L43" s="1"/>
  <c r="L42" s="1"/>
  <c r="L41" s="1"/>
  <c r="L39"/>
  <c r="L38"/>
  <c r="L37" s="1"/>
  <c r="L36" s="1"/>
  <c r="L35" s="1"/>
  <c r="L33"/>
  <c r="L32" s="1"/>
  <c r="L31" s="1"/>
  <c r="L28"/>
  <c r="L26"/>
  <c r="L20"/>
  <c r="L19" s="1"/>
  <c r="K47"/>
  <c r="K46" s="1"/>
  <c r="K45" s="1"/>
  <c r="K44" s="1"/>
  <c r="K43" s="1"/>
  <c r="K42" s="1"/>
  <c r="K41" s="1"/>
  <c r="K39"/>
  <c r="K38"/>
  <c r="K37" s="1"/>
  <c r="K36" s="1"/>
  <c r="K35" s="1"/>
  <c r="K33"/>
  <c r="K32" s="1"/>
  <c r="K31" s="1"/>
  <c r="K28"/>
  <c r="K26"/>
  <c r="K20"/>
  <c r="K19" s="1"/>
  <c r="K14"/>
  <c r="K13" s="1"/>
  <c r="K12" s="1"/>
  <c r="K11" s="1"/>
  <c r="K10" s="1"/>
  <c r="J18" l="1"/>
  <c r="K18"/>
  <c r="L18"/>
  <c r="L25"/>
  <c r="K25"/>
  <c r="J13"/>
  <c r="J12" s="1"/>
  <c r="J11" s="1"/>
  <c r="J10" s="1"/>
  <c r="L13"/>
  <c r="L12" s="1"/>
  <c r="L11" s="1"/>
  <c r="L10" s="1"/>
  <c r="K30"/>
  <c r="J30"/>
  <c r="L30"/>
  <c r="J42"/>
  <c r="J41" s="1"/>
  <c r="K17" l="1"/>
  <c r="K16" s="1"/>
  <c r="L17"/>
  <c r="L16" s="1"/>
  <c r="J17"/>
  <c r="J16" s="1"/>
  <c r="J9" l="1"/>
  <c r="J8" s="1"/>
  <c r="J7" s="1"/>
  <c r="C28" i="14" s="1"/>
  <c r="C27" s="1"/>
  <c r="C26" s="1"/>
  <c r="K9" i="3"/>
  <c r="L9"/>
  <c r="D25" i="14"/>
  <c r="E25"/>
  <c r="L8" i="3" l="1"/>
  <c r="L7" s="1"/>
  <c r="E28" i="14" s="1"/>
  <c r="E27" s="1"/>
  <c r="E26" s="1"/>
  <c r="K8" i="3"/>
  <c r="K7" s="1"/>
  <c r="D28" i="14" s="1"/>
  <c r="D27" s="1"/>
  <c r="D26" s="1"/>
  <c r="E24"/>
  <c r="E23" s="1"/>
  <c r="E10"/>
  <c r="D24"/>
  <c r="D23" s="1"/>
  <c r="D10"/>
  <c r="C25"/>
  <c r="C24" l="1"/>
  <c r="C23" s="1"/>
  <c r="C10"/>
</calcChain>
</file>

<file path=xl/sharedStrings.xml><?xml version="1.0" encoding="utf-8"?>
<sst xmlns="http://schemas.openxmlformats.org/spreadsheetml/2006/main" count="2553" uniqueCount="304">
  <si>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</si>
  <si>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</si>
  <si>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</si>
  <si>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</si>
  <si>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</si>
  <si>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</si>
  <si>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</si>
  <si>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</si>
  <si>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</si>
  <si>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</si>
  <si>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</si>
  <si>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</si>
  <si>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</si>
  <si>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</si>
  <si>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</si>
  <si>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</si>
  <si>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</si>
  <si>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</si>
  <si>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</si>
  <si>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</si>
  <si>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</si>
  <si>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</si>
  <si>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</si>
  <si>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</si>
  <si>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</si>
  <si>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</si>
  <si>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</si>
  <si>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</si>
  <si>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</si>
  <si>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</si>
  <si>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</si>
  <si>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</si>
  <si>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</si>
  <si>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</si>
  <si>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</si>
  <si>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</si>
  <si>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</si>
  <si>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</si>
  <si>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</si>
  <si>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</si>
  <si>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</si>
  <si>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</si>
  <si>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</si>
  <si>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</si>
  <si>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</si>
  <si>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</si>
  <si>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</si>
  <si>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</si>
  <si>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</si>
  <si>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</si>
  <si>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</si>
  <si>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</si>
  <si>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</si>
  <si>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</si>
  <si>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</si>
  <si>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Обеспечение деятельности Администрации района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</si>
  <si>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</si>
  <si>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</si>
  <si>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</si>
  <si>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</si>
  <si>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</si>
  <si>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>07</t>
  </si>
  <si>
    <t xml:space="preserve">Резервные фонды </t>
  </si>
  <si>
    <t>Резервные средства</t>
  </si>
  <si>
    <t xml:space="preserve">11 </t>
  </si>
  <si>
    <t>Другие общегосударственные вопросы</t>
  </si>
  <si>
    <t>13</t>
  </si>
  <si>
    <t>Исполнение судебных актов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</si>
  <si>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</si>
  <si>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</si>
  <si>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</si>
  <si>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</si>
  <si>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</si>
  <si>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Бюджетные инвестиции</t>
  </si>
  <si>
    <t>Другие вопросы в области национальной экономики</t>
  </si>
  <si>
    <t>Жилищно-коммунальное хозяйство</t>
  </si>
  <si>
    <t xml:space="preserve">Капитальные вложения в объекты государственной (муниципальной) собственности  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</si>
  <si>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</si>
  <si>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</si>
  <si>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</si>
  <si>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</si>
  <si>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</si>
  <si>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</si>
  <si>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Другие вопросы в области жилищно-коммунального хозяйства</t>
  </si>
  <si>
    <t>Подпрограмма «Создание и развитие инфраструктуры на сельских территориях»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</si>
  <si>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Развитие инженерной инфраструктуры на сельских территориях»</t>
    </r>
  </si>
  <si>
    <t>Обустройство объектами инженерной инфраструктуры  и благоустройство площадок, расположенных на сельских территориях, под компактную жилищную застройку</t>
  </si>
  <si>
    <t>100</t>
  </si>
  <si>
    <t>120</t>
  </si>
  <si>
    <t>200</t>
  </si>
  <si>
    <t>240</t>
  </si>
  <si>
    <t>800</t>
  </si>
  <si>
    <t>850</t>
  </si>
  <si>
    <t>870</t>
  </si>
  <si>
    <t>830</t>
  </si>
  <si>
    <t>300</t>
  </si>
  <si>
    <t>400</t>
  </si>
  <si>
    <t>410</t>
  </si>
  <si>
    <t>310</t>
  </si>
  <si>
    <t>41150</t>
  </si>
  <si>
    <t>41110</t>
  </si>
  <si>
    <t>41120</t>
  </si>
  <si>
    <t>42600</t>
  </si>
  <si>
    <t>77150</t>
  </si>
  <si>
    <t>89</t>
  </si>
  <si>
    <t>0</t>
  </si>
  <si>
    <t>41180</t>
  </si>
  <si>
    <t>41210</t>
  </si>
  <si>
    <t>42200</t>
  </si>
  <si>
    <t>42370</t>
  </si>
  <si>
    <t>22</t>
  </si>
  <si>
    <t>03010</t>
  </si>
  <si>
    <t>17</t>
  </si>
  <si>
    <t>44102</t>
  </si>
  <si>
    <t>L5763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</si>
  <si>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</si>
  <si>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</si>
  <si>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</si>
  <si>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</si>
  <si>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</si>
  <si>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</si>
  <si>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</si>
  <si>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</si>
  <si>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</si>
  <si>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</si>
  <si>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</si>
  <si>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</si>
  <si>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</si>
  <si>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</si>
  <si>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</si>
  <si>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</si>
  <si>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</si>
  <si>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</si>
  <si>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</si>
  <si>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</si>
  <si>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</si>
  <si>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</si>
  <si>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</si>
  <si>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</si>
  <si>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</si>
  <si>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</si>
  <si>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</si>
  <si>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</si>
  <si>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</si>
  <si>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</si>
  <si>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</si>
  <si>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</si>
  <si>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</si>
  <si>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</si>
  <si>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</si>
  <si>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</si>
  <si>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</si>
  <si>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Приложение 9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</si>
  <si>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</si>
  <si>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</si>
  <si>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</si>
  <si>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</si>
  <si>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</si>
  <si>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</si>
  <si>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</si>
  <si>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</si>
  <si>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</si>
  <si>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</si>
  <si>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</si>
  <si>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</si>
  <si>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</si>
  <si>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</si>
  <si>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</si>
  <si>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</si>
  <si>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</si>
  <si>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</si>
  <si>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</si>
  <si>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</si>
  <si>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</si>
  <si>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</si>
  <si>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</si>
  <si>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</si>
  <si>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</si>
  <si>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</si>
  <si>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</si>
  <si>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</si>
  <si>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</si>
  <si>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</si>
  <si>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</si>
  <si>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926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</si>
  <si>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</si>
  <si>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</si>
  <si>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</si>
  <si>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</si>
  <si>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</si>
  <si>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</si>
  <si>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</si>
  <si>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</si>
  <si>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</si>
  <si>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Основное мероприятие "Благоустройство территории"</t>
  </si>
  <si>
    <t>43010</t>
  </si>
  <si>
    <t>Уличное освещение</t>
  </si>
  <si>
    <t>43040</t>
  </si>
  <si>
    <t>Прочие мероприятия по благоустройству</t>
  </si>
  <si>
    <t>28</t>
  </si>
  <si>
    <t>F2</t>
  </si>
  <si>
    <t>Муниципальная программа "Формирование современной городкой среды на территории Ромодановского сельского поселения на 2018-2024года"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</si>
  <si>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Благоустройство дворовых территорий многоквартирных домов"</t>
    </r>
  </si>
  <si>
    <t>55552</t>
  </si>
  <si>
    <t>Благоустройство дворовых территорий</t>
  </si>
  <si>
    <t>Администрация Ромодановского сельского поселения</t>
  </si>
  <si>
    <t>Дорожное хозяйство</t>
  </si>
  <si>
    <t xml:space="preserve">Приложение 2
к решению  Совета депутатов Ромодановского сельского поселения
Ромодановского муниципального района  Республики Мордовия «О бюджете Ромодановского сельского поселения Ромодановского муниципального района  Республики Мордовия на 2022 год и на плановый период 2023 и 2024 годов»
</t>
  </si>
  <si>
    <t>2 02 10000 00 0000 150</t>
  </si>
  <si>
    <t>Дотации бюджетам бюджетной системы Российской Федерации</t>
  </si>
  <si>
    <t xml:space="preserve">  2 02 15001 00 0000 150</t>
  </si>
  <si>
    <t xml:space="preserve">  Дотации на выравнивание бюджетной обеспеченности</t>
  </si>
  <si>
    <t xml:space="preserve"> 2 02 15002 00 0000 150</t>
  </si>
  <si>
    <t xml:space="preserve">  Дотации бюджетам на поддержку мер по обеспечению сбалансированности бюджетов</t>
  </si>
  <si>
    <t xml:space="preserve"> 2 02 15002 10 0000 150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</si>
  <si>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</si>
  <si>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2 02 20000 00 0000 150</t>
  </si>
  <si>
    <t xml:space="preserve">  Субсидии бюджетам бюджетной системы Российской Федерации (межбюджетные субсидии)</t>
  </si>
  <si>
    <t xml:space="preserve">  2 02 25555 00 0000 150</t>
  </si>
  <si>
    <t>Субсидии бюджетам на реализацию программ формирования современной городской среды</t>
  </si>
  <si>
    <t xml:space="preserve">  2 02 25555 10  0000 150</t>
  </si>
  <si>
    <t xml:space="preserve">  2 02 25576 00 0000 150</t>
  </si>
  <si>
    <t>Субсидии бюджетам на обеспечение комплексного развития сельских территорий</t>
  </si>
  <si>
    <t xml:space="preserve"> 2 02 25576 10 0000 150</t>
  </si>
  <si>
    <t xml:space="preserve"> 2 02 29999 00 0000 150</t>
  </si>
  <si>
    <t>2 02 29999 10 0000 150</t>
  </si>
  <si>
    <t>Прочие субсидии бюджетам сельских поселений</t>
  </si>
  <si>
    <t xml:space="preserve">  2 02 30000 00 0000 150</t>
  </si>
  <si>
    <t xml:space="preserve">  Субвенции бюджетам бюджетной системы Российской Федерации</t>
  </si>
  <si>
    <t xml:space="preserve">  2 02 30024 00 0000 150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</si>
  <si>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</si>
  <si>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2 02 30024 10 0000 150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</si>
  <si>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</si>
  <si>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2 02 35118  00 0000 150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</si>
  <si>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</si>
  <si>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</si>
  <si>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</si>
  <si>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2 02 40000 00 0000 150</t>
  </si>
  <si>
    <t>2 02 40014 00 0000 150</t>
  </si>
  <si>
    <t>2 02 40014 10 0000 150</t>
  </si>
  <si>
    <t>2 02 49999 10 0000 150</t>
  </si>
  <si>
    <t>Прочие межбюджетные трансферты , передаваемые бюджетам сельских поселений</t>
  </si>
  <si>
    <t>2 07 00000 00 0000 000</t>
  </si>
  <si>
    <t>Прочие безвозмездные поступления</t>
  </si>
  <si>
    <t>2 07 05000 10 0000 150</t>
  </si>
  <si>
    <t>Прочие безвозмезные поступления в бюджеты сельских поселений</t>
  </si>
  <si>
    <t>Приложение 3 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</t>
  </si>
  <si>
    <t>ВЕДОМСТВЕННАЯ СТРУКТУРА 
РАСХОДОВ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</si>
  <si>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 xml:space="preserve">Обеспечение деятельности аппарата  Администрации </t>
  </si>
  <si>
    <t>Непрограмные расходы в рамках обеспечение деятельности администрации сельского поселения</t>
  </si>
  <si>
    <t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</si>
  <si>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t>
  </si>
  <si>
    <t>Резервный фонд администрации Ромодановского сельского поселения  Ромодановского муниципального района</t>
  </si>
  <si>
    <t>Непрограммные расходы в рамках обеспечения деятельности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</si>
  <si>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Приложение 4 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</si>
  <si>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РОМОДАНОВСКОГО СЕЛЬСКОГО ПОСЕЛЕНИЯ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</si>
  <si>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65</t>
  </si>
  <si>
    <t>Муниципальная программа Ромодановского сельского поселения «Комплексное развитие сельских территори»на 2020-2025 гг"</t>
  </si>
  <si>
    <t>ИСТОЧНИКИ 
ВНУТРЕННЕГО ФИНАНСИРОВАНИЯ ДЕФИЦИТА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</si>
  <si>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>Приложение 7</t>
  </si>
  <si>
    <t>99</t>
  </si>
  <si>
    <t>41000</t>
  </si>
  <si>
    <t>41990</t>
  </si>
  <si>
    <t>Условно утвержденные расходы</t>
  </si>
  <si>
    <t>Расходы,связаннын с муниципальном управлением</t>
  </si>
  <si>
    <t>НОРМАТИВЫ 
РАСПРЕДЕЛЕНИЯ ДОХОДОВ МЕЖДУ БЮДЖЕТОМ РОМОДАНОВСКОГО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 
Ромодановского сельского поселения Ромодановского муниципального района Республики Мордовия)</t>
  </si>
  <si>
    <t xml:space="preserve">ОБЪЕМ 
БЕЗВОЗМЕЗДНЫХ ПОСТУПЛЕНИЙ В БЮДЖЕТ РОМОДАНОВСКОГО СЕЛЬСКОГО ПОСЕЛЕНИЯ РОМОДАНОВСКОГО МУНИЦИПАЛЬНОГО РАЙОНА  РЕСПУБЛИКИ МОРДОВИЯ НА 2022 ГОД И НА ПЛАНОВЫЙ ПЕРИОД 2023 И 2024 ГОДОВ
</t>
  </si>
  <si>
    <t>Приложение 5 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</si>
  <si>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РОМОДАНОВСКОГО СЕЛЬСКОГО ПОСЕЛЕНИЯ 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</si>
  <si>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 xml:space="preserve">к решению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2022 год и на  плановый период 2023 и 2024 годов"
</t>
  </si>
  <si>
    <t xml:space="preserve">ПРОГРАММА 
МУНИЦИПАЛЬНЫХ ВНУТРЕННИХ ЗАИМСТВОВАНИЙ РОМОДАНОВСКОГО СЕЛЬСКОГО ПОСЕЛЕНИЯ РОМОДАНОВСКОГО МУНИЦИПАЛЬНОГО РАЙОНА РЕСПУБЛИКИ МОРДОВИЯ НА 2022 ГОД И 
НА ПЛАНОВЫЙ ПЕРИОД 2023 И 2024 ГОДОВ 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</si>
  <si>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</si>
  <si>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</si>
  <si>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</si>
  <si>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</si>
  <si>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к решению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2022 год и на плановый период 2023 и 2024 годов"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</si>
  <si>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</si>
  <si>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</si>
  <si>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</si>
  <si>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</si>
  <si>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Ромодановского сельского поселения Ромодановского муниципального района Республики Мордовия</t>
  </si>
  <si>
    <t>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</si>
  <si>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</si>
  <si>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</si>
  <si>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</si>
  <si>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Непрограммные расходы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</si>
  <si>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Непрограмные расходы в рамках обеспечение деятельности Администрации сельского поселения</t>
  </si>
  <si>
    <t>Муниципальная программа "Формирование современной городкой среды на территории Ромодановского сельского поселения на 2018-2024 года"</t>
  </si>
  <si>
    <t>Муниципальная программа Ромодановского сельского поселения  «Комплексное развитие сельских территорий на 2020-2025 годы»</t>
  </si>
  <si>
    <t>Муниципальная программа Ромодановского сельского поселения «Комплексное развитие сельских территори на 2020-2025 годы»</t>
  </si>
  <si>
    <t>Резервный фонд Администрации Ромодановского сельского поселения  Ромодановского муниципального района Республики Мордовия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</si>
  <si>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</si>
  <si>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</si>
  <si>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</si>
  <si>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Итого источников внутреннего финансирования дефицита бюджета  Ромодановского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</si>
  <si>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</si>
  <si>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Муниципальная программа "Формирование современной городкой среды на территории Ромодановского сельского поселения на 2018-2024гг"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</si>
  <si>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</si>
  <si>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</si>
  <si>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F1</t>
  </si>
  <si>
    <t>Муниципальная целевая программа «Жилище»на 2020-2025 годы  Ромодановского муниципального района</t>
  </si>
  <si>
    <t>Капитальные вложения в объекты государственной (муниципальной) собственности</t>
  </si>
  <si>
    <t xml:space="preserve">Бюджетные инвестиции </t>
  </si>
  <si>
    <t>Региональный проект "Жилье"</t>
  </si>
</sst>
</file>

<file path=xl/styles.xml><?xml version="1.0" encoding="utf-8"?>
<styleSheet xmlns="http://schemas.openxmlformats.org/spreadsheetml/2006/main">
  <numFmts count="7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(* #,##0.00_);_(* \(#,##0.00\);_(* &quot;-&quot;??_);_(@_)"/>
    <numFmt numFmtId="169" formatCode="#,##0.0_ ;\-#,##0.0\ "/>
  </numFmts>
  <fonts count="5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</fills>
  <borders count="6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03">
    <xf numFmtId="164" fontId="0" fillId="0" borderId="0">
      <alignment vertical="top" wrapText="1"/>
    </xf>
    <xf numFmtId="0" fontId="14" fillId="0" borderId="0"/>
    <xf numFmtId="0" fontId="12" fillId="0" borderId="0"/>
    <xf numFmtId="0" fontId="21" fillId="0" borderId="0"/>
    <xf numFmtId="0" fontId="22" fillId="0" borderId="0"/>
    <xf numFmtId="0" fontId="6" fillId="0" borderId="0"/>
    <xf numFmtId="0" fontId="5" fillId="0" borderId="0"/>
    <xf numFmtId="0" fontId="25" fillId="0" borderId="0"/>
    <xf numFmtId="0" fontId="26" fillId="0" borderId="0"/>
    <xf numFmtId="0" fontId="27" fillId="0" borderId="0"/>
    <xf numFmtId="0" fontId="21" fillId="0" borderId="0">
      <alignment horizontal="left"/>
    </xf>
    <xf numFmtId="0" fontId="21" fillId="0" borderId="0">
      <alignment horizontal="left"/>
    </xf>
    <xf numFmtId="0" fontId="28" fillId="0" borderId="0"/>
    <xf numFmtId="0" fontId="22" fillId="0" borderId="0"/>
    <xf numFmtId="0" fontId="22" fillId="0" borderId="0"/>
    <xf numFmtId="0" fontId="21" fillId="0" borderId="0">
      <alignment horizontal="left"/>
    </xf>
    <xf numFmtId="4" fontId="29" fillId="0" borderId="14">
      <alignment horizontal="right"/>
    </xf>
    <xf numFmtId="4" fontId="29" fillId="0" borderId="15">
      <alignment horizontal="right"/>
    </xf>
    <xf numFmtId="49" fontId="29" fillId="0" borderId="0">
      <alignment horizontal="right"/>
    </xf>
    <xf numFmtId="0" fontId="29" fillId="0" borderId="16">
      <alignment horizontal="left" wrapText="1"/>
    </xf>
    <xf numFmtId="0" fontId="29" fillId="0" borderId="17">
      <alignment horizontal="left" wrapText="1" indent="1"/>
    </xf>
    <xf numFmtId="0" fontId="30" fillId="0" borderId="18">
      <alignment horizontal="left" wrapText="1"/>
    </xf>
    <xf numFmtId="0" fontId="29" fillId="3" borderId="0"/>
    <xf numFmtId="0" fontId="29" fillId="0" borderId="4"/>
    <xf numFmtId="0" fontId="29" fillId="0" borderId="0">
      <alignment horizontal="center"/>
    </xf>
    <xf numFmtId="0" fontId="22" fillId="0" borderId="4"/>
    <xf numFmtId="4" fontId="29" fillId="0" borderId="19">
      <alignment horizontal="right"/>
    </xf>
    <xf numFmtId="49" fontId="29" fillId="0" borderId="18">
      <alignment horizontal="center"/>
    </xf>
    <xf numFmtId="4" fontId="29" fillId="0" borderId="20">
      <alignment horizontal="right"/>
    </xf>
    <xf numFmtId="0" fontId="30" fillId="0" borderId="0">
      <alignment horizontal="center"/>
    </xf>
    <xf numFmtId="0" fontId="30" fillId="0" borderId="4"/>
    <xf numFmtId="0" fontId="29" fillId="0" borderId="21">
      <alignment horizontal="left" wrapText="1"/>
    </xf>
    <xf numFmtId="0" fontId="29" fillId="0" borderId="22">
      <alignment horizontal="left" wrapText="1" indent="1"/>
    </xf>
    <xf numFmtId="0" fontId="29" fillId="0" borderId="21">
      <alignment horizontal="left" wrapText="1" indent="2"/>
    </xf>
    <xf numFmtId="0" fontId="29" fillId="0" borderId="16">
      <alignment horizontal="left" wrapText="1" indent="2"/>
    </xf>
    <xf numFmtId="0" fontId="29" fillId="0" borderId="0">
      <alignment horizontal="center" wrapText="1"/>
    </xf>
    <xf numFmtId="49" fontId="29" fillId="0" borderId="4">
      <alignment horizontal="left"/>
    </xf>
    <xf numFmtId="49" fontId="29" fillId="0" borderId="23">
      <alignment horizontal="center" wrapText="1"/>
    </xf>
    <xf numFmtId="49" fontId="29" fillId="0" borderId="23">
      <alignment horizontal="left" wrapText="1"/>
    </xf>
    <xf numFmtId="49" fontId="29" fillId="0" borderId="23">
      <alignment horizontal="center" shrinkToFit="1"/>
    </xf>
    <xf numFmtId="49" fontId="29" fillId="0" borderId="14">
      <alignment horizontal="center" shrinkToFit="1"/>
    </xf>
    <xf numFmtId="0" fontId="29" fillId="0" borderId="17">
      <alignment horizontal="left" wrapText="1"/>
    </xf>
    <xf numFmtId="0" fontId="29" fillId="0" borderId="16">
      <alignment horizontal="left" wrapText="1" indent="1"/>
    </xf>
    <xf numFmtId="0" fontId="29" fillId="0" borderId="17">
      <alignment horizontal="left" wrapText="1" indent="2"/>
    </xf>
    <xf numFmtId="0" fontId="22" fillId="0" borderId="24"/>
    <xf numFmtId="0" fontId="22" fillId="0" borderId="25"/>
    <xf numFmtId="49" fontId="29" fillId="0" borderId="19">
      <alignment horizontal="center"/>
    </xf>
    <xf numFmtId="0" fontId="30" fillId="0" borderId="3">
      <alignment horizontal="center" vertical="center" textRotation="90" wrapText="1"/>
    </xf>
    <xf numFmtId="0" fontId="30" fillId="0" borderId="25">
      <alignment horizontal="center" vertical="center" textRotation="90" wrapText="1"/>
    </xf>
    <xf numFmtId="0" fontId="29" fillId="0" borderId="0">
      <alignment vertical="center"/>
    </xf>
    <xf numFmtId="0" fontId="30" fillId="0" borderId="0">
      <alignment horizontal="center" vertical="center" textRotation="90" wrapText="1"/>
    </xf>
    <xf numFmtId="0" fontId="30" fillId="0" borderId="26">
      <alignment horizontal="center" vertical="center" textRotation="90" wrapText="1"/>
    </xf>
    <xf numFmtId="0" fontId="30" fillId="0" borderId="0">
      <alignment horizontal="center" vertical="center" textRotation="90"/>
    </xf>
    <xf numFmtId="0" fontId="30" fillId="0" borderId="26">
      <alignment horizontal="center" vertical="center" textRotation="90"/>
    </xf>
    <xf numFmtId="0" fontId="30" fillId="0" borderId="1">
      <alignment horizontal="center" vertical="center" textRotation="90"/>
    </xf>
    <xf numFmtId="0" fontId="13" fillId="0" borderId="4">
      <alignment wrapText="1"/>
    </xf>
    <xf numFmtId="0" fontId="13" fillId="0" borderId="1">
      <alignment wrapText="1"/>
    </xf>
    <xf numFmtId="0" fontId="13" fillId="0" borderId="25">
      <alignment wrapText="1"/>
    </xf>
    <xf numFmtId="0" fontId="29" fillId="0" borderId="1">
      <alignment horizontal="center" vertical="top" wrapText="1"/>
    </xf>
    <xf numFmtId="0" fontId="30" fillId="0" borderId="27"/>
    <xf numFmtId="49" fontId="31" fillId="0" borderId="28">
      <alignment horizontal="left" vertical="center" wrapText="1"/>
    </xf>
    <xf numFmtId="49" fontId="29" fillId="0" borderId="17">
      <alignment horizontal="left" vertical="center" wrapText="1" indent="2"/>
    </xf>
    <xf numFmtId="49" fontId="29" fillId="0" borderId="16">
      <alignment horizontal="left" vertical="center" wrapText="1" indent="3"/>
    </xf>
    <xf numFmtId="49" fontId="29" fillId="0" borderId="28">
      <alignment horizontal="left" vertical="center" wrapText="1" indent="3"/>
    </xf>
    <xf numFmtId="49" fontId="29" fillId="0" borderId="29">
      <alignment horizontal="left" vertical="center" wrapText="1" indent="3"/>
    </xf>
    <xf numFmtId="0" fontId="31" fillId="0" borderId="27">
      <alignment horizontal="left" vertical="center" wrapText="1"/>
    </xf>
    <xf numFmtId="49" fontId="29" fillId="0" borderId="25">
      <alignment horizontal="left" vertical="center" wrapText="1" indent="3"/>
    </xf>
    <xf numFmtId="49" fontId="29" fillId="0" borderId="0">
      <alignment horizontal="left" vertical="center" wrapText="1" indent="3"/>
    </xf>
    <xf numFmtId="49" fontId="29" fillId="0" borderId="4">
      <alignment horizontal="left" vertical="center" wrapText="1" indent="3"/>
    </xf>
    <xf numFmtId="49" fontId="31" fillId="0" borderId="27">
      <alignment horizontal="left" vertical="center" wrapText="1"/>
    </xf>
    <xf numFmtId="0" fontId="29" fillId="0" borderId="28">
      <alignment horizontal="left" vertical="center" wrapText="1"/>
    </xf>
    <xf numFmtId="0" fontId="29" fillId="0" borderId="29">
      <alignment horizontal="left" vertical="center" wrapText="1"/>
    </xf>
    <xf numFmtId="49" fontId="31" fillId="0" borderId="30">
      <alignment horizontal="left" vertical="center" wrapText="1"/>
    </xf>
    <xf numFmtId="49" fontId="29" fillId="0" borderId="31">
      <alignment horizontal="left" vertical="center" wrapText="1"/>
    </xf>
    <xf numFmtId="49" fontId="29" fillId="0" borderId="32">
      <alignment horizontal="left" vertical="center" wrapText="1"/>
    </xf>
    <xf numFmtId="49" fontId="30" fillId="0" borderId="33">
      <alignment horizontal="center"/>
    </xf>
    <xf numFmtId="49" fontId="30" fillId="0" borderId="34">
      <alignment horizontal="center" vertical="center" wrapText="1"/>
    </xf>
    <xf numFmtId="49" fontId="29" fillId="0" borderId="35">
      <alignment horizontal="center" vertical="center" wrapText="1"/>
    </xf>
    <xf numFmtId="49" fontId="29" fillId="0" borderId="23">
      <alignment horizontal="center" vertical="center" wrapText="1"/>
    </xf>
    <xf numFmtId="49" fontId="29" fillId="0" borderId="34">
      <alignment horizontal="center" vertical="center" wrapText="1"/>
    </xf>
    <xf numFmtId="49" fontId="29" fillId="0" borderId="25">
      <alignment horizontal="center" vertical="center" wrapText="1"/>
    </xf>
    <xf numFmtId="49" fontId="29" fillId="0" borderId="0">
      <alignment horizontal="center" vertical="center" wrapText="1"/>
    </xf>
    <xf numFmtId="49" fontId="29" fillId="0" borderId="4">
      <alignment horizontal="center" vertical="center" wrapText="1"/>
    </xf>
    <xf numFmtId="49" fontId="30" fillId="0" borderId="33">
      <alignment horizontal="center" vertical="center" wrapText="1"/>
    </xf>
    <xf numFmtId="49" fontId="29" fillId="0" borderId="36">
      <alignment horizontal="center" vertical="center" wrapText="1"/>
    </xf>
    <xf numFmtId="0" fontId="22" fillId="0" borderId="37"/>
    <xf numFmtId="0" fontId="29" fillId="0" borderId="33">
      <alignment horizontal="center" vertical="center"/>
    </xf>
    <xf numFmtId="0" fontId="29" fillId="0" borderId="35">
      <alignment horizontal="center" vertical="center"/>
    </xf>
    <xf numFmtId="0" fontId="29" fillId="0" borderId="23">
      <alignment horizontal="center" vertical="center"/>
    </xf>
    <xf numFmtId="0" fontId="29" fillId="0" borderId="34">
      <alignment horizontal="center" vertical="center"/>
    </xf>
    <xf numFmtId="49" fontId="29" fillId="0" borderId="15">
      <alignment horizontal="center" vertical="center"/>
    </xf>
    <xf numFmtId="49" fontId="29" fillId="0" borderId="13">
      <alignment horizontal="center" vertical="center"/>
    </xf>
    <xf numFmtId="49" fontId="29" fillId="0" borderId="14">
      <alignment horizontal="center" vertical="center"/>
    </xf>
    <xf numFmtId="49" fontId="29" fillId="0" borderId="1">
      <alignment horizontal="center" vertical="center"/>
    </xf>
    <xf numFmtId="49" fontId="29" fillId="0" borderId="4">
      <alignment horizontal="center"/>
    </xf>
    <xf numFmtId="0" fontId="29" fillId="0" borderId="25">
      <alignment horizontal="center"/>
    </xf>
    <xf numFmtId="0" fontId="29" fillId="0" borderId="0">
      <alignment horizontal="center"/>
    </xf>
    <xf numFmtId="49" fontId="29" fillId="0" borderId="4"/>
    <xf numFmtId="0" fontId="29" fillId="0" borderId="1">
      <alignment horizontal="center" vertical="top"/>
    </xf>
    <xf numFmtId="49" fontId="29" fillId="0" borderId="1">
      <alignment horizontal="center" vertical="top" wrapText="1"/>
    </xf>
    <xf numFmtId="0" fontId="29" fillId="0" borderId="13"/>
    <xf numFmtId="4" fontId="29" fillId="0" borderId="25">
      <alignment horizontal="right"/>
    </xf>
    <xf numFmtId="4" fontId="29" fillId="0" borderId="0">
      <alignment horizontal="right" shrinkToFit="1"/>
    </xf>
    <xf numFmtId="4" fontId="29" fillId="0" borderId="4">
      <alignment horizontal="right"/>
    </xf>
    <xf numFmtId="4" fontId="29" fillId="0" borderId="38">
      <alignment horizontal="right"/>
    </xf>
    <xf numFmtId="0" fontId="29" fillId="0" borderId="25"/>
    <xf numFmtId="0" fontId="29" fillId="0" borderId="1">
      <alignment horizontal="center" vertical="top" wrapText="1"/>
    </xf>
    <xf numFmtId="0" fontId="29" fillId="0" borderId="4">
      <alignment horizontal="center"/>
    </xf>
    <xf numFmtId="49" fontId="29" fillId="0" borderId="25">
      <alignment horizontal="center"/>
    </xf>
    <xf numFmtId="49" fontId="29" fillId="0" borderId="0">
      <alignment horizontal="left"/>
    </xf>
    <xf numFmtId="4" fontId="29" fillId="0" borderId="13">
      <alignment horizontal="right"/>
    </xf>
    <xf numFmtId="0" fontId="29" fillId="0" borderId="1">
      <alignment horizontal="center" vertical="top"/>
    </xf>
    <xf numFmtId="4" fontId="29" fillId="0" borderId="39">
      <alignment horizontal="right"/>
    </xf>
    <xf numFmtId="0" fontId="29" fillId="0" borderId="39"/>
    <xf numFmtId="4" fontId="29" fillId="0" borderId="40">
      <alignment horizontal="right"/>
    </xf>
    <xf numFmtId="0" fontId="22" fillId="4" borderId="0"/>
    <xf numFmtId="0" fontId="30" fillId="0" borderId="0"/>
    <xf numFmtId="0" fontId="32" fillId="0" borderId="0"/>
    <xf numFmtId="0" fontId="29" fillId="0" borderId="0">
      <alignment horizontal="left"/>
    </xf>
    <xf numFmtId="0" fontId="29" fillId="0" borderId="0"/>
    <xf numFmtId="0" fontId="33" fillId="0" borderId="0"/>
    <xf numFmtId="0" fontId="22" fillId="0" borderId="0"/>
    <xf numFmtId="0" fontId="22" fillId="4" borderId="4"/>
    <xf numFmtId="49" fontId="29" fillId="0" borderId="1">
      <alignment horizontal="center" vertical="center" wrapText="1"/>
    </xf>
    <xf numFmtId="49" fontId="29" fillId="0" borderId="1">
      <alignment horizontal="center" vertical="center" wrapText="1"/>
    </xf>
    <xf numFmtId="0" fontId="22" fillId="4" borderId="2"/>
    <xf numFmtId="0" fontId="29" fillId="0" borderId="41">
      <alignment horizontal="left" wrapText="1"/>
    </xf>
    <xf numFmtId="0" fontId="29" fillId="0" borderId="21">
      <alignment horizontal="left" wrapText="1" indent="1"/>
    </xf>
    <xf numFmtId="0" fontId="29" fillId="0" borderId="27">
      <alignment horizontal="left" wrapText="1" indent="2"/>
    </xf>
    <xf numFmtId="0" fontId="22" fillId="4" borderId="42"/>
    <xf numFmtId="0" fontId="34" fillId="0" borderId="0">
      <alignment horizontal="center" wrapText="1"/>
    </xf>
    <xf numFmtId="0" fontId="35" fillId="0" borderId="0">
      <alignment horizontal="center" vertical="top"/>
    </xf>
    <xf numFmtId="0" fontId="29" fillId="0" borderId="4">
      <alignment wrapText="1"/>
    </xf>
    <xf numFmtId="0" fontId="29" fillId="0" borderId="2">
      <alignment wrapText="1"/>
    </xf>
    <xf numFmtId="0" fontId="29" fillId="0" borderId="25">
      <alignment horizontal="left"/>
    </xf>
    <xf numFmtId="0" fontId="22" fillId="4" borderId="43"/>
    <xf numFmtId="49" fontId="29" fillId="0" borderId="33">
      <alignment horizontal="center" wrapText="1"/>
    </xf>
    <xf numFmtId="49" fontId="29" fillId="0" borderId="35">
      <alignment horizontal="center" wrapText="1"/>
    </xf>
    <xf numFmtId="49" fontId="29" fillId="0" borderId="34">
      <alignment horizontal="center"/>
    </xf>
    <xf numFmtId="0" fontId="22" fillId="4" borderId="25"/>
    <xf numFmtId="0" fontId="22" fillId="4" borderId="44"/>
    <xf numFmtId="0" fontId="29" fillId="0" borderId="37"/>
    <xf numFmtId="0" fontId="29" fillId="0" borderId="0">
      <alignment horizontal="left"/>
    </xf>
    <xf numFmtId="49" fontId="29" fillId="0" borderId="25"/>
    <xf numFmtId="49" fontId="29" fillId="0" borderId="0"/>
    <xf numFmtId="49" fontId="29" fillId="0" borderId="15">
      <alignment horizontal="center"/>
    </xf>
    <xf numFmtId="49" fontId="29" fillId="0" borderId="13">
      <alignment horizontal="center"/>
    </xf>
    <xf numFmtId="49" fontId="29" fillId="0" borderId="1">
      <alignment horizontal="center"/>
    </xf>
    <xf numFmtId="49" fontId="29" fillId="0" borderId="1">
      <alignment horizontal="center" vertical="center" wrapText="1"/>
    </xf>
    <xf numFmtId="49" fontId="29" fillId="0" borderId="38">
      <alignment horizontal="center" vertical="center" wrapText="1"/>
    </xf>
    <xf numFmtId="0" fontId="22" fillId="4" borderId="45"/>
    <xf numFmtId="4" fontId="29" fillId="0" borderId="1">
      <alignment horizontal="right"/>
    </xf>
    <xf numFmtId="0" fontId="29" fillId="3" borderId="37"/>
    <xf numFmtId="0" fontId="34" fillId="0" borderId="0">
      <alignment horizontal="center" wrapText="1"/>
    </xf>
    <xf numFmtId="0" fontId="36" fillId="0" borderId="26"/>
    <xf numFmtId="49" fontId="37" fillId="0" borderId="46">
      <alignment horizontal="right"/>
    </xf>
    <xf numFmtId="0" fontId="29" fillId="0" borderId="46">
      <alignment horizontal="right"/>
    </xf>
    <xf numFmtId="0" fontId="36" fillId="0" borderId="4"/>
    <xf numFmtId="0" fontId="29" fillId="0" borderId="38">
      <alignment horizontal="center"/>
    </xf>
    <xf numFmtId="49" fontId="22" fillId="0" borderId="47">
      <alignment horizontal="center"/>
    </xf>
    <xf numFmtId="14" fontId="29" fillId="0" borderId="48">
      <alignment horizontal="center"/>
    </xf>
    <xf numFmtId="0" fontId="29" fillId="0" borderId="49">
      <alignment horizontal="center"/>
    </xf>
    <xf numFmtId="49" fontId="29" fillId="0" borderId="50">
      <alignment horizontal="center"/>
    </xf>
    <xf numFmtId="49" fontId="29" fillId="0" borderId="48">
      <alignment horizontal="center"/>
    </xf>
    <xf numFmtId="0" fontId="29" fillId="0" borderId="48">
      <alignment horizontal="center"/>
    </xf>
    <xf numFmtId="49" fontId="29" fillId="0" borderId="51">
      <alignment horizontal="center"/>
    </xf>
    <xf numFmtId="0" fontId="33" fillId="0" borderId="37"/>
    <xf numFmtId="0" fontId="36" fillId="0" borderId="0"/>
    <xf numFmtId="0" fontId="22" fillId="0" borderId="52"/>
    <xf numFmtId="0" fontId="22" fillId="0" borderId="53"/>
    <xf numFmtId="0" fontId="29" fillId="0" borderId="18">
      <alignment horizontal="left" wrapText="1"/>
    </xf>
    <xf numFmtId="49" fontId="29" fillId="0" borderId="39">
      <alignment horizontal="center"/>
    </xf>
    <xf numFmtId="0" fontId="34" fillId="0" borderId="0">
      <alignment horizontal="left" wrapText="1"/>
    </xf>
    <xf numFmtId="49" fontId="22" fillId="0" borderId="0"/>
    <xf numFmtId="0" fontId="29" fillId="0" borderId="0">
      <alignment horizontal="right"/>
    </xf>
    <xf numFmtId="49" fontId="29" fillId="0" borderId="0">
      <alignment horizontal="right"/>
    </xf>
    <xf numFmtId="4" fontId="29" fillId="0" borderId="18">
      <alignment horizontal="right"/>
    </xf>
    <xf numFmtId="0" fontId="29" fillId="0" borderId="0">
      <alignment horizontal="left" wrapText="1"/>
    </xf>
    <xf numFmtId="0" fontId="29" fillId="0" borderId="4">
      <alignment horizontal="left"/>
    </xf>
    <xf numFmtId="0" fontId="29" fillId="0" borderId="22">
      <alignment horizontal="left" wrapText="1"/>
    </xf>
    <xf numFmtId="0" fontId="29" fillId="0" borderId="2"/>
    <xf numFmtId="0" fontId="30" fillId="0" borderId="54">
      <alignment horizontal="left" wrapText="1"/>
    </xf>
    <xf numFmtId="0" fontId="29" fillId="0" borderId="19">
      <alignment horizontal="left" wrapText="1" indent="2"/>
    </xf>
    <xf numFmtId="49" fontId="29" fillId="0" borderId="0">
      <alignment horizontal="center" wrapText="1"/>
    </xf>
    <xf numFmtId="49" fontId="29" fillId="0" borderId="34">
      <alignment horizontal="center" wrapText="1"/>
    </xf>
    <xf numFmtId="0" fontId="29" fillId="0" borderId="55"/>
    <xf numFmtId="0" fontId="29" fillId="0" borderId="56">
      <alignment horizontal="center" wrapText="1"/>
    </xf>
    <xf numFmtId="0" fontId="22" fillId="4" borderId="37"/>
    <xf numFmtId="49" fontId="29" fillId="0" borderId="23">
      <alignment horizontal="center"/>
    </xf>
    <xf numFmtId="49" fontId="29" fillId="0" borderId="0">
      <alignment horizontal="center"/>
    </xf>
    <xf numFmtId="49" fontId="29" fillId="0" borderId="14">
      <alignment horizontal="center" wrapText="1"/>
    </xf>
    <xf numFmtId="49" fontId="29" fillId="0" borderId="57">
      <alignment horizontal="center" wrapText="1"/>
    </xf>
    <xf numFmtId="49" fontId="29" fillId="0" borderId="14">
      <alignment horizontal="center"/>
    </xf>
    <xf numFmtId="49" fontId="29" fillId="0" borderId="4"/>
    <xf numFmtId="0" fontId="27" fillId="0" borderId="0"/>
    <xf numFmtId="168" fontId="22" fillId="0" borderId="0" applyFont="0" applyFill="0" applyBorder="0" applyAlignment="0" applyProtection="0"/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4" fillId="0" borderId="0"/>
    <xf numFmtId="164" fontId="11" fillId="0" borderId="0">
      <alignment vertical="top" wrapText="1"/>
    </xf>
    <xf numFmtId="43" fontId="11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0"/>
  </cellStyleXfs>
  <cellXfs count="261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8" fillId="0" borderId="0" xfId="0" applyNumberFormat="1" applyFont="1" applyFill="1" applyAlignment="1">
      <alignment horizontal="center" vertical="top" wrapText="1"/>
    </xf>
    <xf numFmtId="0" fontId="8" fillId="0" borderId="1" xfId="0" applyNumberFormat="1" applyFont="1" applyFill="1" applyBorder="1" applyAlignment="1">
      <alignment horizontal="center" wrapText="1"/>
    </xf>
    <xf numFmtId="0" fontId="10" fillId="0" borderId="1" xfId="0" applyNumberFormat="1" applyFont="1" applyFill="1" applyBorder="1" applyAlignment="1">
      <alignment horizontal="left" wrapText="1"/>
    </xf>
    <xf numFmtId="164" fontId="13" fillId="0" borderId="0" xfId="0" applyFont="1" applyFill="1" applyAlignment="1"/>
    <xf numFmtId="164" fontId="15" fillId="0" borderId="0" xfId="0" applyFont="1" applyFill="1" applyAlignment="1">
      <alignment horizontal="left"/>
    </xf>
    <xf numFmtId="165" fontId="15" fillId="0" borderId="0" xfId="0" applyNumberFormat="1" applyFont="1" applyFill="1" applyAlignment="1"/>
    <xf numFmtId="166" fontId="15" fillId="0" borderId="0" xfId="0" applyNumberFormat="1" applyFont="1" applyFill="1" applyAlignment="1"/>
    <xf numFmtId="164" fontId="15" fillId="0" borderId="0" xfId="0" applyFont="1" applyFill="1" applyAlignment="1"/>
    <xf numFmtId="164" fontId="16" fillId="0" borderId="0" xfId="0" applyFont="1" applyFill="1" applyAlignment="1">
      <alignment horizontal="left" wrapText="1"/>
    </xf>
    <xf numFmtId="164" fontId="16" fillId="0" borderId="0" xfId="0" applyFont="1" applyFill="1" applyAlignment="1">
      <alignment horizontal="center"/>
    </xf>
    <xf numFmtId="165" fontId="15" fillId="0" borderId="0" xfId="0" applyNumberFormat="1" applyFont="1" applyFill="1" applyAlignment="1">
      <alignment horizontal="right"/>
    </xf>
    <xf numFmtId="165" fontId="15" fillId="0" borderId="0" xfId="0" applyNumberFormat="1" applyFont="1" applyFill="1" applyBorder="1" applyAlignment="1"/>
    <xf numFmtId="166" fontId="15" fillId="0" borderId="0" xfId="0" applyNumberFormat="1" applyFont="1" applyFill="1" applyBorder="1" applyAlignment="1"/>
    <xf numFmtId="164" fontId="15" fillId="0" borderId="0" xfId="0" applyFont="1" applyFill="1" applyBorder="1" applyAlignment="1"/>
    <xf numFmtId="165" fontId="15" fillId="2" borderId="0" xfId="0" applyNumberFormat="1" applyFont="1" applyFill="1" applyAlignment="1"/>
    <xf numFmtId="166" fontId="15" fillId="2" borderId="0" xfId="0" applyNumberFormat="1" applyFont="1" applyFill="1" applyBorder="1" applyAlignment="1"/>
    <xf numFmtId="164" fontId="15" fillId="2" borderId="0" xfId="0" applyFont="1" applyFill="1" applyAlignment="1"/>
    <xf numFmtId="49" fontId="15" fillId="2" borderId="0" xfId="0" applyNumberFormat="1" applyFont="1" applyFill="1" applyAlignment="1">
      <alignment horizontal="right"/>
    </xf>
    <xf numFmtId="49" fontId="11" fillId="2" borderId="0" xfId="0" applyNumberFormat="1" applyFont="1" applyFill="1" applyAlignment="1">
      <alignment horizontal="right"/>
    </xf>
    <xf numFmtId="0" fontId="8" fillId="0" borderId="1" xfId="0" applyNumberFormat="1" applyFont="1" applyFill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65" fontId="16" fillId="0" borderId="5" xfId="0" applyNumberFormat="1" applyFont="1" applyFill="1" applyBorder="1" applyAlignment="1">
      <alignment horizontal="center" vertical="center"/>
    </xf>
    <xf numFmtId="1" fontId="17" fillId="2" borderId="5" xfId="4" applyNumberFormat="1" applyFont="1" applyFill="1" applyBorder="1" applyAlignment="1">
      <alignment horizontal="left" vertical="top" wrapText="1"/>
    </xf>
    <xf numFmtId="49" fontId="17" fillId="2" borderId="5" xfId="4" applyNumberFormat="1" applyFont="1" applyFill="1" applyBorder="1" applyAlignment="1">
      <alignment horizontal="center"/>
    </xf>
    <xf numFmtId="1" fontId="20" fillId="2" borderId="5" xfId="4" applyNumberFormat="1" applyFont="1" applyFill="1" applyBorder="1" applyAlignment="1">
      <alignment horizontal="left" vertical="top" wrapText="1"/>
    </xf>
    <xf numFmtId="49" fontId="20" fillId="2" borderId="5" xfId="4" applyNumberFormat="1" applyFont="1" applyFill="1" applyBorder="1" applyAlignment="1">
      <alignment horizontal="left"/>
    </xf>
    <xf numFmtId="49" fontId="13" fillId="2" borderId="5" xfId="4" applyNumberFormat="1" applyFont="1" applyFill="1" applyBorder="1" applyAlignment="1">
      <alignment horizontal="left"/>
    </xf>
    <xf numFmtId="1" fontId="13" fillId="2" borderId="5" xfId="4" applyNumberFormat="1" applyFont="1" applyFill="1" applyBorder="1" applyAlignment="1">
      <alignment horizontal="left" vertical="top" wrapText="1"/>
    </xf>
    <xf numFmtId="49" fontId="13" fillId="2" borderId="5" xfId="4" applyNumberFormat="1" applyFont="1" applyFill="1" applyBorder="1" applyAlignment="1">
      <alignment horizontal="left" wrapText="1"/>
    </xf>
    <xf numFmtId="0" fontId="13" fillId="2" borderId="0" xfId="5" applyFont="1" applyFill="1" applyAlignment="1">
      <alignment horizontal="left" vertical="top" wrapText="1"/>
    </xf>
    <xf numFmtId="0" fontId="13" fillId="2" borderId="5" xfId="4" applyFont="1" applyFill="1" applyBorder="1" applyAlignment="1">
      <alignment horizontal="left" vertical="top" wrapText="1"/>
    </xf>
    <xf numFmtId="0" fontId="23" fillId="2" borderId="5" xfId="4" applyFont="1" applyFill="1" applyBorder="1" applyAlignment="1">
      <alignment horizontal="left" vertical="top" wrapText="1"/>
    </xf>
    <xf numFmtId="49" fontId="23" fillId="2" borderId="5" xfId="4" applyNumberFormat="1" applyFont="1" applyFill="1" applyBorder="1" applyAlignment="1">
      <alignment horizontal="left"/>
    </xf>
    <xf numFmtId="0" fontId="13" fillId="2" borderId="5" xfId="4" applyFont="1" applyFill="1" applyBorder="1" applyAlignment="1">
      <alignment horizontal="left" wrapText="1"/>
    </xf>
    <xf numFmtId="0" fontId="24" fillId="2" borderId="5" xfId="5" applyFont="1" applyFill="1" applyBorder="1" applyAlignment="1">
      <alignment horizontal="left" vertical="top" wrapText="1"/>
    </xf>
    <xf numFmtId="165" fontId="17" fillId="2" borderId="5" xfId="4" applyNumberFormat="1" applyFont="1" applyFill="1" applyBorder="1" applyAlignment="1">
      <alignment horizontal="center"/>
    </xf>
    <xf numFmtId="49" fontId="20" fillId="2" borderId="5" xfId="4" applyNumberFormat="1" applyFont="1" applyFill="1" applyBorder="1" applyAlignment="1">
      <alignment horizontal="center"/>
    </xf>
    <xf numFmtId="165" fontId="20" fillId="2" borderId="5" xfId="4" applyNumberFormat="1" applyFont="1" applyFill="1" applyBorder="1" applyAlignment="1">
      <alignment horizontal="center"/>
    </xf>
    <xf numFmtId="49" fontId="13" fillId="2" borderId="5" xfId="4" applyNumberFormat="1" applyFont="1" applyFill="1" applyBorder="1" applyAlignment="1"/>
    <xf numFmtId="165" fontId="13" fillId="2" borderId="5" xfId="4" applyNumberFormat="1" applyFont="1" applyFill="1" applyBorder="1" applyAlignment="1">
      <alignment horizontal="center"/>
    </xf>
    <xf numFmtId="167" fontId="13" fillId="2" borderId="5" xfId="4" applyNumberFormat="1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left" wrapText="1"/>
    </xf>
    <xf numFmtId="49" fontId="9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0" fillId="0" borderId="13" xfId="0" applyNumberFormat="1" applyFont="1" applyFill="1" applyBorder="1" applyAlignment="1">
      <alignment horizontal="left" wrapText="1"/>
    </xf>
    <xf numFmtId="49" fontId="13" fillId="2" borderId="9" xfId="4" applyNumberFormat="1" applyFont="1" applyFill="1" applyBorder="1" applyAlignment="1">
      <alignment horizontal="left"/>
    </xf>
    <xf numFmtId="165" fontId="13" fillId="2" borderId="9" xfId="4" applyNumberFormat="1" applyFont="1" applyFill="1" applyBorder="1" applyAlignment="1">
      <alignment horizontal="center"/>
    </xf>
    <xf numFmtId="49" fontId="13" fillId="0" borderId="5" xfId="4" applyNumberFormat="1" applyFont="1" applyFill="1" applyBorder="1" applyAlignment="1"/>
    <xf numFmtId="165" fontId="13" fillId="0" borderId="5" xfId="4" applyNumberFormat="1" applyFont="1" applyFill="1" applyBorder="1" applyAlignment="1">
      <alignment horizontal="center"/>
    </xf>
    <xf numFmtId="0" fontId="18" fillId="0" borderId="0" xfId="9" applyFont="1" applyBorder="1"/>
    <xf numFmtId="0" fontId="18" fillId="0" borderId="0" xfId="7" applyFont="1" applyFill="1" applyAlignment="1">
      <alignment vertical="center" wrapText="1"/>
    </xf>
    <xf numFmtId="0" fontId="18" fillId="0" borderId="0" xfId="9" applyFont="1" applyBorder="1" applyAlignment="1">
      <alignment horizontal="left"/>
    </xf>
    <xf numFmtId="4" fontId="18" fillId="0" borderId="0" xfId="9" applyNumberFormat="1" applyFont="1" applyBorder="1"/>
    <xf numFmtId="0" fontId="38" fillId="0" borderId="0" xfId="9" applyFont="1" applyBorder="1"/>
    <xf numFmtId="0" fontId="38" fillId="0" borderId="0" xfId="9" applyFont="1" applyBorder="1" applyAlignment="1">
      <alignment horizontal="left"/>
    </xf>
    <xf numFmtId="165" fontId="39" fillId="0" borderId="5" xfId="9" applyNumberFormat="1" applyFont="1" applyBorder="1" applyAlignment="1">
      <alignment horizontal="right"/>
    </xf>
    <xf numFmtId="0" fontId="38" fillId="0" borderId="58" xfId="7" applyFont="1" applyFill="1" applyBorder="1" applyAlignment="1">
      <alignment wrapText="1"/>
    </xf>
    <xf numFmtId="0" fontId="38" fillId="0" borderId="59" xfId="9" applyFont="1" applyBorder="1" applyAlignment="1">
      <alignment horizontal="center" vertical="top"/>
    </xf>
    <xf numFmtId="0" fontId="38" fillId="0" borderId="58" xfId="9" applyFont="1" applyBorder="1" applyAlignment="1">
      <alignment wrapText="1"/>
    </xf>
    <xf numFmtId="165" fontId="40" fillId="0" borderId="5" xfId="9" applyNumberFormat="1" applyFont="1" applyBorder="1" applyAlignment="1">
      <alignment horizontal="right"/>
    </xf>
    <xf numFmtId="0" fontId="38" fillId="0" borderId="58" xfId="9" applyFont="1" applyBorder="1" applyAlignment="1">
      <alignment vertical="top" wrapText="1"/>
    </xf>
    <xf numFmtId="0" fontId="41" fillId="0" borderId="59" xfId="9" applyFont="1" applyBorder="1" applyAlignment="1">
      <alignment horizontal="center" vertical="top"/>
    </xf>
    <xf numFmtId="0" fontId="41" fillId="0" borderId="58" xfId="9" applyFont="1" applyBorder="1" applyAlignment="1">
      <alignment vertical="top" wrapText="1"/>
    </xf>
    <xf numFmtId="0" fontId="38" fillId="0" borderId="5" xfId="9" applyFont="1" applyBorder="1"/>
    <xf numFmtId="165" fontId="39" fillId="5" borderId="5" xfId="9" applyNumberFormat="1" applyFont="1" applyFill="1" applyBorder="1" applyAlignment="1">
      <alignment horizontal="right"/>
    </xf>
    <xf numFmtId="0" fontId="41" fillId="0" borderId="58" xfId="9" applyFont="1" applyBorder="1" applyAlignment="1">
      <alignment wrapText="1"/>
    </xf>
    <xf numFmtId="165" fontId="41" fillId="0" borderId="5" xfId="9" applyNumberFormat="1" applyFont="1" applyBorder="1" applyAlignment="1">
      <alignment horizontal="right"/>
    </xf>
    <xf numFmtId="0" fontId="41" fillId="0" borderId="5" xfId="9" applyFont="1" applyBorder="1" applyAlignment="1">
      <alignment horizontal="center"/>
    </xf>
    <xf numFmtId="3" fontId="41" fillId="0" borderId="5" xfId="9" applyNumberFormat="1" applyFont="1" applyBorder="1" applyAlignment="1">
      <alignment horizontal="center"/>
    </xf>
    <xf numFmtId="0" fontId="41" fillId="0" borderId="60" xfId="9" applyFont="1" applyBorder="1" applyAlignment="1">
      <alignment horizontal="center"/>
    </xf>
    <xf numFmtId="0" fontId="41" fillId="0" borderId="61" xfId="9" applyFont="1" applyBorder="1" applyAlignment="1">
      <alignment horizontal="center" vertical="top"/>
    </xf>
    <xf numFmtId="0" fontId="42" fillId="0" borderId="9" xfId="7" applyFont="1" applyBorder="1" applyAlignment="1">
      <alignment horizontal="center" vertical="center" wrapText="1"/>
    </xf>
    <xf numFmtId="0" fontId="19" fillId="0" borderId="8" xfId="8" applyFont="1" applyBorder="1" applyAlignment="1">
      <alignment vertical="center"/>
    </xf>
    <xf numFmtId="0" fontId="19" fillId="0" borderId="7" xfId="8" applyFont="1" applyBorder="1" applyAlignment="1">
      <alignment vertical="center"/>
    </xf>
    <xf numFmtId="0" fontId="39" fillId="0" borderId="0" xfId="9" applyFont="1" applyBorder="1" applyAlignment="1">
      <alignment horizontal="right"/>
    </xf>
    <xf numFmtId="0" fontId="18" fillId="0" borderId="0" xfId="9" applyFont="1" applyBorder="1" applyAlignment="1">
      <alignment horizontal="center"/>
    </xf>
    <xf numFmtId="0" fontId="17" fillId="0" borderId="0" xfId="9" applyFont="1" applyBorder="1" applyAlignment="1">
      <alignment horizontal="center"/>
    </xf>
    <xf numFmtId="0" fontId="43" fillId="0" borderId="0" xfId="7" applyFont="1" applyFill="1" applyAlignment="1">
      <alignment horizontal="left" vertical="top" wrapText="1"/>
    </xf>
    <xf numFmtId="0" fontId="17" fillId="0" borderId="0" xfId="7" applyFont="1" applyFill="1" applyAlignment="1">
      <alignment horizontal="left" wrapText="1"/>
    </xf>
    <xf numFmtId="0" fontId="15" fillId="0" borderId="0" xfId="9" applyFont="1" applyBorder="1"/>
    <xf numFmtId="0" fontId="44" fillId="0" borderId="0" xfId="7" applyFont="1" applyAlignment="1">
      <alignment horizontal="right"/>
    </xf>
    <xf numFmtId="0" fontId="27" fillId="0" borderId="0" xfId="9" applyBorder="1" applyAlignment="1">
      <alignment horizontal="center"/>
    </xf>
    <xf numFmtId="0" fontId="45" fillId="0" borderId="0" xfId="7" applyFont="1" applyFill="1" applyAlignment="1">
      <alignment horizontal="left" wrapText="1"/>
    </xf>
    <xf numFmtId="0" fontId="17" fillId="0" borderId="0" xfId="7" applyFont="1" applyAlignment="1">
      <alignment horizontal="left" vertical="center"/>
    </xf>
    <xf numFmtId="0" fontId="15" fillId="0" borderId="0" xfId="194" applyFont="1" applyBorder="1"/>
    <xf numFmtId="0" fontId="15" fillId="0" borderId="0" xfId="194" applyFont="1" applyBorder="1" applyAlignment="1">
      <alignment horizontal="left"/>
    </xf>
    <xf numFmtId="167" fontId="39" fillId="0" borderId="5" xfId="194" applyNumberFormat="1" applyFont="1" applyBorder="1" applyAlignment="1">
      <alignment horizontal="center"/>
    </xf>
    <xf numFmtId="165" fontId="39" fillId="0" borderId="5" xfId="194" applyNumberFormat="1" applyFont="1" applyBorder="1" applyAlignment="1">
      <alignment horizontal="center"/>
    </xf>
    <xf numFmtId="0" fontId="38" fillId="0" borderId="7" xfId="194" applyFont="1" applyBorder="1" applyAlignment="1">
      <alignment horizontal="left" wrapText="1"/>
    </xf>
    <xf numFmtId="49" fontId="41" fillId="0" borderId="62" xfId="194" applyNumberFormat="1" applyFont="1" applyBorder="1" applyAlignment="1">
      <alignment horizontal="center" vertical="justify"/>
    </xf>
    <xf numFmtId="0" fontId="39" fillId="0" borderId="0" xfId="194" applyFont="1" applyBorder="1"/>
    <xf numFmtId="0" fontId="39" fillId="0" borderId="0" xfId="194" applyFont="1" applyBorder="1" applyAlignment="1">
      <alignment horizontal="left"/>
    </xf>
    <xf numFmtId="49" fontId="38" fillId="0" borderId="12" xfId="194" applyNumberFormat="1" applyFont="1" applyBorder="1" applyAlignment="1">
      <alignment horizontal="left" wrapText="1"/>
    </xf>
    <xf numFmtId="49" fontId="38" fillId="0" borderId="62" xfId="194" applyNumberFormat="1" applyFont="1" applyBorder="1" applyAlignment="1">
      <alignment horizontal="center" vertical="center"/>
    </xf>
    <xf numFmtId="0" fontId="38" fillId="0" borderId="6" xfId="194" applyFont="1" applyBorder="1" applyAlignment="1">
      <alignment horizontal="left" vertical="top" wrapText="1"/>
    </xf>
    <xf numFmtId="49" fontId="38" fillId="0" borderId="5" xfId="194" applyNumberFormat="1" applyFont="1" applyBorder="1" applyAlignment="1">
      <alignment horizontal="center" vertical="center"/>
    </xf>
    <xf numFmtId="0" fontId="38" fillId="0" borderId="63" xfId="194" applyFont="1" applyBorder="1" applyAlignment="1">
      <alignment horizontal="left" vertical="top" wrapText="1"/>
    </xf>
    <xf numFmtId="49" fontId="38" fillId="0" borderId="64" xfId="194" applyNumberFormat="1" applyFont="1" applyBorder="1" applyAlignment="1">
      <alignment horizontal="center" vertical="center"/>
    </xf>
    <xf numFmtId="0" fontId="40" fillId="0" borderId="0" xfId="194" applyFont="1" applyBorder="1"/>
    <xf numFmtId="0" fontId="40" fillId="0" borderId="0" xfId="194" applyFont="1" applyBorder="1" applyAlignment="1">
      <alignment horizontal="left"/>
    </xf>
    <xf numFmtId="167" fontId="40" fillId="0" borderId="5" xfId="194" applyNumberFormat="1" applyFont="1" applyBorder="1" applyAlignment="1">
      <alignment horizontal="center"/>
    </xf>
    <xf numFmtId="0" fontId="41" fillId="0" borderId="58" xfId="194" applyFont="1" applyBorder="1" applyAlignment="1">
      <alignment horizontal="left" vertical="top" wrapText="1"/>
    </xf>
    <xf numFmtId="49" fontId="41" fillId="0" borderId="59" xfId="194" applyNumberFormat="1" applyFont="1" applyBorder="1" applyAlignment="1">
      <alignment horizontal="center" vertical="center"/>
    </xf>
    <xf numFmtId="0" fontId="38" fillId="0" borderId="58" xfId="194" applyFont="1" applyBorder="1" applyAlignment="1">
      <alignment horizontal="left" vertical="top" wrapText="1"/>
    </xf>
    <xf numFmtId="49" fontId="38" fillId="0" borderId="59" xfId="194" applyNumberFormat="1" applyFont="1" applyBorder="1" applyAlignment="1">
      <alignment horizontal="center" vertical="center"/>
    </xf>
    <xf numFmtId="0" fontId="41" fillId="0" borderId="60" xfId="194" applyFont="1" applyBorder="1" applyAlignment="1">
      <alignment horizontal="left" vertical="top" wrapText="1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167" fontId="40" fillId="0" borderId="8" xfId="194" applyNumberFormat="1" applyFont="1" applyBorder="1" applyAlignment="1">
      <alignment horizontal="center"/>
    </xf>
    <xf numFmtId="167" fontId="40" fillId="0" borderId="8" xfId="194" applyNumberFormat="1" applyFont="1" applyFill="1" applyBorder="1" applyAlignment="1">
      <alignment horizontal="center"/>
    </xf>
    <xf numFmtId="49" fontId="41" fillId="0" borderId="5" xfId="194" applyNumberFormat="1" applyFont="1" applyFill="1" applyBorder="1" applyAlignment="1">
      <alignment horizontal="left" vertical="center" wrapText="1"/>
    </xf>
    <xf numFmtId="49" fontId="38" fillId="0" borderId="58" xfId="194" applyNumberFormat="1" applyFont="1" applyBorder="1" applyAlignment="1">
      <alignment horizontal="center" vertical="center"/>
    </xf>
    <xf numFmtId="167" fontId="40" fillId="0" borderId="5" xfId="194" applyNumberFormat="1" applyFont="1" applyFill="1" applyBorder="1" applyAlignment="1">
      <alignment horizontal="center"/>
    </xf>
    <xf numFmtId="49" fontId="38" fillId="0" borderId="5" xfId="194" applyNumberFormat="1" applyFont="1" applyFill="1" applyBorder="1" applyAlignment="1">
      <alignment horizontal="left" wrapText="1"/>
    </xf>
    <xf numFmtId="49" fontId="38" fillId="0" borderId="58" xfId="194" applyNumberFormat="1" applyFont="1" applyFill="1" applyBorder="1" applyAlignment="1">
      <alignment horizontal="center" vertical="center"/>
    </xf>
    <xf numFmtId="167" fontId="40" fillId="0" borderId="9" xfId="194" applyNumberFormat="1" applyFont="1" applyBorder="1" applyAlignment="1">
      <alignment horizontal="center"/>
    </xf>
    <xf numFmtId="49" fontId="38" fillId="0" borderId="64" xfId="194" applyNumberFormat="1" applyFont="1" applyFill="1" applyBorder="1" applyAlignment="1">
      <alignment horizontal="left" wrapText="1"/>
    </xf>
    <xf numFmtId="167" fontId="40" fillId="0" borderId="58" xfId="194" applyNumberFormat="1" applyFont="1" applyBorder="1" applyAlignment="1">
      <alignment horizontal="center"/>
    </xf>
    <xf numFmtId="167" fontId="40" fillId="0" borderId="58" xfId="194" applyNumberFormat="1" applyFont="1" applyFill="1" applyBorder="1" applyAlignment="1">
      <alignment horizontal="center"/>
    </xf>
    <xf numFmtId="49" fontId="38" fillId="0" borderId="59" xfId="194" applyNumberFormat="1" applyFont="1" applyFill="1" applyBorder="1" applyAlignment="1">
      <alignment horizontal="left" wrapText="1"/>
    </xf>
    <xf numFmtId="49" fontId="38" fillId="0" borderId="59" xfId="194" applyNumberFormat="1" applyFont="1" applyFill="1" applyBorder="1" applyAlignment="1">
      <alignment horizontal="center" vertical="center"/>
    </xf>
    <xf numFmtId="49" fontId="38" fillId="0" borderId="58" xfId="194" applyNumberFormat="1" applyFont="1" applyFill="1" applyBorder="1" applyAlignment="1">
      <alignment horizontal="left" wrapText="1"/>
    </xf>
    <xf numFmtId="0" fontId="38" fillId="0" borderId="8" xfId="194" applyFont="1" applyBorder="1" applyAlignment="1">
      <alignment horizontal="left" wrapText="1"/>
    </xf>
    <xf numFmtId="0" fontId="38" fillId="0" borderId="62" xfId="194" applyFont="1" applyBorder="1" applyAlignment="1">
      <alignment horizontal="center" vertical="justify"/>
    </xf>
    <xf numFmtId="0" fontId="38" fillId="0" borderId="8" xfId="194" applyFont="1" applyBorder="1" applyAlignment="1">
      <alignment horizontal="left" vertical="top" wrapText="1"/>
    </xf>
    <xf numFmtId="167" fontId="40" fillId="0" borderId="60" xfId="194" applyNumberFormat="1" applyFont="1" applyBorder="1" applyAlignment="1">
      <alignment horizontal="center"/>
    </xf>
    <xf numFmtId="1" fontId="45" fillId="0" borderId="5" xfId="194" applyNumberFormat="1" applyFont="1" applyBorder="1" applyAlignment="1">
      <alignment horizontal="center"/>
    </xf>
    <xf numFmtId="49" fontId="45" fillId="0" borderId="5" xfId="194" applyNumberFormat="1" applyFont="1" applyBorder="1" applyAlignment="1">
      <alignment horizontal="center"/>
    </xf>
    <xf numFmtId="49" fontId="45" fillId="0" borderId="5" xfId="194" applyNumberFormat="1" applyFont="1" applyBorder="1" applyAlignment="1">
      <alignment horizontal="center" vertical="top"/>
    </xf>
    <xf numFmtId="0" fontId="18" fillId="0" borderId="65" xfId="194" applyFont="1" applyBorder="1" applyAlignment="1"/>
    <xf numFmtId="0" fontId="18" fillId="0" borderId="0" xfId="194" applyFont="1" applyBorder="1" applyAlignment="1"/>
    <xf numFmtId="0" fontId="42" fillId="0" borderId="0" xfId="194" applyFont="1" applyBorder="1" applyAlignment="1">
      <alignment horizontal="left" wrapText="1"/>
    </xf>
    <xf numFmtId="0" fontId="27" fillId="0" borderId="0" xfId="194" applyBorder="1" applyAlignment="1"/>
    <xf numFmtId="0" fontId="47" fillId="0" borderId="0" xfId="194" applyFont="1" applyBorder="1" applyAlignment="1">
      <alignment horizontal="left"/>
    </xf>
    <xf numFmtId="0" fontId="40" fillId="0" borderId="0" xfId="7" applyFont="1" applyAlignment="1"/>
    <xf numFmtId="49" fontId="46" fillId="0" borderId="12" xfId="194" applyNumberFormat="1" applyFont="1" applyBorder="1" applyAlignment="1">
      <alignment horizontal="left" wrapText="1"/>
    </xf>
    <xf numFmtId="0" fontId="22" fillId="0" borderId="0" xfId="4"/>
    <xf numFmtId="0" fontId="15" fillId="0" borderId="0" xfId="4" applyFont="1"/>
    <xf numFmtId="0" fontId="18" fillId="0" borderId="0" xfId="4" applyFont="1" applyAlignment="1">
      <alignment horizontal="justify"/>
    </xf>
    <xf numFmtId="0" fontId="18" fillId="0" borderId="5" xfId="4" applyFont="1" applyBorder="1" applyAlignment="1">
      <alignment horizontal="center" wrapText="1"/>
    </xf>
    <xf numFmtId="0" fontId="18" fillId="0" borderId="5" xfId="4" applyFont="1" applyBorder="1" applyAlignment="1">
      <alignment horizontal="justify" vertical="top" wrapText="1"/>
    </xf>
    <xf numFmtId="0" fontId="18" fillId="0" borderId="5" xfId="4" applyFont="1" applyBorder="1" applyAlignment="1">
      <alignment horizontal="justify" wrapText="1"/>
    </xf>
    <xf numFmtId="0" fontId="17" fillId="0" borderId="5" xfId="4" applyFont="1" applyBorder="1" applyAlignment="1">
      <alignment horizontal="justify" vertical="top" wrapText="1"/>
    </xf>
    <xf numFmtId="0" fontId="17" fillId="0" borderId="5" xfId="4" applyFont="1" applyBorder="1" applyAlignment="1">
      <alignment horizontal="justify" wrapText="1"/>
    </xf>
    <xf numFmtId="0" fontId="13" fillId="0" borderId="5" xfId="4" applyFont="1" applyBorder="1" applyAlignment="1">
      <alignment horizontal="center" wrapText="1"/>
    </xf>
    <xf numFmtId="0" fontId="18" fillId="0" borderId="5" xfId="4" applyFont="1" applyBorder="1" applyAlignment="1">
      <alignment horizontal="center" vertical="center" wrapText="1"/>
    </xf>
    <xf numFmtId="0" fontId="48" fillId="0" borderId="0" xfId="4" applyFont="1" applyBorder="1" applyAlignment="1">
      <alignment horizontal="center"/>
    </xf>
    <xf numFmtId="0" fontId="49" fillId="0" borderId="0" xfId="4" applyFont="1" applyAlignment="1">
      <alignment wrapText="1"/>
    </xf>
    <xf numFmtId="0" fontId="17" fillId="0" borderId="0" xfId="4" applyFont="1" applyAlignment="1">
      <alignment wrapText="1"/>
    </xf>
    <xf numFmtId="0" fontId="50" fillId="0" borderId="0" xfId="4" applyFont="1"/>
    <xf numFmtId="0" fontId="20" fillId="0" borderId="0" xfId="4" applyFont="1" applyFill="1" applyAlignment="1">
      <alignment wrapText="1"/>
    </xf>
    <xf numFmtId="0" fontId="50" fillId="0" borderId="0" xfId="4" applyFont="1" applyAlignment="1">
      <alignment horizontal="right"/>
    </xf>
    <xf numFmtId="0" fontId="43" fillId="0" borderId="0" xfId="4" applyFont="1"/>
    <xf numFmtId="0" fontId="17" fillId="0" borderId="0" xfId="4" applyFont="1" applyFill="1" applyAlignment="1">
      <alignment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top" wrapText="1"/>
    </xf>
    <xf numFmtId="0" fontId="9" fillId="0" borderId="5" xfId="0" applyNumberFormat="1" applyFont="1" applyFill="1" applyBorder="1" applyAlignment="1">
      <alignment horizontal="left" wrapText="1"/>
    </xf>
    <xf numFmtId="0" fontId="10" fillId="0" borderId="5" xfId="0" applyNumberFormat="1" applyFont="1" applyFill="1" applyBorder="1" applyAlignment="1">
      <alignment horizontal="left" wrapText="1"/>
    </xf>
    <xf numFmtId="165" fontId="9" fillId="0" borderId="5" xfId="0" applyNumberFormat="1" applyFont="1" applyFill="1" applyBorder="1" applyAlignment="1">
      <alignment horizontal="right" wrapText="1"/>
    </xf>
    <xf numFmtId="165" fontId="10" fillId="0" borderId="5" xfId="0" applyNumberFormat="1" applyFont="1" applyFill="1" applyBorder="1" applyAlignment="1">
      <alignment horizontal="right" wrapText="1"/>
    </xf>
    <xf numFmtId="0" fontId="18" fillId="0" borderId="5" xfId="4" applyFont="1" applyBorder="1" applyAlignment="1">
      <alignment horizontal="center" vertical="center" wrapText="1"/>
    </xf>
    <xf numFmtId="0" fontId="18" fillId="0" borderId="0" xfId="4" applyFont="1" applyBorder="1" applyAlignment="1">
      <alignment horizontal="center" vertical="center" wrapText="1"/>
    </xf>
    <xf numFmtId="0" fontId="4" fillId="0" borderId="5" xfId="297" applyFill="1" applyBorder="1"/>
    <xf numFmtId="49" fontId="13" fillId="0" borderId="5" xfId="4" applyNumberFormat="1" applyFont="1" applyFill="1" applyBorder="1" applyAlignment="1">
      <alignment horizontal="left"/>
    </xf>
    <xf numFmtId="49" fontId="13" fillId="0" borderId="5" xfId="4" applyNumberFormat="1" applyFont="1" applyFill="1" applyBorder="1" applyAlignment="1">
      <alignment horizontal="center"/>
    </xf>
    <xf numFmtId="49" fontId="4" fillId="0" borderId="5" xfId="297" applyNumberFormat="1" applyFill="1" applyBorder="1"/>
    <xf numFmtId="0" fontId="13" fillId="0" borderId="5" xfId="4" applyFont="1" applyFill="1" applyBorder="1" applyAlignment="1">
      <alignment horizontal="left" vertical="top" wrapText="1"/>
    </xf>
    <xf numFmtId="0" fontId="23" fillId="0" borderId="5" xfId="4" applyFont="1" applyFill="1" applyBorder="1" applyAlignment="1">
      <alignment horizontal="left" vertical="top" wrapText="1"/>
    </xf>
    <xf numFmtId="0" fontId="24" fillId="0" borderId="5" xfId="300" applyFont="1" applyFill="1" applyBorder="1" applyAlignment="1">
      <alignment horizontal="left" vertical="top" wrapText="1"/>
    </xf>
    <xf numFmtId="1" fontId="13" fillId="0" borderId="5" xfId="4" applyNumberFormat="1" applyFont="1" applyFill="1" applyBorder="1" applyAlignment="1">
      <alignment horizontal="left" vertical="top" wrapText="1"/>
    </xf>
    <xf numFmtId="49" fontId="13" fillId="0" borderId="5" xfId="4" applyNumberFormat="1" applyFont="1" applyFill="1" applyBorder="1" applyAlignment="1"/>
    <xf numFmtId="0" fontId="13" fillId="0" borderId="5" xfId="300" applyFont="1" applyFill="1" applyBorder="1" applyAlignment="1">
      <alignment horizontal="left" vertical="top" wrapText="1"/>
    </xf>
    <xf numFmtId="49" fontId="10" fillId="0" borderId="5" xfId="298" applyNumberFormat="1" applyFont="1" applyFill="1" applyBorder="1" applyAlignment="1">
      <alignment horizontal="left" wrapText="1"/>
    </xf>
    <xf numFmtId="49" fontId="13" fillId="0" borderId="5" xfId="4" applyNumberFormat="1" applyFont="1" applyFill="1" applyBorder="1" applyAlignment="1">
      <alignment horizontal="left"/>
    </xf>
    <xf numFmtId="49" fontId="4" fillId="0" borderId="5" xfId="301" applyNumberFormat="1" applyFill="1" applyBorder="1"/>
    <xf numFmtId="0" fontId="13" fillId="0" borderId="5" xfId="4" applyFont="1" applyFill="1" applyBorder="1" applyAlignment="1">
      <alignment horizontal="left" vertical="top" wrapText="1"/>
    </xf>
    <xf numFmtId="0" fontId="23" fillId="0" borderId="5" xfId="4" applyFont="1" applyFill="1" applyBorder="1" applyAlignment="1">
      <alignment horizontal="left" vertical="top" wrapText="1"/>
    </xf>
    <xf numFmtId="1" fontId="13" fillId="0" borderId="5" xfId="4" applyNumberFormat="1" applyFont="1" applyFill="1" applyBorder="1" applyAlignment="1">
      <alignment horizontal="left" vertical="top" wrapText="1"/>
    </xf>
    <xf numFmtId="49" fontId="13" fillId="0" borderId="5" xfId="4" applyNumberFormat="1" applyFont="1" applyFill="1" applyBorder="1" applyAlignment="1"/>
    <xf numFmtId="49" fontId="10" fillId="0" borderId="5" xfId="298" applyNumberFormat="1" applyFont="1" applyFill="1" applyBorder="1" applyAlignment="1">
      <alignment horizontal="left" wrapText="1"/>
    </xf>
    <xf numFmtId="165" fontId="13" fillId="0" borderId="5" xfId="1" applyNumberFormat="1" applyFont="1" applyFill="1" applyBorder="1" applyAlignment="1">
      <alignment horizontal="right"/>
    </xf>
    <xf numFmtId="165" fontId="13" fillId="0" borderId="5" xfId="0" applyNumberFormat="1" applyFont="1" applyFill="1" applyBorder="1" applyAlignment="1">
      <alignment horizontal="right"/>
    </xf>
    <xf numFmtId="165" fontId="13" fillId="0" borderId="11" xfId="1" applyNumberFormat="1" applyFont="1" applyFill="1" applyBorder="1" applyAlignment="1">
      <alignment horizontal="right"/>
    </xf>
    <xf numFmtId="165" fontId="13" fillId="0" borderId="9" xfId="1" applyNumberFormat="1" applyFont="1" applyFill="1" applyBorder="1" applyAlignment="1">
      <alignment horizontal="right"/>
    </xf>
    <xf numFmtId="165" fontId="13" fillId="0" borderId="9" xfId="0" applyNumberFormat="1" applyFont="1" applyFill="1" applyBorder="1" applyAlignment="1">
      <alignment horizontal="right"/>
    </xf>
    <xf numFmtId="165" fontId="13" fillId="0" borderId="8" xfId="1" applyNumberFormat="1" applyFont="1" applyFill="1" applyBorder="1" applyAlignment="1">
      <alignment horizontal="right"/>
    </xf>
    <xf numFmtId="0" fontId="20" fillId="0" borderId="5" xfId="1" applyFont="1" applyFill="1" applyBorder="1" applyAlignment="1">
      <alignment horizontal="center" vertical="top"/>
    </xf>
    <xf numFmtId="0" fontId="20" fillId="0" borderId="5" xfId="1" applyFont="1" applyFill="1" applyBorder="1" applyAlignment="1">
      <alignment horizontal="justify" vertical="top" wrapText="1"/>
    </xf>
    <xf numFmtId="165" fontId="20" fillId="0" borderId="5" xfId="1" applyNumberFormat="1" applyFont="1" applyFill="1" applyBorder="1" applyAlignment="1">
      <alignment horizontal="right"/>
    </xf>
    <xf numFmtId="0" fontId="13" fillId="0" borderId="5" xfId="1" applyFont="1" applyFill="1" applyBorder="1" applyAlignment="1">
      <alignment horizontal="center" vertical="top"/>
    </xf>
    <xf numFmtId="0" fontId="13" fillId="0" borderId="5" xfId="1" applyFont="1" applyFill="1" applyBorder="1" applyAlignment="1">
      <alignment horizontal="justify" vertical="top" wrapText="1"/>
    </xf>
    <xf numFmtId="49" fontId="24" fillId="0" borderId="1" xfId="137" applyNumberFormat="1" applyFont="1" applyFill="1" applyBorder="1" applyAlignment="1" applyProtection="1">
      <alignment horizontal="center"/>
    </xf>
    <xf numFmtId="0" fontId="24" fillId="0" borderId="18" xfId="125" applyNumberFormat="1" applyFont="1" applyFill="1" applyBorder="1" applyAlignment="1" applyProtection="1">
      <alignment wrapText="1"/>
    </xf>
    <xf numFmtId="49" fontId="24" fillId="0" borderId="13" xfId="137" applyNumberFormat="1" applyFont="1" applyFill="1" applyBorder="1" applyAlignment="1" applyProtection="1">
      <alignment horizontal="center"/>
    </xf>
    <xf numFmtId="0" fontId="24" fillId="0" borderId="66" xfId="125" applyNumberFormat="1" applyFont="1" applyFill="1" applyBorder="1" applyAlignment="1" applyProtection="1">
      <alignment wrapText="1"/>
    </xf>
    <xf numFmtId="49" fontId="24" fillId="0" borderId="5" xfId="137" applyNumberFormat="1" applyFont="1" applyFill="1" applyBorder="1" applyAlignment="1" applyProtection="1">
      <alignment horizontal="center"/>
    </xf>
    <xf numFmtId="0" fontId="24" fillId="0" borderId="5" xfId="125" applyNumberFormat="1" applyFont="1" applyFill="1" applyBorder="1" applyAlignment="1" applyProtection="1">
      <alignment wrapText="1"/>
    </xf>
    <xf numFmtId="164" fontId="0" fillId="0" borderId="5" xfId="0" applyNumberFormat="1" applyFont="1" applyFill="1" applyBorder="1" applyAlignment="1">
      <alignment vertical="top" wrapText="1"/>
    </xf>
    <xf numFmtId="1" fontId="13" fillId="2" borderId="9" xfId="4" applyNumberFormat="1" applyFont="1" applyFill="1" applyBorder="1" applyAlignment="1">
      <alignment horizontal="left" vertical="top" wrapText="1"/>
    </xf>
    <xf numFmtId="49" fontId="13" fillId="2" borderId="9" xfId="4" applyNumberFormat="1" applyFont="1" applyFill="1" applyBorder="1" applyAlignment="1"/>
    <xf numFmtId="164" fontId="24" fillId="0" borderId="5" xfId="0" applyNumberFormat="1" applyFont="1" applyFill="1" applyBorder="1" applyAlignment="1">
      <alignment vertical="top" wrapText="1"/>
    </xf>
    <xf numFmtId="49" fontId="24" fillId="0" borderId="1" xfId="0" applyNumberFormat="1" applyFont="1" applyFill="1" applyBorder="1" applyAlignment="1">
      <alignment horizontal="left" wrapText="1"/>
    </xf>
    <xf numFmtId="49" fontId="24" fillId="0" borderId="13" xfId="0" applyNumberFormat="1" applyFont="1" applyFill="1" applyBorder="1" applyAlignment="1">
      <alignment horizontal="left" wrapText="1"/>
    </xf>
    <xf numFmtId="49" fontId="3" fillId="0" borderId="5" xfId="297" applyNumberFormat="1" applyFont="1" applyFill="1" applyBorder="1"/>
    <xf numFmtId="169" fontId="0" fillId="0" borderId="5" xfId="0" applyNumberFormat="1" applyFont="1" applyFill="1" applyBorder="1" applyAlignment="1">
      <alignment horizontal="center" vertical="top" wrapText="1"/>
    </xf>
    <xf numFmtId="49" fontId="20" fillId="0" borderId="5" xfId="4" applyNumberFormat="1" applyFont="1" applyFill="1" applyBorder="1" applyAlignment="1">
      <alignment horizontal="left"/>
    </xf>
    <xf numFmtId="49" fontId="2" fillId="0" borderId="5" xfId="297" applyNumberFormat="1" applyFont="1" applyFill="1" applyBorder="1"/>
    <xf numFmtId="49" fontId="2" fillId="0" borderId="5" xfId="301" applyNumberFormat="1" applyFont="1" applyFill="1" applyBorder="1"/>
    <xf numFmtId="0" fontId="11" fillId="0" borderId="0" xfId="0" applyNumberFormat="1" applyFont="1" applyFill="1" applyAlignment="1">
      <alignment horizontal="righ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49" fontId="18" fillId="2" borderId="5" xfId="4" applyNumberFormat="1" applyFont="1" applyFill="1" applyBorder="1" applyAlignment="1">
      <alignment horizontal="center"/>
    </xf>
    <xf numFmtId="164" fontId="11" fillId="0" borderId="0" xfId="0" applyNumberFormat="1" applyFont="1" applyFill="1" applyAlignment="1">
      <alignment vertical="top" wrapText="1"/>
    </xf>
    <xf numFmtId="165" fontId="17" fillId="0" borderId="5" xfId="4" applyNumberFormat="1" applyFont="1" applyFill="1" applyBorder="1" applyAlignment="1">
      <alignment horizontal="center"/>
    </xf>
    <xf numFmtId="164" fontId="51" fillId="0" borderId="0" xfId="0" applyNumberFormat="1" applyFont="1" applyFill="1" applyAlignment="1">
      <alignment vertical="top" wrapText="1"/>
    </xf>
    <xf numFmtId="49" fontId="1" fillId="0" borderId="5" xfId="297" applyNumberFormat="1" applyFont="1" applyFill="1" applyBorder="1"/>
    <xf numFmtId="164" fontId="51" fillId="0" borderId="0" xfId="0" applyNumberFormat="1" applyFont="1" applyFill="1" applyAlignment="1">
      <alignment horizontal="left" vertical="top" wrapText="1"/>
    </xf>
    <xf numFmtId="0" fontId="24" fillId="0" borderId="5" xfId="0" applyNumberFormat="1" applyFont="1" applyFill="1" applyBorder="1" applyAlignment="1">
      <alignment horizontal="left" wrapText="1"/>
    </xf>
    <xf numFmtId="1" fontId="24" fillId="0" borderId="5" xfId="0" applyNumberFormat="1" applyFont="1" applyFill="1" applyBorder="1" applyAlignment="1">
      <alignment horizontal="left" wrapText="1"/>
    </xf>
    <xf numFmtId="49" fontId="10" fillId="0" borderId="5" xfId="0" applyNumberFormat="1" applyFont="1" applyFill="1" applyBorder="1" applyAlignment="1">
      <alignment horizontal="left" wrapText="1"/>
    </xf>
    <xf numFmtId="0" fontId="43" fillId="0" borderId="0" xfId="4" applyFont="1" applyFill="1" applyAlignment="1">
      <alignment horizontal="left"/>
    </xf>
    <xf numFmtId="0" fontId="18" fillId="0" borderId="0" xfId="4" applyFont="1" applyAlignment="1">
      <alignment horizontal="left" wrapText="1"/>
    </xf>
    <xf numFmtId="0" fontId="18" fillId="0" borderId="0" xfId="4" applyFont="1" applyAlignment="1">
      <alignment horizontal="left"/>
    </xf>
    <xf numFmtId="0" fontId="43" fillId="0" borderId="0" xfId="4" applyFont="1" applyFill="1" applyAlignment="1">
      <alignment horizontal="center" wrapText="1"/>
    </xf>
    <xf numFmtId="0" fontId="22" fillId="0" borderId="0" xfId="4" applyBorder="1" applyAlignment="1">
      <alignment horizontal="center"/>
    </xf>
    <xf numFmtId="0" fontId="18" fillId="0" borderId="5" xfId="4" applyFont="1" applyBorder="1" applyAlignment="1">
      <alignment horizontal="center" vertical="center" wrapText="1"/>
    </xf>
    <xf numFmtId="164" fontId="17" fillId="0" borderId="0" xfId="0" applyFont="1" applyFill="1" applyAlignment="1">
      <alignment horizontal="center" vertical="top" wrapText="1"/>
    </xf>
    <xf numFmtId="164" fontId="16" fillId="0" borderId="9" xfId="0" applyFont="1" applyFill="1" applyBorder="1" applyAlignment="1">
      <alignment horizontal="center" vertical="center"/>
    </xf>
    <xf numFmtId="164" fontId="16" fillId="0" borderId="10" xfId="0" applyFont="1" applyFill="1" applyBorder="1" applyAlignment="1">
      <alignment horizontal="center" vertical="center"/>
    </xf>
    <xf numFmtId="164" fontId="16" fillId="0" borderId="5" xfId="0" applyFont="1" applyFill="1" applyBorder="1" applyAlignment="1">
      <alignment horizontal="center" vertical="center"/>
    </xf>
    <xf numFmtId="165" fontId="16" fillId="0" borderId="5" xfId="0" applyNumberFormat="1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left" vertical="top" wrapText="1"/>
    </xf>
    <xf numFmtId="165" fontId="15" fillId="0" borderId="0" xfId="0" applyNumberFormat="1" applyFont="1" applyFill="1" applyBorder="1" applyAlignment="1">
      <alignment horizontal="left" vertical="top"/>
    </xf>
    <xf numFmtId="0" fontId="11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7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0" fillId="0" borderId="0" xfId="194" applyFont="1" applyFill="1" applyBorder="1" applyAlignment="1">
      <alignment horizontal="center" vertical="center" wrapText="1"/>
    </xf>
    <xf numFmtId="0" fontId="46" fillId="0" borderId="0" xfId="7" applyFont="1" applyFill="1" applyAlignment="1">
      <alignment horizontal="left" wrapText="1"/>
    </xf>
    <xf numFmtId="0" fontId="45" fillId="0" borderId="0" xfId="7" applyFont="1" applyFill="1" applyAlignment="1"/>
    <xf numFmtId="0" fontId="40" fillId="0" borderId="5" xfId="194" applyFont="1" applyBorder="1" applyAlignment="1">
      <alignment horizontal="center" vertical="center"/>
    </xf>
    <xf numFmtId="0" fontId="41" fillId="0" borderId="5" xfId="194" applyFont="1" applyBorder="1" applyAlignment="1">
      <alignment horizontal="center" vertical="center" wrapText="1"/>
    </xf>
    <xf numFmtId="0" fontId="45" fillId="0" borderId="5" xfId="8" applyFont="1" applyBorder="1" applyAlignment="1">
      <alignment horizontal="center" vertical="center"/>
    </xf>
    <xf numFmtId="0" fontId="41" fillId="0" borderId="59" xfId="9" applyFont="1" applyBorder="1" applyAlignment="1">
      <alignment horizontal="left" vertical="top"/>
    </xf>
    <xf numFmtId="0" fontId="41" fillId="0" borderId="58" xfId="9" applyFont="1" applyBorder="1" applyAlignment="1">
      <alignment horizontal="left" vertical="top"/>
    </xf>
    <xf numFmtId="0" fontId="40" fillId="0" borderId="0" xfId="9" applyFont="1" applyBorder="1" applyAlignment="1">
      <alignment horizontal="right"/>
    </xf>
    <xf numFmtId="0" fontId="43" fillId="0" borderId="0" xfId="7" applyFont="1" applyFill="1" applyAlignment="1">
      <alignment horizontal="left"/>
    </xf>
    <xf numFmtId="0" fontId="18" fillId="0" borderId="0" xfId="7" applyFont="1" applyFill="1" applyAlignment="1">
      <alignment horizontal="left" wrapText="1"/>
    </xf>
    <xf numFmtId="0" fontId="41" fillId="0" borderId="0" xfId="9" applyFont="1" applyBorder="1" applyAlignment="1">
      <alignment horizontal="center" vertical="center" wrapText="1"/>
    </xf>
    <xf numFmtId="0" fontId="41" fillId="0" borderId="5" xfId="9" applyFont="1" applyBorder="1" applyAlignment="1">
      <alignment horizontal="center" vertical="center"/>
    </xf>
    <xf numFmtId="0" fontId="41" fillId="0" borderId="6" xfId="9" applyFont="1" applyBorder="1" applyAlignment="1">
      <alignment horizontal="center" vertical="center"/>
    </xf>
    <xf numFmtId="0" fontId="42" fillId="0" borderId="6" xfId="8" applyFont="1" applyBorder="1" applyAlignment="1">
      <alignment horizontal="center" vertical="center"/>
    </xf>
    <xf numFmtId="0" fontId="42" fillId="0" borderId="7" xfId="8" applyFont="1" applyBorder="1" applyAlignment="1">
      <alignment horizontal="center" vertical="center"/>
    </xf>
  </cellXfs>
  <cellStyles count="303">
    <cellStyle name="br" xfId="10"/>
    <cellStyle name="col" xfId="11"/>
    <cellStyle name="Normal" xfId="12"/>
    <cellStyle name="style0" xfId="13"/>
    <cellStyle name="td" xfId="14"/>
    <cellStyle name="tr" xfId="1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4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8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3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6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7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5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Обычный_З_16_Приложение 17 - Программа гос заимствований" xfId="9"/>
    <cellStyle name="Стиль 1" xfId="1"/>
    <cellStyle name="Финансовый 2" xfId="195"/>
    <cellStyle name="Финансовый 3" xfId="299"/>
  </cellStyles>
  <dxfs count="3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32" sqref="A32"/>
    </sheetView>
  </sheetViews>
  <sheetFormatPr defaultRowHeight="12.75"/>
  <cols>
    <col min="1" max="1" width="88.6640625" style="142" customWidth="1"/>
    <col min="2" max="2" width="28.6640625" style="142" customWidth="1"/>
    <col min="3" max="3" width="22" style="142" customWidth="1"/>
    <col min="4" max="4" width="23.33203125" style="143" customWidth="1"/>
    <col min="5" max="16384" width="9.33203125" style="142"/>
  </cols>
  <sheetData>
    <row r="1" spans="1:9" ht="38.25" customHeight="1">
      <c r="B1" s="226" t="s">
        <v>183</v>
      </c>
      <c r="C1" s="226"/>
      <c r="D1" s="159"/>
      <c r="E1" s="157"/>
      <c r="F1" s="158"/>
      <c r="I1" s="157"/>
    </row>
    <row r="2" spans="1:9" ht="126" customHeight="1">
      <c r="B2" s="227" t="s">
        <v>275</v>
      </c>
      <c r="C2" s="228"/>
      <c r="D2" s="156"/>
      <c r="F2" s="155"/>
    </row>
    <row r="3" spans="1:9" ht="153.75" customHeight="1">
      <c r="A3" s="229" t="s">
        <v>265</v>
      </c>
      <c r="B3" s="229"/>
      <c r="C3" s="229"/>
      <c r="D3" s="154"/>
      <c r="E3" s="153"/>
      <c r="F3" s="153"/>
      <c r="G3" s="153"/>
      <c r="H3" s="153"/>
      <c r="I3" s="153"/>
    </row>
    <row r="4" spans="1:9" ht="15.75">
      <c r="A4" s="152"/>
      <c r="B4" s="230"/>
      <c r="C4" s="230"/>
    </row>
    <row r="5" spans="1:9" ht="18.600000000000001" customHeight="1">
      <c r="A5" s="231" t="s">
        <v>24</v>
      </c>
      <c r="B5" s="166" t="s">
        <v>23</v>
      </c>
      <c r="C5" s="167"/>
    </row>
    <row r="6" spans="1:9" ht="54.75" customHeight="1">
      <c r="A6" s="231"/>
      <c r="B6" s="151" t="s">
        <v>25</v>
      </c>
      <c r="C6" s="143"/>
      <c r="D6" s="142"/>
    </row>
    <row r="7" spans="1:9" ht="16.149999999999999" customHeight="1">
      <c r="A7" s="150">
        <v>1</v>
      </c>
      <c r="B7" s="150">
        <v>3</v>
      </c>
      <c r="C7" s="143"/>
      <c r="D7" s="142"/>
    </row>
    <row r="8" spans="1:9" ht="21" customHeight="1">
      <c r="A8" s="149" t="s">
        <v>115</v>
      </c>
      <c r="B8" s="145"/>
      <c r="C8" s="143"/>
      <c r="D8" s="142"/>
    </row>
    <row r="9" spans="1:9" ht="37.9" customHeight="1">
      <c r="A9" s="148" t="s">
        <v>116</v>
      </c>
      <c r="B9" s="145"/>
      <c r="C9" s="143"/>
      <c r="D9" s="142"/>
    </row>
    <row r="10" spans="1:9" ht="39" customHeight="1">
      <c r="A10" s="146" t="s">
        <v>117</v>
      </c>
      <c r="B10" s="145">
        <v>100</v>
      </c>
      <c r="C10" s="143"/>
      <c r="D10" s="142"/>
    </row>
    <row r="11" spans="1:9" ht="15.75">
      <c r="A11" s="146" t="s">
        <v>118</v>
      </c>
      <c r="B11" s="145">
        <v>0</v>
      </c>
      <c r="C11" s="143"/>
      <c r="D11" s="142"/>
    </row>
    <row r="12" spans="1:9" ht="47.25">
      <c r="A12" s="146" t="s">
        <v>119</v>
      </c>
      <c r="B12" s="145">
        <v>0</v>
      </c>
      <c r="C12" s="143"/>
      <c r="D12" s="142"/>
    </row>
    <row r="13" spans="1:9" ht="21" customHeight="1">
      <c r="A13" s="146" t="s">
        <v>120</v>
      </c>
      <c r="B13" s="145">
        <v>0</v>
      </c>
      <c r="C13" s="143"/>
      <c r="D13" s="142"/>
    </row>
    <row r="14" spans="1:9" ht="47.25">
      <c r="A14" s="146" t="s">
        <v>121</v>
      </c>
      <c r="B14" s="145">
        <v>0</v>
      </c>
      <c r="C14" s="143"/>
      <c r="D14" s="142"/>
    </row>
    <row r="15" spans="1:9" ht="15.75">
      <c r="A15" s="146" t="s">
        <v>122</v>
      </c>
      <c r="B15" s="145">
        <v>0</v>
      </c>
      <c r="C15" s="143"/>
      <c r="D15" s="142"/>
    </row>
    <row r="16" spans="1:9" ht="15.75">
      <c r="A16" s="146" t="s">
        <v>123</v>
      </c>
      <c r="B16" s="145">
        <v>0</v>
      </c>
      <c r="C16" s="143"/>
      <c r="D16" s="142"/>
    </row>
    <row r="17" spans="1:4" ht="31.5">
      <c r="A17" s="148" t="s">
        <v>124</v>
      </c>
      <c r="B17" s="147"/>
      <c r="D17" s="142"/>
    </row>
    <row r="18" spans="1:4" ht="31.5">
      <c r="A18" s="146" t="s">
        <v>125</v>
      </c>
      <c r="B18" s="145">
        <v>0</v>
      </c>
      <c r="D18" s="142"/>
    </row>
    <row r="19" spans="1:4" ht="33" customHeight="1">
      <c r="A19" s="146" t="s">
        <v>126</v>
      </c>
      <c r="B19" s="145">
        <v>100</v>
      </c>
      <c r="D19" s="142"/>
    </row>
    <row r="20" spans="1:4" ht="31.5">
      <c r="A20" s="146" t="s">
        <v>127</v>
      </c>
      <c r="B20" s="145">
        <v>0</v>
      </c>
      <c r="D20" s="142"/>
    </row>
    <row r="21" spans="1:4" ht="15.75">
      <c r="A21" s="146" t="s">
        <v>128</v>
      </c>
      <c r="B21" s="145">
        <v>100</v>
      </c>
      <c r="D21" s="142"/>
    </row>
    <row r="22" spans="1:4" ht="15.75">
      <c r="A22" s="148" t="s">
        <v>129</v>
      </c>
      <c r="B22" s="147"/>
      <c r="D22" s="142"/>
    </row>
    <row r="23" spans="1:4" ht="47.25">
      <c r="A23" s="146" t="s">
        <v>130</v>
      </c>
      <c r="B23" s="145">
        <v>0</v>
      </c>
      <c r="D23" s="142"/>
    </row>
    <row r="24" spans="1:4" ht="31.5">
      <c r="A24" s="146" t="s">
        <v>131</v>
      </c>
      <c r="B24" s="145">
        <v>100</v>
      </c>
      <c r="D24" s="142"/>
    </row>
    <row r="25" spans="1:4" ht="15.75">
      <c r="A25" s="148" t="s">
        <v>132</v>
      </c>
      <c r="B25" s="147"/>
      <c r="D25" s="142"/>
    </row>
    <row r="26" spans="1:4" ht="51.6" customHeight="1">
      <c r="A26" s="146" t="s">
        <v>133</v>
      </c>
      <c r="B26" s="145">
        <v>0</v>
      </c>
      <c r="D26" s="142"/>
    </row>
    <row r="27" spans="1:4" ht="48.75" customHeight="1">
      <c r="A27" s="146" t="s">
        <v>134</v>
      </c>
      <c r="B27" s="145">
        <v>100</v>
      </c>
      <c r="D27" s="142"/>
    </row>
    <row r="28" spans="1:4" ht="55.15" customHeight="1">
      <c r="A28" s="146" t="s">
        <v>135</v>
      </c>
      <c r="B28" s="145">
        <v>0</v>
      </c>
      <c r="D28" s="142"/>
    </row>
    <row r="29" spans="1:4" ht="55.9" customHeight="1">
      <c r="A29" s="146" t="s">
        <v>136</v>
      </c>
      <c r="B29" s="145">
        <v>100</v>
      </c>
      <c r="D29" s="142"/>
    </row>
    <row r="30" spans="1:4" ht="51.6" customHeight="1">
      <c r="A30" s="146" t="s">
        <v>137</v>
      </c>
      <c r="B30" s="145">
        <v>0</v>
      </c>
      <c r="D30" s="142"/>
    </row>
    <row r="31" spans="1:4" ht="50.45" customHeight="1">
      <c r="A31" s="146" t="s">
        <v>138</v>
      </c>
      <c r="B31" s="145">
        <v>100</v>
      </c>
      <c r="D31" s="142"/>
    </row>
    <row r="32" spans="1:4" ht="36.6" customHeight="1">
      <c r="A32" s="146" t="s">
        <v>139</v>
      </c>
      <c r="B32" s="145">
        <v>0</v>
      </c>
      <c r="D32" s="142"/>
    </row>
    <row r="33" spans="1:4" ht="33" customHeight="1">
      <c r="A33" s="146" t="s">
        <v>140</v>
      </c>
      <c r="B33" s="145">
        <v>100</v>
      </c>
      <c r="D33" s="142"/>
    </row>
    <row r="34" spans="1:4" ht="15.75">
      <c r="A34" s="148" t="s">
        <v>141</v>
      </c>
      <c r="B34" s="147"/>
      <c r="D34" s="142"/>
    </row>
    <row r="35" spans="1:4" ht="35.25" customHeight="1">
      <c r="A35" s="146" t="s">
        <v>142</v>
      </c>
      <c r="B35" s="145">
        <v>0</v>
      </c>
      <c r="D35" s="142"/>
    </row>
    <row r="36" spans="1:4" ht="18.600000000000001" customHeight="1">
      <c r="A36" s="146" t="s">
        <v>143</v>
      </c>
      <c r="B36" s="145">
        <v>100</v>
      </c>
      <c r="D36" s="142"/>
    </row>
    <row r="37" spans="1:4" ht="19.899999999999999" customHeight="1">
      <c r="A37" s="146" t="s">
        <v>144</v>
      </c>
      <c r="B37" s="145">
        <v>0</v>
      </c>
      <c r="D37" s="142"/>
    </row>
    <row r="38" spans="1:4" ht="20.45" customHeight="1">
      <c r="A38" s="146" t="s">
        <v>145</v>
      </c>
      <c r="B38" s="145">
        <v>100</v>
      </c>
      <c r="D38" s="142"/>
    </row>
    <row r="39" spans="1:4" ht="15.75">
      <c r="A39" s="144"/>
      <c r="D39" s="14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5"/>
  <sheetViews>
    <sheetView view="pageBreakPreview" topLeftCell="A4" zoomScaleSheetLayoutView="100" workbookViewId="0">
      <selection activeCell="C34" sqref="C34"/>
    </sheetView>
  </sheetViews>
  <sheetFormatPr defaultRowHeight="12.75"/>
  <cols>
    <col min="1" max="1" width="29" style="7" customWidth="1"/>
    <col min="2" max="2" width="68.1640625" style="10" customWidth="1"/>
    <col min="3" max="3" width="14.33203125" style="10" customWidth="1"/>
    <col min="4" max="4" width="17.6640625" style="10" customWidth="1"/>
    <col min="5" max="5" width="18.164062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>
      <c r="B1" s="6"/>
      <c r="C1" s="237" t="s">
        <v>207</v>
      </c>
      <c r="D1" s="238"/>
      <c r="E1" s="238"/>
    </row>
    <row r="2" spans="1:8" ht="15">
      <c r="B2" s="6"/>
      <c r="C2" s="238"/>
      <c r="D2" s="238"/>
      <c r="E2" s="238"/>
    </row>
    <row r="3" spans="1:8" ht="15">
      <c r="B3" s="6"/>
      <c r="C3" s="238"/>
      <c r="D3" s="238"/>
      <c r="E3" s="238"/>
    </row>
    <row r="4" spans="1:8" ht="33.75" customHeight="1">
      <c r="B4" s="6"/>
      <c r="C4" s="238"/>
      <c r="D4" s="238"/>
      <c r="E4" s="238"/>
    </row>
    <row r="5" spans="1:8" ht="39" customHeight="1">
      <c r="C5" s="238"/>
      <c r="D5" s="238"/>
      <c r="E5" s="238"/>
    </row>
    <row r="6" spans="1:8" ht="78" customHeight="1">
      <c r="A6" s="232" t="s">
        <v>266</v>
      </c>
      <c r="B6" s="232"/>
      <c r="C6" s="232"/>
      <c r="D6" s="232"/>
      <c r="E6" s="232"/>
    </row>
    <row r="7" spans="1:8" ht="34.5" customHeight="1">
      <c r="A7" s="11"/>
      <c r="B7" s="12"/>
      <c r="C7" s="12"/>
      <c r="D7" s="12"/>
      <c r="E7" s="13" t="s">
        <v>1</v>
      </c>
    </row>
    <row r="8" spans="1:8" s="16" customFormat="1">
      <c r="A8" s="233" t="s">
        <v>26</v>
      </c>
      <c r="B8" s="235" t="s">
        <v>2</v>
      </c>
      <c r="C8" s="236" t="s">
        <v>7</v>
      </c>
      <c r="D8" s="236"/>
      <c r="E8" s="236"/>
      <c r="F8" s="14"/>
      <c r="G8" s="15"/>
    </row>
    <row r="9" spans="1:8" s="16" customFormat="1" ht="16.5" customHeight="1">
      <c r="A9" s="234"/>
      <c r="B9" s="235"/>
      <c r="C9" s="24" t="s">
        <v>31</v>
      </c>
      <c r="D9" s="24" t="s">
        <v>32</v>
      </c>
      <c r="E9" s="24" t="s">
        <v>33</v>
      </c>
      <c r="F9" s="14"/>
      <c r="G9" s="15"/>
      <c r="H9" s="14"/>
    </row>
    <row r="10" spans="1:8" s="19" customFormat="1" ht="14.25">
      <c r="A10" s="192" t="s">
        <v>34</v>
      </c>
      <c r="B10" s="193" t="s">
        <v>35</v>
      </c>
      <c r="C10" s="194">
        <f>C11+C34</f>
        <v>27916.5</v>
      </c>
      <c r="D10" s="194">
        <f t="shared" ref="D10:E10" si="0">D11+D34</f>
        <v>4944.5</v>
      </c>
      <c r="E10" s="194">
        <f t="shared" si="0"/>
        <v>4474.8999999999996</v>
      </c>
      <c r="F10" s="17"/>
      <c r="G10" s="18"/>
    </row>
    <row r="11" spans="1:8" s="19" customFormat="1" ht="30">
      <c r="A11" s="195" t="s">
        <v>36</v>
      </c>
      <c r="B11" s="196" t="s">
        <v>37</v>
      </c>
      <c r="C11" s="186">
        <f>C12+C17+C24+C29</f>
        <v>27916.5</v>
      </c>
      <c r="D11" s="186">
        <f t="shared" ref="D11:E11" si="1">D12+D17+D24+D29</f>
        <v>4944.5</v>
      </c>
      <c r="E11" s="186">
        <f t="shared" si="1"/>
        <v>4474.8999999999996</v>
      </c>
      <c r="F11" s="17"/>
      <c r="G11" s="18"/>
    </row>
    <row r="12" spans="1:8" s="19" customFormat="1" ht="28.5">
      <c r="A12" s="195" t="s">
        <v>208</v>
      </c>
      <c r="B12" s="193" t="s">
        <v>209</v>
      </c>
      <c r="C12" s="186">
        <f>C13+C15</f>
        <v>0</v>
      </c>
      <c r="D12" s="186">
        <f t="shared" ref="D12:E12" si="2">D13+D15</f>
        <v>0</v>
      </c>
      <c r="E12" s="186">
        <f t="shared" si="2"/>
        <v>0</v>
      </c>
      <c r="F12" s="17"/>
      <c r="G12" s="18"/>
    </row>
    <row r="13" spans="1:8" s="19" customFormat="1" ht="15">
      <c r="A13" s="197" t="s">
        <v>210</v>
      </c>
      <c r="B13" s="198" t="s">
        <v>211</v>
      </c>
      <c r="C13" s="186">
        <f>C14</f>
        <v>0</v>
      </c>
      <c r="D13" s="186">
        <f>D14</f>
        <v>0</v>
      </c>
      <c r="E13" s="186">
        <f>E14</f>
        <v>0</v>
      </c>
      <c r="F13" s="17"/>
      <c r="G13" s="18"/>
    </row>
    <row r="14" spans="1:8" s="19" customFormat="1" ht="45">
      <c r="A14" s="197" t="s">
        <v>276</v>
      </c>
      <c r="B14" s="198" t="s">
        <v>277</v>
      </c>
      <c r="C14" s="186"/>
      <c r="D14" s="186"/>
      <c r="E14" s="186"/>
      <c r="F14" s="17"/>
      <c r="G14" s="18"/>
    </row>
    <row r="15" spans="1:8" s="19" customFormat="1" ht="30">
      <c r="A15" s="197" t="s">
        <v>212</v>
      </c>
      <c r="B15" s="198" t="s">
        <v>213</v>
      </c>
      <c r="C15" s="186">
        <f>C16</f>
        <v>0</v>
      </c>
      <c r="D15" s="186">
        <f>D16</f>
        <v>0</v>
      </c>
      <c r="E15" s="186">
        <f>E16</f>
        <v>0</v>
      </c>
      <c r="F15" s="17"/>
      <c r="G15" s="18"/>
    </row>
    <row r="16" spans="1:8" s="19" customFormat="1" ht="30">
      <c r="A16" s="197" t="s">
        <v>214</v>
      </c>
      <c r="B16" s="198" t="s">
        <v>215</v>
      </c>
      <c r="C16" s="186"/>
      <c r="D16" s="186"/>
      <c r="E16" s="186"/>
      <c r="F16" s="17"/>
      <c r="G16" s="18"/>
    </row>
    <row r="17" spans="1:7" s="19" customFormat="1" ht="30">
      <c r="A17" s="197" t="s">
        <v>216</v>
      </c>
      <c r="B17" s="198" t="s">
        <v>217</v>
      </c>
      <c r="C17" s="186">
        <f>C18+C20+C22</f>
        <v>167.5</v>
      </c>
      <c r="D17" s="186">
        <f t="shared" ref="D17:E17" si="3">D18+D20+D22</f>
        <v>0</v>
      </c>
      <c r="E17" s="186">
        <f t="shared" si="3"/>
        <v>0</v>
      </c>
      <c r="F17" s="17"/>
      <c r="G17" s="18"/>
    </row>
    <row r="18" spans="1:7" s="19" customFormat="1" ht="30">
      <c r="A18" s="197" t="s">
        <v>218</v>
      </c>
      <c r="B18" s="198" t="s">
        <v>219</v>
      </c>
      <c r="C18" s="186">
        <f>C19</f>
        <v>0</v>
      </c>
      <c r="D18" s="186">
        <f>D19</f>
        <v>0</v>
      </c>
      <c r="E18" s="186">
        <f>E19</f>
        <v>0</v>
      </c>
      <c r="F18" s="17"/>
      <c r="G18" s="18"/>
    </row>
    <row r="19" spans="1:7" s="19" customFormat="1" ht="30">
      <c r="A19" s="197" t="s">
        <v>220</v>
      </c>
      <c r="B19" s="198" t="s">
        <v>219</v>
      </c>
      <c r="C19" s="186"/>
      <c r="D19" s="186"/>
      <c r="E19" s="187"/>
      <c r="F19" s="17"/>
      <c r="G19" s="18"/>
    </row>
    <row r="20" spans="1:7" s="19" customFormat="1" ht="30">
      <c r="A20" s="197" t="s">
        <v>221</v>
      </c>
      <c r="B20" s="198" t="s">
        <v>222</v>
      </c>
      <c r="C20" s="186">
        <f>C21</f>
        <v>0</v>
      </c>
      <c r="D20" s="186">
        <f>D21</f>
        <v>0</v>
      </c>
      <c r="E20" s="186">
        <f>E21</f>
        <v>0</v>
      </c>
      <c r="F20" s="17"/>
      <c r="G20" s="18"/>
    </row>
    <row r="21" spans="1:7" s="19" customFormat="1" ht="30">
      <c r="A21" s="197" t="s">
        <v>223</v>
      </c>
      <c r="B21" s="198" t="s">
        <v>222</v>
      </c>
      <c r="C21" s="186"/>
      <c r="D21" s="186"/>
      <c r="E21" s="187"/>
      <c r="F21" s="17"/>
      <c r="G21" s="18"/>
    </row>
    <row r="22" spans="1:7" s="19" customFormat="1" ht="15">
      <c r="A22" s="197" t="s">
        <v>224</v>
      </c>
      <c r="B22" s="198" t="s">
        <v>38</v>
      </c>
      <c r="C22" s="186">
        <f>C23</f>
        <v>167.5</v>
      </c>
      <c r="D22" s="186">
        <f>D23</f>
        <v>0</v>
      </c>
      <c r="E22" s="186">
        <f>E23</f>
        <v>0</v>
      </c>
      <c r="F22" s="17"/>
      <c r="G22" s="18"/>
    </row>
    <row r="23" spans="1:7" s="19" customFormat="1" ht="15">
      <c r="A23" s="197" t="s">
        <v>225</v>
      </c>
      <c r="B23" s="198" t="s">
        <v>226</v>
      </c>
      <c r="C23" s="186">
        <v>167.5</v>
      </c>
      <c r="D23" s="186"/>
      <c r="E23" s="187"/>
      <c r="F23" s="17"/>
      <c r="G23" s="18"/>
    </row>
    <row r="24" spans="1:7" s="19" customFormat="1" ht="30">
      <c r="A24" s="197" t="s">
        <v>227</v>
      </c>
      <c r="B24" s="198" t="s">
        <v>228</v>
      </c>
      <c r="C24" s="186">
        <f>C25+C27</f>
        <v>496.7</v>
      </c>
      <c r="D24" s="186">
        <f t="shared" ref="D24:E24" si="4">D25+D27</f>
        <v>513</v>
      </c>
      <c r="E24" s="186">
        <f t="shared" si="4"/>
        <v>531.29999999999995</v>
      </c>
      <c r="F24" s="17"/>
      <c r="G24" s="18"/>
    </row>
    <row r="25" spans="1:7" s="19" customFormat="1" ht="30">
      <c r="A25" s="197" t="s">
        <v>229</v>
      </c>
      <c r="B25" s="198" t="s">
        <v>230</v>
      </c>
      <c r="C25" s="186">
        <f>C26</f>
        <v>2.5</v>
      </c>
      <c r="D25" s="186">
        <f>D26</f>
        <v>2.5</v>
      </c>
      <c r="E25" s="186">
        <f>E26</f>
        <v>2.5</v>
      </c>
      <c r="F25" s="17"/>
      <c r="G25" s="18"/>
    </row>
    <row r="26" spans="1:7" s="19" customFormat="1" ht="30">
      <c r="A26" s="197" t="s">
        <v>231</v>
      </c>
      <c r="B26" s="198" t="s">
        <v>232</v>
      </c>
      <c r="C26" s="186">
        <v>2.5</v>
      </c>
      <c r="D26" s="186">
        <v>2.5</v>
      </c>
      <c r="E26" s="187">
        <v>2.5</v>
      </c>
      <c r="F26" s="17"/>
      <c r="G26" s="18"/>
    </row>
    <row r="27" spans="1:7" s="19" customFormat="1" ht="45">
      <c r="A27" s="197" t="s">
        <v>233</v>
      </c>
      <c r="B27" s="198" t="s">
        <v>234</v>
      </c>
      <c r="C27" s="186">
        <f>C28</f>
        <v>494.2</v>
      </c>
      <c r="D27" s="186">
        <f>D28</f>
        <v>510.5</v>
      </c>
      <c r="E27" s="186">
        <f>E28</f>
        <v>528.79999999999995</v>
      </c>
      <c r="F27" s="17"/>
      <c r="G27" s="18"/>
    </row>
    <row r="28" spans="1:7" s="19" customFormat="1" ht="45">
      <c r="A28" s="197" t="s">
        <v>235</v>
      </c>
      <c r="B28" s="198" t="s">
        <v>236</v>
      </c>
      <c r="C28" s="186">
        <v>494.2</v>
      </c>
      <c r="D28" s="186">
        <v>510.5</v>
      </c>
      <c r="E28" s="187">
        <v>528.79999999999995</v>
      </c>
      <c r="F28" s="17"/>
      <c r="G28" s="18"/>
    </row>
    <row r="29" spans="1:7" s="19" customFormat="1" ht="15">
      <c r="A29" s="197" t="s">
        <v>237</v>
      </c>
      <c r="B29" s="198" t="s">
        <v>40</v>
      </c>
      <c r="C29" s="186">
        <f>C30</f>
        <v>27252.3</v>
      </c>
      <c r="D29" s="186">
        <f>D30</f>
        <v>4431.5</v>
      </c>
      <c r="E29" s="186">
        <f>E30</f>
        <v>3943.6</v>
      </c>
      <c r="F29" s="17"/>
      <c r="G29" s="18"/>
    </row>
    <row r="30" spans="1:7" s="19" customFormat="1" ht="60">
      <c r="A30" s="197" t="s">
        <v>238</v>
      </c>
      <c r="B30" s="198" t="s">
        <v>278</v>
      </c>
      <c r="C30" s="186">
        <f>C31</f>
        <v>27252.3</v>
      </c>
      <c r="D30" s="186">
        <f t="shared" ref="D30:E30" si="5">D31</f>
        <v>4431.5</v>
      </c>
      <c r="E30" s="186">
        <f t="shared" si="5"/>
        <v>3943.6</v>
      </c>
      <c r="F30" s="17"/>
      <c r="G30" s="18"/>
    </row>
    <row r="31" spans="1:7" s="19" customFormat="1" ht="75">
      <c r="A31" s="197" t="s">
        <v>239</v>
      </c>
      <c r="B31" s="198" t="s">
        <v>279</v>
      </c>
      <c r="C31" s="186">
        <f>C32</f>
        <v>27252.3</v>
      </c>
      <c r="D31" s="186">
        <f>D32</f>
        <v>4431.5</v>
      </c>
      <c r="E31" s="187">
        <f>E32</f>
        <v>3943.6</v>
      </c>
      <c r="F31" s="17"/>
      <c r="G31" s="18"/>
    </row>
    <row r="32" spans="1:7" s="19" customFormat="1" ht="30">
      <c r="A32" s="197" t="s">
        <v>41</v>
      </c>
      <c r="B32" s="198" t="s">
        <v>42</v>
      </c>
      <c r="C32" s="186">
        <f>C33</f>
        <v>27252.3</v>
      </c>
      <c r="D32" s="186">
        <f>D33</f>
        <v>4431.5</v>
      </c>
      <c r="E32" s="186">
        <f>E33</f>
        <v>3943.6</v>
      </c>
      <c r="F32" s="20"/>
      <c r="G32" s="18"/>
    </row>
    <row r="33" spans="1:7" s="19" customFormat="1" ht="30">
      <c r="A33" s="199" t="s">
        <v>240</v>
      </c>
      <c r="B33" s="200" t="s">
        <v>241</v>
      </c>
      <c r="C33" s="188">
        <v>27252.3</v>
      </c>
      <c r="D33" s="189">
        <v>4431.5</v>
      </c>
      <c r="E33" s="190">
        <v>3943.6</v>
      </c>
      <c r="F33" s="20"/>
      <c r="G33" s="18"/>
    </row>
    <row r="34" spans="1:7" s="19" customFormat="1" ht="15">
      <c r="A34" s="201" t="s">
        <v>242</v>
      </c>
      <c r="B34" s="202" t="s">
        <v>243</v>
      </c>
      <c r="C34" s="191">
        <f>C35</f>
        <v>0</v>
      </c>
      <c r="D34" s="191">
        <f t="shared" ref="D34:E34" si="6">D35</f>
        <v>0</v>
      </c>
      <c r="E34" s="191">
        <f t="shared" si="6"/>
        <v>0</v>
      </c>
      <c r="F34" s="20"/>
      <c r="G34" s="18"/>
    </row>
    <row r="35" spans="1:7" s="19" customFormat="1" ht="30">
      <c r="A35" s="201" t="s">
        <v>244</v>
      </c>
      <c r="B35" s="202" t="s">
        <v>245</v>
      </c>
      <c r="C35" s="191"/>
      <c r="D35" s="186"/>
      <c r="E35" s="187"/>
      <c r="F35" s="21"/>
      <c r="G35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6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27"/>
  <sheetViews>
    <sheetView view="pageBreakPreview" topLeftCell="A88" zoomScaleSheetLayoutView="100" workbookViewId="0">
      <selection activeCell="C9" sqref="C9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5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9" t="s">
        <v>246</v>
      </c>
      <c r="J1" s="240"/>
      <c r="K1" s="240"/>
      <c r="L1" s="240"/>
    </row>
    <row r="2" spans="1:12" ht="69.75" customHeight="1">
      <c r="A2" s="241" t="s">
        <v>247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42" t="s">
        <v>1</v>
      </c>
      <c r="J3" s="242"/>
      <c r="K3" s="242"/>
      <c r="L3" s="242"/>
    </row>
    <row r="4" spans="1:12" ht="19.899999999999999" customHeight="1">
      <c r="A4" s="243" t="s">
        <v>2</v>
      </c>
      <c r="B4" s="243" t="s">
        <v>21</v>
      </c>
      <c r="C4" s="243" t="s">
        <v>3</v>
      </c>
      <c r="D4" s="243" t="s">
        <v>4</v>
      </c>
      <c r="E4" s="243" t="s">
        <v>5</v>
      </c>
      <c r="F4" s="243"/>
      <c r="G4" s="243"/>
      <c r="H4" s="243"/>
      <c r="I4" s="243" t="s">
        <v>6</v>
      </c>
      <c r="J4" s="243" t="s">
        <v>7</v>
      </c>
      <c r="K4" s="243"/>
      <c r="L4" s="243"/>
    </row>
    <row r="5" spans="1:12" ht="16.350000000000001" customHeight="1">
      <c r="A5" s="243" t="s">
        <v>0</v>
      </c>
      <c r="B5" s="243" t="s">
        <v>0</v>
      </c>
      <c r="C5" s="243" t="s">
        <v>0</v>
      </c>
      <c r="D5" s="243" t="s">
        <v>0</v>
      </c>
      <c r="E5" s="243" t="s">
        <v>0</v>
      </c>
      <c r="F5" s="243"/>
      <c r="G5" s="243"/>
      <c r="H5" s="243"/>
      <c r="I5" s="243" t="s">
        <v>0</v>
      </c>
      <c r="J5" s="23" t="s">
        <v>31</v>
      </c>
      <c r="K5" s="23" t="s">
        <v>32</v>
      </c>
      <c r="L5" s="23" t="s">
        <v>33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5" t="s">
        <v>19</v>
      </c>
      <c r="B7" s="26"/>
      <c r="C7" s="26"/>
      <c r="D7" s="26"/>
      <c r="E7" s="5" t="s">
        <v>0</v>
      </c>
      <c r="F7" s="5" t="s">
        <v>0</v>
      </c>
      <c r="G7" s="5" t="s">
        <v>0</v>
      </c>
      <c r="H7" s="5" t="s">
        <v>0</v>
      </c>
      <c r="I7" s="26" t="s">
        <v>0</v>
      </c>
      <c r="J7" s="219">
        <f>J8</f>
        <v>39648.200000000004</v>
      </c>
      <c r="K7" s="38">
        <f t="shared" ref="K7:L7" si="0">K8</f>
        <v>16972</v>
      </c>
      <c r="L7" s="38">
        <f t="shared" si="0"/>
        <v>16782.5</v>
      </c>
    </row>
    <row r="8" spans="1:12" ht="71.25">
      <c r="A8" s="27" t="s">
        <v>280</v>
      </c>
      <c r="B8" s="28" t="s">
        <v>184</v>
      </c>
      <c r="C8" s="28"/>
      <c r="D8" s="28"/>
      <c r="E8" s="5"/>
      <c r="F8" s="5"/>
      <c r="G8" s="5"/>
      <c r="H8" s="5"/>
      <c r="I8" s="39"/>
      <c r="J8" s="40">
        <f>J9+J41+J49+J62+J85</f>
        <v>39648.200000000004</v>
      </c>
      <c r="K8" s="40">
        <f>K9+K41+K49+K62+K85+K92</f>
        <v>16972</v>
      </c>
      <c r="L8" s="40">
        <f>L9+L41+L49+L62+L85+L92</f>
        <v>16782.5</v>
      </c>
    </row>
    <row r="9" spans="1:12" ht="28.5">
      <c r="A9" s="27" t="s">
        <v>43</v>
      </c>
      <c r="B9" s="28" t="s">
        <v>184</v>
      </c>
      <c r="C9" s="211" t="s">
        <v>44</v>
      </c>
      <c r="D9" s="29"/>
      <c r="E9" s="45"/>
      <c r="F9" s="45"/>
      <c r="G9" s="45"/>
      <c r="H9" s="45"/>
      <c r="I9" s="41"/>
      <c r="J9" s="42">
        <f>J10+J16+J35</f>
        <v>4381.8</v>
      </c>
      <c r="K9" s="42">
        <f>K10+K16+K35</f>
        <v>4144.6000000000004</v>
      </c>
      <c r="L9" s="42">
        <f>L10+L16+L35</f>
        <v>4023.6</v>
      </c>
    </row>
    <row r="10" spans="1:12" ht="60">
      <c r="A10" s="30" t="s">
        <v>45</v>
      </c>
      <c r="B10" s="29" t="s">
        <v>184</v>
      </c>
      <c r="C10" s="179" t="s">
        <v>44</v>
      </c>
      <c r="D10" s="179" t="s">
        <v>46</v>
      </c>
      <c r="E10" s="45"/>
      <c r="F10" s="45"/>
      <c r="G10" s="45"/>
      <c r="H10" s="45"/>
      <c r="I10" s="29"/>
      <c r="J10" s="54">
        <f>J11</f>
        <v>700</v>
      </c>
      <c r="K10" s="42">
        <f>K11</f>
        <v>398.5</v>
      </c>
      <c r="L10" s="42">
        <f>L11</f>
        <v>97.4</v>
      </c>
    </row>
    <row r="11" spans="1:12" ht="30">
      <c r="A11" s="30" t="s">
        <v>248</v>
      </c>
      <c r="B11" s="29" t="s">
        <v>184</v>
      </c>
      <c r="C11" s="29" t="s">
        <v>44</v>
      </c>
      <c r="D11" s="29" t="s">
        <v>46</v>
      </c>
      <c r="E11" s="44">
        <v>65</v>
      </c>
      <c r="F11" s="44">
        <v>0</v>
      </c>
      <c r="G11" s="44"/>
      <c r="H11" s="44"/>
      <c r="I11" s="29"/>
      <c r="J11" s="42">
        <f t="shared" ref="J11:J13" si="1">J12</f>
        <v>700</v>
      </c>
      <c r="K11" s="42">
        <f t="shared" ref="K11:L13" si="2">K12</f>
        <v>398.5</v>
      </c>
      <c r="L11" s="42">
        <f t="shared" si="2"/>
        <v>97.4</v>
      </c>
    </row>
    <row r="12" spans="1:12" ht="15">
      <c r="A12" s="30" t="s">
        <v>47</v>
      </c>
      <c r="B12" s="29" t="s">
        <v>184</v>
      </c>
      <c r="C12" s="29" t="s">
        <v>44</v>
      </c>
      <c r="D12" s="29" t="s">
        <v>46</v>
      </c>
      <c r="E12" s="44">
        <v>65</v>
      </c>
      <c r="F12" s="44">
        <v>1</v>
      </c>
      <c r="G12" s="44"/>
      <c r="H12" s="44"/>
      <c r="I12" s="29"/>
      <c r="J12" s="42">
        <f t="shared" si="1"/>
        <v>700</v>
      </c>
      <c r="K12" s="42">
        <f t="shared" si="2"/>
        <v>398.5</v>
      </c>
      <c r="L12" s="42">
        <f t="shared" si="2"/>
        <v>97.4</v>
      </c>
    </row>
    <row r="13" spans="1:12" ht="29.25" customHeight="1">
      <c r="A13" s="30" t="s">
        <v>48</v>
      </c>
      <c r="B13" s="29" t="s">
        <v>184</v>
      </c>
      <c r="C13" s="29" t="s">
        <v>44</v>
      </c>
      <c r="D13" s="29" t="s">
        <v>46</v>
      </c>
      <c r="E13" s="44">
        <v>65</v>
      </c>
      <c r="F13" s="44">
        <v>1</v>
      </c>
      <c r="G13" s="44" t="s">
        <v>81</v>
      </c>
      <c r="H13" s="44" t="s">
        <v>99</v>
      </c>
      <c r="I13" s="29"/>
      <c r="J13" s="42">
        <f t="shared" si="1"/>
        <v>700</v>
      </c>
      <c r="K13" s="42">
        <f t="shared" si="2"/>
        <v>398.5</v>
      </c>
      <c r="L13" s="42">
        <f t="shared" si="2"/>
        <v>97.4</v>
      </c>
    </row>
    <row r="14" spans="1:12" ht="120">
      <c r="A14" s="30" t="s">
        <v>49</v>
      </c>
      <c r="B14" s="29" t="s">
        <v>184</v>
      </c>
      <c r="C14" s="29" t="s">
        <v>44</v>
      </c>
      <c r="D14" s="29" t="s">
        <v>46</v>
      </c>
      <c r="E14" s="44">
        <v>65</v>
      </c>
      <c r="F14" s="44">
        <v>1</v>
      </c>
      <c r="G14" s="44" t="s">
        <v>81</v>
      </c>
      <c r="H14" s="44" t="s">
        <v>99</v>
      </c>
      <c r="I14" s="29" t="s">
        <v>87</v>
      </c>
      <c r="J14" s="42">
        <f>J15</f>
        <v>700</v>
      </c>
      <c r="K14" s="42">
        <f>K15</f>
        <v>398.5</v>
      </c>
      <c r="L14" s="42">
        <f>L15</f>
        <v>97.4</v>
      </c>
    </row>
    <row r="15" spans="1:12" ht="45">
      <c r="A15" s="30" t="s">
        <v>50</v>
      </c>
      <c r="B15" s="29" t="s">
        <v>184</v>
      </c>
      <c r="C15" s="29" t="s">
        <v>44</v>
      </c>
      <c r="D15" s="29" t="s">
        <v>46</v>
      </c>
      <c r="E15" s="44">
        <v>65</v>
      </c>
      <c r="F15" s="44">
        <v>1</v>
      </c>
      <c r="G15" s="44" t="s">
        <v>81</v>
      </c>
      <c r="H15" s="44" t="s">
        <v>99</v>
      </c>
      <c r="I15" s="29" t="s">
        <v>88</v>
      </c>
      <c r="J15" s="42">
        <v>700</v>
      </c>
      <c r="K15" s="42">
        <v>398.5</v>
      </c>
      <c r="L15" s="42">
        <v>97.4</v>
      </c>
    </row>
    <row r="16" spans="1:12" ht="90" customHeight="1">
      <c r="A16" s="30" t="s">
        <v>51</v>
      </c>
      <c r="B16" s="29" t="s">
        <v>184</v>
      </c>
      <c r="C16" s="179" t="s">
        <v>44</v>
      </c>
      <c r="D16" s="179" t="s">
        <v>52</v>
      </c>
      <c r="E16" s="44"/>
      <c r="F16" s="44"/>
      <c r="G16" s="44"/>
      <c r="H16" s="44"/>
      <c r="I16" s="41"/>
      <c r="J16" s="54">
        <f>J17+J30+J22</f>
        <v>3631.8</v>
      </c>
      <c r="K16" s="54">
        <f>K17+K30</f>
        <v>3696.1</v>
      </c>
      <c r="L16" s="54">
        <f>L17+L30</f>
        <v>3876.2</v>
      </c>
    </row>
    <row r="17" spans="1:12" ht="30">
      <c r="A17" s="30" t="s">
        <v>248</v>
      </c>
      <c r="B17" s="29" t="s">
        <v>184</v>
      </c>
      <c r="C17" s="31" t="s">
        <v>44</v>
      </c>
      <c r="D17" s="31" t="s">
        <v>52</v>
      </c>
      <c r="E17" s="44">
        <v>65</v>
      </c>
      <c r="F17" s="44">
        <v>0</v>
      </c>
      <c r="G17" s="44"/>
      <c r="H17" s="44"/>
      <c r="I17" s="41"/>
      <c r="J17" s="42">
        <f t="shared" ref="J17" si="3">J18</f>
        <v>3461.8</v>
      </c>
      <c r="K17" s="42">
        <f t="shared" ref="K17:L17" si="4">K18</f>
        <v>3693.6</v>
      </c>
      <c r="L17" s="42">
        <f t="shared" si="4"/>
        <v>3873.7</v>
      </c>
    </row>
    <row r="18" spans="1:12" ht="60">
      <c r="A18" s="30" t="s">
        <v>249</v>
      </c>
      <c r="B18" s="29" t="s">
        <v>184</v>
      </c>
      <c r="C18" s="29" t="s">
        <v>44</v>
      </c>
      <c r="D18" s="29" t="s">
        <v>52</v>
      </c>
      <c r="E18" s="44">
        <v>65</v>
      </c>
      <c r="F18" s="44">
        <v>2</v>
      </c>
      <c r="G18" s="44"/>
      <c r="H18" s="44"/>
      <c r="I18" s="41"/>
      <c r="J18" s="42">
        <f>J19+J26+J28</f>
        <v>3461.8</v>
      </c>
      <c r="K18" s="42">
        <f t="shared" ref="K18:L18" si="5">K19+K26+K28</f>
        <v>3693.6</v>
      </c>
      <c r="L18" s="42">
        <f t="shared" si="5"/>
        <v>3873.7</v>
      </c>
    </row>
    <row r="19" spans="1:12" ht="45">
      <c r="A19" s="30" t="s">
        <v>56</v>
      </c>
      <c r="B19" s="29" t="s">
        <v>184</v>
      </c>
      <c r="C19" s="29" t="s">
        <v>44</v>
      </c>
      <c r="D19" s="29" t="s">
        <v>52</v>
      </c>
      <c r="E19" s="44">
        <v>65</v>
      </c>
      <c r="F19" s="44">
        <v>2</v>
      </c>
      <c r="G19" s="44" t="s">
        <v>81</v>
      </c>
      <c r="H19" s="44" t="s">
        <v>100</v>
      </c>
      <c r="I19" s="41"/>
      <c r="J19" s="42">
        <f t="shared" ref="J19:J20" si="6">J20</f>
        <v>1800</v>
      </c>
      <c r="K19" s="42">
        <f t="shared" ref="K19:L20" si="7">K20</f>
        <v>1900</v>
      </c>
      <c r="L19" s="42">
        <f t="shared" si="7"/>
        <v>2000</v>
      </c>
    </row>
    <row r="20" spans="1:12" ht="120">
      <c r="A20" s="30" t="s">
        <v>49</v>
      </c>
      <c r="B20" s="29" t="s">
        <v>184</v>
      </c>
      <c r="C20" s="29" t="s">
        <v>44</v>
      </c>
      <c r="D20" s="29" t="s">
        <v>52</v>
      </c>
      <c r="E20" s="44">
        <v>65</v>
      </c>
      <c r="F20" s="44">
        <v>2</v>
      </c>
      <c r="G20" s="44" t="s">
        <v>81</v>
      </c>
      <c r="H20" s="44" t="s">
        <v>100</v>
      </c>
      <c r="I20" s="41" t="s">
        <v>87</v>
      </c>
      <c r="J20" s="42">
        <f t="shared" si="6"/>
        <v>1800</v>
      </c>
      <c r="K20" s="42">
        <f t="shared" si="7"/>
        <v>1900</v>
      </c>
      <c r="L20" s="42">
        <f t="shared" si="7"/>
        <v>2000</v>
      </c>
    </row>
    <row r="21" spans="1:12" ht="45">
      <c r="A21" s="30" t="s">
        <v>50</v>
      </c>
      <c r="B21" s="29" t="s">
        <v>184</v>
      </c>
      <c r="C21" s="29" t="s">
        <v>44</v>
      </c>
      <c r="D21" s="29" t="s">
        <v>52</v>
      </c>
      <c r="E21" s="44">
        <v>65</v>
      </c>
      <c r="F21" s="44">
        <v>2</v>
      </c>
      <c r="G21" s="44" t="s">
        <v>81</v>
      </c>
      <c r="H21" s="44" t="s">
        <v>100</v>
      </c>
      <c r="I21" s="41" t="s">
        <v>88</v>
      </c>
      <c r="J21" s="42">
        <v>1800</v>
      </c>
      <c r="K21" s="42">
        <v>1900</v>
      </c>
      <c r="L21" s="42">
        <v>2000</v>
      </c>
    </row>
    <row r="22" spans="1:12" ht="110.25">
      <c r="A22" s="220" t="s">
        <v>298</v>
      </c>
      <c r="B22" s="29" t="s">
        <v>184</v>
      </c>
      <c r="C22" s="29" t="s">
        <v>44</v>
      </c>
      <c r="D22" s="29" t="s">
        <v>52</v>
      </c>
      <c r="E22" s="44" t="s">
        <v>256</v>
      </c>
      <c r="F22" s="44" t="s">
        <v>9</v>
      </c>
      <c r="G22" s="44" t="s">
        <v>81</v>
      </c>
      <c r="H22" s="44" t="s">
        <v>297</v>
      </c>
      <c r="I22" s="41"/>
      <c r="J22" s="42">
        <f>J23</f>
        <v>167.5</v>
      </c>
      <c r="K22" s="42"/>
      <c r="L22" s="42"/>
    </row>
    <row r="23" spans="1:12" ht="122.25" customHeight="1">
      <c r="A23" s="30" t="str">
        <f>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3" s="29" t="s">
        <v>184</v>
      </c>
      <c r="C23" s="29" t="s">
        <v>44</v>
      </c>
      <c r="D23" s="29" t="s">
        <v>52</v>
      </c>
      <c r="E23" s="44" t="s">
        <v>256</v>
      </c>
      <c r="F23" s="44" t="s">
        <v>9</v>
      </c>
      <c r="G23" s="44" t="s">
        <v>81</v>
      </c>
      <c r="H23" s="44" t="s">
        <v>297</v>
      </c>
      <c r="I23" s="41" t="s">
        <v>87</v>
      </c>
      <c r="J23" s="42">
        <f>J24</f>
        <v>167.5</v>
      </c>
      <c r="K23" s="42"/>
      <c r="L23" s="42"/>
    </row>
    <row r="24" spans="1:12" ht="49.5" customHeight="1">
      <c r="A24" s="30" t="str">
        <f>A21</f>
        <v>Расходы на выплаты персоналу государственных (муниципальных) органов</v>
      </c>
      <c r="B24" s="29" t="s">
        <v>184</v>
      </c>
      <c r="C24" s="29" t="s">
        <v>44</v>
      </c>
      <c r="D24" s="29" t="s">
        <v>52</v>
      </c>
      <c r="E24" s="44" t="s">
        <v>256</v>
      </c>
      <c r="F24" s="44" t="s">
        <v>9</v>
      </c>
      <c r="G24" s="44" t="s">
        <v>81</v>
      </c>
      <c r="H24" s="44" t="s">
        <v>297</v>
      </c>
      <c r="I24" s="41" t="s">
        <v>88</v>
      </c>
      <c r="J24" s="42">
        <v>167.5</v>
      </c>
      <c r="K24" s="42"/>
      <c r="L24" s="42"/>
    </row>
    <row r="25" spans="1:12" ht="30.75" customHeight="1">
      <c r="A25" s="30" t="s">
        <v>57</v>
      </c>
      <c r="B25" s="29" t="s">
        <v>184</v>
      </c>
      <c r="C25" s="29" t="s">
        <v>44</v>
      </c>
      <c r="D25" s="29" t="s">
        <v>52</v>
      </c>
      <c r="E25" s="44">
        <v>65</v>
      </c>
      <c r="F25" s="44">
        <v>2</v>
      </c>
      <c r="G25" s="44" t="s">
        <v>81</v>
      </c>
      <c r="H25" s="44" t="s">
        <v>101</v>
      </c>
      <c r="I25" s="41"/>
      <c r="J25" s="42">
        <f>J27+J28</f>
        <v>1661.8</v>
      </c>
      <c r="K25" s="42">
        <f>K26+K28</f>
        <v>1793.6</v>
      </c>
      <c r="L25" s="42">
        <f>L26+L28</f>
        <v>1873.7</v>
      </c>
    </row>
    <row r="26" spans="1:12" ht="48.75" customHeight="1">
      <c r="A26" s="30" t="s">
        <v>53</v>
      </c>
      <c r="B26" s="29" t="s">
        <v>184</v>
      </c>
      <c r="C26" s="29" t="s">
        <v>44</v>
      </c>
      <c r="D26" s="29" t="s">
        <v>52</v>
      </c>
      <c r="E26" s="44">
        <v>65</v>
      </c>
      <c r="F26" s="44">
        <v>2</v>
      </c>
      <c r="G26" s="44" t="s">
        <v>81</v>
      </c>
      <c r="H26" s="44" t="s">
        <v>101</v>
      </c>
      <c r="I26" s="41" t="s">
        <v>89</v>
      </c>
      <c r="J26" s="42">
        <f t="shared" ref="J26" si="8">J27</f>
        <v>1546.8</v>
      </c>
      <c r="K26" s="42">
        <f t="shared" ref="K26:L26" si="9">K27</f>
        <v>1678.6</v>
      </c>
      <c r="L26" s="42">
        <f t="shared" si="9"/>
        <v>1758.7</v>
      </c>
    </row>
    <row r="27" spans="1:12" ht="60">
      <c r="A27" s="30" t="s">
        <v>54</v>
      </c>
      <c r="B27" s="29" t="s">
        <v>184</v>
      </c>
      <c r="C27" s="29" t="s">
        <v>44</v>
      </c>
      <c r="D27" s="29" t="s">
        <v>52</v>
      </c>
      <c r="E27" s="44">
        <v>65</v>
      </c>
      <c r="F27" s="44">
        <v>2</v>
      </c>
      <c r="G27" s="44" t="s">
        <v>81</v>
      </c>
      <c r="H27" s="44" t="s">
        <v>101</v>
      </c>
      <c r="I27" s="41" t="s">
        <v>90</v>
      </c>
      <c r="J27" s="42">
        <v>1546.8</v>
      </c>
      <c r="K27" s="42">
        <v>1678.6</v>
      </c>
      <c r="L27" s="42">
        <v>1758.7</v>
      </c>
    </row>
    <row r="28" spans="1:12" ht="15">
      <c r="A28" s="30" t="s">
        <v>58</v>
      </c>
      <c r="B28" s="29" t="s">
        <v>184</v>
      </c>
      <c r="C28" s="29" t="s">
        <v>44</v>
      </c>
      <c r="D28" s="29" t="s">
        <v>52</v>
      </c>
      <c r="E28" s="44">
        <v>65</v>
      </c>
      <c r="F28" s="44">
        <v>2</v>
      </c>
      <c r="G28" s="44" t="s">
        <v>81</v>
      </c>
      <c r="H28" s="44" t="s">
        <v>101</v>
      </c>
      <c r="I28" s="41" t="s">
        <v>91</v>
      </c>
      <c r="J28" s="42">
        <f t="shared" ref="J28" si="10">J29</f>
        <v>115</v>
      </c>
      <c r="K28" s="42">
        <f>K29</f>
        <v>115</v>
      </c>
      <c r="L28" s="42">
        <f>L29</f>
        <v>115</v>
      </c>
    </row>
    <row r="29" spans="1:12" ht="30">
      <c r="A29" s="30" t="s">
        <v>59</v>
      </c>
      <c r="B29" s="29" t="s">
        <v>184</v>
      </c>
      <c r="C29" s="29" t="s">
        <v>44</v>
      </c>
      <c r="D29" s="29" t="s">
        <v>52</v>
      </c>
      <c r="E29" s="44">
        <v>65</v>
      </c>
      <c r="F29" s="44">
        <v>2</v>
      </c>
      <c r="G29" s="44" t="s">
        <v>81</v>
      </c>
      <c r="H29" s="44" t="s">
        <v>101</v>
      </c>
      <c r="I29" s="41" t="s">
        <v>92</v>
      </c>
      <c r="J29" s="42">
        <v>115</v>
      </c>
      <c r="K29" s="42">
        <v>115</v>
      </c>
      <c r="L29" s="42">
        <v>115</v>
      </c>
    </row>
    <row r="30" spans="1:12" ht="96" customHeight="1">
      <c r="A30" s="30" t="s">
        <v>250</v>
      </c>
      <c r="B30" s="29" t="s">
        <v>184</v>
      </c>
      <c r="C30" s="29" t="s">
        <v>44</v>
      </c>
      <c r="D30" s="29" t="s">
        <v>52</v>
      </c>
      <c r="E30" s="44">
        <v>89</v>
      </c>
      <c r="F30" s="44">
        <v>0</v>
      </c>
      <c r="G30" s="44"/>
      <c r="H30" s="44"/>
      <c r="I30" s="41"/>
      <c r="J30" s="42">
        <f t="shared" ref="J30" si="11">J31</f>
        <v>2.5</v>
      </c>
      <c r="K30" s="42">
        <f t="shared" ref="K30:L31" si="12">K31</f>
        <v>2.5</v>
      </c>
      <c r="L30" s="42">
        <f t="shared" si="12"/>
        <v>2.5</v>
      </c>
    </row>
    <row r="31" spans="1:12" ht="121.5" customHeight="1">
      <c r="A31" s="30" t="s">
        <v>253</v>
      </c>
      <c r="B31" s="29" t="s">
        <v>184</v>
      </c>
      <c r="C31" s="29" t="s">
        <v>44</v>
      </c>
      <c r="D31" s="29" t="s">
        <v>52</v>
      </c>
      <c r="E31" s="44">
        <v>89</v>
      </c>
      <c r="F31" s="44">
        <v>1</v>
      </c>
      <c r="G31" s="44"/>
      <c r="H31" s="44"/>
      <c r="I31" s="41"/>
      <c r="J31" s="42">
        <f>J32</f>
        <v>2.5</v>
      </c>
      <c r="K31" s="42">
        <f t="shared" si="12"/>
        <v>2.5</v>
      </c>
      <c r="L31" s="42">
        <f t="shared" si="12"/>
        <v>2.5</v>
      </c>
    </row>
    <row r="32" spans="1:12" ht="195">
      <c r="A32" s="30" t="s">
        <v>39</v>
      </c>
      <c r="B32" s="29" t="s">
        <v>184</v>
      </c>
      <c r="C32" s="29" t="s">
        <v>44</v>
      </c>
      <c r="D32" s="29" t="s">
        <v>52</v>
      </c>
      <c r="E32" s="44">
        <v>89</v>
      </c>
      <c r="F32" s="44">
        <v>1</v>
      </c>
      <c r="G32" s="44" t="s">
        <v>81</v>
      </c>
      <c r="H32" s="44" t="s">
        <v>103</v>
      </c>
      <c r="I32" s="41"/>
      <c r="J32" s="43">
        <f t="shared" ref="J32:J33" si="13">J33</f>
        <v>2.5</v>
      </c>
      <c r="K32" s="43">
        <f t="shared" ref="K32:L33" si="14">K33</f>
        <v>2.5</v>
      </c>
      <c r="L32" s="43">
        <f t="shared" si="14"/>
        <v>2.5</v>
      </c>
    </row>
    <row r="33" spans="1:12" ht="49.5" customHeight="1">
      <c r="A33" s="30" t="s">
        <v>53</v>
      </c>
      <c r="B33" s="29" t="s">
        <v>184</v>
      </c>
      <c r="C33" s="29" t="s">
        <v>44</v>
      </c>
      <c r="D33" s="29" t="s">
        <v>52</v>
      </c>
      <c r="E33" s="44">
        <v>89</v>
      </c>
      <c r="F33" s="44">
        <v>1</v>
      </c>
      <c r="G33" s="44" t="s">
        <v>81</v>
      </c>
      <c r="H33" s="44" t="s">
        <v>103</v>
      </c>
      <c r="I33" s="41" t="s">
        <v>89</v>
      </c>
      <c r="J33" s="43">
        <f t="shared" si="13"/>
        <v>2.5</v>
      </c>
      <c r="K33" s="43">
        <f t="shared" si="14"/>
        <v>2.5</v>
      </c>
      <c r="L33" s="43">
        <f t="shared" si="14"/>
        <v>2.5</v>
      </c>
    </row>
    <row r="34" spans="1:12" ht="60">
      <c r="A34" s="30" t="s">
        <v>54</v>
      </c>
      <c r="B34" s="29" t="s">
        <v>184</v>
      </c>
      <c r="C34" s="29" t="s">
        <v>44</v>
      </c>
      <c r="D34" s="29" t="s">
        <v>52</v>
      </c>
      <c r="E34" s="44">
        <v>89</v>
      </c>
      <c r="F34" s="44">
        <v>1</v>
      </c>
      <c r="G34" s="44" t="s">
        <v>81</v>
      </c>
      <c r="H34" s="44" t="s">
        <v>103</v>
      </c>
      <c r="I34" s="41" t="s">
        <v>90</v>
      </c>
      <c r="J34" s="43">
        <v>2.5</v>
      </c>
      <c r="K34" s="43">
        <v>2.5</v>
      </c>
      <c r="L34" s="43">
        <v>2.5</v>
      </c>
    </row>
    <row r="35" spans="1:12" ht="15">
      <c r="A35" s="30" t="s">
        <v>62</v>
      </c>
      <c r="B35" s="29" t="s">
        <v>184</v>
      </c>
      <c r="C35" s="179" t="s">
        <v>44</v>
      </c>
      <c r="D35" s="179" t="s">
        <v>18</v>
      </c>
      <c r="E35" s="44"/>
      <c r="F35" s="44"/>
      <c r="G35" s="44"/>
      <c r="H35" s="44"/>
      <c r="I35" s="41"/>
      <c r="J35" s="54">
        <f t="shared" ref="J35:J37" si="15">J36</f>
        <v>50</v>
      </c>
      <c r="K35" s="42">
        <f t="shared" ref="K35:L37" si="16">K36</f>
        <v>50</v>
      </c>
      <c r="L35" s="42">
        <f t="shared" si="16"/>
        <v>50</v>
      </c>
    </row>
    <row r="36" spans="1:12" ht="93.75" customHeight="1">
      <c r="A36" s="30" t="s">
        <v>250</v>
      </c>
      <c r="B36" s="29" t="s">
        <v>184</v>
      </c>
      <c r="C36" s="29" t="s">
        <v>44</v>
      </c>
      <c r="D36" s="29" t="s">
        <v>18</v>
      </c>
      <c r="E36" s="44" t="s">
        <v>104</v>
      </c>
      <c r="F36" s="44" t="s">
        <v>105</v>
      </c>
      <c r="G36" s="44"/>
      <c r="H36" s="44"/>
      <c r="I36" s="41"/>
      <c r="J36" s="42">
        <f t="shared" si="15"/>
        <v>50</v>
      </c>
      <c r="K36" s="42">
        <f t="shared" si="16"/>
        <v>50</v>
      </c>
      <c r="L36" s="42">
        <f t="shared" si="16"/>
        <v>50</v>
      </c>
    </row>
    <row r="37" spans="1:12" ht="122.25" customHeight="1">
      <c r="A37" s="30" t="s">
        <v>251</v>
      </c>
      <c r="B37" s="29" t="s">
        <v>184</v>
      </c>
      <c r="C37" s="29" t="s">
        <v>44</v>
      </c>
      <c r="D37" s="29" t="s">
        <v>18</v>
      </c>
      <c r="E37" s="44" t="s">
        <v>104</v>
      </c>
      <c r="F37" s="44" t="s">
        <v>8</v>
      </c>
      <c r="G37" s="44"/>
      <c r="H37" s="44"/>
      <c r="I37" s="41"/>
      <c r="J37" s="42">
        <f t="shared" si="15"/>
        <v>50</v>
      </c>
      <c r="K37" s="42">
        <f t="shared" si="16"/>
        <v>50</v>
      </c>
      <c r="L37" s="42">
        <f t="shared" si="16"/>
        <v>50</v>
      </c>
    </row>
    <row r="38" spans="1:12" ht="75">
      <c r="A38" s="30" t="s">
        <v>290</v>
      </c>
      <c r="B38" s="29" t="s">
        <v>184</v>
      </c>
      <c r="C38" s="29" t="s">
        <v>44</v>
      </c>
      <c r="D38" s="29" t="s">
        <v>18</v>
      </c>
      <c r="E38" s="44" t="s">
        <v>104</v>
      </c>
      <c r="F38" s="44" t="s">
        <v>8</v>
      </c>
      <c r="G38" s="44" t="s">
        <v>81</v>
      </c>
      <c r="H38" s="44" t="s">
        <v>106</v>
      </c>
      <c r="I38" s="41"/>
      <c r="J38" s="42">
        <f>J40</f>
        <v>50</v>
      </c>
      <c r="K38" s="42">
        <f>K40</f>
        <v>50</v>
      </c>
      <c r="L38" s="42">
        <f>L40</f>
        <v>50</v>
      </c>
    </row>
    <row r="39" spans="1:12" ht="15">
      <c r="A39" s="30" t="s">
        <v>58</v>
      </c>
      <c r="B39" s="29" t="s">
        <v>184</v>
      </c>
      <c r="C39" s="29" t="s">
        <v>44</v>
      </c>
      <c r="D39" s="29" t="s">
        <v>18</v>
      </c>
      <c r="E39" s="44" t="s">
        <v>104</v>
      </c>
      <c r="F39" s="44" t="s">
        <v>8</v>
      </c>
      <c r="G39" s="44" t="s">
        <v>81</v>
      </c>
      <c r="H39" s="44" t="s">
        <v>106</v>
      </c>
      <c r="I39" s="41" t="s">
        <v>91</v>
      </c>
      <c r="J39" s="42">
        <f>J40</f>
        <v>50</v>
      </c>
      <c r="K39" s="42">
        <f>K40</f>
        <v>50</v>
      </c>
      <c r="L39" s="42">
        <f>L40</f>
        <v>50</v>
      </c>
    </row>
    <row r="40" spans="1:12" ht="15">
      <c r="A40" s="30" t="s">
        <v>63</v>
      </c>
      <c r="B40" s="29" t="s">
        <v>184</v>
      </c>
      <c r="C40" s="29" t="s">
        <v>44</v>
      </c>
      <c r="D40" s="29" t="s">
        <v>64</v>
      </c>
      <c r="E40" s="44" t="s">
        <v>104</v>
      </c>
      <c r="F40" s="44" t="s">
        <v>8</v>
      </c>
      <c r="G40" s="44" t="s">
        <v>81</v>
      </c>
      <c r="H40" s="44" t="s">
        <v>106</v>
      </c>
      <c r="I40" s="41" t="s">
        <v>93</v>
      </c>
      <c r="J40" s="42">
        <v>50</v>
      </c>
      <c r="K40" s="42">
        <v>50</v>
      </c>
      <c r="L40" s="42">
        <v>50</v>
      </c>
    </row>
    <row r="41" spans="1:12" ht="15">
      <c r="A41" s="27" t="s">
        <v>185</v>
      </c>
      <c r="B41" s="28" t="s">
        <v>184</v>
      </c>
      <c r="C41" s="211" t="s">
        <v>46</v>
      </c>
      <c r="D41" s="29"/>
      <c r="E41" s="44"/>
      <c r="F41" s="44"/>
      <c r="G41" s="44"/>
      <c r="H41" s="44"/>
      <c r="I41" s="41"/>
      <c r="J41" s="42">
        <f>J42</f>
        <v>494.2</v>
      </c>
      <c r="K41" s="42">
        <f t="shared" ref="K41:L41" si="17">K42</f>
        <v>510.5</v>
      </c>
      <c r="L41" s="42">
        <f t="shared" si="17"/>
        <v>528.79999999999995</v>
      </c>
    </row>
    <row r="42" spans="1:12" ht="30">
      <c r="A42" s="30" t="s">
        <v>186</v>
      </c>
      <c r="B42" s="29" t="s">
        <v>184</v>
      </c>
      <c r="C42" s="29" t="s">
        <v>46</v>
      </c>
      <c r="D42" s="29" t="s">
        <v>68</v>
      </c>
      <c r="E42" s="44"/>
      <c r="F42" s="44"/>
      <c r="G42" s="44"/>
      <c r="H42" s="44"/>
      <c r="I42" s="41"/>
      <c r="J42" s="42">
        <f t="shared" ref="J42:L43" si="18">J43</f>
        <v>494.2</v>
      </c>
      <c r="K42" s="42">
        <f t="shared" si="18"/>
        <v>510.5</v>
      </c>
      <c r="L42" s="42">
        <f t="shared" si="18"/>
        <v>528.79999999999995</v>
      </c>
    </row>
    <row r="43" spans="1:12" ht="60">
      <c r="A43" s="30" t="s">
        <v>187</v>
      </c>
      <c r="B43" s="29" t="s">
        <v>184</v>
      </c>
      <c r="C43" s="29" t="s">
        <v>46</v>
      </c>
      <c r="D43" s="29" t="s">
        <v>68</v>
      </c>
      <c r="E43" s="44" t="s">
        <v>112</v>
      </c>
      <c r="F43" s="44" t="s">
        <v>105</v>
      </c>
      <c r="G43" s="44"/>
      <c r="H43" s="44"/>
      <c r="I43" s="41"/>
      <c r="J43" s="42">
        <f>J44</f>
        <v>494.2</v>
      </c>
      <c r="K43" s="42">
        <f t="shared" si="18"/>
        <v>510.5</v>
      </c>
      <c r="L43" s="42">
        <f t="shared" si="18"/>
        <v>528.79999999999995</v>
      </c>
    </row>
    <row r="44" spans="1:12" ht="45">
      <c r="A44" s="30" t="s">
        <v>188</v>
      </c>
      <c r="B44" s="29" t="s">
        <v>184</v>
      </c>
      <c r="C44" s="29" t="s">
        <v>46</v>
      </c>
      <c r="D44" s="29" t="s">
        <v>68</v>
      </c>
      <c r="E44" s="44" t="s">
        <v>112</v>
      </c>
      <c r="F44" s="44" t="s">
        <v>10</v>
      </c>
      <c r="G44" s="44"/>
      <c r="H44" s="44"/>
      <c r="I44" s="41"/>
      <c r="J44" s="42">
        <f t="shared" ref="J44:J47" si="19">J45</f>
        <v>494.2</v>
      </c>
      <c r="K44" s="42">
        <f t="shared" ref="K44:L47" si="20">K45</f>
        <v>510.5</v>
      </c>
      <c r="L44" s="42">
        <f t="shared" si="20"/>
        <v>528.79999999999995</v>
      </c>
    </row>
    <row r="45" spans="1:12" ht="75">
      <c r="A45" s="32" t="s">
        <v>189</v>
      </c>
      <c r="B45" s="29" t="s">
        <v>184</v>
      </c>
      <c r="C45" s="29" t="s">
        <v>46</v>
      </c>
      <c r="D45" s="29" t="s">
        <v>68</v>
      </c>
      <c r="E45" s="44" t="s">
        <v>112</v>
      </c>
      <c r="F45" s="44" t="s">
        <v>10</v>
      </c>
      <c r="G45" s="44" t="s">
        <v>46</v>
      </c>
      <c r="H45" s="44"/>
      <c r="I45" s="41"/>
      <c r="J45" s="42">
        <f t="shared" si="19"/>
        <v>494.2</v>
      </c>
      <c r="K45" s="42">
        <f t="shared" si="20"/>
        <v>510.5</v>
      </c>
      <c r="L45" s="42">
        <f t="shared" si="20"/>
        <v>528.79999999999995</v>
      </c>
    </row>
    <row r="46" spans="1:12" ht="60">
      <c r="A46" s="30" t="s">
        <v>191</v>
      </c>
      <c r="B46" s="29" t="s">
        <v>184</v>
      </c>
      <c r="C46" s="29" t="s">
        <v>46</v>
      </c>
      <c r="D46" s="29" t="s">
        <v>68</v>
      </c>
      <c r="E46" s="44" t="s">
        <v>112</v>
      </c>
      <c r="F46" s="44" t="s">
        <v>10</v>
      </c>
      <c r="G46" s="44" t="s">
        <v>46</v>
      </c>
      <c r="H46" s="44" t="s">
        <v>190</v>
      </c>
      <c r="I46" s="41"/>
      <c r="J46" s="42">
        <f t="shared" si="19"/>
        <v>494.2</v>
      </c>
      <c r="K46" s="42">
        <f t="shared" si="20"/>
        <v>510.5</v>
      </c>
      <c r="L46" s="42">
        <f t="shared" si="20"/>
        <v>528.79999999999995</v>
      </c>
    </row>
    <row r="47" spans="1:12" ht="60">
      <c r="A47" s="30" t="s">
        <v>53</v>
      </c>
      <c r="B47" s="29" t="s">
        <v>184</v>
      </c>
      <c r="C47" s="29" t="s">
        <v>46</v>
      </c>
      <c r="D47" s="29" t="s">
        <v>68</v>
      </c>
      <c r="E47" s="44" t="s">
        <v>112</v>
      </c>
      <c r="F47" s="44" t="s">
        <v>10</v>
      </c>
      <c r="G47" s="44" t="s">
        <v>46</v>
      </c>
      <c r="H47" s="44" t="s">
        <v>190</v>
      </c>
      <c r="I47" s="41" t="s">
        <v>89</v>
      </c>
      <c r="J47" s="42">
        <f t="shared" si="19"/>
        <v>494.2</v>
      </c>
      <c r="K47" s="42">
        <f t="shared" si="20"/>
        <v>510.5</v>
      </c>
      <c r="L47" s="42">
        <f t="shared" si="20"/>
        <v>528.79999999999995</v>
      </c>
    </row>
    <row r="48" spans="1:12" ht="60">
      <c r="A48" s="30" t="s">
        <v>54</v>
      </c>
      <c r="B48" s="29" t="s">
        <v>184</v>
      </c>
      <c r="C48" s="29" t="s">
        <v>46</v>
      </c>
      <c r="D48" s="29" t="s">
        <v>68</v>
      </c>
      <c r="E48" s="44" t="s">
        <v>112</v>
      </c>
      <c r="F48" s="44" t="s">
        <v>10</v>
      </c>
      <c r="G48" s="44" t="s">
        <v>46</v>
      </c>
      <c r="H48" s="44" t="s">
        <v>190</v>
      </c>
      <c r="I48" s="41" t="s">
        <v>90</v>
      </c>
      <c r="J48" s="42">
        <v>494.2</v>
      </c>
      <c r="K48" s="42">
        <v>510.5</v>
      </c>
      <c r="L48" s="42">
        <v>528.79999999999995</v>
      </c>
    </row>
    <row r="49" spans="1:12" ht="18.75" customHeight="1">
      <c r="A49" s="27" t="s">
        <v>69</v>
      </c>
      <c r="B49" s="28" t="s">
        <v>184</v>
      </c>
      <c r="C49" s="211" t="s">
        <v>52</v>
      </c>
      <c r="D49" s="29"/>
      <c r="E49" s="44"/>
      <c r="F49" s="44"/>
      <c r="G49" s="44"/>
      <c r="H49" s="44"/>
      <c r="I49" s="41"/>
      <c r="J49" s="42">
        <f>J50</f>
        <v>3544.8</v>
      </c>
      <c r="K49" s="42">
        <f>K50</f>
        <v>3371.5</v>
      </c>
      <c r="L49" s="42">
        <f>L50</f>
        <v>3943.6</v>
      </c>
    </row>
    <row r="50" spans="1:12" ht="30">
      <c r="A50" s="30" t="s">
        <v>71</v>
      </c>
      <c r="B50" s="29" t="s">
        <v>184</v>
      </c>
      <c r="C50" s="29" t="s">
        <v>52</v>
      </c>
      <c r="D50" s="29" t="s">
        <v>72</v>
      </c>
      <c r="E50" s="44"/>
      <c r="F50" s="44"/>
      <c r="G50" s="44"/>
      <c r="H50" s="44"/>
      <c r="I50" s="41"/>
      <c r="J50" s="42">
        <f>J51+J56</f>
        <v>3544.8</v>
      </c>
      <c r="K50" s="42">
        <f>K56</f>
        <v>3371.5</v>
      </c>
      <c r="L50" s="42">
        <f>L56</f>
        <v>3943.6</v>
      </c>
    </row>
    <row r="51" spans="1:12" ht="63">
      <c r="A51" s="220" t="s">
        <v>300</v>
      </c>
      <c r="B51" s="29" t="s">
        <v>184</v>
      </c>
      <c r="C51" s="29" t="s">
        <v>52</v>
      </c>
      <c r="D51" s="29" t="s">
        <v>72</v>
      </c>
      <c r="E51" s="44" t="s">
        <v>52</v>
      </c>
      <c r="F51" s="44" t="s">
        <v>105</v>
      </c>
      <c r="G51" s="44"/>
      <c r="H51" s="44"/>
      <c r="I51" s="41"/>
      <c r="J51" s="42">
        <f>J52</f>
        <v>600</v>
      </c>
      <c r="K51" s="42"/>
      <c r="L51" s="42"/>
    </row>
    <row r="52" spans="1:12" ht="18" customHeight="1">
      <c r="A52" s="220" t="s">
        <v>303</v>
      </c>
      <c r="B52" s="29" t="s">
        <v>184</v>
      </c>
      <c r="C52" s="29" t="s">
        <v>52</v>
      </c>
      <c r="D52" s="29" t="s">
        <v>72</v>
      </c>
      <c r="E52" s="44" t="s">
        <v>52</v>
      </c>
      <c r="F52" s="44" t="s">
        <v>105</v>
      </c>
      <c r="G52" s="44" t="s">
        <v>299</v>
      </c>
      <c r="H52" s="44"/>
      <c r="I52" s="41"/>
      <c r="J52" s="42">
        <f>J53</f>
        <v>600</v>
      </c>
      <c r="K52" s="42"/>
      <c r="L52" s="42"/>
    </row>
    <row r="53" spans="1:12" ht="345" customHeight="1">
      <c r="A53" s="30" t="str">
        <f>A59</f>
        <v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9" t="s">
        <v>184</v>
      </c>
      <c r="C53" s="29" t="s">
        <v>52</v>
      </c>
      <c r="D53" s="29" t="s">
        <v>72</v>
      </c>
      <c r="E53" s="44" t="s">
        <v>52</v>
      </c>
      <c r="F53" s="44" t="s">
        <v>105</v>
      </c>
      <c r="G53" s="44" t="s">
        <v>299</v>
      </c>
      <c r="H53" s="44" t="s">
        <v>113</v>
      </c>
      <c r="I53" s="41"/>
      <c r="J53" s="42">
        <f>J54</f>
        <v>600</v>
      </c>
      <c r="K53" s="42"/>
      <c r="L53" s="42"/>
    </row>
    <row r="54" spans="1:12" ht="63">
      <c r="A54" s="222" t="s">
        <v>301</v>
      </c>
      <c r="B54" s="29" t="s">
        <v>184</v>
      </c>
      <c r="C54" s="29" t="s">
        <v>52</v>
      </c>
      <c r="D54" s="29" t="s">
        <v>72</v>
      </c>
      <c r="E54" s="44" t="s">
        <v>52</v>
      </c>
      <c r="F54" s="44" t="s">
        <v>105</v>
      </c>
      <c r="G54" s="44" t="s">
        <v>299</v>
      </c>
      <c r="H54" s="44" t="s">
        <v>113</v>
      </c>
      <c r="I54" s="41" t="s">
        <v>96</v>
      </c>
      <c r="J54" s="42">
        <f>J55</f>
        <v>600</v>
      </c>
      <c r="K54" s="42"/>
      <c r="L54" s="42"/>
    </row>
    <row r="55" spans="1:12" ht="15.75">
      <c r="A55" s="220" t="s">
        <v>302</v>
      </c>
      <c r="B55" s="29" t="s">
        <v>184</v>
      </c>
      <c r="C55" s="29" t="s">
        <v>52</v>
      </c>
      <c r="D55" s="29" t="s">
        <v>72</v>
      </c>
      <c r="E55" s="44" t="s">
        <v>52</v>
      </c>
      <c r="F55" s="44" t="s">
        <v>105</v>
      </c>
      <c r="G55" s="44" t="s">
        <v>299</v>
      </c>
      <c r="H55" s="44" t="s">
        <v>113</v>
      </c>
      <c r="I55" s="41" t="s">
        <v>97</v>
      </c>
      <c r="J55" s="42">
        <v>600</v>
      </c>
      <c r="K55" s="42"/>
      <c r="L55" s="42"/>
    </row>
    <row r="56" spans="1:12" ht="105">
      <c r="A56" s="33" t="s">
        <v>281</v>
      </c>
      <c r="B56" s="29" t="s">
        <v>184</v>
      </c>
      <c r="C56" s="29" t="s">
        <v>52</v>
      </c>
      <c r="D56" s="29" t="s">
        <v>72</v>
      </c>
      <c r="E56" s="44" t="s">
        <v>17</v>
      </c>
      <c r="F56" s="44" t="s">
        <v>105</v>
      </c>
      <c r="G56" s="44"/>
      <c r="H56" s="44"/>
      <c r="I56" s="41"/>
      <c r="J56" s="42">
        <f>J58</f>
        <v>2944.8</v>
      </c>
      <c r="K56" s="42">
        <f>K58</f>
        <v>3371.5</v>
      </c>
      <c r="L56" s="42">
        <f>L58</f>
        <v>3943.6</v>
      </c>
    </row>
    <row r="57" spans="1:12" ht="105">
      <c r="A57" s="33" t="s">
        <v>282</v>
      </c>
      <c r="B57" s="29" t="s">
        <v>184</v>
      </c>
      <c r="C57" s="29" t="s">
        <v>52</v>
      </c>
      <c r="D57" s="29" t="s">
        <v>72</v>
      </c>
      <c r="E57" s="44" t="s">
        <v>17</v>
      </c>
      <c r="F57" s="44" t="s">
        <v>8</v>
      </c>
      <c r="G57" s="44"/>
      <c r="H57" s="44"/>
      <c r="I57" s="41"/>
      <c r="J57" s="42">
        <f>J58</f>
        <v>2944.8</v>
      </c>
      <c r="K57" s="42">
        <f>K58</f>
        <v>3371.5</v>
      </c>
      <c r="L57" s="42">
        <f>L58</f>
        <v>3943.6</v>
      </c>
    </row>
    <row r="58" spans="1:12" ht="75">
      <c r="A58" s="33" t="s">
        <v>192</v>
      </c>
      <c r="B58" s="29" t="s">
        <v>184</v>
      </c>
      <c r="C58" s="29" t="s">
        <v>52</v>
      </c>
      <c r="D58" s="29" t="s">
        <v>72</v>
      </c>
      <c r="E58" s="44" t="s">
        <v>17</v>
      </c>
      <c r="F58" s="44" t="s">
        <v>8</v>
      </c>
      <c r="G58" s="44" t="s">
        <v>46</v>
      </c>
      <c r="H58" s="44"/>
      <c r="I58" s="41"/>
      <c r="J58" s="42">
        <f>J59</f>
        <v>2944.8</v>
      </c>
      <c r="K58" s="42">
        <f t="shared" ref="J58:L60" si="21">K59</f>
        <v>3371.5</v>
      </c>
      <c r="L58" s="42">
        <f t="shared" si="21"/>
        <v>3943.6</v>
      </c>
    </row>
    <row r="59" spans="1:12" ht="345">
      <c r="A59" s="33" t="s">
        <v>193</v>
      </c>
      <c r="B59" s="29" t="s">
        <v>184</v>
      </c>
      <c r="C59" s="29" t="s">
        <v>52</v>
      </c>
      <c r="D59" s="29" t="s">
        <v>72</v>
      </c>
      <c r="E59" s="44" t="s">
        <v>17</v>
      </c>
      <c r="F59" s="44" t="s">
        <v>8</v>
      </c>
      <c r="G59" s="44" t="s">
        <v>46</v>
      </c>
      <c r="H59" s="44" t="s">
        <v>113</v>
      </c>
      <c r="I59" s="41"/>
      <c r="J59" s="42">
        <f t="shared" si="21"/>
        <v>2944.8</v>
      </c>
      <c r="K59" s="42">
        <f t="shared" si="21"/>
        <v>3371.5</v>
      </c>
      <c r="L59" s="42">
        <f t="shared" si="21"/>
        <v>3943.6</v>
      </c>
    </row>
    <row r="60" spans="1:12" ht="53.25" customHeight="1">
      <c r="A60" s="30" t="s">
        <v>53</v>
      </c>
      <c r="B60" s="29" t="s">
        <v>184</v>
      </c>
      <c r="C60" s="29" t="s">
        <v>52</v>
      </c>
      <c r="D60" s="29" t="s">
        <v>72</v>
      </c>
      <c r="E60" s="44" t="s">
        <v>17</v>
      </c>
      <c r="F60" s="44" t="s">
        <v>8</v>
      </c>
      <c r="G60" s="44" t="s">
        <v>46</v>
      </c>
      <c r="H60" s="44" t="s">
        <v>113</v>
      </c>
      <c r="I60" s="41" t="s">
        <v>89</v>
      </c>
      <c r="J60" s="42">
        <f t="shared" si="21"/>
        <v>2944.8</v>
      </c>
      <c r="K60" s="42">
        <f t="shared" si="21"/>
        <v>3371.5</v>
      </c>
      <c r="L60" s="42">
        <f t="shared" si="21"/>
        <v>3943.6</v>
      </c>
    </row>
    <row r="61" spans="1:12" ht="60">
      <c r="A61" s="30" t="s">
        <v>54</v>
      </c>
      <c r="B61" s="29" t="s">
        <v>184</v>
      </c>
      <c r="C61" s="29" t="s">
        <v>52</v>
      </c>
      <c r="D61" s="29" t="s">
        <v>72</v>
      </c>
      <c r="E61" s="44" t="s">
        <v>17</v>
      </c>
      <c r="F61" s="44" t="s">
        <v>8</v>
      </c>
      <c r="G61" s="44" t="s">
        <v>46</v>
      </c>
      <c r="H61" s="44" t="s">
        <v>113</v>
      </c>
      <c r="I61" s="41" t="s">
        <v>90</v>
      </c>
      <c r="J61" s="42">
        <v>2944.8</v>
      </c>
      <c r="K61" s="42">
        <v>3371.5</v>
      </c>
      <c r="L61" s="42">
        <v>3943.6</v>
      </c>
    </row>
    <row r="62" spans="1:12" ht="28.5">
      <c r="A62" s="27" t="s">
        <v>75</v>
      </c>
      <c r="B62" s="28" t="s">
        <v>184</v>
      </c>
      <c r="C62" s="211" t="s">
        <v>60</v>
      </c>
      <c r="D62" s="29"/>
      <c r="E62" s="44"/>
      <c r="F62" s="44"/>
      <c r="G62" s="44"/>
      <c r="H62" s="44"/>
      <c r="I62" s="41"/>
      <c r="J62" s="42">
        <f>J63+J78</f>
        <v>31053.5</v>
      </c>
      <c r="K62" s="42">
        <f t="shared" ref="K62:L62" si="22">K63+K78</f>
        <v>8360</v>
      </c>
      <c r="L62" s="42">
        <f t="shared" si="22"/>
        <v>7300</v>
      </c>
    </row>
    <row r="63" spans="1:12" ht="15">
      <c r="A63" s="34" t="s">
        <v>82</v>
      </c>
      <c r="B63" s="36">
        <v>926</v>
      </c>
      <c r="C63" s="29" t="s">
        <v>60</v>
      </c>
      <c r="D63" s="29" t="s">
        <v>68</v>
      </c>
      <c r="E63" s="44"/>
      <c r="F63" s="44"/>
      <c r="G63" s="44"/>
      <c r="H63" s="44"/>
      <c r="I63" s="29"/>
      <c r="J63" s="42">
        <f>J64+J73</f>
        <v>14525.5</v>
      </c>
      <c r="K63" s="42">
        <f t="shared" ref="K63:L63" si="23">K64+K73</f>
        <v>7300</v>
      </c>
      <c r="L63" s="42">
        <f t="shared" si="23"/>
        <v>7300</v>
      </c>
    </row>
    <row r="64" spans="1:12" ht="105">
      <c r="A64" s="34" t="s">
        <v>283</v>
      </c>
      <c r="B64" s="36">
        <v>926</v>
      </c>
      <c r="C64" s="29" t="s">
        <v>60</v>
      </c>
      <c r="D64" s="29" t="s">
        <v>68</v>
      </c>
      <c r="E64" s="44" t="s">
        <v>17</v>
      </c>
      <c r="F64" s="44" t="s">
        <v>105</v>
      </c>
      <c r="G64" s="44"/>
      <c r="H64" s="44"/>
      <c r="I64" s="29"/>
      <c r="J64" s="42">
        <f>J66</f>
        <v>7346</v>
      </c>
      <c r="K64" s="42">
        <f t="shared" ref="K64:L64" si="24">K66</f>
        <v>7300</v>
      </c>
      <c r="L64" s="42">
        <f t="shared" si="24"/>
        <v>7300</v>
      </c>
    </row>
    <row r="65" spans="1:12" ht="105">
      <c r="A65" s="34" t="s">
        <v>284</v>
      </c>
      <c r="B65" s="36">
        <v>926</v>
      </c>
      <c r="C65" s="29" t="s">
        <v>60</v>
      </c>
      <c r="D65" s="29" t="s">
        <v>68</v>
      </c>
      <c r="E65" s="44" t="s">
        <v>17</v>
      </c>
      <c r="F65" s="44" t="s">
        <v>8</v>
      </c>
      <c r="G65" s="44"/>
      <c r="H65" s="44"/>
      <c r="I65" s="29"/>
      <c r="J65" s="42">
        <f>J66</f>
        <v>7346</v>
      </c>
      <c r="K65" s="42">
        <f>K66</f>
        <v>7300</v>
      </c>
      <c r="L65" s="42">
        <f>L66</f>
        <v>7300</v>
      </c>
    </row>
    <row r="66" spans="1:12" ht="30">
      <c r="A66" s="37" t="s">
        <v>194</v>
      </c>
      <c r="B66" s="36">
        <v>926</v>
      </c>
      <c r="C66" s="29" t="s">
        <v>60</v>
      </c>
      <c r="D66" s="29" t="s">
        <v>68</v>
      </c>
      <c r="E66" s="44" t="s">
        <v>17</v>
      </c>
      <c r="F66" s="44" t="s">
        <v>8</v>
      </c>
      <c r="G66" s="44" t="s">
        <v>61</v>
      </c>
      <c r="H66" s="44"/>
      <c r="I66" s="29"/>
      <c r="J66" s="42">
        <f>J67+J70</f>
        <v>7346</v>
      </c>
      <c r="K66" s="42">
        <f t="shared" ref="K66:L66" si="25">K67+K70</f>
        <v>7300</v>
      </c>
      <c r="L66" s="42">
        <f t="shared" si="25"/>
        <v>7300</v>
      </c>
    </row>
    <row r="67" spans="1:12" ht="15">
      <c r="A67" s="34" t="s">
        <v>196</v>
      </c>
      <c r="B67" s="36">
        <v>926</v>
      </c>
      <c r="C67" s="29" t="s">
        <v>60</v>
      </c>
      <c r="D67" s="29" t="s">
        <v>68</v>
      </c>
      <c r="E67" s="44" t="s">
        <v>17</v>
      </c>
      <c r="F67" s="44" t="s">
        <v>8</v>
      </c>
      <c r="G67" s="44" t="s">
        <v>61</v>
      </c>
      <c r="H67" s="44" t="s">
        <v>195</v>
      </c>
      <c r="I67" s="29"/>
      <c r="J67" s="42">
        <f t="shared" ref="J67:J68" si="26">J68</f>
        <v>2300</v>
      </c>
      <c r="K67" s="42">
        <f t="shared" ref="K67:K68" si="27">K68</f>
        <v>2300</v>
      </c>
      <c r="L67" s="42">
        <f t="shared" ref="L67:L68" si="28">L68</f>
        <v>2300</v>
      </c>
    </row>
    <row r="68" spans="1:12" ht="60">
      <c r="A68" s="30" t="s">
        <v>53</v>
      </c>
      <c r="B68" s="36">
        <v>926</v>
      </c>
      <c r="C68" s="29" t="s">
        <v>60</v>
      </c>
      <c r="D68" s="29" t="s">
        <v>68</v>
      </c>
      <c r="E68" s="44" t="s">
        <v>17</v>
      </c>
      <c r="F68" s="44" t="s">
        <v>8</v>
      </c>
      <c r="G68" s="44" t="s">
        <v>61</v>
      </c>
      <c r="H68" s="44" t="s">
        <v>195</v>
      </c>
      <c r="I68" s="29" t="s">
        <v>89</v>
      </c>
      <c r="J68" s="42">
        <f t="shared" si="26"/>
        <v>2300</v>
      </c>
      <c r="K68" s="42">
        <f t="shared" si="27"/>
        <v>2300</v>
      </c>
      <c r="L68" s="42">
        <f t="shared" si="28"/>
        <v>2300</v>
      </c>
    </row>
    <row r="69" spans="1:12" ht="60">
      <c r="A69" s="30" t="s">
        <v>54</v>
      </c>
      <c r="B69" s="36">
        <v>926</v>
      </c>
      <c r="C69" s="29" t="s">
        <v>60</v>
      </c>
      <c r="D69" s="29" t="s">
        <v>68</v>
      </c>
      <c r="E69" s="44" t="s">
        <v>17</v>
      </c>
      <c r="F69" s="44" t="s">
        <v>8</v>
      </c>
      <c r="G69" s="44" t="s">
        <v>61</v>
      </c>
      <c r="H69" s="44" t="s">
        <v>195</v>
      </c>
      <c r="I69" s="29" t="s">
        <v>90</v>
      </c>
      <c r="J69" s="42">
        <v>2300</v>
      </c>
      <c r="K69" s="42">
        <v>2300</v>
      </c>
      <c r="L69" s="42">
        <v>2300</v>
      </c>
    </row>
    <row r="70" spans="1:12" ht="30">
      <c r="A70" s="34" t="s">
        <v>198</v>
      </c>
      <c r="B70" s="36">
        <v>926</v>
      </c>
      <c r="C70" s="29" t="s">
        <v>60</v>
      </c>
      <c r="D70" s="29" t="s">
        <v>68</v>
      </c>
      <c r="E70" s="44" t="s">
        <v>17</v>
      </c>
      <c r="F70" s="44" t="s">
        <v>8</v>
      </c>
      <c r="G70" s="44" t="s">
        <v>61</v>
      </c>
      <c r="H70" s="44" t="s">
        <v>197</v>
      </c>
      <c r="I70" s="29"/>
      <c r="J70" s="42">
        <f>J71</f>
        <v>5046</v>
      </c>
      <c r="K70" s="42">
        <f t="shared" ref="K70:K71" si="29">K71</f>
        <v>5000</v>
      </c>
      <c r="L70" s="42">
        <f t="shared" ref="L70:L71" si="30">L71</f>
        <v>5000</v>
      </c>
    </row>
    <row r="71" spans="1:12" ht="51.75" customHeight="1">
      <c r="A71" s="30" t="s">
        <v>53</v>
      </c>
      <c r="B71" s="36">
        <v>926</v>
      </c>
      <c r="C71" s="29" t="s">
        <v>60</v>
      </c>
      <c r="D71" s="29" t="s">
        <v>68</v>
      </c>
      <c r="E71" s="44" t="s">
        <v>17</v>
      </c>
      <c r="F71" s="44" t="s">
        <v>8</v>
      </c>
      <c r="G71" s="44" t="s">
        <v>61</v>
      </c>
      <c r="H71" s="44" t="s">
        <v>197</v>
      </c>
      <c r="I71" s="29" t="s">
        <v>89</v>
      </c>
      <c r="J71" s="42">
        <f>J72</f>
        <v>5046</v>
      </c>
      <c r="K71" s="42">
        <f t="shared" si="29"/>
        <v>5000</v>
      </c>
      <c r="L71" s="42">
        <f t="shared" si="30"/>
        <v>5000</v>
      </c>
    </row>
    <row r="72" spans="1:12" ht="60">
      <c r="A72" s="30" t="s">
        <v>54</v>
      </c>
      <c r="B72" s="36">
        <v>926</v>
      </c>
      <c r="C72" s="29" t="s">
        <v>60</v>
      </c>
      <c r="D72" s="29" t="s">
        <v>68</v>
      </c>
      <c r="E72" s="44" t="s">
        <v>17</v>
      </c>
      <c r="F72" s="44" t="s">
        <v>8</v>
      </c>
      <c r="G72" s="44" t="s">
        <v>61</v>
      </c>
      <c r="H72" s="44" t="s">
        <v>197</v>
      </c>
      <c r="I72" s="29" t="s">
        <v>90</v>
      </c>
      <c r="J72" s="42">
        <v>5046</v>
      </c>
      <c r="K72" s="42">
        <v>5000</v>
      </c>
      <c r="L72" s="42">
        <v>5000</v>
      </c>
    </row>
    <row r="73" spans="1:12" ht="75">
      <c r="A73" s="181" t="s">
        <v>296</v>
      </c>
      <c r="B73" s="36">
        <v>926</v>
      </c>
      <c r="C73" s="35" t="s">
        <v>60</v>
      </c>
      <c r="D73" s="35" t="s">
        <v>68</v>
      </c>
      <c r="E73" s="44" t="s">
        <v>199</v>
      </c>
      <c r="F73" s="44" t="s">
        <v>105</v>
      </c>
      <c r="G73" s="44"/>
      <c r="H73" s="44"/>
      <c r="I73" s="29"/>
      <c r="J73" s="42">
        <f>J74</f>
        <v>7179.5</v>
      </c>
      <c r="K73" s="42">
        <f t="shared" ref="K73:K76" si="31">K74</f>
        <v>0</v>
      </c>
      <c r="L73" s="42">
        <f t="shared" ref="L73:L76" si="32">L74</f>
        <v>0</v>
      </c>
    </row>
    <row r="74" spans="1:12" ht="60">
      <c r="A74" s="181" t="s">
        <v>202</v>
      </c>
      <c r="B74" s="36">
        <v>926</v>
      </c>
      <c r="C74" s="35" t="s">
        <v>60</v>
      </c>
      <c r="D74" s="35" t="s">
        <v>68</v>
      </c>
      <c r="E74" s="44" t="s">
        <v>199</v>
      </c>
      <c r="F74" s="44" t="s">
        <v>105</v>
      </c>
      <c r="G74" s="44" t="s">
        <v>200</v>
      </c>
      <c r="H74" s="44"/>
      <c r="I74" s="29"/>
      <c r="J74" s="42">
        <f>J75</f>
        <v>7179.5</v>
      </c>
      <c r="K74" s="42">
        <f t="shared" si="31"/>
        <v>0</v>
      </c>
      <c r="L74" s="42">
        <f t="shared" si="32"/>
        <v>0</v>
      </c>
    </row>
    <row r="75" spans="1:12" ht="30">
      <c r="A75" s="34" t="s">
        <v>204</v>
      </c>
      <c r="B75" s="36">
        <v>926</v>
      </c>
      <c r="C75" s="35" t="s">
        <v>60</v>
      </c>
      <c r="D75" s="35" t="s">
        <v>68</v>
      </c>
      <c r="E75" s="44" t="s">
        <v>199</v>
      </c>
      <c r="F75" s="44" t="s">
        <v>105</v>
      </c>
      <c r="G75" s="44" t="s">
        <v>200</v>
      </c>
      <c r="H75" s="44" t="s">
        <v>203</v>
      </c>
      <c r="I75" s="29"/>
      <c r="J75" s="42">
        <f>J76</f>
        <v>7179.5</v>
      </c>
      <c r="K75" s="42">
        <f t="shared" si="31"/>
        <v>0</v>
      </c>
      <c r="L75" s="42">
        <f t="shared" si="32"/>
        <v>0</v>
      </c>
    </row>
    <row r="76" spans="1:12" ht="46.5" customHeight="1">
      <c r="A76" s="30" t="s">
        <v>53</v>
      </c>
      <c r="B76" s="36">
        <v>926</v>
      </c>
      <c r="C76" s="35" t="s">
        <v>60</v>
      </c>
      <c r="D76" s="35" t="s">
        <v>68</v>
      </c>
      <c r="E76" s="44" t="s">
        <v>199</v>
      </c>
      <c r="F76" s="44" t="s">
        <v>105</v>
      </c>
      <c r="G76" s="44" t="s">
        <v>200</v>
      </c>
      <c r="H76" s="44" t="s">
        <v>203</v>
      </c>
      <c r="I76" s="29" t="s">
        <v>89</v>
      </c>
      <c r="J76" s="42">
        <f>J77</f>
        <v>7179.5</v>
      </c>
      <c r="K76" s="42">
        <f t="shared" si="31"/>
        <v>0</v>
      </c>
      <c r="L76" s="42">
        <f t="shared" si="32"/>
        <v>0</v>
      </c>
    </row>
    <row r="77" spans="1:12" ht="60">
      <c r="A77" s="30" t="s">
        <v>54</v>
      </c>
      <c r="B77" s="36">
        <v>926</v>
      </c>
      <c r="C77" s="35" t="s">
        <v>60</v>
      </c>
      <c r="D77" s="35" t="s">
        <v>68</v>
      </c>
      <c r="E77" s="44" t="s">
        <v>199</v>
      </c>
      <c r="F77" s="44" t="s">
        <v>105</v>
      </c>
      <c r="G77" s="44" t="s">
        <v>200</v>
      </c>
      <c r="H77" s="44" t="s">
        <v>203</v>
      </c>
      <c r="I77" s="29" t="s">
        <v>90</v>
      </c>
      <c r="J77" s="42">
        <v>7179.5</v>
      </c>
      <c r="K77" s="42"/>
      <c r="L77" s="42"/>
    </row>
    <row r="78" spans="1:12" ht="45">
      <c r="A78" s="34" t="s">
        <v>83</v>
      </c>
      <c r="B78" s="36">
        <v>926</v>
      </c>
      <c r="C78" s="35" t="s">
        <v>60</v>
      </c>
      <c r="D78" s="35" t="s">
        <v>60</v>
      </c>
      <c r="E78" s="44"/>
      <c r="F78" s="44"/>
      <c r="G78" s="44"/>
      <c r="H78" s="44"/>
      <c r="I78" s="29"/>
      <c r="J78" s="42">
        <f t="shared" ref="J78:L83" si="33">J79</f>
        <v>16528</v>
      </c>
      <c r="K78" s="42">
        <f t="shared" si="33"/>
        <v>1060</v>
      </c>
      <c r="L78" s="42">
        <f t="shared" si="33"/>
        <v>0</v>
      </c>
    </row>
    <row r="79" spans="1:12" ht="77.25" customHeight="1">
      <c r="A79" s="181" t="s">
        <v>257</v>
      </c>
      <c r="B79" s="36">
        <v>926</v>
      </c>
      <c r="C79" s="35" t="s">
        <v>60</v>
      </c>
      <c r="D79" s="35" t="s">
        <v>60</v>
      </c>
      <c r="E79" s="44" t="s">
        <v>110</v>
      </c>
      <c r="F79" s="44" t="s">
        <v>105</v>
      </c>
      <c r="G79" s="44"/>
      <c r="H79" s="44"/>
      <c r="I79" s="29"/>
      <c r="J79" s="42">
        <f t="shared" si="33"/>
        <v>16528</v>
      </c>
      <c r="K79" s="42">
        <f t="shared" si="33"/>
        <v>1060</v>
      </c>
      <c r="L79" s="42">
        <f t="shared" si="33"/>
        <v>0</v>
      </c>
    </row>
    <row r="80" spans="1:12" ht="45">
      <c r="A80" s="33" t="s">
        <v>84</v>
      </c>
      <c r="B80" s="36">
        <v>926</v>
      </c>
      <c r="C80" s="35" t="s">
        <v>60</v>
      </c>
      <c r="D80" s="35" t="s">
        <v>60</v>
      </c>
      <c r="E80" s="44" t="s">
        <v>110</v>
      </c>
      <c r="F80" s="44" t="s">
        <v>9</v>
      </c>
      <c r="G80" s="44"/>
      <c r="H80" s="44"/>
      <c r="I80" s="29"/>
      <c r="J80" s="42">
        <f t="shared" si="33"/>
        <v>16528</v>
      </c>
      <c r="K80" s="42">
        <f t="shared" si="33"/>
        <v>1060</v>
      </c>
      <c r="L80" s="42">
        <f t="shared" si="33"/>
        <v>0</v>
      </c>
    </row>
    <row r="81" spans="1:12" ht="47.25" customHeight="1">
      <c r="A81" s="33" t="s">
        <v>85</v>
      </c>
      <c r="B81" s="36">
        <v>926</v>
      </c>
      <c r="C81" s="35" t="s">
        <v>60</v>
      </c>
      <c r="D81" s="35" t="s">
        <v>60</v>
      </c>
      <c r="E81" s="44" t="s">
        <v>110</v>
      </c>
      <c r="F81" s="44" t="s">
        <v>9</v>
      </c>
      <c r="G81" s="44" t="s">
        <v>60</v>
      </c>
      <c r="H81" s="44"/>
      <c r="I81" s="29"/>
      <c r="J81" s="42">
        <f t="shared" si="33"/>
        <v>16528</v>
      </c>
      <c r="K81" s="42">
        <f t="shared" si="33"/>
        <v>1060</v>
      </c>
      <c r="L81" s="42">
        <f t="shared" si="33"/>
        <v>0</v>
      </c>
    </row>
    <row r="82" spans="1:12" ht="90">
      <c r="A82" s="33" t="s">
        <v>86</v>
      </c>
      <c r="B82" s="36">
        <v>926</v>
      </c>
      <c r="C82" s="35" t="s">
        <v>60</v>
      </c>
      <c r="D82" s="35" t="s">
        <v>60</v>
      </c>
      <c r="E82" s="44" t="s">
        <v>110</v>
      </c>
      <c r="F82" s="44" t="s">
        <v>9</v>
      </c>
      <c r="G82" s="44" t="s">
        <v>60</v>
      </c>
      <c r="H82" s="44" t="s">
        <v>114</v>
      </c>
      <c r="I82" s="29"/>
      <c r="J82" s="42">
        <f t="shared" si="33"/>
        <v>16528</v>
      </c>
      <c r="K82" s="42">
        <f t="shared" si="33"/>
        <v>1060</v>
      </c>
      <c r="L82" s="42">
        <f t="shared" si="33"/>
        <v>0</v>
      </c>
    </row>
    <row r="83" spans="1:12" ht="45">
      <c r="A83" s="30" t="s">
        <v>76</v>
      </c>
      <c r="B83" s="36">
        <v>926</v>
      </c>
      <c r="C83" s="35" t="s">
        <v>60</v>
      </c>
      <c r="D83" s="35" t="s">
        <v>60</v>
      </c>
      <c r="E83" s="44" t="s">
        <v>110</v>
      </c>
      <c r="F83" s="44" t="s">
        <v>9</v>
      </c>
      <c r="G83" s="44" t="s">
        <v>60</v>
      </c>
      <c r="H83" s="44" t="s">
        <v>114</v>
      </c>
      <c r="I83" s="29" t="s">
        <v>96</v>
      </c>
      <c r="J83" s="42">
        <f t="shared" si="33"/>
        <v>16528</v>
      </c>
      <c r="K83" s="42">
        <f t="shared" si="33"/>
        <v>1060</v>
      </c>
      <c r="L83" s="42">
        <f t="shared" si="33"/>
        <v>0</v>
      </c>
    </row>
    <row r="84" spans="1:12" ht="15">
      <c r="A84" s="30" t="s">
        <v>73</v>
      </c>
      <c r="B84" s="36">
        <v>926</v>
      </c>
      <c r="C84" s="35" t="s">
        <v>60</v>
      </c>
      <c r="D84" s="35" t="s">
        <v>60</v>
      </c>
      <c r="E84" s="44" t="s">
        <v>110</v>
      </c>
      <c r="F84" s="44" t="s">
        <v>9</v>
      </c>
      <c r="G84" s="44" t="s">
        <v>60</v>
      </c>
      <c r="H84" s="44" t="s">
        <v>114</v>
      </c>
      <c r="I84" s="29" t="s">
        <v>97</v>
      </c>
      <c r="J84" s="42">
        <v>16528</v>
      </c>
      <c r="K84" s="42">
        <v>1060</v>
      </c>
      <c r="L84" s="42">
        <v>0</v>
      </c>
    </row>
    <row r="85" spans="1:12" ht="15">
      <c r="A85" s="27" t="s">
        <v>77</v>
      </c>
      <c r="B85" s="28" t="s">
        <v>184</v>
      </c>
      <c r="C85" s="211" t="s">
        <v>17</v>
      </c>
      <c r="D85" s="29"/>
      <c r="E85" s="44"/>
      <c r="F85" s="44"/>
      <c r="G85" s="44"/>
      <c r="H85" s="44"/>
      <c r="I85" s="41"/>
      <c r="J85" s="42">
        <f t="shared" ref="J85:L90" si="34">J86</f>
        <v>173.9</v>
      </c>
      <c r="K85" s="54">
        <f t="shared" si="34"/>
        <v>173.9</v>
      </c>
      <c r="L85" s="42">
        <f t="shared" si="34"/>
        <v>173.9</v>
      </c>
    </row>
    <row r="86" spans="1:12" ht="15">
      <c r="A86" s="30" t="s">
        <v>78</v>
      </c>
      <c r="B86" s="29" t="s">
        <v>184</v>
      </c>
      <c r="C86" s="29" t="s">
        <v>17</v>
      </c>
      <c r="D86" s="29" t="s">
        <v>44</v>
      </c>
      <c r="E86" s="44"/>
      <c r="F86" s="44"/>
      <c r="G86" s="44"/>
      <c r="H86" s="44"/>
      <c r="I86" s="41"/>
      <c r="J86" s="42">
        <f t="shared" si="34"/>
        <v>173.9</v>
      </c>
      <c r="K86" s="42">
        <f t="shared" si="34"/>
        <v>173.9</v>
      </c>
      <c r="L86" s="42">
        <f t="shared" si="34"/>
        <v>173.9</v>
      </c>
    </row>
    <row r="87" spans="1:12" ht="99" customHeight="1">
      <c r="A87" s="30" t="s">
        <v>285</v>
      </c>
      <c r="B87" s="29" t="s">
        <v>184</v>
      </c>
      <c r="C87" s="29" t="s">
        <v>17</v>
      </c>
      <c r="D87" s="29" t="s">
        <v>44</v>
      </c>
      <c r="E87" s="44" t="s">
        <v>104</v>
      </c>
      <c r="F87" s="44" t="s">
        <v>105</v>
      </c>
      <c r="G87" s="44"/>
      <c r="H87" s="44"/>
      <c r="I87" s="41"/>
      <c r="J87" s="42">
        <f t="shared" si="34"/>
        <v>173.9</v>
      </c>
      <c r="K87" s="42">
        <f t="shared" si="34"/>
        <v>173.9</v>
      </c>
      <c r="L87" s="42">
        <f t="shared" si="34"/>
        <v>173.9</v>
      </c>
    </row>
    <row r="88" spans="1:12" ht="120">
      <c r="A88" s="30" t="s">
        <v>253</v>
      </c>
      <c r="B88" s="29" t="s">
        <v>184</v>
      </c>
      <c r="C88" s="29" t="s">
        <v>17</v>
      </c>
      <c r="D88" s="29" t="s">
        <v>44</v>
      </c>
      <c r="E88" s="44" t="s">
        <v>104</v>
      </c>
      <c r="F88" s="44" t="s">
        <v>8</v>
      </c>
      <c r="G88" s="44"/>
      <c r="H88" s="44"/>
      <c r="I88" s="41"/>
      <c r="J88" s="42">
        <f t="shared" si="34"/>
        <v>173.9</v>
      </c>
      <c r="K88" s="42">
        <f t="shared" si="34"/>
        <v>173.9</v>
      </c>
      <c r="L88" s="42">
        <f t="shared" si="34"/>
        <v>173.9</v>
      </c>
    </row>
    <row r="89" spans="1:12" ht="45">
      <c r="A89" s="30" t="s">
        <v>79</v>
      </c>
      <c r="B89" s="29" t="s">
        <v>184</v>
      </c>
      <c r="C89" s="29" t="s">
        <v>17</v>
      </c>
      <c r="D89" s="29" t="s">
        <v>44</v>
      </c>
      <c r="E89" s="44" t="s">
        <v>104</v>
      </c>
      <c r="F89" s="44" t="s">
        <v>8</v>
      </c>
      <c r="G89" s="44" t="s">
        <v>81</v>
      </c>
      <c r="H89" s="44" t="s">
        <v>111</v>
      </c>
      <c r="I89" s="41"/>
      <c r="J89" s="42">
        <f t="shared" si="34"/>
        <v>173.9</v>
      </c>
      <c r="K89" s="42">
        <f t="shared" si="34"/>
        <v>173.9</v>
      </c>
      <c r="L89" s="42">
        <f t="shared" si="34"/>
        <v>173.9</v>
      </c>
    </row>
    <row r="90" spans="1:12" ht="30">
      <c r="A90" s="30" t="s">
        <v>70</v>
      </c>
      <c r="B90" s="29" t="s">
        <v>184</v>
      </c>
      <c r="C90" s="29" t="s">
        <v>17</v>
      </c>
      <c r="D90" s="29" t="s">
        <v>44</v>
      </c>
      <c r="E90" s="44" t="s">
        <v>104</v>
      </c>
      <c r="F90" s="44" t="s">
        <v>8</v>
      </c>
      <c r="G90" s="44" t="s">
        <v>81</v>
      </c>
      <c r="H90" s="44" t="s">
        <v>111</v>
      </c>
      <c r="I90" s="41" t="s">
        <v>95</v>
      </c>
      <c r="J90" s="42">
        <f>J91</f>
        <v>173.9</v>
      </c>
      <c r="K90" s="42">
        <f t="shared" si="34"/>
        <v>173.9</v>
      </c>
      <c r="L90" s="42">
        <f t="shared" si="34"/>
        <v>173.9</v>
      </c>
    </row>
    <row r="91" spans="1:12" ht="30">
      <c r="A91" s="204" t="s">
        <v>80</v>
      </c>
      <c r="B91" s="51" t="s">
        <v>184</v>
      </c>
      <c r="C91" s="51" t="s">
        <v>17</v>
      </c>
      <c r="D91" s="51" t="s">
        <v>44</v>
      </c>
      <c r="E91" s="50" t="s">
        <v>104</v>
      </c>
      <c r="F91" s="50" t="s">
        <v>8</v>
      </c>
      <c r="G91" s="50" t="s">
        <v>81</v>
      </c>
      <c r="H91" s="50" t="s">
        <v>111</v>
      </c>
      <c r="I91" s="205" t="s">
        <v>98</v>
      </c>
      <c r="J91" s="52">
        <v>173.9</v>
      </c>
      <c r="K91" s="52">
        <v>173.9</v>
      </c>
      <c r="L91" s="52">
        <v>173.9</v>
      </c>
    </row>
    <row r="92" spans="1:12" ht="15">
      <c r="A92" s="206" t="s">
        <v>263</v>
      </c>
      <c r="B92" s="29" t="s">
        <v>184</v>
      </c>
      <c r="C92" s="29" t="s">
        <v>260</v>
      </c>
      <c r="D92" s="29"/>
      <c r="E92" s="207"/>
      <c r="F92" s="207"/>
      <c r="G92" s="207"/>
      <c r="H92" s="207"/>
      <c r="I92" s="41"/>
      <c r="J92" s="203"/>
      <c r="K92" s="210">
        <f t="shared" ref="K92:L98" si="35">K93</f>
        <v>411.5</v>
      </c>
      <c r="L92" s="210">
        <f t="shared" si="35"/>
        <v>812.6</v>
      </c>
    </row>
    <row r="93" spans="1:12" ht="15">
      <c r="A93" s="206" t="s">
        <v>263</v>
      </c>
      <c r="B93" s="29" t="s">
        <v>184</v>
      </c>
      <c r="C93" s="29" t="s">
        <v>260</v>
      </c>
      <c r="D93" s="29" t="s">
        <v>260</v>
      </c>
      <c r="E93" s="207"/>
      <c r="F93" s="207"/>
      <c r="G93" s="207"/>
      <c r="H93" s="207"/>
      <c r="I93" s="41"/>
      <c r="J93" s="203"/>
      <c r="K93" s="210">
        <f t="shared" si="35"/>
        <v>411.5</v>
      </c>
      <c r="L93" s="210">
        <f t="shared" si="35"/>
        <v>812.6</v>
      </c>
    </row>
    <row r="94" spans="1:12" ht="30">
      <c r="A94" s="206" t="s">
        <v>248</v>
      </c>
      <c r="B94" s="29" t="s">
        <v>184</v>
      </c>
      <c r="C94" s="51" t="s">
        <v>260</v>
      </c>
      <c r="D94" s="51" t="s">
        <v>260</v>
      </c>
      <c r="E94" s="208" t="s">
        <v>256</v>
      </c>
      <c r="F94" s="208" t="s">
        <v>105</v>
      </c>
      <c r="G94" s="208"/>
      <c r="H94" s="208"/>
      <c r="I94" s="205"/>
      <c r="J94" s="203"/>
      <c r="K94" s="210">
        <f t="shared" si="35"/>
        <v>411.5</v>
      </c>
      <c r="L94" s="210">
        <f t="shared" si="35"/>
        <v>812.6</v>
      </c>
    </row>
    <row r="95" spans="1:12" ht="15">
      <c r="A95" s="206" t="s">
        <v>47</v>
      </c>
      <c r="B95" s="51" t="s">
        <v>184</v>
      </c>
      <c r="C95" s="29" t="s">
        <v>260</v>
      </c>
      <c r="D95" s="29" t="s">
        <v>260</v>
      </c>
      <c r="E95" s="207" t="s">
        <v>256</v>
      </c>
      <c r="F95" s="207" t="s">
        <v>8</v>
      </c>
      <c r="G95" s="207"/>
      <c r="H95" s="207"/>
      <c r="I95" s="41"/>
      <c r="J95" s="203"/>
      <c r="K95" s="210">
        <f t="shared" si="35"/>
        <v>411.5</v>
      </c>
      <c r="L95" s="210">
        <f t="shared" si="35"/>
        <v>812.6</v>
      </c>
    </row>
    <row r="96" spans="1:12" ht="30">
      <c r="A96" s="206" t="s">
        <v>264</v>
      </c>
      <c r="B96" s="29" t="s">
        <v>184</v>
      </c>
      <c r="C96" s="29" t="s">
        <v>260</v>
      </c>
      <c r="D96" s="29" t="s">
        <v>260</v>
      </c>
      <c r="E96" s="207" t="s">
        <v>256</v>
      </c>
      <c r="F96" s="207" t="s">
        <v>8</v>
      </c>
      <c r="G96" s="207" t="s">
        <v>81</v>
      </c>
      <c r="H96" s="207" t="s">
        <v>261</v>
      </c>
      <c r="I96" s="41"/>
      <c r="J96" s="203"/>
      <c r="K96" s="210">
        <f t="shared" si="35"/>
        <v>411.5</v>
      </c>
      <c r="L96" s="210">
        <f t="shared" si="35"/>
        <v>812.6</v>
      </c>
    </row>
    <row r="97" spans="1:12" ht="15">
      <c r="A97" s="206" t="s">
        <v>263</v>
      </c>
      <c r="B97" s="29" t="s">
        <v>184</v>
      </c>
      <c r="C97" s="51" t="s">
        <v>260</v>
      </c>
      <c r="D97" s="51" t="s">
        <v>260</v>
      </c>
      <c r="E97" s="208" t="s">
        <v>256</v>
      </c>
      <c r="F97" s="208" t="s">
        <v>8</v>
      </c>
      <c r="G97" s="208" t="s">
        <v>81</v>
      </c>
      <c r="H97" s="208" t="s">
        <v>262</v>
      </c>
      <c r="I97" s="205"/>
      <c r="J97" s="203"/>
      <c r="K97" s="210">
        <f t="shared" si="35"/>
        <v>411.5</v>
      </c>
      <c r="L97" s="210">
        <f t="shared" si="35"/>
        <v>812.6</v>
      </c>
    </row>
    <row r="98" spans="1:12" ht="15">
      <c r="A98" s="206" t="s">
        <v>58</v>
      </c>
      <c r="B98" s="29" t="s">
        <v>184</v>
      </c>
      <c r="C98" s="29" t="s">
        <v>260</v>
      </c>
      <c r="D98" s="29" t="s">
        <v>260</v>
      </c>
      <c r="E98" s="207" t="s">
        <v>256</v>
      </c>
      <c r="F98" s="207" t="s">
        <v>8</v>
      </c>
      <c r="G98" s="207" t="s">
        <v>81</v>
      </c>
      <c r="H98" s="207" t="s">
        <v>262</v>
      </c>
      <c r="I98" s="41" t="s">
        <v>91</v>
      </c>
      <c r="J98" s="203"/>
      <c r="K98" s="210">
        <f t="shared" si="35"/>
        <v>411.5</v>
      </c>
      <c r="L98" s="210">
        <f t="shared" si="35"/>
        <v>812.6</v>
      </c>
    </row>
    <row r="99" spans="1:12" ht="15">
      <c r="A99" s="206" t="s">
        <v>63</v>
      </c>
      <c r="B99" s="51" t="s">
        <v>184</v>
      </c>
      <c r="C99" s="29" t="s">
        <v>260</v>
      </c>
      <c r="D99" s="29" t="s">
        <v>260</v>
      </c>
      <c r="E99" s="207" t="s">
        <v>256</v>
      </c>
      <c r="F99" s="207" t="s">
        <v>8</v>
      </c>
      <c r="G99" s="207" t="s">
        <v>81</v>
      </c>
      <c r="H99" s="207" t="s">
        <v>262</v>
      </c>
      <c r="I99" s="41" t="s">
        <v>93</v>
      </c>
      <c r="J99" s="203"/>
      <c r="K99" s="210">
        <v>411.5</v>
      </c>
      <c r="L99" s="210">
        <v>812.6</v>
      </c>
    </row>
    <row r="100" spans="1:12">
      <c r="E100" s="46"/>
      <c r="F100" s="46"/>
      <c r="G100" s="46"/>
      <c r="H100" s="46"/>
      <c r="I100" s="46"/>
    </row>
    <row r="101" spans="1:12">
      <c r="E101" s="46"/>
      <c r="F101" s="46"/>
      <c r="G101" s="46"/>
      <c r="H101" s="46"/>
      <c r="I101" s="46"/>
    </row>
    <row r="102" spans="1:12">
      <c r="E102" s="46"/>
      <c r="F102" s="46"/>
      <c r="G102" s="46"/>
      <c r="H102" s="46"/>
      <c r="I102" s="46"/>
    </row>
    <row r="103" spans="1:12">
      <c r="E103" s="46"/>
      <c r="F103" s="46"/>
      <c r="G103" s="46"/>
      <c r="H103" s="46"/>
      <c r="I103" s="46"/>
    </row>
    <row r="104" spans="1:12">
      <c r="E104" s="46"/>
      <c r="F104" s="46"/>
      <c r="G104" s="46"/>
      <c r="H104" s="46"/>
      <c r="I104" s="46"/>
    </row>
    <row r="105" spans="1:12">
      <c r="E105" s="46"/>
      <c r="F105" s="46"/>
      <c r="G105" s="46"/>
      <c r="H105" s="46"/>
      <c r="I105" s="46"/>
    </row>
    <row r="106" spans="1:12">
      <c r="E106" s="46"/>
      <c r="F106" s="46"/>
      <c r="G106" s="46"/>
      <c r="H106" s="46"/>
      <c r="I106" s="46"/>
    </row>
    <row r="107" spans="1:12">
      <c r="E107" s="46"/>
      <c r="F107" s="46"/>
      <c r="G107" s="46"/>
      <c r="H107" s="46"/>
      <c r="I107" s="46"/>
    </row>
    <row r="108" spans="1:12">
      <c r="E108" s="46"/>
      <c r="F108" s="46"/>
      <c r="G108" s="46"/>
      <c r="H108" s="46"/>
      <c r="I108" s="46"/>
    </row>
    <row r="109" spans="1:12">
      <c r="E109" s="46"/>
      <c r="F109" s="46"/>
      <c r="G109" s="46"/>
      <c r="H109" s="46"/>
      <c r="I109" s="46"/>
    </row>
    <row r="110" spans="1:12">
      <c r="E110" s="46"/>
      <c r="F110" s="46"/>
      <c r="G110" s="46"/>
      <c r="H110" s="46"/>
      <c r="I110" s="46"/>
    </row>
    <row r="111" spans="1:12">
      <c r="E111" s="46"/>
      <c r="F111" s="46"/>
      <c r="G111" s="46"/>
      <c r="H111" s="46"/>
      <c r="I111" s="46"/>
    </row>
    <row r="112" spans="1:12">
      <c r="E112" s="46"/>
      <c r="F112" s="46"/>
      <c r="G112" s="46"/>
      <c r="H112" s="46"/>
      <c r="I112" s="46"/>
    </row>
    <row r="113" spans="5:9">
      <c r="E113" s="46"/>
      <c r="F113" s="46"/>
      <c r="G113" s="46"/>
      <c r="H113" s="46"/>
      <c r="I113" s="46"/>
    </row>
    <row r="114" spans="5:9">
      <c r="E114" s="46"/>
      <c r="F114" s="46"/>
      <c r="G114" s="46"/>
      <c r="H114" s="46"/>
      <c r="I114" s="46"/>
    </row>
    <row r="115" spans="5:9">
      <c r="E115" s="46"/>
      <c r="F115" s="46"/>
      <c r="G115" s="46"/>
      <c r="H115" s="46"/>
      <c r="I115" s="46"/>
    </row>
    <row r="116" spans="5:9">
      <c r="E116" s="46"/>
      <c r="F116" s="46"/>
      <c r="G116" s="46"/>
      <c r="H116" s="46"/>
      <c r="I116" s="46"/>
    </row>
    <row r="117" spans="5:9">
      <c r="E117" s="46"/>
      <c r="F117" s="46"/>
      <c r="G117" s="46"/>
      <c r="H117" s="46"/>
      <c r="I117" s="46"/>
    </row>
    <row r="118" spans="5:9">
      <c r="E118" s="46"/>
      <c r="F118" s="46"/>
      <c r="G118" s="46"/>
      <c r="H118" s="46"/>
      <c r="I118" s="46"/>
    </row>
    <row r="119" spans="5:9">
      <c r="E119" s="46"/>
      <c r="F119" s="46"/>
      <c r="G119" s="46"/>
      <c r="H119" s="46"/>
      <c r="I119" s="46"/>
    </row>
    <row r="120" spans="5:9">
      <c r="E120" s="46"/>
      <c r="F120" s="46"/>
      <c r="G120" s="46"/>
      <c r="H120" s="46"/>
      <c r="I120" s="46"/>
    </row>
    <row r="121" spans="5:9">
      <c r="E121" s="46"/>
      <c r="F121" s="46"/>
      <c r="G121" s="46"/>
      <c r="H121" s="46"/>
      <c r="I121" s="46"/>
    </row>
    <row r="122" spans="5:9">
      <c r="E122" s="46"/>
      <c r="F122" s="46"/>
      <c r="G122" s="46"/>
      <c r="H122" s="46"/>
      <c r="I122" s="46"/>
    </row>
    <row r="123" spans="5:9">
      <c r="E123" s="46"/>
      <c r="F123" s="46"/>
      <c r="G123" s="46"/>
      <c r="H123" s="46"/>
      <c r="I123" s="46"/>
    </row>
    <row r="124" spans="5:9">
      <c r="E124" s="46"/>
      <c r="F124" s="46"/>
      <c r="G124" s="46"/>
      <c r="H124" s="46"/>
      <c r="I124" s="46"/>
    </row>
    <row r="125" spans="5:9">
      <c r="E125" s="46"/>
      <c r="F125" s="46"/>
      <c r="G125" s="46"/>
      <c r="H125" s="46"/>
      <c r="I125" s="46"/>
    </row>
    <row r="126" spans="5:9">
      <c r="E126" s="46"/>
      <c r="F126" s="46"/>
      <c r="G126" s="46"/>
      <c r="H126" s="46"/>
      <c r="I126" s="46"/>
    </row>
    <row r="127" spans="5:9">
      <c r="E127" s="46"/>
      <c r="F127" s="46"/>
      <c r="G127" s="46"/>
      <c r="H127" s="46"/>
      <c r="I127" s="46"/>
    </row>
  </sheetData>
  <autoFilter ref="A1:L99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7:D17 A46">
    <cfRule type="expression" dxfId="32" priority="49" stopIfTrue="1">
      <formula>$F17=""</formula>
    </cfRule>
    <cfRule type="expression" dxfId="31" priority="50" stopIfTrue="1">
      <formula>#REF!&lt;&gt;""</formula>
    </cfRule>
    <cfRule type="expression" dxfId="30" priority="51" stopIfTrue="1">
      <formula>AND($G17="",$F17&lt;&gt;"")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98"/>
  <sheetViews>
    <sheetView view="pageBreakPreview" topLeftCell="A49" zoomScaleNormal="110" zoomScaleSheetLayoutView="100" workbookViewId="0">
      <selection activeCell="I51" sqref="I51"/>
    </sheetView>
  </sheetViews>
  <sheetFormatPr defaultRowHeight="12.75"/>
  <cols>
    <col min="1" max="1" width="43" customWidth="1"/>
    <col min="2" max="2" width="4.1640625" style="218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4.5" customHeight="1">
      <c r="A1" s="49" t="s">
        <v>0</v>
      </c>
      <c r="B1" s="214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239" t="s">
        <v>254</v>
      </c>
      <c r="I1" s="240"/>
      <c r="J1" s="240"/>
      <c r="K1" s="240"/>
    </row>
    <row r="2" spans="1:11" ht="128.25" customHeight="1">
      <c r="A2" s="241" t="s">
        <v>255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</row>
    <row r="3" spans="1:11" ht="15" customHeight="1">
      <c r="A3" s="3" t="s">
        <v>0</v>
      </c>
      <c r="B3" s="215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42" t="s">
        <v>1</v>
      </c>
      <c r="I3" s="242"/>
      <c r="J3" s="242"/>
      <c r="K3" s="242"/>
    </row>
    <row r="4" spans="1:11" ht="20.45" customHeight="1">
      <c r="A4" s="22" t="s">
        <v>8</v>
      </c>
      <c r="B4" s="244" t="s">
        <v>3</v>
      </c>
      <c r="C4" s="243" t="s">
        <v>4</v>
      </c>
      <c r="D4" s="243" t="s">
        <v>5</v>
      </c>
      <c r="E4" s="243"/>
      <c r="F4" s="243"/>
      <c r="G4" s="243"/>
      <c r="H4" s="243" t="s">
        <v>6</v>
      </c>
      <c r="I4" s="243" t="s">
        <v>7</v>
      </c>
      <c r="J4" s="243"/>
      <c r="K4" s="243"/>
    </row>
    <row r="5" spans="1:11" ht="16.7" customHeight="1">
      <c r="A5" s="22" t="s">
        <v>8</v>
      </c>
      <c r="B5" s="244" t="s">
        <v>0</v>
      </c>
      <c r="C5" s="243" t="s">
        <v>0</v>
      </c>
      <c r="D5" s="243" t="s">
        <v>0</v>
      </c>
      <c r="E5" s="243"/>
      <c r="F5" s="243"/>
      <c r="G5" s="243"/>
      <c r="H5" s="243" t="s">
        <v>0</v>
      </c>
      <c r="I5" s="47" t="s">
        <v>31</v>
      </c>
      <c r="J5" s="47" t="s">
        <v>32</v>
      </c>
      <c r="K5" s="47" t="s">
        <v>33</v>
      </c>
    </row>
    <row r="6" spans="1:11" ht="13.7" customHeight="1">
      <c r="A6" s="25"/>
      <c r="B6" s="216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4.45" customHeight="1">
      <c r="A7" s="25" t="s">
        <v>19</v>
      </c>
      <c r="B7" s="217"/>
      <c r="C7" s="26"/>
      <c r="D7" s="5" t="s">
        <v>0</v>
      </c>
      <c r="E7" s="5" t="s">
        <v>0</v>
      </c>
      <c r="F7" s="5" t="s">
        <v>0</v>
      </c>
      <c r="G7" s="5" t="s">
        <v>0</v>
      </c>
      <c r="H7" s="26" t="s">
        <v>0</v>
      </c>
      <c r="I7" s="40">
        <f>I8+I40+I48+I61+I84</f>
        <v>39648.200000000004</v>
      </c>
      <c r="J7" s="40">
        <f>J8+J40+J48+J61+J84+J91</f>
        <v>16972</v>
      </c>
      <c r="K7" s="40">
        <f>K8+K40+K48+K61+K84+K91</f>
        <v>16782.5</v>
      </c>
    </row>
    <row r="8" spans="1:11" ht="15">
      <c r="A8" s="27" t="s">
        <v>43</v>
      </c>
      <c r="B8" s="211" t="s">
        <v>44</v>
      </c>
      <c r="C8" s="29"/>
      <c r="D8" s="45"/>
      <c r="E8" s="45"/>
      <c r="F8" s="45"/>
      <c r="G8" s="45"/>
      <c r="H8" s="41"/>
      <c r="I8" s="42">
        <f>I9+I15+I34</f>
        <v>4381.8</v>
      </c>
      <c r="J8" s="42">
        <f>J9+J15+J34</f>
        <v>4144.6000000000004</v>
      </c>
      <c r="K8" s="42">
        <f>K9+K15+K34</f>
        <v>4023.6</v>
      </c>
    </row>
    <row r="9" spans="1:11" ht="60">
      <c r="A9" s="30" t="s">
        <v>45</v>
      </c>
      <c r="B9" s="179" t="s">
        <v>44</v>
      </c>
      <c r="C9" s="179" t="s">
        <v>46</v>
      </c>
      <c r="D9" s="45"/>
      <c r="E9" s="45"/>
      <c r="F9" s="45"/>
      <c r="G9" s="45"/>
      <c r="H9" s="29"/>
      <c r="I9" s="54">
        <f>I10</f>
        <v>700</v>
      </c>
      <c r="J9" s="42">
        <f>J10</f>
        <v>398.5</v>
      </c>
      <c r="K9" s="42">
        <f>K10</f>
        <v>97.4</v>
      </c>
    </row>
    <row r="10" spans="1:11" ht="30">
      <c r="A10" s="30" t="s">
        <v>248</v>
      </c>
      <c r="B10" s="29" t="s">
        <v>44</v>
      </c>
      <c r="C10" s="29" t="s">
        <v>46</v>
      </c>
      <c r="D10" s="44">
        <v>65</v>
      </c>
      <c r="E10" s="44">
        <v>0</v>
      </c>
      <c r="F10" s="44"/>
      <c r="G10" s="44"/>
      <c r="H10" s="29"/>
      <c r="I10" s="42">
        <f t="shared" ref="I10:K12" si="0">I11</f>
        <v>700</v>
      </c>
      <c r="J10" s="42">
        <f t="shared" si="0"/>
        <v>398.5</v>
      </c>
      <c r="K10" s="42">
        <f t="shared" si="0"/>
        <v>97.4</v>
      </c>
    </row>
    <row r="11" spans="1:11" ht="15">
      <c r="A11" s="30" t="s">
        <v>47</v>
      </c>
      <c r="B11" s="29" t="s">
        <v>44</v>
      </c>
      <c r="C11" s="29" t="s">
        <v>46</v>
      </c>
      <c r="D11" s="44">
        <v>65</v>
      </c>
      <c r="E11" s="44">
        <v>1</v>
      </c>
      <c r="F11" s="44"/>
      <c r="G11" s="44"/>
      <c r="H11" s="29"/>
      <c r="I11" s="42">
        <f t="shared" si="0"/>
        <v>700</v>
      </c>
      <c r="J11" s="42">
        <f t="shared" si="0"/>
        <v>398.5</v>
      </c>
      <c r="K11" s="42">
        <f t="shared" si="0"/>
        <v>97.4</v>
      </c>
    </row>
    <row r="12" spans="1:11" ht="30">
      <c r="A12" s="30" t="s">
        <v>48</v>
      </c>
      <c r="B12" s="29" t="s">
        <v>44</v>
      </c>
      <c r="C12" s="29" t="s">
        <v>46</v>
      </c>
      <c r="D12" s="44">
        <v>65</v>
      </c>
      <c r="E12" s="44">
        <v>1</v>
      </c>
      <c r="F12" s="44" t="s">
        <v>81</v>
      </c>
      <c r="G12" s="44" t="s">
        <v>99</v>
      </c>
      <c r="H12" s="29"/>
      <c r="I12" s="42">
        <f t="shared" si="0"/>
        <v>700</v>
      </c>
      <c r="J12" s="42">
        <f t="shared" si="0"/>
        <v>398.5</v>
      </c>
      <c r="K12" s="42">
        <f t="shared" si="0"/>
        <v>97.4</v>
      </c>
    </row>
    <row r="13" spans="1:11" ht="105">
      <c r="A13" s="30" t="s">
        <v>49</v>
      </c>
      <c r="B13" s="29" t="s">
        <v>44</v>
      </c>
      <c r="C13" s="29" t="s">
        <v>46</v>
      </c>
      <c r="D13" s="44">
        <v>65</v>
      </c>
      <c r="E13" s="44">
        <v>1</v>
      </c>
      <c r="F13" s="44" t="s">
        <v>81</v>
      </c>
      <c r="G13" s="44" t="s">
        <v>99</v>
      </c>
      <c r="H13" s="29" t="s">
        <v>87</v>
      </c>
      <c r="I13" s="42">
        <f>I14</f>
        <v>700</v>
      </c>
      <c r="J13" s="42">
        <f>J14</f>
        <v>398.5</v>
      </c>
      <c r="K13" s="42">
        <f>K14</f>
        <v>97.4</v>
      </c>
    </row>
    <row r="14" spans="1:11" ht="45">
      <c r="A14" s="30" t="s">
        <v>50</v>
      </c>
      <c r="B14" s="29" t="s">
        <v>44</v>
      </c>
      <c r="C14" s="29" t="s">
        <v>46</v>
      </c>
      <c r="D14" s="44">
        <v>65</v>
      </c>
      <c r="E14" s="44">
        <v>1</v>
      </c>
      <c r="F14" s="44" t="s">
        <v>81</v>
      </c>
      <c r="G14" s="44" t="s">
        <v>99</v>
      </c>
      <c r="H14" s="29" t="s">
        <v>88</v>
      </c>
      <c r="I14" s="42">
        <f>'Приложение 3'!J15</f>
        <v>700</v>
      </c>
      <c r="J14" s="42">
        <f>'Приложение 3'!K15</f>
        <v>398.5</v>
      </c>
      <c r="K14" s="42">
        <f>'Приложение 3'!L15</f>
        <v>97.4</v>
      </c>
    </row>
    <row r="15" spans="1:11" ht="90">
      <c r="A15" s="30" t="s">
        <v>51</v>
      </c>
      <c r="B15" s="179" t="s">
        <v>44</v>
      </c>
      <c r="C15" s="179" t="s">
        <v>52</v>
      </c>
      <c r="D15" s="44"/>
      <c r="E15" s="44"/>
      <c r="F15" s="44"/>
      <c r="G15" s="44"/>
      <c r="H15" s="41"/>
      <c r="I15" s="54">
        <f>I16+I29+I21</f>
        <v>3631.8</v>
      </c>
      <c r="J15" s="54">
        <f>J16+J29</f>
        <v>3696.1</v>
      </c>
      <c r="K15" s="54">
        <f>K16+K29</f>
        <v>3876.2</v>
      </c>
    </row>
    <row r="16" spans="1:11" ht="30">
      <c r="A16" s="30" t="s">
        <v>248</v>
      </c>
      <c r="B16" s="179" t="s">
        <v>44</v>
      </c>
      <c r="C16" s="179" t="s">
        <v>52</v>
      </c>
      <c r="D16" s="44">
        <v>65</v>
      </c>
      <c r="E16" s="44">
        <v>0</v>
      </c>
      <c r="F16" s="44"/>
      <c r="G16" s="44"/>
      <c r="H16" s="41"/>
      <c r="I16" s="42">
        <f t="shared" ref="I16:K16" si="1">I17</f>
        <v>3461.8</v>
      </c>
      <c r="J16" s="42">
        <f t="shared" si="1"/>
        <v>3693.6</v>
      </c>
      <c r="K16" s="42">
        <f t="shared" si="1"/>
        <v>3873.7</v>
      </c>
    </row>
    <row r="17" spans="1:11" ht="45">
      <c r="A17" s="30" t="s">
        <v>286</v>
      </c>
      <c r="B17" s="29" t="s">
        <v>44</v>
      </c>
      <c r="C17" s="29" t="s">
        <v>52</v>
      </c>
      <c r="D17" s="44">
        <v>65</v>
      </c>
      <c r="E17" s="44">
        <v>2</v>
      </c>
      <c r="F17" s="44"/>
      <c r="G17" s="44"/>
      <c r="H17" s="41"/>
      <c r="I17" s="42">
        <f>I18+I24</f>
        <v>3461.8</v>
      </c>
      <c r="J17" s="42">
        <f>J18+J24</f>
        <v>3693.6</v>
      </c>
      <c r="K17" s="42">
        <f>K18+K24</f>
        <v>3873.7</v>
      </c>
    </row>
    <row r="18" spans="1:11" ht="45">
      <c r="A18" s="30" t="s">
        <v>56</v>
      </c>
      <c r="B18" s="29" t="s">
        <v>44</v>
      </c>
      <c r="C18" s="29" t="s">
        <v>52</v>
      </c>
      <c r="D18" s="44">
        <v>65</v>
      </c>
      <c r="E18" s="44">
        <v>2</v>
      </c>
      <c r="F18" s="44" t="s">
        <v>81</v>
      </c>
      <c r="G18" s="44" t="s">
        <v>100</v>
      </c>
      <c r="H18" s="41"/>
      <c r="I18" s="42">
        <f t="shared" ref="I18:K19" si="2">I19</f>
        <v>1800</v>
      </c>
      <c r="J18" s="42">
        <f t="shared" si="2"/>
        <v>1900</v>
      </c>
      <c r="K18" s="42">
        <f t="shared" si="2"/>
        <v>2000</v>
      </c>
    </row>
    <row r="19" spans="1:11" ht="105">
      <c r="A19" s="30" t="s">
        <v>49</v>
      </c>
      <c r="B19" s="29" t="s">
        <v>44</v>
      </c>
      <c r="C19" s="29" t="s">
        <v>52</v>
      </c>
      <c r="D19" s="44">
        <v>65</v>
      </c>
      <c r="E19" s="44">
        <v>2</v>
      </c>
      <c r="F19" s="44" t="s">
        <v>81</v>
      </c>
      <c r="G19" s="44" t="s">
        <v>100</v>
      </c>
      <c r="H19" s="41" t="s">
        <v>87</v>
      </c>
      <c r="I19" s="42">
        <f t="shared" si="2"/>
        <v>1800</v>
      </c>
      <c r="J19" s="42">
        <f t="shared" si="2"/>
        <v>1900</v>
      </c>
      <c r="K19" s="42">
        <f t="shared" si="2"/>
        <v>2000</v>
      </c>
    </row>
    <row r="20" spans="1:11" ht="45">
      <c r="A20" s="30" t="s">
        <v>50</v>
      </c>
      <c r="B20" s="29" t="s">
        <v>44</v>
      </c>
      <c r="C20" s="29" t="s">
        <v>52</v>
      </c>
      <c r="D20" s="44">
        <v>65</v>
      </c>
      <c r="E20" s="44">
        <v>2</v>
      </c>
      <c r="F20" s="44" t="s">
        <v>81</v>
      </c>
      <c r="G20" s="44" t="s">
        <v>100</v>
      </c>
      <c r="H20" s="41" t="s">
        <v>88</v>
      </c>
      <c r="I20" s="42">
        <f>'Приложение 3'!J21</f>
        <v>1800</v>
      </c>
      <c r="J20" s="42">
        <f>'Приложение 3'!K21</f>
        <v>1900</v>
      </c>
      <c r="K20" s="42">
        <f>'Приложение 3'!L21</f>
        <v>2000</v>
      </c>
    </row>
    <row r="21" spans="1:11" ht="93.75" customHeight="1">
      <c r="A21" s="30" t="str">
        <f>'Приложение 3'!A22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1" s="29" t="s">
        <v>44</v>
      </c>
      <c r="C21" s="29" t="s">
        <v>52</v>
      </c>
      <c r="D21" s="44" t="s">
        <v>256</v>
      </c>
      <c r="E21" s="44" t="s">
        <v>9</v>
      </c>
      <c r="F21" s="44" t="s">
        <v>81</v>
      </c>
      <c r="G21" s="44" t="s">
        <v>297</v>
      </c>
      <c r="H21" s="41"/>
      <c r="I21" s="42">
        <f>I22</f>
        <v>167.5</v>
      </c>
      <c r="J21" s="42"/>
      <c r="K21" s="42"/>
    </row>
    <row r="22" spans="1:11" ht="105.75" customHeight="1">
      <c r="A22" s="30" t="str">
        <f>'Приложение 3'!A23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9" t="s">
        <v>44</v>
      </c>
      <c r="C22" s="29" t="s">
        <v>52</v>
      </c>
      <c r="D22" s="44" t="s">
        <v>256</v>
      </c>
      <c r="E22" s="44" t="s">
        <v>9</v>
      </c>
      <c r="F22" s="44" t="s">
        <v>81</v>
      </c>
      <c r="G22" s="44" t="s">
        <v>297</v>
      </c>
      <c r="H22" s="41" t="s">
        <v>87</v>
      </c>
      <c r="I22" s="42">
        <f>I23</f>
        <v>167.5</v>
      </c>
      <c r="J22" s="42"/>
      <c r="K22" s="42"/>
    </row>
    <row r="23" spans="1:11" ht="46.5" customHeight="1">
      <c r="A23" s="30" t="str">
        <f>'Приложение 3'!A24</f>
        <v>Расходы на выплаты персоналу государственных (муниципальных) органов</v>
      </c>
      <c r="B23" s="29" t="s">
        <v>44</v>
      </c>
      <c r="C23" s="29" t="s">
        <v>52</v>
      </c>
      <c r="D23" s="44" t="s">
        <v>256</v>
      </c>
      <c r="E23" s="44" t="s">
        <v>9</v>
      </c>
      <c r="F23" s="44" t="s">
        <v>81</v>
      </c>
      <c r="G23" s="44" t="s">
        <v>297</v>
      </c>
      <c r="H23" s="41" t="s">
        <v>88</v>
      </c>
      <c r="I23" s="42">
        <f>'Приложение 3'!J24</f>
        <v>167.5</v>
      </c>
      <c r="J23" s="42"/>
      <c r="K23" s="42"/>
    </row>
    <row r="24" spans="1:11" ht="30">
      <c r="A24" s="30" t="s">
        <v>57</v>
      </c>
      <c r="B24" s="29" t="s">
        <v>44</v>
      </c>
      <c r="C24" s="29" t="s">
        <v>52</v>
      </c>
      <c r="D24" s="44">
        <v>65</v>
      </c>
      <c r="E24" s="44">
        <v>2</v>
      </c>
      <c r="F24" s="44" t="s">
        <v>81</v>
      </c>
      <c r="G24" s="44" t="s">
        <v>101</v>
      </c>
      <c r="H24" s="41"/>
      <c r="I24" s="42">
        <f>+I25+I27</f>
        <v>1661.8</v>
      </c>
      <c r="J24" s="42">
        <f t="shared" ref="J24:K24" si="3">+J25+J27</f>
        <v>1793.6</v>
      </c>
      <c r="K24" s="42">
        <f t="shared" si="3"/>
        <v>1873.7</v>
      </c>
    </row>
    <row r="25" spans="1:11" ht="45">
      <c r="A25" s="30" t="s">
        <v>53</v>
      </c>
      <c r="B25" s="29" t="s">
        <v>44</v>
      </c>
      <c r="C25" s="29" t="s">
        <v>52</v>
      </c>
      <c r="D25" s="44">
        <v>65</v>
      </c>
      <c r="E25" s="44">
        <v>2</v>
      </c>
      <c r="F25" s="44" t="s">
        <v>81</v>
      </c>
      <c r="G25" s="44" t="s">
        <v>101</v>
      </c>
      <c r="H25" s="41" t="s">
        <v>89</v>
      </c>
      <c r="I25" s="42">
        <f t="shared" ref="I25:K25" si="4">I26</f>
        <v>1546.8</v>
      </c>
      <c r="J25" s="42">
        <f t="shared" si="4"/>
        <v>1678.6</v>
      </c>
      <c r="K25" s="42">
        <f t="shared" si="4"/>
        <v>1758.7</v>
      </c>
    </row>
    <row r="26" spans="1:11" ht="45">
      <c r="A26" s="30" t="s">
        <v>54</v>
      </c>
      <c r="B26" s="29" t="s">
        <v>44</v>
      </c>
      <c r="C26" s="29" t="s">
        <v>52</v>
      </c>
      <c r="D26" s="44">
        <v>65</v>
      </c>
      <c r="E26" s="44">
        <v>2</v>
      </c>
      <c r="F26" s="44" t="s">
        <v>81</v>
      </c>
      <c r="G26" s="44" t="s">
        <v>101</v>
      </c>
      <c r="H26" s="41" t="s">
        <v>90</v>
      </c>
      <c r="I26" s="42">
        <f>'Приложение 3'!J27</f>
        <v>1546.8</v>
      </c>
      <c r="J26" s="42">
        <f>'Приложение 3'!K27</f>
        <v>1678.6</v>
      </c>
      <c r="K26" s="42">
        <f>'Приложение 3'!L27</f>
        <v>1758.7</v>
      </c>
    </row>
    <row r="27" spans="1:11" ht="15">
      <c r="A27" s="30" t="s">
        <v>58</v>
      </c>
      <c r="B27" s="29" t="s">
        <v>44</v>
      </c>
      <c r="C27" s="29" t="s">
        <v>52</v>
      </c>
      <c r="D27" s="44">
        <v>65</v>
      </c>
      <c r="E27" s="44">
        <v>2</v>
      </c>
      <c r="F27" s="44" t="s">
        <v>81</v>
      </c>
      <c r="G27" s="44" t="s">
        <v>101</v>
      </c>
      <c r="H27" s="41" t="s">
        <v>91</v>
      </c>
      <c r="I27" s="42">
        <f t="shared" ref="I27" si="5">I28</f>
        <v>115</v>
      </c>
      <c r="J27" s="42">
        <f>J28</f>
        <v>115</v>
      </c>
      <c r="K27" s="42">
        <f>K28</f>
        <v>115</v>
      </c>
    </row>
    <row r="28" spans="1:11" ht="30">
      <c r="A28" s="30" t="s">
        <v>59</v>
      </c>
      <c r="B28" s="29" t="s">
        <v>44</v>
      </c>
      <c r="C28" s="29" t="s">
        <v>52</v>
      </c>
      <c r="D28" s="44">
        <v>65</v>
      </c>
      <c r="E28" s="44">
        <v>2</v>
      </c>
      <c r="F28" s="44" t="s">
        <v>81</v>
      </c>
      <c r="G28" s="44" t="s">
        <v>101</v>
      </c>
      <c r="H28" s="41" t="s">
        <v>92</v>
      </c>
      <c r="I28" s="42">
        <f>'Приложение 3'!J29</f>
        <v>115</v>
      </c>
      <c r="J28" s="42">
        <f>'Приложение 3'!K29</f>
        <v>115</v>
      </c>
      <c r="K28" s="42">
        <f>'Приложение 3'!L29</f>
        <v>115</v>
      </c>
    </row>
    <row r="29" spans="1:11" ht="75">
      <c r="A29" s="30" t="s">
        <v>250</v>
      </c>
      <c r="B29" s="29" t="s">
        <v>44</v>
      </c>
      <c r="C29" s="29" t="s">
        <v>52</v>
      </c>
      <c r="D29" s="44">
        <v>89</v>
      </c>
      <c r="E29" s="44">
        <v>0</v>
      </c>
      <c r="F29" s="44"/>
      <c r="G29" s="44"/>
      <c r="H29" s="41"/>
      <c r="I29" s="42">
        <f t="shared" ref="I29:K30" si="6">I30</f>
        <v>2.5</v>
      </c>
      <c r="J29" s="42">
        <f t="shared" si="6"/>
        <v>2.5</v>
      </c>
      <c r="K29" s="42">
        <f t="shared" si="6"/>
        <v>2.5</v>
      </c>
    </row>
    <row r="30" spans="1:11" ht="90">
      <c r="A30" s="30" t="s">
        <v>253</v>
      </c>
      <c r="B30" s="29" t="s">
        <v>44</v>
      </c>
      <c r="C30" s="29" t="s">
        <v>52</v>
      </c>
      <c r="D30" s="44">
        <v>89</v>
      </c>
      <c r="E30" s="44">
        <v>1</v>
      </c>
      <c r="F30" s="44"/>
      <c r="G30" s="44"/>
      <c r="H30" s="41"/>
      <c r="I30" s="42">
        <f>I31</f>
        <v>2.5</v>
      </c>
      <c r="J30" s="42">
        <f t="shared" si="6"/>
        <v>2.5</v>
      </c>
      <c r="K30" s="42">
        <f t="shared" si="6"/>
        <v>2.5</v>
      </c>
    </row>
    <row r="31" spans="1:11" ht="150">
      <c r="A31" s="30" t="s">
        <v>39</v>
      </c>
      <c r="B31" s="29" t="s">
        <v>44</v>
      </c>
      <c r="C31" s="29" t="s">
        <v>52</v>
      </c>
      <c r="D31" s="44">
        <v>89</v>
      </c>
      <c r="E31" s="44">
        <v>1</v>
      </c>
      <c r="F31" s="44" t="s">
        <v>81</v>
      </c>
      <c r="G31" s="44" t="s">
        <v>103</v>
      </c>
      <c r="H31" s="41"/>
      <c r="I31" s="43">
        <f t="shared" ref="I31:K32" si="7">I32</f>
        <v>2.5</v>
      </c>
      <c r="J31" s="43">
        <f t="shared" si="7"/>
        <v>2.5</v>
      </c>
      <c r="K31" s="43">
        <f t="shared" si="7"/>
        <v>2.5</v>
      </c>
    </row>
    <row r="32" spans="1:11" ht="45">
      <c r="A32" s="30" t="s">
        <v>53</v>
      </c>
      <c r="B32" s="29" t="s">
        <v>44</v>
      </c>
      <c r="C32" s="29" t="s">
        <v>52</v>
      </c>
      <c r="D32" s="44">
        <v>89</v>
      </c>
      <c r="E32" s="44">
        <v>1</v>
      </c>
      <c r="F32" s="44" t="s">
        <v>81</v>
      </c>
      <c r="G32" s="44" t="s">
        <v>103</v>
      </c>
      <c r="H32" s="41" t="s">
        <v>89</v>
      </c>
      <c r="I32" s="43">
        <f t="shared" si="7"/>
        <v>2.5</v>
      </c>
      <c r="J32" s="43">
        <f t="shared" si="7"/>
        <v>2.5</v>
      </c>
      <c r="K32" s="43">
        <f t="shared" si="7"/>
        <v>2.5</v>
      </c>
    </row>
    <row r="33" spans="1:11" ht="45">
      <c r="A33" s="30" t="s">
        <v>54</v>
      </c>
      <c r="B33" s="29" t="s">
        <v>44</v>
      </c>
      <c r="C33" s="29" t="s">
        <v>52</v>
      </c>
      <c r="D33" s="44">
        <v>89</v>
      </c>
      <c r="E33" s="44">
        <v>1</v>
      </c>
      <c r="F33" s="44" t="s">
        <v>81</v>
      </c>
      <c r="G33" s="44" t="s">
        <v>103</v>
      </c>
      <c r="H33" s="41" t="s">
        <v>90</v>
      </c>
      <c r="I33" s="43">
        <f>'Приложение 3'!J34</f>
        <v>2.5</v>
      </c>
      <c r="J33" s="43">
        <f>'Приложение 3'!K34</f>
        <v>2.5</v>
      </c>
      <c r="K33" s="43">
        <f>'Приложение 3'!L34</f>
        <v>2.5</v>
      </c>
    </row>
    <row r="34" spans="1:11" ht="15">
      <c r="A34" s="30" t="s">
        <v>62</v>
      </c>
      <c r="B34" s="179" t="s">
        <v>44</v>
      </c>
      <c r="C34" s="179" t="s">
        <v>18</v>
      </c>
      <c r="D34" s="44"/>
      <c r="E34" s="44"/>
      <c r="F34" s="44"/>
      <c r="G34" s="44"/>
      <c r="H34" s="41"/>
      <c r="I34" s="54">
        <f t="shared" ref="I34:K36" si="8">I35</f>
        <v>50</v>
      </c>
      <c r="J34" s="42">
        <f t="shared" si="8"/>
        <v>50</v>
      </c>
      <c r="K34" s="42">
        <f t="shared" si="8"/>
        <v>50</v>
      </c>
    </row>
    <row r="35" spans="1:11" ht="75">
      <c r="A35" s="30" t="s">
        <v>250</v>
      </c>
      <c r="B35" s="29" t="s">
        <v>44</v>
      </c>
      <c r="C35" s="29" t="s">
        <v>18</v>
      </c>
      <c r="D35" s="44" t="s">
        <v>104</v>
      </c>
      <c r="E35" s="44" t="s">
        <v>105</v>
      </c>
      <c r="F35" s="44"/>
      <c r="G35" s="44"/>
      <c r="H35" s="41"/>
      <c r="I35" s="42">
        <f t="shared" si="8"/>
        <v>50</v>
      </c>
      <c r="J35" s="42">
        <f t="shared" si="8"/>
        <v>50</v>
      </c>
      <c r="K35" s="42">
        <f t="shared" si="8"/>
        <v>50</v>
      </c>
    </row>
    <row r="36" spans="1:11" ht="90">
      <c r="A36" s="30" t="s">
        <v>253</v>
      </c>
      <c r="B36" s="29" t="s">
        <v>44</v>
      </c>
      <c r="C36" s="29" t="s">
        <v>18</v>
      </c>
      <c r="D36" s="44" t="s">
        <v>104</v>
      </c>
      <c r="E36" s="44" t="s">
        <v>8</v>
      </c>
      <c r="F36" s="44"/>
      <c r="G36" s="44"/>
      <c r="H36" s="41"/>
      <c r="I36" s="42">
        <f t="shared" si="8"/>
        <v>50</v>
      </c>
      <c r="J36" s="42">
        <f t="shared" si="8"/>
        <v>50</v>
      </c>
      <c r="K36" s="42">
        <f t="shared" si="8"/>
        <v>50</v>
      </c>
    </row>
    <row r="37" spans="1:11" ht="60">
      <c r="A37" s="30" t="s">
        <v>252</v>
      </c>
      <c r="B37" s="29" t="s">
        <v>44</v>
      </c>
      <c r="C37" s="29" t="s">
        <v>18</v>
      </c>
      <c r="D37" s="44" t="s">
        <v>104</v>
      </c>
      <c r="E37" s="44" t="s">
        <v>8</v>
      </c>
      <c r="F37" s="44" t="s">
        <v>81</v>
      </c>
      <c r="G37" s="44" t="s">
        <v>106</v>
      </c>
      <c r="H37" s="41"/>
      <c r="I37" s="42">
        <f>I39</f>
        <v>50</v>
      </c>
      <c r="J37" s="42">
        <f>J39</f>
        <v>50</v>
      </c>
      <c r="K37" s="42">
        <f>K39</f>
        <v>50</v>
      </c>
    </row>
    <row r="38" spans="1:11" ht="15">
      <c r="A38" s="30" t="s">
        <v>58</v>
      </c>
      <c r="B38" s="29" t="s">
        <v>44</v>
      </c>
      <c r="C38" s="29" t="s">
        <v>18</v>
      </c>
      <c r="D38" s="44" t="s">
        <v>104</v>
      </c>
      <c r="E38" s="44" t="s">
        <v>8</v>
      </c>
      <c r="F38" s="44" t="s">
        <v>81</v>
      </c>
      <c r="G38" s="44" t="s">
        <v>106</v>
      </c>
      <c r="H38" s="41" t="s">
        <v>91</v>
      </c>
      <c r="I38" s="42">
        <f>I39</f>
        <v>50</v>
      </c>
      <c r="J38" s="42">
        <f>J39</f>
        <v>50</v>
      </c>
      <c r="K38" s="42">
        <f>K39</f>
        <v>50</v>
      </c>
    </row>
    <row r="39" spans="1:11" ht="15">
      <c r="A39" s="30" t="s">
        <v>63</v>
      </c>
      <c r="B39" s="29" t="s">
        <v>44</v>
      </c>
      <c r="C39" s="29" t="s">
        <v>64</v>
      </c>
      <c r="D39" s="44" t="s">
        <v>104</v>
      </c>
      <c r="E39" s="44" t="s">
        <v>8</v>
      </c>
      <c r="F39" s="44" t="s">
        <v>81</v>
      </c>
      <c r="G39" s="44" t="s">
        <v>106</v>
      </c>
      <c r="H39" s="41" t="s">
        <v>93</v>
      </c>
      <c r="I39" s="42">
        <f>'Приложение 3'!J40</f>
        <v>50</v>
      </c>
      <c r="J39" s="42">
        <f>'Приложение 3'!K40</f>
        <v>50</v>
      </c>
      <c r="K39" s="42">
        <f>'Приложение 3'!L40</f>
        <v>50</v>
      </c>
    </row>
    <row r="40" spans="1:11" ht="15">
      <c r="A40" s="27" t="s">
        <v>185</v>
      </c>
      <c r="B40" s="211" t="s">
        <v>46</v>
      </c>
      <c r="C40" s="29"/>
      <c r="D40" s="44"/>
      <c r="E40" s="44"/>
      <c r="F40" s="44"/>
      <c r="G40" s="44"/>
      <c r="H40" s="41"/>
      <c r="I40" s="42">
        <f>I41</f>
        <v>494.2</v>
      </c>
      <c r="J40" s="42">
        <f t="shared" ref="J40:K40" si="9">J41</f>
        <v>510.5</v>
      </c>
      <c r="K40" s="42">
        <f t="shared" si="9"/>
        <v>528.79999999999995</v>
      </c>
    </row>
    <row r="41" spans="1:11" ht="30">
      <c r="A41" s="30" t="s">
        <v>186</v>
      </c>
      <c r="B41" s="29" t="s">
        <v>46</v>
      </c>
      <c r="C41" s="29" t="s">
        <v>68</v>
      </c>
      <c r="D41" s="44"/>
      <c r="E41" s="44"/>
      <c r="F41" s="44"/>
      <c r="G41" s="44"/>
      <c r="H41" s="41"/>
      <c r="I41" s="42">
        <f t="shared" ref="I41:K46" si="10">I42</f>
        <v>494.2</v>
      </c>
      <c r="J41" s="42">
        <f t="shared" si="10"/>
        <v>510.5</v>
      </c>
      <c r="K41" s="42">
        <f t="shared" si="10"/>
        <v>528.79999999999995</v>
      </c>
    </row>
    <row r="42" spans="1:11" ht="60">
      <c r="A42" s="30" t="s">
        <v>187</v>
      </c>
      <c r="B42" s="29" t="s">
        <v>46</v>
      </c>
      <c r="C42" s="29" t="s">
        <v>68</v>
      </c>
      <c r="D42" s="44" t="s">
        <v>112</v>
      </c>
      <c r="E42" s="44" t="s">
        <v>105</v>
      </c>
      <c r="F42" s="44"/>
      <c r="G42" s="44"/>
      <c r="H42" s="41"/>
      <c r="I42" s="42">
        <f>I43</f>
        <v>494.2</v>
      </c>
      <c r="J42" s="42">
        <f t="shared" si="10"/>
        <v>510.5</v>
      </c>
      <c r="K42" s="42">
        <f t="shared" si="10"/>
        <v>528.79999999999995</v>
      </c>
    </row>
    <row r="43" spans="1:11" ht="45">
      <c r="A43" s="30" t="s">
        <v>188</v>
      </c>
      <c r="B43" s="29" t="s">
        <v>46</v>
      </c>
      <c r="C43" s="29" t="s">
        <v>68</v>
      </c>
      <c r="D43" s="44" t="s">
        <v>112</v>
      </c>
      <c r="E43" s="44" t="s">
        <v>10</v>
      </c>
      <c r="F43" s="44"/>
      <c r="G43" s="44"/>
      <c r="H43" s="41"/>
      <c r="I43" s="42">
        <f t="shared" ref="I43:I46" si="11">I44</f>
        <v>494.2</v>
      </c>
      <c r="J43" s="42">
        <f t="shared" si="10"/>
        <v>510.5</v>
      </c>
      <c r="K43" s="42">
        <f t="shared" si="10"/>
        <v>528.79999999999995</v>
      </c>
    </row>
    <row r="44" spans="1:11" ht="60">
      <c r="A44" s="32" t="s">
        <v>189</v>
      </c>
      <c r="B44" s="29" t="s">
        <v>46</v>
      </c>
      <c r="C44" s="29" t="s">
        <v>68</v>
      </c>
      <c r="D44" s="44" t="s">
        <v>112</v>
      </c>
      <c r="E44" s="44" t="s">
        <v>10</v>
      </c>
      <c r="F44" s="44" t="s">
        <v>46</v>
      </c>
      <c r="G44" s="44"/>
      <c r="H44" s="41"/>
      <c r="I44" s="42">
        <f t="shared" si="11"/>
        <v>494.2</v>
      </c>
      <c r="J44" s="42">
        <f t="shared" si="10"/>
        <v>510.5</v>
      </c>
      <c r="K44" s="42">
        <f t="shared" si="10"/>
        <v>528.79999999999995</v>
      </c>
    </row>
    <row r="45" spans="1:11" ht="45">
      <c r="A45" s="30" t="s">
        <v>191</v>
      </c>
      <c r="B45" s="29" t="s">
        <v>46</v>
      </c>
      <c r="C45" s="29" t="s">
        <v>68</v>
      </c>
      <c r="D45" s="44" t="s">
        <v>112</v>
      </c>
      <c r="E45" s="44" t="s">
        <v>10</v>
      </c>
      <c r="F45" s="44" t="s">
        <v>46</v>
      </c>
      <c r="G45" s="44" t="s">
        <v>190</v>
      </c>
      <c r="H45" s="41"/>
      <c r="I45" s="42">
        <f t="shared" si="11"/>
        <v>494.2</v>
      </c>
      <c r="J45" s="42">
        <f t="shared" si="10"/>
        <v>510.5</v>
      </c>
      <c r="K45" s="42">
        <f t="shared" si="10"/>
        <v>528.79999999999995</v>
      </c>
    </row>
    <row r="46" spans="1:11" ht="45">
      <c r="A46" s="30" t="s">
        <v>53</v>
      </c>
      <c r="B46" s="29" t="s">
        <v>46</v>
      </c>
      <c r="C46" s="29" t="s">
        <v>68</v>
      </c>
      <c r="D46" s="44" t="s">
        <v>112</v>
      </c>
      <c r="E46" s="44" t="s">
        <v>10</v>
      </c>
      <c r="F46" s="44" t="s">
        <v>46</v>
      </c>
      <c r="G46" s="44" t="s">
        <v>190</v>
      </c>
      <c r="H46" s="41" t="s">
        <v>89</v>
      </c>
      <c r="I46" s="42">
        <f t="shared" si="11"/>
        <v>494.2</v>
      </c>
      <c r="J46" s="42">
        <f t="shared" si="10"/>
        <v>510.5</v>
      </c>
      <c r="K46" s="42">
        <f t="shared" si="10"/>
        <v>528.79999999999995</v>
      </c>
    </row>
    <row r="47" spans="1:11" ht="45">
      <c r="A47" s="30" t="s">
        <v>54</v>
      </c>
      <c r="B47" s="29" t="s">
        <v>46</v>
      </c>
      <c r="C47" s="29" t="s">
        <v>68</v>
      </c>
      <c r="D47" s="44" t="s">
        <v>112</v>
      </c>
      <c r="E47" s="44" t="s">
        <v>10</v>
      </c>
      <c r="F47" s="44" t="s">
        <v>46</v>
      </c>
      <c r="G47" s="44" t="s">
        <v>190</v>
      </c>
      <c r="H47" s="41" t="s">
        <v>90</v>
      </c>
      <c r="I47" s="42">
        <f>'Приложение 3'!J48</f>
        <v>494.2</v>
      </c>
      <c r="J47" s="42">
        <f>'Приложение 3'!K48</f>
        <v>510.5</v>
      </c>
      <c r="K47" s="42">
        <f>'Приложение 3'!L48</f>
        <v>528.79999999999995</v>
      </c>
    </row>
    <row r="48" spans="1:11" ht="15">
      <c r="A48" s="27" t="s">
        <v>69</v>
      </c>
      <c r="B48" s="211" t="s">
        <v>52</v>
      </c>
      <c r="C48" s="29"/>
      <c r="D48" s="44"/>
      <c r="E48" s="44"/>
      <c r="F48" s="44"/>
      <c r="G48" s="44"/>
      <c r="H48" s="41"/>
      <c r="I48" s="42">
        <f>I49</f>
        <v>3544.8</v>
      </c>
      <c r="J48" s="42">
        <f>J49</f>
        <v>3371.5</v>
      </c>
      <c r="K48" s="42">
        <f>K49</f>
        <v>3943.6</v>
      </c>
    </row>
    <row r="49" spans="1:11" ht="16.5" customHeight="1">
      <c r="A49" s="30" t="s">
        <v>71</v>
      </c>
      <c r="B49" s="29" t="s">
        <v>52</v>
      </c>
      <c r="C49" s="29" t="s">
        <v>72</v>
      </c>
      <c r="D49" s="44"/>
      <c r="E49" s="44"/>
      <c r="F49" s="44"/>
      <c r="G49" s="44"/>
      <c r="H49" s="41"/>
      <c r="I49" s="42">
        <f>I55+I50</f>
        <v>3544.8</v>
      </c>
      <c r="J49" s="42">
        <f t="shared" ref="J49:K49" si="12">J55</f>
        <v>3371.5</v>
      </c>
      <c r="K49" s="42">
        <f t="shared" si="12"/>
        <v>3943.6</v>
      </c>
    </row>
    <row r="50" spans="1:11" ht="46.5" customHeight="1">
      <c r="A50" s="30" t="str">
        <f>'Приложение 3'!A51</f>
        <v>Муниципальная целевая программа «Жилище»на 2020-2025 годы  Ромодановского муниципального района</v>
      </c>
      <c r="B50" s="29" t="s">
        <v>52</v>
      </c>
      <c r="C50" s="29" t="s">
        <v>72</v>
      </c>
      <c r="D50" s="44" t="s">
        <v>52</v>
      </c>
      <c r="E50" s="44" t="s">
        <v>105</v>
      </c>
      <c r="F50" s="44"/>
      <c r="G50" s="44"/>
      <c r="H50" s="41"/>
      <c r="I50" s="42">
        <f>I51</f>
        <v>600</v>
      </c>
      <c r="J50" s="42"/>
      <c r="K50" s="42"/>
    </row>
    <row r="51" spans="1:11" ht="17.25" customHeight="1">
      <c r="A51" s="30" t="s">
        <v>303</v>
      </c>
      <c r="B51" s="29" t="s">
        <v>52</v>
      </c>
      <c r="C51" s="29" t="s">
        <v>52</v>
      </c>
      <c r="D51" s="44" t="s">
        <v>52</v>
      </c>
      <c r="E51" s="44" t="s">
        <v>105</v>
      </c>
      <c r="F51" s="44" t="s">
        <v>299</v>
      </c>
      <c r="G51" s="44"/>
      <c r="H51" s="41"/>
      <c r="I51" s="42">
        <f>I52</f>
        <v>600</v>
      </c>
      <c r="J51" s="42"/>
      <c r="K51" s="42"/>
    </row>
    <row r="52" spans="1:11" ht="299.25" customHeight="1">
      <c r="A52" s="30" t="str">
        <f>'Приложение 3'!A53</f>
        <v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2" s="29" t="s">
        <v>52</v>
      </c>
      <c r="C52" s="29" t="s">
        <v>72</v>
      </c>
      <c r="D52" s="44" t="s">
        <v>52</v>
      </c>
      <c r="E52" s="44" t="s">
        <v>105</v>
      </c>
      <c r="F52" s="44" t="s">
        <v>299</v>
      </c>
      <c r="G52" s="44" t="s">
        <v>113</v>
      </c>
      <c r="H52" s="41"/>
      <c r="I52" s="42">
        <f>I53</f>
        <v>600</v>
      </c>
      <c r="J52" s="42"/>
      <c r="K52" s="42"/>
    </row>
    <row r="53" spans="1:11" ht="44.25" customHeight="1">
      <c r="A53" s="30" t="str">
        <f>'Приложение 3'!A54</f>
        <v>Капитальные вложения в объекты государственной (муниципальной) собственности</v>
      </c>
      <c r="B53" s="29" t="s">
        <v>52</v>
      </c>
      <c r="C53" s="29" t="s">
        <v>72</v>
      </c>
      <c r="D53" s="44" t="s">
        <v>52</v>
      </c>
      <c r="E53" s="44" t="s">
        <v>105</v>
      </c>
      <c r="F53" s="44" t="s">
        <v>299</v>
      </c>
      <c r="G53" s="44" t="s">
        <v>113</v>
      </c>
      <c r="H53" s="41" t="s">
        <v>96</v>
      </c>
      <c r="I53" s="42">
        <f>I54</f>
        <v>600</v>
      </c>
      <c r="J53" s="42"/>
      <c r="K53" s="42"/>
    </row>
    <row r="54" spans="1:11" ht="16.5" customHeight="1">
      <c r="A54" s="30" t="str">
        <f>'Приложение 3'!A55</f>
        <v xml:space="preserve">Бюджетные инвестиции </v>
      </c>
      <c r="B54" s="29" t="s">
        <v>52</v>
      </c>
      <c r="C54" s="29" t="s">
        <v>72</v>
      </c>
      <c r="D54" s="44" t="s">
        <v>52</v>
      </c>
      <c r="E54" s="44" t="s">
        <v>105</v>
      </c>
      <c r="F54" s="44" t="s">
        <v>299</v>
      </c>
      <c r="G54" s="44" t="s">
        <v>113</v>
      </c>
      <c r="H54" s="41" t="s">
        <v>97</v>
      </c>
      <c r="I54" s="42">
        <f>'Приложение 3'!J55</f>
        <v>600</v>
      </c>
      <c r="J54" s="42"/>
      <c r="K54" s="42"/>
    </row>
    <row r="55" spans="1:11" ht="90">
      <c r="A55" s="33" t="s">
        <v>281</v>
      </c>
      <c r="B55" s="29" t="s">
        <v>52</v>
      </c>
      <c r="C55" s="29" t="s">
        <v>72</v>
      </c>
      <c r="D55" s="44" t="s">
        <v>17</v>
      </c>
      <c r="E55" s="44" t="s">
        <v>105</v>
      </c>
      <c r="F55" s="44"/>
      <c r="G55" s="44"/>
      <c r="H55" s="41"/>
      <c r="I55" s="42">
        <f>I57</f>
        <v>2944.8</v>
      </c>
      <c r="J55" s="42">
        <f>J57</f>
        <v>3371.5</v>
      </c>
      <c r="K55" s="42">
        <f>K57</f>
        <v>3943.6</v>
      </c>
    </row>
    <row r="56" spans="1:11" ht="90" customHeight="1">
      <c r="A56" s="33" t="str">
        <f>'Приложение 3'!A57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56" s="29" t="s">
        <v>52</v>
      </c>
      <c r="C56" s="29" t="s">
        <v>72</v>
      </c>
      <c r="D56" s="44" t="s">
        <v>17</v>
      </c>
      <c r="E56" s="44" t="s">
        <v>8</v>
      </c>
      <c r="F56" s="44"/>
      <c r="G56" s="44"/>
      <c r="H56" s="41"/>
      <c r="I56" s="42">
        <f>I57</f>
        <v>2944.8</v>
      </c>
      <c r="J56" s="42">
        <f>J57</f>
        <v>3371.5</v>
      </c>
      <c r="K56" s="42">
        <f>K57</f>
        <v>3943.6</v>
      </c>
    </row>
    <row r="57" spans="1:11" ht="63.75" customHeight="1">
      <c r="A57" s="33" t="s">
        <v>192</v>
      </c>
      <c r="B57" s="29" t="s">
        <v>52</v>
      </c>
      <c r="C57" s="29" t="s">
        <v>72</v>
      </c>
      <c r="D57" s="44" t="s">
        <v>17</v>
      </c>
      <c r="E57" s="44" t="s">
        <v>8</v>
      </c>
      <c r="F57" s="44" t="s">
        <v>46</v>
      </c>
      <c r="G57" s="44"/>
      <c r="H57" s="41"/>
      <c r="I57" s="42">
        <f t="shared" ref="I57:K59" si="13">I58</f>
        <v>2944.8</v>
      </c>
      <c r="J57" s="42">
        <f t="shared" si="13"/>
        <v>3371.5</v>
      </c>
      <c r="K57" s="42">
        <f t="shared" si="13"/>
        <v>3943.6</v>
      </c>
    </row>
    <row r="58" spans="1:11" ht="306.75" customHeight="1">
      <c r="A58" s="33" t="s">
        <v>193</v>
      </c>
      <c r="B58" s="29" t="s">
        <v>52</v>
      </c>
      <c r="C58" s="29" t="s">
        <v>72</v>
      </c>
      <c r="D58" s="44" t="s">
        <v>17</v>
      </c>
      <c r="E58" s="44" t="s">
        <v>8</v>
      </c>
      <c r="F58" s="44" t="s">
        <v>46</v>
      </c>
      <c r="G58" s="44" t="s">
        <v>113</v>
      </c>
      <c r="H58" s="41"/>
      <c r="I58" s="42">
        <f t="shared" si="13"/>
        <v>2944.8</v>
      </c>
      <c r="J58" s="42">
        <f t="shared" si="13"/>
        <v>3371.5</v>
      </c>
      <c r="K58" s="42">
        <f t="shared" si="13"/>
        <v>3943.6</v>
      </c>
    </row>
    <row r="59" spans="1:11" ht="45">
      <c r="A59" s="30" t="s">
        <v>53</v>
      </c>
      <c r="B59" s="29" t="s">
        <v>52</v>
      </c>
      <c r="C59" s="29" t="s">
        <v>72</v>
      </c>
      <c r="D59" s="44" t="s">
        <v>17</v>
      </c>
      <c r="E59" s="44" t="s">
        <v>8</v>
      </c>
      <c r="F59" s="44" t="s">
        <v>46</v>
      </c>
      <c r="G59" s="44" t="s">
        <v>113</v>
      </c>
      <c r="H59" s="41" t="s">
        <v>89</v>
      </c>
      <c r="I59" s="42">
        <f t="shared" si="13"/>
        <v>2944.8</v>
      </c>
      <c r="J59" s="42">
        <f t="shared" si="13"/>
        <v>3371.5</v>
      </c>
      <c r="K59" s="42">
        <f t="shared" si="13"/>
        <v>3943.6</v>
      </c>
    </row>
    <row r="60" spans="1:11" ht="45">
      <c r="A60" s="30" t="s">
        <v>54</v>
      </c>
      <c r="B60" s="29" t="s">
        <v>52</v>
      </c>
      <c r="C60" s="29" t="s">
        <v>72</v>
      </c>
      <c r="D60" s="44" t="s">
        <v>17</v>
      </c>
      <c r="E60" s="44" t="s">
        <v>8</v>
      </c>
      <c r="F60" s="44" t="s">
        <v>46</v>
      </c>
      <c r="G60" s="44" t="s">
        <v>113</v>
      </c>
      <c r="H60" s="41" t="s">
        <v>90</v>
      </c>
      <c r="I60" s="42">
        <f>'Приложение 3'!J61</f>
        <v>2944.8</v>
      </c>
      <c r="J60" s="42">
        <f>'Приложение 3'!K61</f>
        <v>3371.5</v>
      </c>
      <c r="K60" s="42">
        <f>'Приложение 3'!L61</f>
        <v>3943.6</v>
      </c>
    </row>
    <row r="61" spans="1:11" ht="28.5">
      <c r="A61" s="27" t="s">
        <v>75</v>
      </c>
      <c r="B61" s="211" t="s">
        <v>60</v>
      </c>
      <c r="C61" s="29"/>
      <c r="D61" s="44"/>
      <c r="E61" s="44"/>
      <c r="F61" s="44"/>
      <c r="G61" s="44"/>
      <c r="H61" s="41"/>
      <c r="I61" s="42">
        <f>I62+I77</f>
        <v>31053.5</v>
      </c>
      <c r="J61" s="42">
        <f t="shared" ref="J61:K61" si="14">J62+J77</f>
        <v>8360</v>
      </c>
      <c r="K61" s="42">
        <f t="shared" si="14"/>
        <v>7300</v>
      </c>
    </row>
    <row r="62" spans="1:11" ht="15">
      <c r="A62" s="34" t="s">
        <v>82</v>
      </c>
      <c r="B62" s="29" t="s">
        <v>60</v>
      </c>
      <c r="C62" s="29" t="s">
        <v>68</v>
      </c>
      <c r="D62" s="44"/>
      <c r="E62" s="44"/>
      <c r="F62" s="44"/>
      <c r="G62" s="44"/>
      <c r="H62" s="29"/>
      <c r="I62" s="42">
        <f>I63+I72</f>
        <v>14525.5</v>
      </c>
      <c r="J62" s="42">
        <f t="shared" ref="J62:K62" si="15">J63+J72</f>
        <v>7300</v>
      </c>
      <c r="K62" s="42">
        <f t="shared" si="15"/>
        <v>7300</v>
      </c>
    </row>
    <row r="63" spans="1:11" ht="90">
      <c r="A63" s="34" t="s">
        <v>283</v>
      </c>
      <c r="B63" s="29" t="s">
        <v>60</v>
      </c>
      <c r="C63" s="29" t="s">
        <v>68</v>
      </c>
      <c r="D63" s="44" t="s">
        <v>17</v>
      </c>
      <c r="E63" s="44" t="s">
        <v>105</v>
      </c>
      <c r="F63" s="44"/>
      <c r="G63" s="44"/>
      <c r="H63" s="29"/>
      <c r="I63" s="42">
        <f>I65</f>
        <v>7346</v>
      </c>
      <c r="J63" s="42">
        <f t="shared" ref="J63:K63" si="16">J65</f>
        <v>7300</v>
      </c>
      <c r="K63" s="42">
        <f t="shared" si="16"/>
        <v>7300</v>
      </c>
    </row>
    <row r="64" spans="1:11" ht="92.25" customHeight="1">
      <c r="A64" s="34" t="str">
        <f>'Приложение 3'!A65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64" s="29" t="s">
        <v>60</v>
      </c>
      <c r="C64" s="29" t="s">
        <v>68</v>
      </c>
      <c r="D64" s="44" t="s">
        <v>17</v>
      </c>
      <c r="E64" s="44" t="s">
        <v>8</v>
      </c>
      <c r="F64" s="44"/>
      <c r="G64" s="44"/>
      <c r="H64" s="29"/>
      <c r="I64" s="42">
        <f>I65</f>
        <v>7346</v>
      </c>
      <c r="J64" s="42">
        <f>J65</f>
        <v>7300</v>
      </c>
      <c r="K64" s="42">
        <f>K65</f>
        <v>7300</v>
      </c>
    </row>
    <row r="65" spans="1:11" ht="30">
      <c r="A65" s="37" t="s">
        <v>194</v>
      </c>
      <c r="B65" s="29" t="s">
        <v>60</v>
      </c>
      <c r="C65" s="29" t="s">
        <v>68</v>
      </c>
      <c r="D65" s="44" t="s">
        <v>17</v>
      </c>
      <c r="E65" s="44" t="s">
        <v>8</v>
      </c>
      <c r="F65" s="44" t="s">
        <v>61</v>
      </c>
      <c r="G65" s="44"/>
      <c r="H65" s="29"/>
      <c r="I65" s="42">
        <f>I66+I69</f>
        <v>7346</v>
      </c>
      <c r="J65" s="42">
        <f t="shared" ref="J65:K65" si="17">J66+J69</f>
        <v>7300</v>
      </c>
      <c r="K65" s="42">
        <f t="shared" si="17"/>
        <v>7300</v>
      </c>
    </row>
    <row r="66" spans="1:11" ht="15">
      <c r="A66" s="34" t="s">
        <v>196</v>
      </c>
      <c r="B66" s="29" t="s">
        <v>60</v>
      </c>
      <c r="C66" s="29" t="s">
        <v>68</v>
      </c>
      <c r="D66" s="44" t="s">
        <v>17</v>
      </c>
      <c r="E66" s="44" t="s">
        <v>8</v>
      </c>
      <c r="F66" s="44" t="s">
        <v>61</v>
      </c>
      <c r="G66" s="44" t="s">
        <v>195</v>
      </c>
      <c r="H66" s="29"/>
      <c r="I66" s="42">
        <f t="shared" ref="I66:K67" si="18">I67</f>
        <v>2300</v>
      </c>
      <c r="J66" s="42">
        <f t="shared" si="18"/>
        <v>2300</v>
      </c>
      <c r="K66" s="42">
        <f t="shared" si="18"/>
        <v>2300</v>
      </c>
    </row>
    <row r="67" spans="1:11" ht="45">
      <c r="A67" s="30" t="s">
        <v>53</v>
      </c>
      <c r="B67" s="29" t="s">
        <v>60</v>
      </c>
      <c r="C67" s="29" t="s">
        <v>68</v>
      </c>
      <c r="D67" s="44" t="s">
        <v>17</v>
      </c>
      <c r="E67" s="44" t="s">
        <v>8</v>
      </c>
      <c r="F67" s="44" t="s">
        <v>61</v>
      </c>
      <c r="G67" s="44" t="s">
        <v>195</v>
      </c>
      <c r="H67" s="29" t="s">
        <v>89</v>
      </c>
      <c r="I67" s="42">
        <f t="shared" si="18"/>
        <v>2300</v>
      </c>
      <c r="J67" s="42">
        <f t="shared" si="18"/>
        <v>2300</v>
      </c>
      <c r="K67" s="42">
        <f t="shared" si="18"/>
        <v>2300</v>
      </c>
    </row>
    <row r="68" spans="1:11" ht="45">
      <c r="A68" s="30" t="s">
        <v>54</v>
      </c>
      <c r="B68" s="29" t="s">
        <v>60</v>
      </c>
      <c r="C68" s="29" t="s">
        <v>68</v>
      </c>
      <c r="D68" s="44" t="s">
        <v>17</v>
      </c>
      <c r="E68" s="44" t="s">
        <v>8</v>
      </c>
      <c r="F68" s="44" t="s">
        <v>61</v>
      </c>
      <c r="G68" s="44" t="s">
        <v>195</v>
      </c>
      <c r="H68" s="29" t="s">
        <v>90</v>
      </c>
      <c r="I68" s="42">
        <f>'Приложение 3'!J69</f>
        <v>2300</v>
      </c>
      <c r="J68" s="42">
        <f>'Приложение 3'!K69</f>
        <v>2300</v>
      </c>
      <c r="K68" s="42">
        <f>'Приложение 3'!L69</f>
        <v>2300</v>
      </c>
    </row>
    <row r="69" spans="1:11" ht="30">
      <c r="A69" s="34" t="s">
        <v>198</v>
      </c>
      <c r="B69" s="29" t="s">
        <v>60</v>
      </c>
      <c r="C69" s="29" t="s">
        <v>68</v>
      </c>
      <c r="D69" s="44" t="s">
        <v>17</v>
      </c>
      <c r="E69" s="44" t="s">
        <v>8</v>
      </c>
      <c r="F69" s="44" t="s">
        <v>61</v>
      </c>
      <c r="G69" s="44" t="s">
        <v>197</v>
      </c>
      <c r="H69" s="29"/>
      <c r="I69" s="42">
        <f>I70</f>
        <v>5046</v>
      </c>
      <c r="J69" s="42">
        <f t="shared" ref="J69:K70" si="19">J70</f>
        <v>5000</v>
      </c>
      <c r="K69" s="42">
        <f t="shared" si="19"/>
        <v>5000</v>
      </c>
    </row>
    <row r="70" spans="1:11" ht="45">
      <c r="A70" s="30" t="s">
        <v>53</v>
      </c>
      <c r="B70" s="29" t="s">
        <v>60</v>
      </c>
      <c r="C70" s="29" t="s">
        <v>68</v>
      </c>
      <c r="D70" s="44" t="s">
        <v>17</v>
      </c>
      <c r="E70" s="44" t="s">
        <v>8</v>
      </c>
      <c r="F70" s="44" t="s">
        <v>61</v>
      </c>
      <c r="G70" s="44" t="s">
        <v>197</v>
      </c>
      <c r="H70" s="29" t="s">
        <v>89</v>
      </c>
      <c r="I70" s="42">
        <f>I71</f>
        <v>5046</v>
      </c>
      <c r="J70" s="42">
        <f t="shared" si="19"/>
        <v>5000</v>
      </c>
      <c r="K70" s="42">
        <f t="shared" si="19"/>
        <v>5000</v>
      </c>
    </row>
    <row r="71" spans="1:11" ht="45">
      <c r="A71" s="30" t="s">
        <v>54</v>
      </c>
      <c r="B71" s="29" t="s">
        <v>60</v>
      </c>
      <c r="C71" s="29" t="s">
        <v>68</v>
      </c>
      <c r="D71" s="44" t="s">
        <v>17</v>
      </c>
      <c r="E71" s="44" t="s">
        <v>8</v>
      </c>
      <c r="F71" s="44" t="s">
        <v>61</v>
      </c>
      <c r="G71" s="44" t="s">
        <v>197</v>
      </c>
      <c r="H71" s="29" t="s">
        <v>90</v>
      </c>
      <c r="I71" s="42">
        <f>'Приложение 3'!J72</f>
        <v>5046</v>
      </c>
      <c r="J71" s="42">
        <f>'Приложение 3'!K72</f>
        <v>5000</v>
      </c>
      <c r="K71" s="42">
        <f>'Приложение 3'!L72</f>
        <v>5000</v>
      </c>
    </row>
    <row r="72" spans="1:11" ht="60.75" customHeight="1">
      <c r="A72" s="33" t="s">
        <v>287</v>
      </c>
      <c r="B72" s="35" t="s">
        <v>60</v>
      </c>
      <c r="C72" s="35" t="s">
        <v>68</v>
      </c>
      <c r="D72" s="44" t="s">
        <v>199</v>
      </c>
      <c r="E72" s="44" t="s">
        <v>105</v>
      </c>
      <c r="F72" s="44"/>
      <c r="G72" s="44"/>
      <c r="H72" s="29"/>
      <c r="I72" s="42">
        <f>I73</f>
        <v>7179.5</v>
      </c>
      <c r="J72" s="42">
        <f t="shared" ref="J72:K75" si="20">J73</f>
        <v>0</v>
      </c>
      <c r="K72" s="42">
        <f t="shared" si="20"/>
        <v>0</v>
      </c>
    </row>
    <row r="73" spans="1:11" ht="45">
      <c r="A73" s="33" t="s">
        <v>202</v>
      </c>
      <c r="B73" s="35" t="s">
        <v>60</v>
      </c>
      <c r="C73" s="35" t="s">
        <v>68</v>
      </c>
      <c r="D73" s="44" t="s">
        <v>199</v>
      </c>
      <c r="E73" s="44" t="s">
        <v>105</v>
      </c>
      <c r="F73" s="44" t="s">
        <v>200</v>
      </c>
      <c r="G73" s="44"/>
      <c r="H73" s="29"/>
      <c r="I73" s="42">
        <f>I74</f>
        <v>7179.5</v>
      </c>
      <c r="J73" s="42">
        <f t="shared" si="20"/>
        <v>0</v>
      </c>
      <c r="K73" s="42">
        <f t="shared" si="20"/>
        <v>0</v>
      </c>
    </row>
    <row r="74" spans="1:11" ht="15.75" customHeight="1">
      <c r="A74" s="34" t="s">
        <v>204</v>
      </c>
      <c r="B74" s="35" t="s">
        <v>60</v>
      </c>
      <c r="C74" s="35" t="s">
        <v>68</v>
      </c>
      <c r="D74" s="44" t="s">
        <v>199</v>
      </c>
      <c r="E74" s="44" t="s">
        <v>105</v>
      </c>
      <c r="F74" s="44" t="s">
        <v>200</v>
      </c>
      <c r="G74" s="44" t="s">
        <v>203</v>
      </c>
      <c r="H74" s="29"/>
      <c r="I74" s="42">
        <f>I75</f>
        <v>7179.5</v>
      </c>
      <c r="J74" s="42">
        <f t="shared" si="20"/>
        <v>0</v>
      </c>
      <c r="K74" s="42">
        <f t="shared" si="20"/>
        <v>0</v>
      </c>
    </row>
    <row r="75" spans="1:11" ht="45">
      <c r="A75" s="30" t="s">
        <v>53</v>
      </c>
      <c r="B75" s="35" t="s">
        <v>60</v>
      </c>
      <c r="C75" s="35" t="s">
        <v>68</v>
      </c>
      <c r="D75" s="44" t="s">
        <v>110</v>
      </c>
      <c r="E75" s="44" t="s">
        <v>9</v>
      </c>
      <c r="F75" s="44" t="s">
        <v>46</v>
      </c>
      <c r="G75" s="44" t="s">
        <v>114</v>
      </c>
      <c r="H75" s="29" t="s">
        <v>89</v>
      </c>
      <c r="I75" s="42">
        <f>I76</f>
        <v>7179.5</v>
      </c>
      <c r="J75" s="42">
        <f t="shared" si="20"/>
        <v>0</v>
      </c>
      <c r="K75" s="42">
        <f t="shared" si="20"/>
        <v>0</v>
      </c>
    </row>
    <row r="76" spans="1:11" ht="45">
      <c r="A76" s="30" t="s">
        <v>54</v>
      </c>
      <c r="B76" s="35" t="s">
        <v>60</v>
      </c>
      <c r="C76" s="35" t="s">
        <v>68</v>
      </c>
      <c r="D76" s="44" t="s">
        <v>110</v>
      </c>
      <c r="E76" s="44" t="s">
        <v>9</v>
      </c>
      <c r="F76" s="44" t="s">
        <v>46</v>
      </c>
      <c r="G76" s="44" t="s">
        <v>114</v>
      </c>
      <c r="H76" s="29" t="s">
        <v>90</v>
      </c>
      <c r="I76" s="42">
        <f>'Приложение 3'!J77</f>
        <v>7179.5</v>
      </c>
      <c r="J76" s="42">
        <f>'Приложение 3'!K77</f>
        <v>0</v>
      </c>
      <c r="K76" s="42">
        <f>'Приложение 3'!L77</f>
        <v>0</v>
      </c>
    </row>
    <row r="77" spans="1:11" ht="30">
      <c r="A77" s="34" t="s">
        <v>83</v>
      </c>
      <c r="B77" s="35" t="s">
        <v>60</v>
      </c>
      <c r="C77" s="35" t="s">
        <v>60</v>
      </c>
      <c r="D77" s="44"/>
      <c r="E77" s="44"/>
      <c r="F77" s="44"/>
      <c r="G77" s="44"/>
      <c r="H77" s="29"/>
      <c r="I77" s="42">
        <f t="shared" ref="I77:K82" si="21">I78</f>
        <v>16528</v>
      </c>
      <c r="J77" s="42">
        <f t="shared" si="21"/>
        <v>1060</v>
      </c>
      <c r="K77" s="42">
        <f t="shared" si="21"/>
        <v>0</v>
      </c>
    </row>
    <row r="78" spans="1:11" ht="60">
      <c r="A78" s="33" t="s">
        <v>288</v>
      </c>
      <c r="B78" s="35" t="s">
        <v>60</v>
      </c>
      <c r="C78" s="35" t="s">
        <v>60</v>
      </c>
      <c r="D78" s="44" t="s">
        <v>110</v>
      </c>
      <c r="E78" s="44" t="s">
        <v>105</v>
      </c>
      <c r="F78" s="44"/>
      <c r="G78" s="44"/>
      <c r="H78" s="29"/>
      <c r="I78" s="42">
        <f t="shared" si="21"/>
        <v>16528</v>
      </c>
      <c r="J78" s="42">
        <f t="shared" si="21"/>
        <v>1060</v>
      </c>
      <c r="K78" s="42">
        <f t="shared" si="21"/>
        <v>0</v>
      </c>
    </row>
    <row r="79" spans="1:11" ht="45">
      <c r="A79" s="33" t="s">
        <v>84</v>
      </c>
      <c r="B79" s="35" t="s">
        <v>60</v>
      </c>
      <c r="C79" s="35" t="s">
        <v>60</v>
      </c>
      <c r="D79" s="44" t="s">
        <v>110</v>
      </c>
      <c r="E79" s="44" t="s">
        <v>9</v>
      </c>
      <c r="F79" s="44"/>
      <c r="G79" s="44"/>
      <c r="H79" s="29"/>
      <c r="I79" s="42">
        <f t="shared" si="21"/>
        <v>16528</v>
      </c>
      <c r="J79" s="42">
        <f t="shared" si="21"/>
        <v>1060</v>
      </c>
      <c r="K79" s="42">
        <f t="shared" si="21"/>
        <v>0</v>
      </c>
    </row>
    <row r="80" spans="1:11" ht="45">
      <c r="A80" s="33" t="s">
        <v>85</v>
      </c>
      <c r="B80" s="35" t="s">
        <v>60</v>
      </c>
      <c r="C80" s="35" t="s">
        <v>60</v>
      </c>
      <c r="D80" s="44" t="s">
        <v>110</v>
      </c>
      <c r="E80" s="44" t="s">
        <v>9</v>
      </c>
      <c r="F80" s="44" t="s">
        <v>60</v>
      </c>
      <c r="G80" s="44"/>
      <c r="H80" s="29"/>
      <c r="I80" s="42">
        <f t="shared" si="21"/>
        <v>16528</v>
      </c>
      <c r="J80" s="42">
        <f t="shared" si="21"/>
        <v>1060</v>
      </c>
      <c r="K80" s="42">
        <f t="shared" si="21"/>
        <v>0</v>
      </c>
    </row>
    <row r="81" spans="1:11" ht="75">
      <c r="A81" s="33" t="s">
        <v>86</v>
      </c>
      <c r="B81" s="35" t="s">
        <v>60</v>
      </c>
      <c r="C81" s="35" t="s">
        <v>60</v>
      </c>
      <c r="D81" s="44" t="s">
        <v>110</v>
      </c>
      <c r="E81" s="44" t="s">
        <v>9</v>
      </c>
      <c r="F81" s="44" t="s">
        <v>60</v>
      </c>
      <c r="G81" s="44" t="s">
        <v>114</v>
      </c>
      <c r="H81" s="29"/>
      <c r="I81" s="42">
        <f t="shared" si="21"/>
        <v>16528</v>
      </c>
      <c r="J81" s="42">
        <f t="shared" si="21"/>
        <v>1060</v>
      </c>
      <c r="K81" s="42">
        <f t="shared" si="21"/>
        <v>0</v>
      </c>
    </row>
    <row r="82" spans="1:11" ht="45">
      <c r="A82" s="30" t="s">
        <v>76</v>
      </c>
      <c r="B82" s="35" t="s">
        <v>60</v>
      </c>
      <c r="C82" s="35" t="s">
        <v>60</v>
      </c>
      <c r="D82" s="44" t="s">
        <v>110</v>
      </c>
      <c r="E82" s="44" t="s">
        <v>9</v>
      </c>
      <c r="F82" s="44" t="s">
        <v>60</v>
      </c>
      <c r="G82" s="44" t="s">
        <v>114</v>
      </c>
      <c r="H82" s="29" t="s">
        <v>96</v>
      </c>
      <c r="I82" s="42">
        <f t="shared" si="21"/>
        <v>16528</v>
      </c>
      <c r="J82" s="42">
        <f t="shared" si="21"/>
        <v>1060</v>
      </c>
      <c r="K82" s="42">
        <f t="shared" si="21"/>
        <v>0</v>
      </c>
    </row>
    <row r="83" spans="1:11" ht="15">
      <c r="A83" s="30" t="s">
        <v>73</v>
      </c>
      <c r="B83" s="35" t="s">
        <v>60</v>
      </c>
      <c r="C83" s="35" t="s">
        <v>60</v>
      </c>
      <c r="D83" s="44" t="s">
        <v>110</v>
      </c>
      <c r="E83" s="44" t="s">
        <v>9</v>
      </c>
      <c r="F83" s="44" t="s">
        <v>60</v>
      </c>
      <c r="G83" s="44" t="s">
        <v>114</v>
      </c>
      <c r="H83" s="29" t="s">
        <v>97</v>
      </c>
      <c r="I83" s="42">
        <f>'Приложение 3'!J84</f>
        <v>16528</v>
      </c>
      <c r="J83" s="42">
        <f>'Приложение 3'!K84</f>
        <v>1060</v>
      </c>
      <c r="K83" s="42">
        <f>'Приложение 3'!L84</f>
        <v>0</v>
      </c>
    </row>
    <row r="84" spans="1:11" ht="15">
      <c r="A84" s="27" t="s">
        <v>77</v>
      </c>
      <c r="B84" s="211" t="s">
        <v>17</v>
      </c>
      <c r="C84" s="29"/>
      <c r="D84" s="44"/>
      <c r="E84" s="44"/>
      <c r="F84" s="44"/>
      <c r="G84" s="44"/>
      <c r="H84" s="41"/>
      <c r="I84" s="42">
        <f t="shared" ref="I84:K89" si="22">I85</f>
        <v>173.9</v>
      </c>
      <c r="J84" s="54">
        <f t="shared" si="22"/>
        <v>173.9</v>
      </c>
      <c r="K84" s="42">
        <f t="shared" si="22"/>
        <v>173.9</v>
      </c>
    </row>
    <row r="85" spans="1:11" ht="15">
      <c r="A85" s="30" t="s">
        <v>78</v>
      </c>
      <c r="B85" s="29" t="s">
        <v>17</v>
      </c>
      <c r="C85" s="29" t="s">
        <v>44</v>
      </c>
      <c r="D85" s="44"/>
      <c r="E85" s="44"/>
      <c r="F85" s="44"/>
      <c r="G85" s="44"/>
      <c r="H85" s="41"/>
      <c r="I85" s="42">
        <f t="shared" si="22"/>
        <v>173.9</v>
      </c>
      <c r="J85" s="42">
        <f t="shared" si="22"/>
        <v>173.9</v>
      </c>
      <c r="K85" s="42">
        <f t="shared" si="22"/>
        <v>173.9</v>
      </c>
    </row>
    <row r="86" spans="1:11" ht="75">
      <c r="A86" s="30" t="s">
        <v>285</v>
      </c>
      <c r="B86" s="29" t="s">
        <v>17</v>
      </c>
      <c r="C86" s="29" t="s">
        <v>44</v>
      </c>
      <c r="D86" s="44" t="s">
        <v>104</v>
      </c>
      <c r="E86" s="44" t="s">
        <v>105</v>
      </c>
      <c r="F86" s="44"/>
      <c r="G86" s="44"/>
      <c r="H86" s="41"/>
      <c r="I86" s="42">
        <f t="shared" si="22"/>
        <v>173.9</v>
      </c>
      <c r="J86" s="42">
        <f t="shared" si="22"/>
        <v>173.9</v>
      </c>
      <c r="K86" s="42">
        <f t="shared" si="22"/>
        <v>173.9</v>
      </c>
    </row>
    <row r="87" spans="1:11" ht="90">
      <c r="A87" s="30" t="s">
        <v>253</v>
      </c>
      <c r="B87" s="29" t="s">
        <v>17</v>
      </c>
      <c r="C87" s="29" t="s">
        <v>44</v>
      </c>
      <c r="D87" s="44" t="s">
        <v>104</v>
      </c>
      <c r="E87" s="44" t="s">
        <v>8</v>
      </c>
      <c r="F87" s="44"/>
      <c r="G87" s="44"/>
      <c r="H87" s="41"/>
      <c r="I87" s="42">
        <f t="shared" si="22"/>
        <v>173.9</v>
      </c>
      <c r="J87" s="42">
        <f t="shared" si="22"/>
        <v>173.9</v>
      </c>
      <c r="K87" s="42">
        <f t="shared" si="22"/>
        <v>173.9</v>
      </c>
    </row>
    <row r="88" spans="1:11" ht="30">
      <c r="A88" s="30" t="s">
        <v>79</v>
      </c>
      <c r="B88" s="29" t="s">
        <v>17</v>
      </c>
      <c r="C88" s="29" t="s">
        <v>44</v>
      </c>
      <c r="D88" s="44" t="s">
        <v>104</v>
      </c>
      <c r="E88" s="44" t="s">
        <v>8</v>
      </c>
      <c r="F88" s="44" t="s">
        <v>81</v>
      </c>
      <c r="G88" s="44" t="s">
        <v>111</v>
      </c>
      <c r="H88" s="41"/>
      <c r="I88" s="42">
        <f t="shared" si="22"/>
        <v>173.9</v>
      </c>
      <c r="J88" s="42">
        <f t="shared" si="22"/>
        <v>173.9</v>
      </c>
      <c r="K88" s="42">
        <f t="shared" si="22"/>
        <v>173.9</v>
      </c>
    </row>
    <row r="89" spans="1:11" ht="30">
      <c r="A89" s="30" t="s">
        <v>70</v>
      </c>
      <c r="B89" s="29" t="s">
        <v>17</v>
      </c>
      <c r="C89" s="29" t="s">
        <v>44</v>
      </c>
      <c r="D89" s="44" t="s">
        <v>104</v>
      </c>
      <c r="E89" s="44" t="s">
        <v>8</v>
      </c>
      <c r="F89" s="44" t="s">
        <v>81</v>
      </c>
      <c r="G89" s="44" t="s">
        <v>111</v>
      </c>
      <c r="H89" s="41" t="s">
        <v>95</v>
      </c>
      <c r="I89" s="42">
        <f>I90</f>
        <v>173.9</v>
      </c>
      <c r="J89" s="42">
        <f t="shared" si="22"/>
        <v>173.9</v>
      </c>
      <c r="K89" s="42">
        <f t="shared" si="22"/>
        <v>173.9</v>
      </c>
    </row>
    <row r="90" spans="1:11" ht="30">
      <c r="A90" s="30" t="s">
        <v>80</v>
      </c>
      <c r="B90" s="29" t="s">
        <v>17</v>
      </c>
      <c r="C90" s="29" t="s">
        <v>44</v>
      </c>
      <c r="D90" s="44" t="s">
        <v>104</v>
      </c>
      <c r="E90" s="44" t="s">
        <v>8</v>
      </c>
      <c r="F90" s="44" t="s">
        <v>81</v>
      </c>
      <c r="G90" s="44" t="s">
        <v>111</v>
      </c>
      <c r="H90" s="41" t="s">
        <v>98</v>
      </c>
      <c r="I90" s="42">
        <f>'Приложение 3'!J91</f>
        <v>173.9</v>
      </c>
      <c r="J90" s="42">
        <f>'Приложение 3'!K91</f>
        <v>173.9</v>
      </c>
      <c r="K90" s="42">
        <f>'Приложение 3'!L91</f>
        <v>173.9</v>
      </c>
    </row>
    <row r="91" spans="1:11" ht="15">
      <c r="A91" s="30" t="str">
        <f>'Приложение 3'!A92</f>
        <v>Условно утвержденные расходы</v>
      </c>
      <c r="B91" s="29" t="s">
        <v>260</v>
      </c>
      <c r="C91" s="29"/>
      <c r="D91" s="44"/>
      <c r="E91" s="44"/>
      <c r="F91" s="44"/>
      <c r="G91" s="44"/>
      <c r="H91" s="53"/>
      <c r="I91" s="54"/>
      <c r="J91" s="54">
        <f>'Приложение 3'!K92</f>
        <v>411.5</v>
      </c>
      <c r="K91" s="54">
        <f>'Приложение 3'!L92</f>
        <v>812.6</v>
      </c>
    </row>
    <row r="92" spans="1:11" ht="15">
      <c r="A92" s="30" t="str">
        <f>'Приложение 3'!A93</f>
        <v>Условно утвержденные расходы</v>
      </c>
      <c r="B92" s="29" t="s">
        <v>260</v>
      </c>
      <c r="C92" s="29" t="s">
        <v>260</v>
      </c>
      <c r="D92" s="44"/>
      <c r="E92" s="44"/>
      <c r="F92" s="44"/>
      <c r="G92" s="44"/>
      <c r="H92" s="41"/>
      <c r="I92" s="42"/>
      <c r="J92" s="42">
        <f>'Приложение 3'!K93</f>
        <v>411.5</v>
      </c>
      <c r="K92" s="42">
        <f>'Приложение 3'!L93</f>
        <v>812.6</v>
      </c>
    </row>
    <row r="93" spans="1:11" ht="30">
      <c r="A93" s="30" t="str">
        <f>'Приложение 3'!A94</f>
        <v xml:space="preserve">Обеспечение деятельности аппарата  Администрации </v>
      </c>
      <c r="B93" s="29" t="s">
        <v>260</v>
      </c>
      <c r="C93" s="29" t="s">
        <v>260</v>
      </c>
      <c r="D93" s="44" t="s">
        <v>256</v>
      </c>
      <c r="E93" s="44" t="s">
        <v>105</v>
      </c>
      <c r="F93" s="44"/>
      <c r="G93" s="44"/>
      <c r="H93" s="41"/>
      <c r="I93" s="42"/>
      <c r="J93" s="42">
        <f>'Приложение 3'!K94</f>
        <v>411.5</v>
      </c>
      <c r="K93" s="42">
        <f>'Приложение 3'!L94</f>
        <v>812.6</v>
      </c>
    </row>
    <row r="94" spans="1:11" ht="15">
      <c r="A94" s="30" t="str">
        <f>'Приложение 3'!A95</f>
        <v xml:space="preserve">Высшее должностное лицо </v>
      </c>
      <c r="B94" s="29" t="s">
        <v>260</v>
      </c>
      <c r="C94" s="29" t="s">
        <v>260</v>
      </c>
      <c r="D94" s="44" t="s">
        <v>256</v>
      </c>
      <c r="E94" s="44" t="s">
        <v>8</v>
      </c>
      <c r="F94" s="44"/>
      <c r="G94" s="44"/>
      <c r="H94" s="41"/>
      <c r="I94" s="42"/>
      <c r="J94" s="42">
        <f>'Приложение 3'!K95</f>
        <v>411.5</v>
      </c>
      <c r="K94" s="42">
        <f>'Приложение 3'!L95</f>
        <v>812.6</v>
      </c>
    </row>
    <row r="95" spans="1:11" ht="30">
      <c r="A95" s="30" t="str">
        <f>'Приложение 3'!A96</f>
        <v>Расходы,связаннын с муниципальном управлением</v>
      </c>
      <c r="B95" s="29" t="s">
        <v>260</v>
      </c>
      <c r="C95" s="29" t="s">
        <v>260</v>
      </c>
      <c r="D95" s="44" t="s">
        <v>256</v>
      </c>
      <c r="E95" s="44" t="s">
        <v>8</v>
      </c>
      <c r="F95" s="44" t="s">
        <v>81</v>
      </c>
      <c r="G95" s="44" t="s">
        <v>261</v>
      </c>
      <c r="H95" s="41"/>
      <c r="I95" s="42"/>
      <c r="J95" s="42">
        <f>'Приложение 3'!K96</f>
        <v>411.5</v>
      </c>
      <c r="K95" s="42">
        <f>'Приложение 3'!L96</f>
        <v>812.6</v>
      </c>
    </row>
    <row r="96" spans="1:11" ht="15">
      <c r="A96" s="30" t="str">
        <f>'Приложение 3'!A97</f>
        <v>Условно утвержденные расходы</v>
      </c>
      <c r="B96" s="29" t="s">
        <v>260</v>
      </c>
      <c r="C96" s="29" t="s">
        <v>260</v>
      </c>
      <c r="D96" s="44" t="s">
        <v>256</v>
      </c>
      <c r="E96" s="44" t="s">
        <v>8</v>
      </c>
      <c r="F96" s="44" t="s">
        <v>81</v>
      </c>
      <c r="G96" s="44" t="s">
        <v>262</v>
      </c>
      <c r="H96" s="41"/>
      <c r="I96" s="42"/>
      <c r="J96" s="42">
        <f>'Приложение 3'!K97</f>
        <v>411.5</v>
      </c>
      <c r="K96" s="42">
        <f>'Приложение 3'!L97</f>
        <v>812.6</v>
      </c>
    </row>
    <row r="97" spans="1:11" ht="15">
      <c r="A97" s="30" t="str">
        <f>'Приложение 3'!A98</f>
        <v>Иные бюджетные ассигнования</v>
      </c>
      <c r="B97" s="29" t="s">
        <v>260</v>
      </c>
      <c r="C97" s="29" t="s">
        <v>260</v>
      </c>
      <c r="D97" s="44" t="s">
        <v>256</v>
      </c>
      <c r="E97" s="44" t="s">
        <v>8</v>
      </c>
      <c r="F97" s="44" t="s">
        <v>81</v>
      </c>
      <c r="G97" s="44" t="s">
        <v>262</v>
      </c>
      <c r="H97" s="41" t="s">
        <v>91</v>
      </c>
      <c r="I97" s="42"/>
      <c r="J97" s="42">
        <f>'Приложение 3'!K98</f>
        <v>411.5</v>
      </c>
      <c r="K97" s="42">
        <f>'Приложение 3'!L98</f>
        <v>812.6</v>
      </c>
    </row>
    <row r="98" spans="1:11" ht="15">
      <c r="A98" s="30" t="str">
        <f>'Приложение 3'!A99</f>
        <v>Резервные средства</v>
      </c>
      <c r="B98" s="29" t="s">
        <v>260</v>
      </c>
      <c r="C98" s="29" t="s">
        <v>260</v>
      </c>
      <c r="D98" s="44" t="s">
        <v>256</v>
      </c>
      <c r="E98" s="44" t="s">
        <v>8</v>
      </c>
      <c r="F98" s="44" t="s">
        <v>81</v>
      </c>
      <c r="G98" s="44" t="s">
        <v>262</v>
      </c>
      <c r="H98" s="41" t="s">
        <v>93</v>
      </c>
      <c r="I98" s="42"/>
      <c r="J98" s="42">
        <f>'Приложение 3'!K99</f>
        <v>411.5</v>
      </c>
      <c r="K98" s="42">
        <f>'Приложение 3'!L99</f>
        <v>812.6</v>
      </c>
    </row>
  </sheetData>
  <autoFilter ref="A1:K98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45">
    <cfRule type="expression" dxfId="29" priority="31" stopIfTrue="1">
      <formula>$F45=""</formula>
    </cfRule>
    <cfRule type="expression" dxfId="28" priority="32" stopIfTrue="1">
      <formula>#REF!&lt;&gt;""</formula>
    </cfRule>
    <cfRule type="expression" dxfId="27" priority="33" stopIfTrue="1">
      <formula>AND($G45="",$F45&lt;&gt;"")</formula>
    </cfRule>
  </conditionalFormatting>
  <conditionalFormatting sqref="A45">
    <cfRule type="expression" dxfId="26" priority="22" stopIfTrue="1">
      <formula>$F45=""</formula>
    </cfRule>
    <cfRule type="expression" dxfId="25" priority="23" stopIfTrue="1">
      <formula>#REF!&lt;&gt;""</formula>
    </cfRule>
    <cfRule type="expression" dxfId="24" priority="24" stopIfTrue="1">
      <formula>AND($G45="",$F45&lt;&gt;"")</formula>
    </cfRule>
  </conditionalFormatting>
  <conditionalFormatting sqref="A46">
    <cfRule type="expression" dxfId="23" priority="10" stopIfTrue="1">
      <formula>$F46=""</formula>
    </cfRule>
    <cfRule type="expression" dxfId="22" priority="11" stopIfTrue="1">
      <formula>#REF!&lt;&gt;""</formula>
    </cfRule>
    <cfRule type="expression" dxfId="21" priority="12" stopIfTrue="1">
      <formula>AND($G46="",$F46&lt;&gt;"")</formula>
    </cfRule>
  </conditionalFormatting>
  <conditionalFormatting sqref="A46">
    <cfRule type="expression" dxfId="20" priority="7" stopIfTrue="1">
      <formula>$F46=""</formula>
    </cfRule>
    <cfRule type="expression" dxfId="19" priority="8" stopIfTrue="1">
      <formula>#REF!&lt;&gt;""</formula>
    </cfRule>
    <cfRule type="expression" dxfId="18" priority="9" stopIfTrue="1">
      <formula>AND($G46="",$F46&lt;&gt;"")</formula>
    </cfRule>
  </conditionalFormatting>
  <conditionalFormatting sqref="A44">
    <cfRule type="expression" dxfId="17" priority="4" stopIfTrue="1">
      <formula>$F44=""</formula>
    </cfRule>
    <cfRule type="expression" dxfId="16" priority="5" stopIfTrue="1">
      <formula>#REF!&lt;&gt;""</formula>
    </cfRule>
    <cfRule type="expression" dxfId="15" priority="6" stopIfTrue="1">
      <formula>AND($G44="",$F44&lt;&gt;"")</formula>
    </cfRule>
  </conditionalFormatting>
  <conditionalFormatting sqref="A45">
    <cfRule type="expression" dxfId="14" priority="1" stopIfTrue="1">
      <formula>$F45=""</formula>
    </cfRule>
    <cfRule type="expression" dxfId="13" priority="2" stopIfTrue="1">
      <formula>#REF!&lt;&gt;""</formula>
    </cfRule>
    <cfRule type="expression" dxfId="12" priority="3" stopIfTrue="1">
      <formula>AND($G45="",$F45&lt;&gt;"")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1"/>
  <dimension ref="A1:L209"/>
  <sheetViews>
    <sheetView view="pageBreakPreview" topLeftCell="A50" zoomScaleSheetLayoutView="100" workbookViewId="0">
      <selection activeCell="J9" sqref="J9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9" t="s">
        <v>267</v>
      </c>
      <c r="J1" s="240"/>
      <c r="K1" s="240"/>
      <c r="L1" s="240"/>
    </row>
    <row r="2" spans="1:12" ht="129.75" customHeight="1">
      <c r="A2" s="241" t="s">
        <v>268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42" t="s">
        <v>1</v>
      </c>
      <c r="J3" s="242"/>
      <c r="K3" s="242"/>
      <c r="L3" s="242"/>
    </row>
    <row r="4" spans="1:12" ht="19.5" hidden="1" customHeight="1">
      <c r="A4" s="243" t="s">
        <v>2</v>
      </c>
      <c r="B4" s="243" t="s">
        <v>5</v>
      </c>
      <c r="C4" s="243"/>
      <c r="D4" s="243"/>
      <c r="E4" s="243"/>
      <c r="F4" s="243" t="s">
        <v>22</v>
      </c>
      <c r="G4" s="243" t="s">
        <v>3</v>
      </c>
      <c r="H4" s="243" t="s">
        <v>4</v>
      </c>
      <c r="I4" s="243" t="s">
        <v>21</v>
      </c>
      <c r="J4" s="243" t="s">
        <v>7</v>
      </c>
      <c r="K4" s="243"/>
      <c r="L4" s="243"/>
    </row>
    <row r="5" spans="1:12" ht="14.85" customHeight="1">
      <c r="A5" s="243" t="s">
        <v>0</v>
      </c>
      <c r="B5" s="243" t="s">
        <v>0</v>
      </c>
      <c r="C5" s="243"/>
      <c r="D5" s="243"/>
      <c r="E5" s="243"/>
      <c r="F5" s="243" t="s">
        <v>0</v>
      </c>
      <c r="G5" s="243" t="s">
        <v>0</v>
      </c>
      <c r="H5" s="243" t="s">
        <v>0</v>
      </c>
      <c r="I5" s="243" t="s">
        <v>0</v>
      </c>
      <c r="J5" s="160" t="s">
        <v>31</v>
      </c>
      <c r="K5" s="160" t="s">
        <v>32</v>
      </c>
      <c r="L5" s="160" t="s">
        <v>33</v>
      </c>
    </row>
    <row r="6" spans="1:12" ht="13.7" hidden="1" customHeight="1">
      <c r="A6" s="161" t="s">
        <v>8</v>
      </c>
      <c r="B6" s="161" t="s">
        <v>9</v>
      </c>
      <c r="C6" s="161" t="s">
        <v>10</v>
      </c>
      <c r="D6" s="161" t="s">
        <v>11</v>
      </c>
      <c r="E6" s="161" t="s">
        <v>12</v>
      </c>
      <c r="F6" s="161" t="s">
        <v>13</v>
      </c>
      <c r="G6" s="161" t="s">
        <v>14</v>
      </c>
      <c r="H6" s="161" t="s">
        <v>15</v>
      </c>
      <c r="I6" s="161" t="s">
        <v>16</v>
      </c>
      <c r="J6" s="161" t="s">
        <v>17</v>
      </c>
      <c r="K6" s="161" t="s">
        <v>18</v>
      </c>
      <c r="L6" s="161" t="s">
        <v>20</v>
      </c>
    </row>
    <row r="7" spans="1:12" ht="13.7" customHeight="1">
      <c r="A7" s="162" t="s">
        <v>19</v>
      </c>
      <c r="B7" s="163" t="s">
        <v>0</v>
      </c>
      <c r="C7" s="163" t="s">
        <v>0</v>
      </c>
      <c r="D7" s="163" t="s">
        <v>0</v>
      </c>
      <c r="E7" s="163" t="s">
        <v>0</v>
      </c>
      <c r="F7" s="163" t="s">
        <v>0</v>
      </c>
      <c r="G7" s="163" t="s">
        <v>0</v>
      </c>
      <c r="H7" s="163" t="s">
        <v>0</v>
      </c>
      <c r="I7" s="163" t="s">
        <v>0</v>
      </c>
      <c r="J7" s="164">
        <f>J16+J55+J69+J78+J91+J159+J32+J194+J188+J8</f>
        <v>39648.199999999997</v>
      </c>
      <c r="K7" s="164">
        <f>K16+K55+K69+K78+K91+K159+K32+K104+K183+K189</f>
        <v>16972</v>
      </c>
      <c r="L7" s="164">
        <f>L16+L55+L69+L78+L91+L159+L32+L104+L183+L189</f>
        <v>16782.5</v>
      </c>
    </row>
    <row r="8" spans="1:12" ht="55.5" customHeight="1">
      <c r="A8" s="223" t="str">
        <f>'Приложение 3'!A51</f>
        <v>Муниципальная целевая программа «Жилище»на 2020-2025 годы  Ромодановского муниципального района</v>
      </c>
      <c r="B8" s="225" t="str">
        <f>'Приложение 3'!E51</f>
        <v>04</v>
      </c>
      <c r="C8" s="225" t="str">
        <f>'Приложение 3'!F51</f>
        <v>0</v>
      </c>
      <c r="D8" s="163"/>
      <c r="E8" s="163"/>
      <c r="F8" s="163"/>
      <c r="G8" s="163"/>
      <c r="H8" s="163"/>
      <c r="I8" s="163"/>
      <c r="J8" s="165">
        <f>J9</f>
        <v>600</v>
      </c>
      <c r="K8" s="164"/>
      <c r="L8" s="164"/>
    </row>
    <row r="9" spans="1:12" ht="16.5" customHeight="1">
      <c r="A9" s="223" t="s">
        <v>303</v>
      </c>
      <c r="B9" s="225" t="s">
        <v>52</v>
      </c>
      <c r="C9" s="225" t="s">
        <v>105</v>
      </c>
      <c r="D9" s="163" t="s">
        <v>299</v>
      </c>
      <c r="E9" s="163"/>
      <c r="F9" s="163"/>
      <c r="G9" s="163"/>
      <c r="H9" s="163"/>
      <c r="I9" s="163"/>
      <c r="J9" s="165">
        <f>J10</f>
        <v>600</v>
      </c>
      <c r="K9" s="164"/>
      <c r="L9" s="164"/>
    </row>
    <row r="10" spans="1:12" ht="342.75" customHeight="1">
      <c r="A10" s="224" t="str">
        <f>'Приложение 3'!A53</f>
        <v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0" s="225" t="str">
        <f>B8</f>
        <v>04</v>
      </c>
      <c r="C10" s="225" t="str">
        <f>C8</f>
        <v>0</v>
      </c>
      <c r="D10" s="163" t="s">
        <v>299</v>
      </c>
      <c r="E10" s="163">
        <v>44102</v>
      </c>
      <c r="F10" s="163"/>
      <c r="G10" s="163"/>
      <c r="H10" s="163"/>
      <c r="I10" s="163"/>
      <c r="J10" s="165">
        <f t="shared" ref="J10:J14" si="0">J11</f>
        <v>600</v>
      </c>
      <c r="K10" s="164"/>
      <c r="L10" s="164"/>
    </row>
    <row r="11" spans="1:12" ht="45" customHeight="1">
      <c r="A11" s="223" t="str">
        <f>'Приложение 3'!A54</f>
        <v>Капитальные вложения в объекты государственной (муниципальной) собственности</v>
      </c>
      <c r="B11" s="225" t="str">
        <f t="shared" ref="B11:C12" si="1">B10</f>
        <v>04</v>
      </c>
      <c r="C11" s="225" t="str">
        <f t="shared" si="1"/>
        <v>0</v>
      </c>
      <c r="D11" s="163" t="str">
        <f t="shared" ref="D11:E13" si="2">D10</f>
        <v>F1</v>
      </c>
      <c r="E11" s="163">
        <f t="shared" si="2"/>
        <v>44102</v>
      </c>
      <c r="F11" s="163">
        <v>400</v>
      </c>
      <c r="G11" s="163"/>
      <c r="H11" s="163"/>
      <c r="I11" s="163"/>
      <c r="J11" s="165">
        <f t="shared" si="0"/>
        <v>600</v>
      </c>
      <c r="K11" s="164"/>
      <c r="L11" s="164"/>
    </row>
    <row r="12" spans="1:12" ht="13.7" customHeight="1">
      <c r="A12" s="223" t="str">
        <f>'Приложение 3'!A55</f>
        <v xml:space="preserve">Бюджетные инвестиции </v>
      </c>
      <c r="B12" s="225" t="str">
        <f t="shared" si="1"/>
        <v>04</v>
      </c>
      <c r="C12" s="225" t="str">
        <f t="shared" si="1"/>
        <v>0</v>
      </c>
      <c r="D12" s="163" t="str">
        <f t="shared" si="2"/>
        <v>F1</v>
      </c>
      <c r="E12" s="163">
        <f t="shared" si="2"/>
        <v>44102</v>
      </c>
      <c r="F12" s="163">
        <v>410</v>
      </c>
      <c r="G12" s="163"/>
      <c r="H12" s="163"/>
      <c r="I12" s="163"/>
      <c r="J12" s="165">
        <f t="shared" si="0"/>
        <v>600</v>
      </c>
      <c r="K12" s="164"/>
      <c r="L12" s="164"/>
    </row>
    <row r="13" spans="1:12" ht="13.7" customHeight="1">
      <c r="A13" s="224" t="str">
        <f>'Приложение 3'!A49</f>
        <v>Национальная экономика</v>
      </c>
      <c r="B13" s="225" t="s">
        <v>52</v>
      </c>
      <c r="C13" s="225" t="s">
        <v>105</v>
      </c>
      <c r="D13" s="163" t="str">
        <f t="shared" si="2"/>
        <v>F1</v>
      </c>
      <c r="E13" s="163">
        <f t="shared" si="2"/>
        <v>44102</v>
      </c>
      <c r="F13" s="163">
        <f>F12</f>
        <v>410</v>
      </c>
      <c r="G13" s="225" t="str">
        <f>'Приложение 3'!C50</f>
        <v>04</v>
      </c>
      <c r="H13" s="163"/>
      <c r="I13" s="163"/>
      <c r="J13" s="165">
        <f t="shared" si="0"/>
        <v>600</v>
      </c>
      <c r="K13" s="164"/>
      <c r="L13" s="164"/>
    </row>
    <row r="14" spans="1:12" ht="25.5" customHeight="1">
      <c r="A14" s="224" t="str">
        <f>'Приложение 3'!A50</f>
        <v>Дорожное хозяйство (дорожные фонды)</v>
      </c>
      <c r="B14" s="225" t="s">
        <v>52</v>
      </c>
      <c r="C14" s="225" t="s">
        <v>105</v>
      </c>
      <c r="D14" s="163" t="s">
        <v>299</v>
      </c>
      <c r="E14" s="163">
        <v>44102</v>
      </c>
      <c r="F14" s="163">
        <v>410</v>
      </c>
      <c r="G14" s="225" t="str">
        <f>G13</f>
        <v>04</v>
      </c>
      <c r="H14" s="225" t="str">
        <f>'Приложение 3'!D50</f>
        <v>09</v>
      </c>
      <c r="I14" s="163"/>
      <c r="J14" s="165">
        <f t="shared" si="0"/>
        <v>600</v>
      </c>
      <c r="K14" s="164"/>
      <c r="L14" s="164"/>
    </row>
    <row r="15" spans="1:12" ht="55.5" customHeight="1">
      <c r="A15" s="224" t="str">
        <f>A29</f>
        <v>Администрация Ромодановского сельского поселения Ромодановского муниципального района Республики Мордовия</v>
      </c>
      <c r="B15" s="225" t="s">
        <v>52</v>
      </c>
      <c r="C15" s="225" t="s">
        <v>105</v>
      </c>
      <c r="D15" s="163" t="s">
        <v>299</v>
      </c>
      <c r="E15" s="163">
        <v>44102</v>
      </c>
      <c r="F15" s="163">
        <v>410</v>
      </c>
      <c r="G15" s="225" t="str">
        <f>G14</f>
        <v>04</v>
      </c>
      <c r="H15" s="225" t="str">
        <f>H14</f>
        <v>09</v>
      </c>
      <c r="I15" s="163">
        <v>926</v>
      </c>
      <c r="J15" s="165">
        <f>'Приложение 3'!J55</f>
        <v>600</v>
      </c>
      <c r="K15" s="164"/>
      <c r="L15" s="164"/>
    </row>
    <row r="16" spans="1:12" ht="105.75" customHeight="1">
      <c r="A16" s="33" t="str">
        <f>'Приложение 3'!A56</f>
        <v>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16" s="178" t="s">
        <v>17</v>
      </c>
      <c r="C16" s="178" t="s">
        <v>105</v>
      </c>
      <c r="D16" s="178"/>
      <c r="E16" s="178"/>
      <c r="F16" s="176"/>
      <c r="G16" s="168"/>
      <c r="H16" s="168"/>
      <c r="I16" s="168"/>
      <c r="J16" s="165">
        <f>J18</f>
        <v>2944.8</v>
      </c>
      <c r="K16" s="165">
        <f>K18</f>
        <v>3371.5</v>
      </c>
      <c r="L16" s="165">
        <f>L18</f>
        <v>3943.6</v>
      </c>
    </row>
    <row r="17" spans="1:12" ht="105" customHeight="1">
      <c r="A17" s="33" t="str">
        <f>'Приложение 3'!A57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17" s="185" t="s">
        <v>17</v>
      </c>
      <c r="C17" s="185" t="s">
        <v>8</v>
      </c>
      <c r="D17" s="185"/>
      <c r="E17" s="185"/>
      <c r="F17" s="184"/>
      <c r="G17" s="168"/>
      <c r="H17" s="168"/>
      <c r="I17" s="168"/>
      <c r="J17" s="165">
        <f>J18</f>
        <v>2944.8</v>
      </c>
      <c r="K17" s="165">
        <f>K18</f>
        <v>3371.5</v>
      </c>
      <c r="L17" s="165">
        <f>L18</f>
        <v>3943.6</v>
      </c>
    </row>
    <row r="18" spans="1:12" ht="75">
      <c r="A18" s="33" t="s">
        <v>192</v>
      </c>
      <c r="B18" s="178" t="s">
        <v>17</v>
      </c>
      <c r="C18" s="178" t="s">
        <v>8</v>
      </c>
      <c r="D18" s="178" t="s">
        <v>46</v>
      </c>
      <c r="E18" s="178"/>
      <c r="F18" s="176"/>
      <c r="G18" s="168"/>
      <c r="H18" s="168"/>
      <c r="I18" s="168"/>
      <c r="J18" s="165">
        <f t="shared" ref="J18:J19" si="3">J19</f>
        <v>2944.8</v>
      </c>
      <c r="K18" s="165">
        <f t="shared" ref="K18:K19" si="4">K19</f>
        <v>3371.5</v>
      </c>
      <c r="L18" s="165">
        <f t="shared" ref="L18:L19" si="5">L19</f>
        <v>3943.6</v>
      </c>
    </row>
    <row r="19" spans="1:12" ht="345">
      <c r="A19" s="172" t="s">
        <v>193</v>
      </c>
      <c r="B19" s="178" t="s">
        <v>17</v>
      </c>
      <c r="C19" s="178" t="s">
        <v>8</v>
      </c>
      <c r="D19" s="178" t="s">
        <v>46</v>
      </c>
      <c r="E19" s="178" t="s">
        <v>113</v>
      </c>
      <c r="F19" s="176"/>
      <c r="G19" s="168"/>
      <c r="H19" s="168"/>
      <c r="I19" s="168"/>
      <c r="J19" s="165">
        <f t="shared" si="3"/>
        <v>2944.8</v>
      </c>
      <c r="K19" s="165">
        <f t="shared" si="4"/>
        <v>3371.5</v>
      </c>
      <c r="L19" s="165">
        <f t="shared" si="5"/>
        <v>3943.6</v>
      </c>
    </row>
    <row r="20" spans="1:12" ht="60" hidden="1">
      <c r="A20" s="175" t="s">
        <v>53</v>
      </c>
      <c r="B20" s="178" t="s">
        <v>17</v>
      </c>
      <c r="C20" s="178" t="s">
        <v>8</v>
      </c>
      <c r="D20" s="178" t="s">
        <v>46</v>
      </c>
      <c r="E20" s="178" t="s">
        <v>113</v>
      </c>
      <c r="F20" s="176" t="s">
        <v>89</v>
      </c>
      <c r="G20" s="168"/>
      <c r="H20" s="168"/>
      <c r="I20" s="168"/>
      <c r="J20" s="165">
        <f t="shared" ref="J20:J23" si="6">J21</f>
        <v>2944.8</v>
      </c>
      <c r="K20" s="165">
        <f t="shared" ref="K20:K23" si="7">K21</f>
        <v>3371.5</v>
      </c>
      <c r="L20" s="165">
        <f t="shared" ref="L20:L23" si="8">L21</f>
        <v>3943.6</v>
      </c>
    </row>
    <row r="21" spans="1:12" ht="60" hidden="1">
      <c r="A21" s="175" t="s">
        <v>54</v>
      </c>
      <c r="B21" s="178" t="s">
        <v>17</v>
      </c>
      <c r="C21" s="178" t="s">
        <v>8</v>
      </c>
      <c r="D21" s="178" t="s">
        <v>46</v>
      </c>
      <c r="E21" s="178" t="s">
        <v>113</v>
      </c>
      <c r="F21" s="176" t="s">
        <v>90</v>
      </c>
      <c r="G21" s="168"/>
      <c r="H21" s="168"/>
      <c r="I21" s="168"/>
      <c r="J21" s="165">
        <f t="shared" si="6"/>
        <v>2944.8</v>
      </c>
      <c r="K21" s="165">
        <f t="shared" si="7"/>
        <v>3371.5</v>
      </c>
      <c r="L21" s="165">
        <f t="shared" si="8"/>
        <v>3943.6</v>
      </c>
    </row>
    <row r="22" spans="1:12" ht="15" hidden="1">
      <c r="A22" s="182" t="s">
        <v>69</v>
      </c>
      <c r="B22" s="178" t="s">
        <v>17</v>
      </c>
      <c r="C22" s="178" t="s">
        <v>8</v>
      </c>
      <c r="D22" s="178" t="s">
        <v>46</v>
      </c>
      <c r="E22" s="178" t="s">
        <v>113</v>
      </c>
      <c r="F22" s="176" t="s">
        <v>90</v>
      </c>
      <c r="G22" s="171" t="s">
        <v>52</v>
      </c>
      <c r="H22" s="171"/>
      <c r="I22" s="171"/>
      <c r="J22" s="165">
        <f t="shared" si="6"/>
        <v>2944.8</v>
      </c>
      <c r="K22" s="165">
        <f t="shared" si="7"/>
        <v>3371.5</v>
      </c>
      <c r="L22" s="165">
        <f t="shared" si="8"/>
        <v>3943.6</v>
      </c>
    </row>
    <row r="23" spans="1:12" ht="15" hidden="1">
      <c r="A23" s="183" t="s">
        <v>206</v>
      </c>
      <c r="B23" s="178" t="s">
        <v>17</v>
      </c>
      <c r="C23" s="178" t="s">
        <v>8</v>
      </c>
      <c r="D23" s="178" t="s">
        <v>46</v>
      </c>
      <c r="E23" s="178" t="s">
        <v>113</v>
      </c>
      <c r="F23" s="176" t="s">
        <v>90</v>
      </c>
      <c r="G23" s="171" t="s">
        <v>52</v>
      </c>
      <c r="H23" s="171" t="s">
        <v>72</v>
      </c>
      <c r="I23" s="171"/>
      <c r="J23" s="165">
        <f t="shared" si="6"/>
        <v>2944.8</v>
      </c>
      <c r="K23" s="165">
        <f t="shared" si="7"/>
        <v>3371.5</v>
      </c>
      <c r="L23" s="165">
        <f t="shared" si="8"/>
        <v>3943.6</v>
      </c>
    </row>
    <row r="24" spans="1:12" ht="30" hidden="1">
      <c r="A24" s="183" t="s">
        <v>205</v>
      </c>
      <c r="B24" s="178" t="s">
        <v>17</v>
      </c>
      <c r="C24" s="178" t="s">
        <v>8</v>
      </c>
      <c r="D24" s="178" t="s">
        <v>46</v>
      </c>
      <c r="E24" s="178" t="s">
        <v>113</v>
      </c>
      <c r="F24" s="176" t="s">
        <v>90</v>
      </c>
      <c r="G24" s="171" t="s">
        <v>52</v>
      </c>
      <c r="H24" s="171" t="s">
        <v>72</v>
      </c>
      <c r="I24" s="171" t="s">
        <v>184</v>
      </c>
      <c r="J24" s="165">
        <f>'Приложение 3'!J61</f>
        <v>2944.8</v>
      </c>
      <c r="K24" s="165">
        <f>'Приложение 3'!K61</f>
        <v>3371.5</v>
      </c>
      <c r="L24" s="165">
        <f>'Приложение 3'!L61</f>
        <v>3943.6</v>
      </c>
    </row>
    <row r="25" spans="1:12" ht="47.25" customHeight="1">
      <c r="A25" s="183" t="str">
        <f>'Приложение 3'!A60</f>
        <v>Закупка товаров, работ и услуг для обеспечения государственных (муниципальных) нужд</v>
      </c>
      <c r="B25" s="185" t="s">
        <v>17</v>
      </c>
      <c r="C25" s="185" t="s">
        <v>8</v>
      </c>
      <c r="D25" s="185" t="s">
        <v>46</v>
      </c>
      <c r="E25" s="185" t="s">
        <v>113</v>
      </c>
      <c r="F25" s="184" t="s">
        <v>89</v>
      </c>
      <c r="G25" s="171"/>
      <c r="H25" s="171"/>
      <c r="I25" s="171"/>
      <c r="J25" s="165">
        <f t="shared" ref="J25:L28" si="9">J26</f>
        <v>2944.8</v>
      </c>
      <c r="K25" s="165">
        <f t="shared" si="9"/>
        <v>3371.5</v>
      </c>
      <c r="L25" s="165">
        <f t="shared" si="9"/>
        <v>3943.6</v>
      </c>
    </row>
    <row r="26" spans="1:12" ht="60.75" customHeight="1">
      <c r="A26" s="183" t="str">
        <f>'Приложение 3'!A69</f>
        <v>Иные закупки товаров, работ и услуг для обеспечения государственных (муниципальных) нужд</v>
      </c>
      <c r="B26" s="185" t="s">
        <v>17</v>
      </c>
      <c r="C26" s="185" t="s">
        <v>8</v>
      </c>
      <c r="D26" s="185" t="s">
        <v>46</v>
      </c>
      <c r="E26" s="185" t="s">
        <v>113</v>
      </c>
      <c r="F26" s="184" t="s">
        <v>90</v>
      </c>
      <c r="G26" s="171"/>
      <c r="H26" s="171"/>
      <c r="I26" s="171"/>
      <c r="J26" s="165">
        <f t="shared" si="9"/>
        <v>2944.8</v>
      </c>
      <c r="K26" s="165">
        <f t="shared" si="9"/>
        <v>3371.5</v>
      </c>
      <c r="L26" s="165">
        <f t="shared" si="9"/>
        <v>3943.6</v>
      </c>
    </row>
    <row r="27" spans="1:12" ht="15">
      <c r="A27" s="183" t="str">
        <f>'Приложение 3'!A49</f>
        <v>Национальная экономика</v>
      </c>
      <c r="B27" s="185" t="s">
        <v>17</v>
      </c>
      <c r="C27" s="185" t="s">
        <v>8</v>
      </c>
      <c r="D27" s="185" t="s">
        <v>46</v>
      </c>
      <c r="E27" s="185" t="s">
        <v>113</v>
      </c>
      <c r="F27" s="184" t="s">
        <v>90</v>
      </c>
      <c r="G27" s="212" t="s">
        <v>52</v>
      </c>
      <c r="H27" s="171"/>
      <c r="I27" s="171"/>
      <c r="J27" s="165">
        <f t="shared" si="9"/>
        <v>2944.8</v>
      </c>
      <c r="K27" s="165">
        <f t="shared" si="9"/>
        <v>3371.5</v>
      </c>
      <c r="L27" s="165">
        <f t="shared" si="9"/>
        <v>3943.6</v>
      </c>
    </row>
    <row r="28" spans="1:12" ht="33" customHeight="1">
      <c r="A28" s="183" t="str">
        <f>'Приложение 3'!A50</f>
        <v>Дорожное хозяйство (дорожные фонды)</v>
      </c>
      <c r="B28" s="185" t="s">
        <v>17</v>
      </c>
      <c r="C28" s="185" t="s">
        <v>8</v>
      </c>
      <c r="D28" s="185" t="s">
        <v>46</v>
      </c>
      <c r="E28" s="185" t="s">
        <v>113</v>
      </c>
      <c r="F28" s="184" t="s">
        <v>90</v>
      </c>
      <c r="G28" s="212" t="s">
        <v>52</v>
      </c>
      <c r="H28" s="212" t="s">
        <v>72</v>
      </c>
      <c r="I28" s="171"/>
      <c r="J28" s="165">
        <f t="shared" si="9"/>
        <v>2944.8</v>
      </c>
      <c r="K28" s="165">
        <f t="shared" si="9"/>
        <v>3371.5</v>
      </c>
      <c r="L28" s="165">
        <f t="shared" si="9"/>
        <v>3943.6</v>
      </c>
    </row>
    <row r="29" spans="1:12" ht="65.25" customHeight="1">
      <c r="A29" s="183" t="str">
        <f>'Приложение 3'!A8</f>
        <v>Администрация Ромодановского сельского поселения Ромодановского муниципального района Республики Мордовия</v>
      </c>
      <c r="B29" s="185" t="s">
        <v>17</v>
      </c>
      <c r="C29" s="185" t="s">
        <v>8</v>
      </c>
      <c r="D29" s="185" t="s">
        <v>46</v>
      </c>
      <c r="E29" s="185" t="s">
        <v>113</v>
      </c>
      <c r="F29" s="184" t="s">
        <v>90</v>
      </c>
      <c r="G29" s="212" t="s">
        <v>52</v>
      </c>
      <c r="H29" s="212" t="s">
        <v>72</v>
      </c>
      <c r="I29" s="212" t="s">
        <v>184</v>
      </c>
      <c r="J29" s="165">
        <f>'Приложение 3'!J61</f>
        <v>2944.8</v>
      </c>
      <c r="K29" s="165">
        <f>'Приложение 3'!K61</f>
        <v>3371.5</v>
      </c>
      <c r="L29" s="165">
        <f>'Приложение 3'!L61</f>
        <v>3943.6</v>
      </c>
    </row>
    <row r="30" spans="1:12" ht="105">
      <c r="A30" s="34" t="s">
        <v>283</v>
      </c>
      <c r="B30" s="185" t="s">
        <v>17</v>
      </c>
      <c r="C30" s="185" t="s">
        <v>105</v>
      </c>
      <c r="D30" s="185"/>
      <c r="E30" s="185"/>
      <c r="F30" s="184"/>
      <c r="G30" s="171"/>
      <c r="H30" s="171"/>
      <c r="I30" s="171"/>
      <c r="J30" s="165">
        <f>J32</f>
        <v>7346</v>
      </c>
      <c r="K30" s="165">
        <f>K32</f>
        <v>7300</v>
      </c>
      <c r="L30" s="165">
        <f>L32</f>
        <v>7300</v>
      </c>
    </row>
    <row r="31" spans="1:12" ht="106.5" customHeight="1">
      <c r="A31" s="34" t="str">
        <f>'Приложение 3'!A65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31" s="185" t="s">
        <v>17</v>
      </c>
      <c r="C31" s="185" t="s">
        <v>8</v>
      </c>
      <c r="D31" s="185"/>
      <c r="E31" s="185"/>
      <c r="F31" s="184"/>
      <c r="G31" s="171"/>
      <c r="H31" s="171"/>
      <c r="I31" s="171"/>
      <c r="J31" s="165">
        <f>J32</f>
        <v>7346</v>
      </c>
      <c r="K31" s="165">
        <f>K32</f>
        <v>7300</v>
      </c>
      <c r="L31" s="165">
        <f>L32</f>
        <v>7300</v>
      </c>
    </row>
    <row r="32" spans="1:12" ht="30">
      <c r="A32" s="174" t="s">
        <v>194</v>
      </c>
      <c r="B32" s="178" t="s">
        <v>17</v>
      </c>
      <c r="C32" s="178" t="s">
        <v>8</v>
      </c>
      <c r="D32" s="178" t="s">
        <v>61</v>
      </c>
      <c r="E32" s="178"/>
      <c r="F32" s="169"/>
      <c r="G32" s="168"/>
      <c r="H32" s="168"/>
      <c r="I32" s="168"/>
      <c r="J32" s="165">
        <f>J33+J44</f>
        <v>7346</v>
      </c>
      <c r="K32" s="165">
        <f t="shared" ref="K32:L32" si="10">K33+K44</f>
        <v>7300</v>
      </c>
      <c r="L32" s="165">
        <f t="shared" si="10"/>
        <v>7300</v>
      </c>
    </row>
    <row r="33" spans="1:12" ht="15">
      <c r="A33" s="173" t="s">
        <v>196</v>
      </c>
      <c r="B33" s="178" t="s">
        <v>17</v>
      </c>
      <c r="C33" s="178" t="s">
        <v>8</v>
      </c>
      <c r="D33" s="178" t="s">
        <v>61</v>
      </c>
      <c r="E33" s="178" t="s">
        <v>195</v>
      </c>
      <c r="F33" s="169"/>
      <c r="G33" s="168"/>
      <c r="H33" s="168"/>
      <c r="I33" s="168"/>
      <c r="J33" s="165">
        <f>J39</f>
        <v>2300</v>
      </c>
      <c r="K33" s="165">
        <f>K39</f>
        <v>2300</v>
      </c>
      <c r="L33" s="165">
        <f>L39</f>
        <v>2300</v>
      </c>
    </row>
    <row r="34" spans="1:12" ht="60" hidden="1">
      <c r="A34" s="175" t="s">
        <v>53</v>
      </c>
      <c r="B34" s="178" t="s">
        <v>17</v>
      </c>
      <c r="C34" s="178" t="s">
        <v>8</v>
      </c>
      <c r="D34" s="178" t="s">
        <v>61</v>
      </c>
      <c r="E34" s="178" t="s">
        <v>195</v>
      </c>
      <c r="F34" s="169" t="s">
        <v>89</v>
      </c>
      <c r="G34" s="168"/>
      <c r="H34" s="168"/>
      <c r="I34" s="168"/>
      <c r="J34" s="165">
        <f t="shared" ref="J34:J37" si="11">J35</f>
        <v>2300</v>
      </c>
      <c r="K34" s="165">
        <f t="shared" ref="K34:K37" si="12">K35</f>
        <v>2300</v>
      </c>
      <c r="L34" s="165">
        <f t="shared" ref="L34:L37" si="13">L35</f>
        <v>2300</v>
      </c>
    </row>
    <row r="35" spans="1:12" ht="60" hidden="1">
      <c r="A35" s="175" t="s">
        <v>54</v>
      </c>
      <c r="B35" s="178" t="s">
        <v>17</v>
      </c>
      <c r="C35" s="178" t="s">
        <v>8</v>
      </c>
      <c r="D35" s="178" t="s">
        <v>61</v>
      </c>
      <c r="E35" s="178" t="s">
        <v>195</v>
      </c>
      <c r="F35" s="169" t="s">
        <v>90</v>
      </c>
      <c r="G35" s="168"/>
      <c r="H35" s="168"/>
      <c r="I35" s="168"/>
      <c r="J35" s="165">
        <f t="shared" si="11"/>
        <v>2300</v>
      </c>
      <c r="K35" s="165">
        <f t="shared" si="12"/>
        <v>2300</v>
      </c>
      <c r="L35" s="165">
        <f t="shared" si="13"/>
        <v>2300</v>
      </c>
    </row>
    <row r="36" spans="1:12" ht="195.75" hidden="1" customHeight="1">
      <c r="A36" s="183" t="s">
        <v>75</v>
      </c>
      <c r="B36" s="185" t="s">
        <v>17</v>
      </c>
      <c r="C36" s="185" t="s">
        <v>8</v>
      </c>
      <c r="D36" s="185" t="s">
        <v>61</v>
      </c>
      <c r="E36" s="185" t="s">
        <v>195</v>
      </c>
      <c r="F36" s="179" t="s">
        <v>90</v>
      </c>
      <c r="G36" s="180" t="s">
        <v>60</v>
      </c>
      <c r="H36" s="180"/>
      <c r="I36" s="180"/>
      <c r="J36" s="165">
        <f t="shared" si="11"/>
        <v>2300</v>
      </c>
      <c r="K36" s="165">
        <f t="shared" si="12"/>
        <v>2300</v>
      </c>
      <c r="L36" s="165">
        <f t="shared" si="13"/>
        <v>2300</v>
      </c>
    </row>
    <row r="37" spans="1:12" ht="15" hidden="1">
      <c r="A37" s="34" t="s">
        <v>82</v>
      </c>
      <c r="B37" s="185" t="s">
        <v>17</v>
      </c>
      <c r="C37" s="185" t="s">
        <v>8</v>
      </c>
      <c r="D37" s="185" t="s">
        <v>61</v>
      </c>
      <c r="E37" s="185" t="s">
        <v>195</v>
      </c>
      <c r="F37" s="179" t="s">
        <v>90</v>
      </c>
      <c r="G37" s="180" t="s">
        <v>60</v>
      </c>
      <c r="H37" s="180" t="s">
        <v>68</v>
      </c>
      <c r="I37" s="180"/>
      <c r="J37" s="165">
        <f t="shared" si="11"/>
        <v>2300</v>
      </c>
      <c r="K37" s="165">
        <f t="shared" si="12"/>
        <v>2300</v>
      </c>
      <c r="L37" s="165">
        <f t="shared" si="13"/>
        <v>2300</v>
      </c>
    </row>
    <row r="38" spans="1:12" ht="30" hidden="1">
      <c r="A38" s="183" t="s">
        <v>205</v>
      </c>
      <c r="B38" s="185" t="s">
        <v>17</v>
      </c>
      <c r="C38" s="185" t="s">
        <v>8</v>
      </c>
      <c r="D38" s="185" t="s">
        <v>61</v>
      </c>
      <c r="E38" s="185" t="s">
        <v>195</v>
      </c>
      <c r="F38" s="179" t="s">
        <v>90</v>
      </c>
      <c r="G38" s="180" t="s">
        <v>60</v>
      </c>
      <c r="H38" s="180" t="s">
        <v>68</v>
      </c>
      <c r="I38" s="180" t="s">
        <v>184</v>
      </c>
      <c r="J38" s="165">
        <f>'Приложение 3'!J69</f>
        <v>2300</v>
      </c>
      <c r="K38" s="165">
        <f>'Приложение 3'!K69</f>
        <v>2300</v>
      </c>
      <c r="L38" s="165">
        <f>'Приложение 3'!L69</f>
        <v>2300</v>
      </c>
    </row>
    <row r="39" spans="1:12" ht="50.25" customHeight="1">
      <c r="A39" s="183" t="str">
        <f>'Приложение 3'!A68</f>
        <v>Закупка товаров, работ и услуг для обеспечения государственных (муниципальных) нужд</v>
      </c>
      <c r="B39" s="185" t="s">
        <v>17</v>
      </c>
      <c r="C39" s="185" t="s">
        <v>8</v>
      </c>
      <c r="D39" s="185" t="s">
        <v>61</v>
      </c>
      <c r="E39" s="185" t="s">
        <v>195</v>
      </c>
      <c r="F39" s="179" t="s">
        <v>89</v>
      </c>
      <c r="G39" s="180"/>
      <c r="H39" s="180"/>
      <c r="I39" s="180"/>
      <c r="J39" s="165">
        <f t="shared" ref="J39:L42" si="14">J40</f>
        <v>2300</v>
      </c>
      <c r="K39" s="165">
        <f t="shared" si="14"/>
        <v>2300</v>
      </c>
      <c r="L39" s="165">
        <f t="shared" si="14"/>
        <v>2300</v>
      </c>
    </row>
    <row r="40" spans="1:12" ht="51" customHeight="1">
      <c r="A40" s="183" t="str">
        <f>'Приложение 3'!A69</f>
        <v>Иные закупки товаров, работ и услуг для обеспечения государственных (муниципальных) нужд</v>
      </c>
      <c r="B40" s="185" t="s">
        <v>17</v>
      </c>
      <c r="C40" s="185" t="s">
        <v>8</v>
      </c>
      <c r="D40" s="185" t="s">
        <v>61</v>
      </c>
      <c r="E40" s="185" t="s">
        <v>195</v>
      </c>
      <c r="F40" s="179" t="s">
        <v>90</v>
      </c>
      <c r="G40" s="180"/>
      <c r="H40" s="180"/>
      <c r="I40" s="180"/>
      <c r="J40" s="165">
        <f t="shared" si="14"/>
        <v>2300</v>
      </c>
      <c r="K40" s="165">
        <f t="shared" si="14"/>
        <v>2300</v>
      </c>
      <c r="L40" s="165">
        <f t="shared" si="14"/>
        <v>2300</v>
      </c>
    </row>
    <row r="41" spans="1:12" ht="18.75" customHeight="1">
      <c r="A41" s="183" t="str">
        <f>'Приложение 3'!A62</f>
        <v>Жилищно-коммунальное хозяйство</v>
      </c>
      <c r="B41" s="185" t="s">
        <v>17</v>
      </c>
      <c r="C41" s="185" t="s">
        <v>8</v>
      </c>
      <c r="D41" s="185" t="s">
        <v>61</v>
      </c>
      <c r="E41" s="185" t="s">
        <v>195</v>
      </c>
      <c r="F41" s="179" t="s">
        <v>90</v>
      </c>
      <c r="G41" s="213" t="s">
        <v>60</v>
      </c>
      <c r="H41" s="180"/>
      <c r="I41" s="180"/>
      <c r="J41" s="165">
        <f t="shared" si="14"/>
        <v>2300</v>
      </c>
      <c r="K41" s="165">
        <f t="shared" si="14"/>
        <v>2300</v>
      </c>
      <c r="L41" s="165">
        <f t="shared" si="14"/>
        <v>2300</v>
      </c>
    </row>
    <row r="42" spans="1:12" ht="15">
      <c r="A42" s="183" t="str">
        <f>'Приложение 3'!A63</f>
        <v>Благоустройство</v>
      </c>
      <c r="B42" s="185" t="s">
        <v>17</v>
      </c>
      <c r="C42" s="185" t="s">
        <v>8</v>
      </c>
      <c r="D42" s="185" t="s">
        <v>61</v>
      </c>
      <c r="E42" s="185" t="s">
        <v>195</v>
      </c>
      <c r="F42" s="179" t="s">
        <v>90</v>
      </c>
      <c r="G42" s="213" t="s">
        <v>60</v>
      </c>
      <c r="H42" s="213" t="s">
        <v>68</v>
      </c>
      <c r="I42" s="180"/>
      <c r="J42" s="165">
        <f t="shared" si="14"/>
        <v>2300</v>
      </c>
      <c r="K42" s="165">
        <f t="shared" si="14"/>
        <v>2300</v>
      </c>
      <c r="L42" s="165">
        <f t="shared" si="14"/>
        <v>2300</v>
      </c>
    </row>
    <row r="43" spans="1:12" ht="66" customHeight="1">
      <c r="A43" s="183" t="str">
        <f>A29</f>
        <v>Администрация Ромодановского сельского поселения Ромодановского муниципального района Республики Мордовия</v>
      </c>
      <c r="B43" s="185" t="s">
        <v>17</v>
      </c>
      <c r="C43" s="185" t="s">
        <v>8</v>
      </c>
      <c r="D43" s="185" t="s">
        <v>61</v>
      </c>
      <c r="E43" s="185" t="s">
        <v>195</v>
      </c>
      <c r="F43" s="179" t="s">
        <v>90</v>
      </c>
      <c r="G43" s="213" t="s">
        <v>60</v>
      </c>
      <c r="H43" s="213" t="s">
        <v>68</v>
      </c>
      <c r="I43" s="213" t="s">
        <v>184</v>
      </c>
      <c r="J43" s="165">
        <f>'Приложение 3'!J69</f>
        <v>2300</v>
      </c>
      <c r="K43" s="165">
        <f>'Приложение 3'!K69</f>
        <v>2300</v>
      </c>
      <c r="L43" s="165">
        <f>'Приложение 3'!L69</f>
        <v>2300</v>
      </c>
    </row>
    <row r="44" spans="1:12" ht="30">
      <c r="A44" s="173" t="s">
        <v>198</v>
      </c>
      <c r="B44" s="178" t="s">
        <v>17</v>
      </c>
      <c r="C44" s="178" t="s">
        <v>8</v>
      </c>
      <c r="D44" s="178" t="s">
        <v>61</v>
      </c>
      <c r="E44" s="178" t="s">
        <v>197</v>
      </c>
      <c r="F44" s="169"/>
      <c r="G44" s="168"/>
      <c r="H44" s="168"/>
      <c r="I44" s="168"/>
      <c r="J44" s="165">
        <f>J50</f>
        <v>5046</v>
      </c>
      <c r="K44" s="165">
        <f>K50</f>
        <v>5000</v>
      </c>
      <c r="L44" s="165">
        <f>L50</f>
        <v>5000</v>
      </c>
    </row>
    <row r="45" spans="1:12" ht="60" hidden="1">
      <c r="A45" s="175" t="s">
        <v>53</v>
      </c>
      <c r="B45" s="178" t="s">
        <v>17</v>
      </c>
      <c r="C45" s="178" t="s">
        <v>8</v>
      </c>
      <c r="D45" s="178" t="s">
        <v>61</v>
      </c>
      <c r="E45" s="178" t="s">
        <v>197</v>
      </c>
      <c r="F45" s="169" t="s">
        <v>89</v>
      </c>
      <c r="G45" s="168"/>
      <c r="H45" s="168"/>
      <c r="I45" s="168"/>
      <c r="J45" s="165">
        <f t="shared" ref="J45:J48" si="15">J46</f>
        <v>5046</v>
      </c>
      <c r="K45" s="165">
        <f t="shared" ref="K45:K48" si="16">K46</f>
        <v>5000</v>
      </c>
      <c r="L45" s="165">
        <f t="shared" ref="L45:L48" si="17">L46</f>
        <v>5000</v>
      </c>
    </row>
    <row r="46" spans="1:12" ht="60" hidden="1">
      <c r="A46" s="175" t="s">
        <v>54</v>
      </c>
      <c r="B46" s="178" t="s">
        <v>17</v>
      </c>
      <c r="C46" s="178" t="s">
        <v>8</v>
      </c>
      <c r="D46" s="178" t="s">
        <v>61</v>
      </c>
      <c r="E46" s="178" t="s">
        <v>197</v>
      </c>
      <c r="F46" s="169" t="s">
        <v>90</v>
      </c>
      <c r="G46" s="168"/>
      <c r="H46" s="168"/>
      <c r="I46" s="168"/>
      <c r="J46" s="165">
        <f t="shared" si="15"/>
        <v>5046</v>
      </c>
      <c r="K46" s="165">
        <f t="shared" si="16"/>
        <v>5000</v>
      </c>
      <c r="L46" s="165">
        <f t="shared" si="17"/>
        <v>5000</v>
      </c>
    </row>
    <row r="47" spans="1:12" ht="30" hidden="1">
      <c r="A47" s="183" t="s">
        <v>75</v>
      </c>
      <c r="B47" s="178" t="s">
        <v>17</v>
      </c>
      <c r="C47" s="178" t="s">
        <v>8</v>
      </c>
      <c r="D47" s="178" t="s">
        <v>61</v>
      </c>
      <c r="E47" s="178" t="s">
        <v>197</v>
      </c>
      <c r="F47" s="169" t="s">
        <v>90</v>
      </c>
      <c r="G47" s="171" t="s">
        <v>60</v>
      </c>
      <c r="H47" s="171"/>
      <c r="I47" s="171"/>
      <c r="J47" s="165">
        <f t="shared" si="15"/>
        <v>5046</v>
      </c>
      <c r="K47" s="165">
        <f t="shared" si="16"/>
        <v>5000</v>
      </c>
      <c r="L47" s="165">
        <f t="shared" si="17"/>
        <v>5000</v>
      </c>
    </row>
    <row r="48" spans="1:12" ht="15" hidden="1">
      <c r="A48" s="34" t="s">
        <v>82</v>
      </c>
      <c r="B48" s="178" t="s">
        <v>17</v>
      </c>
      <c r="C48" s="178" t="s">
        <v>8</v>
      </c>
      <c r="D48" s="178" t="s">
        <v>61</v>
      </c>
      <c r="E48" s="178" t="s">
        <v>197</v>
      </c>
      <c r="F48" s="169" t="s">
        <v>90</v>
      </c>
      <c r="G48" s="171" t="s">
        <v>60</v>
      </c>
      <c r="H48" s="171" t="s">
        <v>68</v>
      </c>
      <c r="I48" s="171"/>
      <c r="J48" s="165">
        <f t="shared" si="15"/>
        <v>5046</v>
      </c>
      <c r="K48" s="165">
        <f t="shared" si="16"/>
        <v>5000</v>
      </c>
      <c r="L48" s="165">
        <f t="shared" si="17"/>
        <v>5000</v>
      </c>
    </row>
    <row r="49" spans="1:12" ht="30" hidden="1">
      <c r="A49" s="183" t="s">
        <v>205</v>
      </c>
      <c r="B49" s="178" t="s">
        <v>17</v>
      </c>
      <c r="C49" s="178" t="s">
        <v>8</v>
      </c>
      <c r="D49" s="178" t="s">
        <v>61</v>
      </c>
      <c r="E49" s="178" t="s">
        <v>197</v>
      </c>
      <c r="F49" s="169" t="s">
        <v>90</v>
      </c>
      <c r="G49" s="171" t="s">
        <v>60</v>
      </c>
      <c r="H49" s="171" t="s">
        <v>68</v>
      </c>
      <c r="I49" s="171" t="s">
        <v>184</v>
      </c>
      <c r="J49" s="165">
        <f>'Приложение 3'!J72</f>
        <v>5046</v>
      </c>
      <c r="K49" s="165">
        <f>'Приложение 3'!K72</f>
        <v>5000</v>
      </c>
      <c r="L49" s="165">
        <f>'Приложение 3'!L72</f>
        <v>5000</v>
      </c>
    </row>
    <row r="50" spans="1:12" ht="49.5" customHeight="1">
      <c r="A50" s="183" t="str">
        <f>'Приложение 3'!A71</f>
        <v>Закупка товаров, работ и услуг для обеспечения государственных (муниципальных) нужд</v>
      </c>
      <c r="B50" s="185" t="s">
        <v>17</v>
      </c>
      <c r="C50" s="185" t="s">
        <v>8</v>
      </c>
      <c r="D50" s="185" t="s">
        <v>61</v>
      </c>
      <c r="E50" s="185" t="s">
        <v>197</v>
      </c>
      <c r="F50" s="179" t="s">
        <v>89</v>
      </c>
      <c r="G50" s="171"/>
      <c r="H50" s="171"/>
      <c r="I50" s="171"/>
      <c r="J50" s="165">
        <f t="shared" ref="J50:L53" si="18">J51</f>
        <v>5046</v>
      </c>
      <c r="K50" s="165">
        <f t="shared" si="18"/>
        <v>5000</v>
      </c>
      <c r="L50" s="165">
        <f t="shared" si="18"/>
        <v>5000</v>
      </c>
    </row>
    <row r="51" spans="1:12" ht="63" customHeight="1">
      <c r="A51" s="183" t="str">
        <f>'Приложение 3'!A72</f>
        <v>Иные закупки товаров, работ и услуг для обеспечения государственных (муниципальных) нужд</v>
      </c>
      <c r="B51" s="185" t="s">
        <v>17</v>
      </c>
      <c r="C51" s="185" t="s">
        <v>8</v>
      </c>
      <c r="D51" s="185" t="s">
        <v>61</v>
      </c>
      <c r="E51" s="185" t="s">
        <v>197</v>
      </c>
      <c r="F51" s="179" t="s">
        <v>90</v>
      </c>
      <c r="G51" s="171"/>
      <c r="H51" s="171"/>
      <c r="I51" s="171"/>
      <c r="J51" s="165">
        <f t="shared" si="18"/>
        <v>5046</v>
      </c>
      <c r="K51" s="165">
        <f t="shared" si="18"/>
        <v>5000</v>
      </c>
      <c r="L51" s="165">
        <f t="shared" si="18"/>
        <v>5000</v>
      </c>
    </row>
    <row r="52" spans="1:12" ht="30">
      <c r="A52" s="183" t="str">
        <f>'Приложение 3'!A62</f>
        <v>Жилищно-коммунальное хозяйство</v>
      </c>
      <c r="B52" s="185" t="s">
        <v>17</v>
      </c>
      <c r="C52" s="185" t="s">
        <v>8</v>
      </c>
      <c r="D52" s="185" t="s">
        <v>61</v>
      </c>
      <c r="E52" s="185" t="s">
        <v>197</v>
      </c>
      <c r="F52" s="179" t="s">
        <v>90</v>
      </c>
      <c r="G52" s="212" t="s">
        <v>60</v>
      </c>
      <c r="H52" s="171"/>
      <c r="I52" s="171"/>
      <c r="J52" s="165">
        <f t="shared" si="18"/>
        <v>5046</v>
      </c>
      <c r="K52" s="165">
        <f t="shared" si="18"/>
        <v>5000</v>
      </c>
      <c r="L52" s="165">
        <f t="shared" si="18"/>
        <v>5000</v>
      </c>
    </row>
    <row r="53" spans="1:12" ht="15">
      <c r="A53" s="183" t="str">
        <f>'Приложение 3'!A63</f>
        <v>Благоустройство</v>
      </c>
      <c r="B53" s="185" t="s">
        <v>17</v>
      </c>
      <c r="C53" s="185" t="s">
        <v>8</v>
      </c>
      <c r="D53" s="185" t="s">
        <v>61</v>
      </c>
      <c r="E53" s="185" t="s">
        <v>197</v>
      </c>
      <c r="F53" s="179" t="s">
        <v>90</v>
      </c>
      <c r="G53" s="212" t="s">
        <v>60</v>
      </c>
      <c r="H53" s="212" t="s">
        <v>68</v>
      </c>
      <c r="I53" s="171"/>
      <c r="J53" s="165">
        <f t="shared" si="18"/>
        <v>5046</v>
      </c>
      <c r="K53" s="165">
        <f t="shared" si="18"/>
        <v>5000</v>
      </c>
      <c r="L53" s="165">
        <f t="shared" si="18"/>
        <v>5000</v>
      </c>
    </row>
    <row r="54" spans="1:12" ht="66.75" customHeight="1">
      <c r="A54" s="183" t="str">
        <f>A43</f>
        <v>Администрация Ромодановского сельского поселения Ромодановского муниципального района Республики Мордовия</v>
      </c>
      <c r="B54" s="185" t="s">
        <v>17</v>
      </c>
      <c r="C54" s="185" t="s">
        <v>8</v>
      </c>
      <c r="D54" s="185" t="s">
        <v>61</v>
      </c>
      <c r="E54" s="185" t="s">
        <v>197</v>
      </c>
      <c r="F54" s="179" t="s">
        <v>90</v>
      </c>
      <c r="G54" s="212" t="s">
        <v>60</v>
      </c>
      <c r="H54" s="212" t="s">
        <v>68</v>
      </c>
      <c r="I54" s="212" t="s">
        <v>184</v>
      </c>
      <c r="J54" s="165">
        <f>'Приложение 3'!J72</f>
        <v>5046</v>
      </c>
      <c r="K54" s="165">
        <f>'Приложение 3'!K72</f>
        <v>5000</v>
      </c>
      <c r="L54" s="165">
        <f>'Приложение 3'!L72</f>
        <v>5000</v>
      </c>
    </row>
    <row r="55" spans="1:12" ht="60">
      <c r="A55" s="175" t="s">
        <v>187</v>
      </c>
      <c r="B55" s="178" t="s">
        <v>112</v>
      </c>
      <c r="C55" s="178" t="s">
        <v>105</v>
      </c>
      <c r="D55" s="178"/>
      <c r="E55" s="178"/>
      <c r="F55" s="176"/>
      <c r="G55" s="168"/>
      <c r="H55" s="168"/>
      <c r="I55" s="168"/>
      <c r="J55" s="165">
        <f>J56</f>
        <v>494.2</v>
      </c>
      <c r="K55" s="165">
        <f t="shared" ref="K55:L62" si="19">K56</f>
        <v>510.5</v>
      </c>
      <c r="L55" s="165">
        <f t="shared" si="19"/>
        <v>528.79999999999995</v>
      </c>
    </row>
    <row r="56" spans="1:12" ht="45">
      <c r="A56" s="175" t="s">
        <v>188</v>
      </c>
      <c r="B56" s="178" t="s">
        <v>112</v>
      </c>
      <c r="C56" s="178" t="s">
        <v>10</v>
      </c>
      <c r="D56" s="178"/>
      <c r="E56" s="178"/>
      <c r="F56" s="176"/>
      <c r="G56" s="168"/>
      <c r="H56" s="168"/>
      <c r="I56" s="168"/>
      <c r="J56" s="165">
        <f>J57</f>
        <v>494.2</v>
      </c>
      <c r="K56" s="165">
        <f t="shared" si="19"/>
        <v>510.5</v>
      </c>
      <c r="L56" s="165">
        <f t="shared" si="19"/>
        <v>528.79999999999995</v>
      </c>
    </row>
    <row r="57" spans="1:12" ht="75">
      <c r="A57" s="177" t="s">
        <v>189</v>
      </c>
      <c r="B57" s="178" t="s">
        <v>112</v>
      </c>
      <c r="C57" s="178" t="s">
        <v>10</v>
      </c>
      <c r="D57" s="178" t="s">
        <v>46</v>
      </c>
      <c r="E57" s="178"/>
      <c r="F57" s="176"/>
      <c r="G57" s="168"/>
      <c r="H57" s="168"/>
      <c r="I57" s="168"/>
      <c r="J57" s="165">
        <f>J58</f>
        <v>494.2</v>
      </c>
      <c r="K57" s="165">
        <f t="shared" si="19"/>
        <v>510.5</v>
      </c>
      <c r="L57" s="165">
        <f t="shared" si="19"/>
        <v>528.79999999999995</v>
      </c>
    </row>
    <row r="58" spans="1:12" ht="60">
      <c r="A58" s="183" t="s">
        <v>191</v>
      </c>
      <c r="B58" s="178" t="s">
        <v>112</v>
      </c>
      <c r="C58" s="178" t="s">
        <v>10</v>
      </c>
      <c r="D58" s="178" t="s">
        <v>46</v>
      </c>
      <c r="E58" s="178" t="s">
        <v>190</v>
      </c>
      <c r="F58" s="176"/>
      <c r="G58" s="168"/>
      <c r="H58" s="168"/>
      <c r="I58" s="168"/>
      <c r="J58" s="165">
        <f>J59</f>
        <v>494.2</v>
      </c>
      <c r="K58" s="165">
        <f t="shared" si="19"/>
        <v>510.5</v>
      </c>
      <c r="L58" s="165">
        <f t="shared" si="19"/>
        <v>528.79999999999995</v>
      </c>
    </row>
    <row r="59" spans="1:12" ht="60" hidden="1">
      <c r="A59" s="175" t="s">
        <v>53</v>
      </c>
      <c r="B59" s="178" t="s">
        <v>112</v>
      </c>
      <c r="C59" s="178" t="s">
        <v>10</v>
      </c>
      <c r="D59" s="178" t="s">
        <v>46</v>
      </c>
      <c r="E59" s="178" t="s">
        <v>190</v>
      </c>
      <c r="F59" s="176" t="s">
        <v>89</v>
      </c>
      <c r="G59" s="168"/>
      <c r="H59" s="168"/>
      <c r="I59" s="168"/>
      <c r="J59" s="165">
        <f t="shared" ref="J59:J62" si="20">J60</f>
        <v>494.2</v>
      </c>
      <c r="K59" s="165">
        <f t="shared" si="19"/>
        <v>510.5</v>
      </c>
      <c r="L59" s="165">
        <f t="shared" si="19"/>
        <v>528.79999999999995</v>
      </c>
    </row>
    <row r="60" spans="1:12" ht="60" hidden="1">
      <c r="A60" s="175" t="s">
        <v>54</v>
      </c>
      <c r="B60" s="178" t="s">
        <v>112</v>
      </c>
      <c r="C60" s="178" t="s">
        <v>10</v>
      </c>
      <c r="D60" s="178" t="s">
        <v>46</v>
      </c>
      <c r="E60" s="178" t="s">
        <v>190</v>
      </c>
      <c r="F60" s="176" t="s">
        <v>90</v>
      </c>
      <c r="G60" s="168"/>
      <c r="H60" s="168"/>
      <c r="I60" s="168"/>
      <c r="J60" s="165">
        <f t="shared" si="20"/>
        <v>494.2</v>
      </c>
      <c r="K60" s="165">
        <f t="shared" si="19"/>
        <v>510.5</v>
      </c>
      <c r="L60" s="165">
        <f t="shared" si="19"/>
        <v>528.79999999999995</v>
      </c>
    </row>
    <row r="61" spans="1:12" ht="15" hidden="1">
      <c r="A61" s="183" t="s">
        <v>185</v>
      </c>
      <c r="B61" s="178" t="s">
        <v>112</v>
      </c>
      <c r="C61" s="178" t="s">
        <v>10</v>
      </c>
      <c r="D61" s="178" t="s">
        <v>46</v>
      </c>
      <c r="E61" s="178" t="s">
        <v>190</v>
      </c>
      <c r="F61" s="176" t="s">
        <v>90</v>
      </c>
      <c r="G61" s="171" t="s">
        <v>46</v>
      </c>
      <c r="H61" s="171"/>
      <c r="I61" s="171"/>
      <c r="J61" s="165">
        <f t="shared" si="20"/>
        <v>494.2</v>
      </c>
      <c r="K61" s="165">
        <f t="shared" si="19"/>
        <v>510.5</v>
      </c>
      <c r="L61" s="165">
        <f t="shared" si="19"/>
        <v>528.79999999999995</v>
      </c>
    </row>
    <row r="62" spans="1:12" ht="30" hidden="1">
      <c r="A62" s="183" t="s">
        <v>186</v>
      </c>
      <c r="B62" s="178" t="s">
        <v>112</v>
      </c>
      <c r="C62" s="178" t="s">
        <v>10</v>
      </c>
      <c r="D62" s="178" t="s">
        <v>46</v>
      </c>
      <c r="E62" s="178" t="s">
        <v>190</v>
      </c>
      <c r="F62" s="176" t="s">
        <v>90</v>
      </c>
      <c r="G62" s="171" t="s">
        <v>46</v>
      </c>
      <c r="H62" s="171" t="s">
        <v>68</v>
      </c>
      <c r="I62" s="171"/>
      <c r="J62" s="165">
        <f t="shared" si="20"/>
        <v>494.2</v>
      </c>
      <c r="K62" s="165">
        <f t="shared" si="19"/>
        <v>510.5</v>
      </c>
      <c r="L62" s="165">
        <f t="shared" si="19"/>
        <v>528.79999999999995</v>
      </c>
    </row>
    <row r="63" spans="1:12" ht="30" hidden="1">
      <c r="A63" s="183" t="s">
        <v>205</v>
      </c>
      <c r="B63" s="178" t="s">
        <v>112</v>
      </c>
      <c r="C63" s="178" t="s">
        <v>10</v>
      </c>
      <c r="D63" s="178" t="s">
        <v>46</v>
      </c>
      <c r="E63" s="178" t="s">
        <v>190</v>
      </c>
      <c r="F63" s="176" t="s">
        <v>90</v>
      </c>
      <c r="G63" s="171" t="s">
        <v>46</v>
      </c>
      <c r="H63" s="171" t="s">
        <v>68</v>
      </c>
      <c r="I63" s="171" t="s">
        <v>184</v>
      </c>
      <c r="J63" s="165">
        <f>'Приложение 3'!J48</f>
        <v>494.2</v>
      </c>
      <c r="K63" s="165">
        <f>'Приложение 3'!K48</f>
        <v>510.5</v>
      </c>
      <c r="L63" s="165">
        <f>'Приложение 3'!L48</f>
        <v>528.79999999999995</v>
      </c>
    </row>
    <row r="64" spans="1:12" ht="46.5" customHeight="1">
      <c r="A64" s="183" t="str">
        <f>'Приложение 3'!A47</f>
        <v>Закупка товаров, работ и услуг для обеспечения государственных (муниципальных) нужд</v>
      </c>
      <c r="B64" s="185" t="s">
        <v>112</v>
      </c>
      <c r="C64" s="185" t="s">
        <v>68</v>
      </c>
      <c r="D64" s="185" t="s">
        <v>46</v>
      </c>
      <c r="E64" s="185" t="s">
        <v>190</v>
      </c>
      <c r="F64" s="184" t="s">
        <v>89</v>
      </c>
      <c r="G64" s="171"/>
      <c r="H64" s="171"/>
      <c r="I64" s="171"/>
      <c r="J64" s="165">
        <f t="shared" ref="J64:L67" si="21">J65</f>
        <v>494.2</v>
      </c>
      <c r="K64" s="165">
        <f t="shared" si="21"/>
        <v>510.5</v>
      </c>
      <c r="L64" s="165">
        <f t="shared" si="21"/>
        <v>528.79999999999995</v>
      </c>
    </row>
    <row r="65" spans="1:12" ht="59.25" customHeight="1">
      <c r="A65" s="183" t="str">
        <f>'Приложение 3'!A48</f>
        <v>Иные закупки товаров, работ и услуг для обеспечения государственных (муниципальных) нужд</v>
      </c>
      <c r="B65" s="185" t="s">
        <v>112</v>
      </c>
      <c r="C65" s="185" t="s">
        <v>68</v>
      </c>
      <c r="D65" s="185" t="s">
        <v>46</v>
      </c>
      <c r="E65" s="185" t="s">
        <v>190</v>
      </c>
      <c r="F65" s="184" t="s">
        <v>90</v>
      </c>
      <c r="G65" s="171"/>
      <c r="H65" s="171"/>
      <c r="I65" s="171"/>
      <c r="J65" s="165">
        <f t="shared" si="21"/>
        <v>494.2</v>
      </c>
      <c r="K65" s="165">
        <f t="shared" si="21"/>
        <v>510.5</v>
      </c>
      <c r="L65" s="165">
        <f t="shared" si="21"/>
        <v>528.79999999999995</v>
      </c>
    </row>
    <row r="66" spans="1:12" ht="15">
      <c r="A66" s="183" t="str">
        <f>'Приложение 3'!A41</f>
        <v>Национальная оборона</v>
      </c>
      <c r="B66" s="185" t="s">
        <v>112</v>
      </c>
      <c r="C66" s="185" t="s">
        <v>68</v>
      </c>
      <c r="D66" s="185" t="s">
        <v>46</v>
      </c>
      <c r="E66" s="185" t="s">
        <v>190</v>
      </c>
      <c r="F66" s="184" t="s">
        <v>90</v>
      </c>
      <c r="G66" s="212" t="s">
        <v>46</v>
      </c>
      <c r="H66" s="171"/>
      <c r="I66" s="171"/>
      <c r="J66" s="165">
        <f t="shared" si="21"/>
        <v>494.2</v>
      </c>
      <c r="K66" s="165">
        <f t="shared" si="21"/>
        <v>510.5</v>
      </c>
      <c r="L66" s="165">
        <f t="shared" si="21"/>
        <v>528.79999999999995</v>
      </c>
    </row>
    <row r="67" spans="1:12" ht="30">
      <c r="A67" s="183" t="str">
        <f>'Приложение 3'!A42</f>
        <v>Мобилизация и вневойсковая подготовка</v>
      </c>
      <c r="B67" s="185" t="s">
        <v>112</v>
      </c>
      <c r="C67" s="185" t="s">
        <v>68</v>
      </c>
      <c r="D67" s="185" t="s">
        <v>46</v>
      </c>
      <c r="E67" s="185" t="s">
        <v>190</v>
      </c>
      <c r="F67" s="184" t="s">
        <v>90</v>
      </c>
      <c r="G67" s="212" t="s">
        <v>46</v>
      </c>
      <c r="H67" s="212" t="s">
        <v>68</v>
      </c>
      <c r="I67" s="171"/>
      <c r="J67" s="165">
        <f t="shared" si="21"/>
        <v>494.2</v>
      </c>
      <c r="K67" s="165">
        <f t="shared" si="21"/>
        <v>510.5</v>
      </c>
      <c r="L67" s="165">
        <f t="shared" si="21"/>
        <v>528.79999999999995</v>
      </c>
    </row>
    <row r="68" spans="1:12" ht="61.5" customHeight="1">
      <c r="A68" s="183" t="str">
        <f>A54</f>
        <v>Администрация Ромодановского сельского поселения Ромодановского муниципального района Республики Мордовия</v>
      </c>
      <c r="B68" s="185" t="s">
        <v>112</v>
      </c>
      <c r="C68" s="185" t="s">
        <v>68</v>
      </c>
      <c r="D68" s="185" t="s">
        <v>46</v>
      </c>
      <c r="E68" s="185" t="s">
        <v>190</v>
      </c>
      <c r="F68" s="184" t="s">
        <v>90</v>
      </c>
      <c r="G68" s="212" t="s">
        <v>46</v>
      </c>
      <c r="H68" s="212" t="s">
        <v>68</v>
      </c>
      <c r="I68" s="212" t="s">
        <v>184</v>
      </c>
      <c r="J68" s="165">
        <f>'Приложение 3'!J48</f>
        <v>494.2</v>
      </c>
      <c r="K68" s="165">
        <f>'Приложение 3'!K48</f>
        <v>510.5</v>
      </c>
      <c r="L68" s="165">
        <f>'Приложение 3'!L48</f>
        <v>528.79999999999995</v>
      </c>
    </row>
    <row r="69" spans="1:12" ht="78" customHeight="1">
      <c r="A69" s="181" t="s">
        <v>289</v>
      </c>
      <c r="B69" s="178" t="s">
        <v>110</v>
      </c>
      <c r="C69" s="178" t="s">
        <v>105</v>
      </c>
      <c r="D69" s="178"/>
      <c r="E69" s="178"/>
      <c r="F69" s="169"/>
      <c r="G69" s="168"/>
      <c r="H69" s="168"/>
      <c r="I69" s="168"/>
      <c r="J69" s="165">
        <f>J71</f>
        <v>16528</v>
      </c>
      <c r="K69" s="165">
        <f>K71</f>
        <v>1060</v>
      </c>
      <c r="L69" s="165">
        <f>L71</f>
        <v>0</v>
      </c>
    </row>
    <row r="70" spans="1:12" ht="44.25" customHeight="1">
      <c r="A70" s="181" t="str">
        <f>'Приложение 3'!A80</f>
        <v>Подпрограмма «Создание и развитие инфраструктуры на сельских территориях»</v>
      </c>
      <c r="B70" s="185" t="s">
        <v>110</v>
      </c>
      <c r="C70" s="185" t="s">
        <v>9</v>
      </c>
      <c r="D70" s="185"/>
      <c r="E70" s="185"/>
      <c r="F70" s="179"/>
      <c r="G70" s="168"/>
      <c r="H70" s="168"/>
      <c r="I70" s="168"/>
      <c r="J70" s="165">
        <f>J71</f>
        <v>16528</v>
      </c>
      <c r="K70" s="165">
        <f>K71</f>
        <v>1060</v>
      </c>
      <c r="L70" s="165">
        <f>L71</f>
        <v>0</v>
      </c>
    </row>
    <row r="71" spans="1:12" ht="48" customHeight="1">
      <c r="A71" s="172" t="s">
        <v>85</v>
      </c>
      <c r="B71" s="178" t="s">
        <v>110</v>
      </c>
      <c r="C71" s="178" t="s">
        <v>9</v>
      </c>
      <c r="D71" s="178" t="s">
        <v>60</v>
      </c>
      <c r="E71" s="178"/>
      <c r="F71" s="169"/>
      <c r="G71" s="168"/>
      <c r="H71" s="168"/>
      <c r="I71" s="168"/>
      <c r="J71" s="165">
        <f>J72</f>
        <v>16528</v>
      </c>
      <c r="K71" s="165">
        <f t="shared" ref="K71:L71" si="22">K72</f>
        <v>1060</v>
      </c>
      <c r="L71" s="165">
        <f t="shared" si="22"/>
        <v>0</v>
      </c>
    </row>
    <row r="72" spans="1:12" ht="90">
      <c r="A72" s="172" t="s">
        <v>86</v>
      </c>
      <c r="B72" s="178" t="s">
        <v>110</v>
      </c>
      <c r="C72" s="178" t="s">
        <v>9</v>
      </c>
      <c r="D72" s="178" t="s">
        <v>60</v>
      </c>
      <c r="E72" s="178" t="s">
        <v>114</v>
      </c>
      <c r="F72" s="169"/>
      <c r="G72" s="168"/>
      <c r="H72" s="168"/>
      <c r="I72" s="168"/>
      <c r="J72" s="165">
        <f>J73</f>
        <v>16528</v>
      </c>
      <c r="K72" s="165">
        <f t="shared" ref="K72:L76" si="23">K73</f>
        <v>1060</v>
      </c>
      <c r="L72" s="165">
        <f t="shared" si="23"/>
        <v>0</v>
      </c>
    </row>
    <row r="73" spans="1:12" ht="45">
      <c r="A73" s="175" t="s">
        <v>76</v>
      </c>
      <c r="B73" s="178" t="s">
        <v>110</v>
      </c>
      <c r="C73" s="178" t="s">
        <v>9</v>
      </c>
      <c r="D73" s="178" t="s">
        <v>60</v>
      </c>
      <c r="E73" s="178" t="s">
        <v>114</v>
      </c>
      <c r="F73" s="169" t="s">
        <v>96</v>
      </c>
      <c r="G73" s="168"/>
      <c r="H73" s="168"/>
      <c r="I73" s="168"/>
      <c r="J73" s="165">
        <f t="shared" ref="J73:J76" si="24">J74</f>
        <v>16528</v>
      </c>
      <c r="K73" s="165">
        <f t="shared" si="23"/>
        <v>1060</v>
      </c>
      <c r="L73" s="165">
        <f t="shared" si="23"/>
        <v>0</v>
      </c>
    </row>
    <row r="74" spans="1:12" ht="15">
      <c r="A74" s="175" t="s">
        <v>73</v>
      </c>
      <c r="B74" s="178" t="s">
        <v>110</v>
      </c>
      <c r="C74" s="178" t="s">
        <v>9</v>
      </c>
      <c r="D74" s="178" t="s">
        <v>60</v>
      </c>
      <c r="E74" s="178" t="s">
        <v>114</v>
      </c>
      <c r="F74" s="169" t="s">
        <v>97</v>
      </c>
      <c r="G74" s="168"/>
      <c r="H74" s="168"/>
      <c r="I74" s="168"/>
      <c r="J74" s="165">
        <f t="shared" si="24"/>
        <v>16528</v>
      </c>
      <c r="K74" s="165">
        <f t="shared" si="23"/>
        <v>1060</v>
      </c>
      <c r="L74" s="165">
        <f t="shared" si="23"/>
        <v>0</v>
      </c>
    </row>
    <row r="75" spans="1:12" ht="30">
      <c r="A75" s="183" t="s">
        <v>75</v>
      </c>
      <c r="B75" s="178" t="s">
        <v>110</v>
      </c>
      <c r="C75" s="178" t="s">
        <v>9</v>
      </c>
      <c r="D75" s="178" t="s">
        <v>60</v>
      </c>
      <c r="E75" s="178" t="s">
        <v>114</v>
      </c>
      <c r="F75" s="169" t="s">
        <v>97</v>
      </c>
      <c r="G75" s="171" t="s">
        <v>60</v>
      </c>
      <c r="H75" s="171"/>
      <c r="I75" s="171"/>
      <c r="J75" s="165">
        <f t="shared" si="24"/>
        <v>16528</v>
      </c>
      <c r="K75" s="165">
        <f t="shared" si="23"/>
        <v>1060</v>
      </c>
      <c r="L75" s="165">
        <f t="shared" si="23"/>
        <v>0</v>
      </c>
    </row>
    <row r="76" spans="1:12" ht="45">
      <c r="A76" s="34" t="s">
        <v>83</v>
      </c>
      <c r="B76" s="178" t="s">
        <v>110</v>
      </c>
      <c r="C76" s="178" t="s">
        <v>9</v>
      </c>
      <c r="D76" s="178" t="s">
        <v>60</v>
      </c>
      <c r="E76" s="178" t="s">
        <v>114</v>
      </c>
      <c r="F76" s="169" t="s">
        <v>97</v>
      </c>
      <c r="G76" s="171" t="s">
        <v>60</v>
      </c>
      <c r="H76" s="171" t="s">
        <v>60</v>
      </c>
      <c r="I76" s="171"/>
      <c r="J76" s="165">
        <f t="shared" si="24"/>
        <v>16528</v>
      </c>
      <c r="K76" s="165">
        <f t="shared" si="23"/>
        <v>1060</v>
      </c>
      <c r="L76" s="165">
        <f t="shared" si="23"/>
        <v>0</v>
      </c>
    </row>
    <row r="77" spans="1:12" ht="60" customHeight="1">
      <c r="A77" s="183" t="str">
        <f>A68</f>
        <v>Администрация Ромодановского сельского поселения Ромодановского муниципального района Республики Мордовия</v>
      </c>
      <c r="B77" s="178" t="s">
        <v>110</v>
      </c>
      <c r="C77" s="178" t="s">
        <v>9</v>
      </c>
      <c r="D77" s="178" t="s">
        <v>60</v>
      </c>
      <c r="E77" s="178" t="s">
        <v>114</v>
      </c>
      <c r="F77" s="169" t="s">
        <v>97</v>
      </c>
      <c r="G77" s="171" t="s">
        <v>60</v>
      </c>
      <c r="H77" s="171" t="s">
        <v>60</v>
      </c>
      <c r="I77" s="171" t="s">
        <v>184</v>
      </c>
      <c r="J77" s="165">
        <f>'Приложение 3'!J84</f>
        <v>16528</v>
      </c>
      <c r="K77" s="165">
        <f>'Приложение 3'!K84</f>
        <v>1060</v>
      </c>
      <c r="L77" s="165">
        <f>'Приложение 3'!L84</f>
        <v>0</v>
      </c>
    </row>
    <row r="78" spans="1:12" ht="75">
      <c r="A78" s="181" t="s">
        <v>201</v>
      </c>
      <c r="B78" s="178" t="s">
        <v>199</v>
      </c>
      <c r="C78" s="178" t="s">
        <v>105</v>
      </c>
      <c r="D78" s="178"/>
      <c r="E78" s="178"/>
      <c r="F78" s="169"/>
      <c r="G78" s="168"/>
      <c r="H78" s="168"/>
      <c r="I78" s="168"/>
      <c r="J78" s="165">
        <f>J79</f>
        <v>7179.5</v>
      </c>
      <c r="K78" s="165">
        <f t="shared" ref="K78:L84" si="25">K79</f>
        <v>0</v>
      </c>
      <c r="L78" s="165">
        <f t="shared" si="25"/>
        <v>0</v>
      </c>
    </row>
    <row r="79" spans="1:12" ht="60">
      <c r="A79" s="181" t="s">
        <v>202</v>
      </c>
      <c r="B79" s="178" t="s">
        <v>199</v>
      </c>
      <c r="C79" s="178" t="s">
        <v>105</v>
      </c>
      <c r="D79" s="178" t="s">
        <v>200</v>
      </c>
      <c r="E79" s="178"/>
      <c r="F79" s="169"/>
      <c r="G79" s="168"/>
      <c r="H79" s="168"/>
      <c r="I79" s="168"/>
      <c r="J79" s="165">
        <f>J80</f>
        <v>7179.5</v>
      </c>
      <c r="K79" s="165">
        <f t="shared" si="25"/>
        <v>0</v>
      </c>
      <c r="L79" s="165">
        <f t="shared" si="25"/>
        <v>0</v>
      </c>
    </row>
    <row r="80" spans="1:12" ht="30">
      <c r="A80" s="173" t="s">
        <v>204</v>
      </c>
      <c r="B80" s="178" t="s">
        <v>199</v>
      </c>
      <c r="C80" s="178" t="s">
        <v>105</v>
      </c>
      <c r="D80" s="178" t="s">
        <v>200</v>
      </c>
      <c r="E80" s="178" t="s">
        <v>203</v>
      </c>
      <c r="F80" s="169"/>
      <c r="G80" s="168"/>
      <c r="H80" s="168"/>
      <c r="I80" s="168"/>
      <c r="J80" s="165">
        <f>J81</f>
        <v>7179.5</v>
      </c>
      <c r="K80" s="165">
        <f t="shared" si="25"/>
        <v>0</v>
      </c>
      <c r="L80" s="165">
        <f t="shared" si="25"/>
        <v>0</v>
      </c>
    </row>
    <row r="81" spans="1:12" ht="60" hidden="1">
      <c r="A81" s="175" t="s">
        <v>53</v>
      </c>
      <c r="B81" s="178" t="s">
        <v>199</v>
      </c>
      <c r="C81" s="178" t="s">
        <v>105</v>
      </c>
      <c r="D81" s="178" t="s">
        <v>200</v>
      </c>
      <c r="E81" s="178" t="s">
        <v>203</v>
      </c>
      <c r="F81" s="169" t="s">
        <v>89</v>
      </c>
      <c r="G81" s="168"/>
      <c r="H81" s="168"/>
      <c r="I81" s="168"/>
      <c r="J81" s="165">
        <f t="shared" ref="J81:J84" si="26">J82</f>
        <v>7179.5</v>
      </c>
      <c r="K81" s="165">
        <f t="shared" si="25"/>
        <v>0</v>
      </c>
      <c r="L81" s="165">
        <f t="shared" si="25"/>
        <v>0</v>
      </c>
    </row>
    <row r="82" spans="1:12" ht="60" hidden="1">
      <c r="A82" s="175" t="s">
        <v>54</v>
      </c>
      <c r="B82" s="178" t="s">
        <v>199</v>
      </c>
      <c r="C82" s="178" t="s">
        <v>105</v>
      </c>
      <c r="D82" s="178" t="s">
        <v>200</v>
      </c>
      <c r="E82" s="178" t="s">
        <v>203</v>
      </c>
      <c r="F82" s="169" t="s">
        <v>90</v>
      </c>
      <c r="G82" s="168"/>
      <c r="H82" s="168"/>
      <c r="I82" s="168"/>
      <c r="J82" s="165">
        <f t="shared" si="26"/>
        <v>7179.5</v>
      </c>
      <c r="K82" s="165">
        <f t="shared" si="25"/>
        <v>0</v>
      </c>
      <c r="L82" s="165">
        <f t="shared" si="25"/>
        <v>0</v>
      </c>
    </row>
    <row r="83" spans="1:12" ht="30" hidden="1">
      <c r="A83" s="183" t="s">
        <v>75</v>
      </c>
      <c r="B83" s="178" t="s">
        <v>199</v>
      </c>
      <c r="C83" s="178" t="s">
        <v>105</v>
      </c>
      <c r="D83" s="178" t="s">
        <v>200</v>
      </c>
      <c r="E83" s="178" t="s">
        <v>203</v>
      </c>
      <c r="F83" s="169" t="s">
        <v>90</v>
      </c>
      <c r="G83" s="171" t="s">
        <v>60</v>
      </c>
      <c r="H83" s="171"/>
      <c r="I83" s="171"/>
      <c r="J83" s="165">
        <f t="shared" si="26"/>
        <v>7179.5</v>
      </c>
      <c r="K83" s="165">
        <f t="shared" si="25"/>
        <v>0</v>
      </c>
      <c r="L83" s="165">
        <f t="shared" si="25"/>
        <v>0</v>
      </c>
    </row>
    <row r="84" spans="1:12" ht="45" hidden="1">
      <c r="A84" s="34" t="s">
        <v>83</v>
      </c>
      <c r="B84" s="178" t="s">
        <v>199</v>
      </c>
      <c r="C84" s="178" t="s">
        <v>105</v>
      </c>
      <c r="D84" s="178" t="s">
        <v>200</v>
      </c>
      <c r="E84" s="178" t="s">
        <v>203</v>
      </c>
      <c r="F84" s="169" t="s">
        <v>90</v>
      </c>
      <c r="G84" s="171" t="s">
        <v>60</v>
      </c>
      <c r="H84" s="171" t="s">
        <v>60</v>
      </c>
      <c r="I84" s="171"/>
      <c r="J84" s="165">
        <f t="shared" si="26"/>
        <v>7179.5</v>
      </c>
      <c r="K84" s="165">
        <f t="shared" si="25"/>
        <v>0</v>
      </c>
      <c r="L84" s="165">
        <f t="shared" si="25"/>
        <v>0</v>
      </c>
    </row>
    <row r="85" spans="1:12" ht="30" hidden="1">
      <c r="A85" s="183" t="s">
        <v>205</v>
      </c>
      <c r="B85" s="178" t="s">
        <v>199</v>
      </c>
      <c r="C85" s="178" t="s">
        <v>105</v>
      </c>
      <c r="D85" s="178" t="s">
        <v>200</v>
      </c>
      <c r="E85" s="178" t="s">
        <v>203</v>
      </c>
      <c r="F85" s="169" t="s">
        <v>90</v>
      </c>
      <c r="G85" s="171" t="s">
        <v>60</v>
      </c>
      <c r="H85" s="171" t="s">
        <v>60</v>
      </c>
      <c r="I85" s="171" t="s">
        <v>184</v>
      </c>
      <c r="J85" s="165">
        <f>'Приложение 3'!J77</f>
        <v>7179.5</v>
      </c>
      <c r="K85" s="165">
        <f>'Приложение 3'!K77</f>
        <v>0</v>
      </c>
      <c r="L85" s="165">
        <f>'Приложение 3'!L77</f>
        <v>0</v>
      </c>
    </row>
    <row r="86" spans="1:12" ht="48" customHeight="1">
      <c r="A86" s="183" t="str">
        <f>'Приложение 3'!A76</f>
        <v>Закупка товаров, работ и услуг для обеспечения государственных (муниципальных) нужд</v>
      </c>
      <c r="B86" s="185" t="s">
        <v>199</v>
      </c>
      <c r="C86" s="185" t="s">
        <v>105</v>
      </c>
      <c r="D86" s="185" t="s">
        <v>200</v>
      </c>
      <c r="E86" s="185" t="s">
        <v>203</v>
      </c>
      <c r="F86" s="179" t="s">
        <v>89</v>
      </c>
      <c r="G86" s="171"/>
      <c r="H86" s="171"/>
      <c r="I86" s="171"/>
      <c r="J86" s="165">
        <f t="shared" ref="J86:L89" si="27">J87</f>
        <v>7179.5</v>
      </c>
      <c r="K86" s="165">
        <f t="shared" si="27"/>
        <v>0</v>
      </c>
      <c r="L86" s="165">
        <f t="shared" si="27"/>
        <v>0</v>
      </c>
    </row>
    <row r="87" spans="1:12" ht="63" customHeight="1">
      <c r="A87" s="183" t="str">
        <f>'Приложение 3'!A77</f>
        <v>Иные закупки товаров, работ и услуг для обеспечения государственных (муниципальных) нужд</v>
      </c>
      <c r="B87" s="185" t="s">
        <v>199</v>
      </c>
      <c r="C87" s="185" t="s">
        <v>105</v>
      </c>
      <c r="D87" s="185" t="s">
        <v>200</v>
      </c>
      <c r="E87" s="185" t="s">
        <v>203</v>
      </c>
      <c r="F87" s="179" t="s">
        <v>90</v>
      </c>
      <c r="G87" s="171"/>
      <c r="H87" s="171"/>
      <c r="I87" s="171"/>
      <c r="J87" s="165">
        <f t="shared" si="27"/>
        <v>7179.5</v>
      </c>
      <c r="K87" s="165">
        <f t="shared" si="27"/>
        <v>0</v>
      </c>
      <c r="L87" s="165">
        <f t="shared" si="27"/>
        <v>0</v>
      </c>
    </row>
    <row r="88" spans="1:12" ht="18.75" customHeight="1">
      <c r="A88" s="183" t="str">
        <f>'Приложение 3'!A62</f>
        <v>Жилищно-коммунальное хозяйство</v>
      </c>
      <c r="B88" s="185" t="s">
        <v>199</v>
      </c>
      <c r="C88" s="185" t="s">
        <v>105</v>
      </c>
      <c r="D88" s="185" t="s">
        <v>200</v>
      </c>
      <c r="E88" s="185" t="s">
        <v>203</v>
      </c>
      <c r="F88" s="179" t="s">
        <v>90</v>
      </c>
      <c r="G88" s="212" t="s">
        <v>60</v>
      </c>
      <c r="H88" s="171"/>
      <c r="I88" s="171"/>
      <c r="J88" s="165">
        <f t="shared" si="27"/>
        <v>7179.5</v>
      </c>
      <c r="K88" s="165">
        <f t="shared" si="27"/>
        <v>0</v>
      </c>
      <c r="L88" s="165">
        <f t="shared" si="27"/>
        <v>0</v>
      </c>
    </row>
    <row r="89" spans="1:12" ht="15">
      <c r="A89" s="183" t="str">
        <f>'Приложение 3'!A63</f>
        <v>Благоустройство</v>
      </c>
      <c r="B89" s="185" t="s">
        <v>199</v>
      </c>
      <c r="C89" s="185" t="s">
        <v>105</v>
      </c>
      <c r="D89" s="185" t="s">
        <v>200</v>
      </c>
      <c r="E89" s="185" t="s">
        <v>203</v>
      </c>
      <c r="F89" s="179" t="s">
        <v>90</v>
      </c>
      <c r="G89" s="212" t="s">
        <v>60</v>
      </c>
      <c r="H89" s="212" t="s">
        <v>68</v>
      </c>
      <c r="I89" s="171"/>
      <c r="J89" s="165">
        <f t="shared" si="27"/>
        <v>7179.5</v>
      </c>
      <c r="K89" s="165">
        <f t="shared" si="27"/>
        <v>0</v>
      </c>
      <c r="L89" s="165">
        <f t="shared" si="27"/>
        <v>0</v>
      </c>
    </row>
    <row r="90" spans="1:12" ht="63" customHeight="1">
      <c r="A90" s="183" t="str">
        <f>A77</f>
        <v>Администрация Ромодановского сельского поселения Ромодановского муниципального района Республики Мордовия</v>
      </c>
      <c r="B90" s="185" t="s">
        <v>199</v>
      </c>
      <c r="C90" s="185" t="s">
        <v>105</v>
      </c>
      <c r="D90" s="185" t="s">
        <v>200</v>
      </c>
      <c r="E90" s="185" t="s">
        <v>203</v>
      </c>
      <c r="F90" s="179" t="s">
        <v>90</v>
      </c>
      <c r="G90" s="212" t="s">
        <v>60</v>
      </c>
      <c r="H90" s="212" t="s">
        <v>68</v>
      </c>
      <c r="I90" s="212" t="s">
        <v>184</v>
      </c>
      <c r="J90" s="165">
        <f>'Приложение 3'!J77</f>
        <v>7179.5</v>
      </c>
      <c r="K90" s="165">
        <f>K80</f>
        <v>0</v>
      </c>
      <c r="L90" s="165">
        <f>L80</f>
        <v>0</v>
      </c>
    </row>
    <row r="91" spans="1:12" ht="30">
      <c r="A91" s="183" t="s">
        <v>248</v>
      </c>
      <c r="B91" s="178">
        <v>65</v>
      </c>
      <c r="C91" s="178">
        <v>0</v>
      </c>
      <c r="D91" s="178"/>
      <c r="E91" s="178"/>
      <c r="F91" s="169"/>
      <c r="G91" s="168"/>
      <c r="H91" s="168"/>
      <c r="I91" s="168"/>
      <c r="J91" s="165">
        <f>J92+J110+J148+J154</f>
        <v>4329.3</v>
      </c>
      <c r="K91" s="165">
        <f>K92+K110+K148+K154</f>
        <v>4092.1</v>
      </c>
      <c r="L91" s="165">
        <f>L92+L110+L148+L155</f>
        <v>3971.1000000000004</v>
      </c>
    </row>
    <row r="92" spans="1:12" ht="15">
      <c r="A92" s="175" t="s">
        <v>47</v>
      </c>
      <c r="B92" s="178">
        <v>65</v>
      </c>
      <c r="C92" s="178">
        <v>1</v>
      </c>
      <c r="D92" s="178"/>
      <c r="E92" s="178"/>
      <c r="F92" s="169"/>
      <c r="G92" s="168"/>
      <c r="H92" s="168"/>
      <c r="I92" s="168"/>
      <c r="J92" s="165">
        <f>J93</f>
        <v>700</v>
      </c>
      <c r="K92" s="165">
        <f>K93</f>
        <v>398.5</v>
      </c>
      <c r="L92" s="165">
        <f>L93</f>
        <v>97.4</v>
      </c>
    </row>
    <row r="93" spans="1:12" ht="28.5" customHeight="1">
      <c r="A93" s="175" t="s">
        <v>48</v>
      </c>
      <c r="B93" s="178">
        <v>65</v>
      </c>
      <c r="C93" s="178">
        <v>1</v>
      </c>
      <c r="D93" s="178" t="s">
        <v>81</v>
      </c>
      <c r="E93" s="178" t="s">
        <v>99</v>
      </c>
      <c r="F93" s="169"/>
      <c r="G93" s="168"/>
      <c r="H93" s="168"/>
      <c r="I93" s="168"/>
      <c r="J93" s="165">
        <f>J99</f>
        <v>700</v>
      </c>
      <c r="K93" s="165">
        <f>K99</f>
        <v>398.5</v>
      </c>
      <c r="L93" s="165">
        <f>L99</f>
        <v>97.4</v>
      </c>
    </row>
    <row r="94" spans="1:12" ht="120" hidden="1">
      <c r="A94" s="175" t="s">
        <v>49</v>
      </c>
      <c r="B94" s="178">
        <v>65</v>
      </c>
      <c r="C94" s="178">
        <v>1</v>
      </c>
      <c r="D94" s="178" t="s">
        <v>81</v>
      </c>
      <c r="E94" s="178" t="s">
        <v>99</v>
      </c>
      <c r="F94" s="169" t="s">
        <v>87</v>
      </c>
      <c r="G94" s="168"/>
      <c r="H94" s="168"/>
      <c r="I94" s="168"/>
      <c r="J94" s="165">
        <f t="shared" ref="J94:J97" si="28">J95</f>
        <v>700</v>
      </c>
      <c r="K94" s="165">
        <f t="shared" ref="K94:L97" si="29">K95</f>
        <v>398.5</v>
      </c>
      <c r="L94" s="165">
        <f t="shared" si="29"/>
        <v>97.4</v>
      </c>
    </row>
    <row r="95" spans="1:12" ht="45" hidden="1">
      <c r="A95" s="175" t="s">
        <v>50</v>
      </c>
      <c r="B95" s="178">
        <v>65</v>
      </c>
      <c r="C95" s="178">
        <v>1</v>
      </c>
      <c r="D95" s="178" t="s">
        <v>81</v>
      </c>
      <c r="E95" s="178" t="s">
        <v>99</v>
      </c>
      <c r="F95" s="169" t="s">
        <v>88</v>
      </c>
      <c r="G95" s="168"/>
      <c r="H95" s="168"/>
      <c r="I95" s="168"/>
      <c r="J95" s="165">
        <f t="shared" si="28"/>
        <v>700</v>
      </c>
      <c r="K95" s="165">
        <f t="shared" si="29"/>
        <v>398.5</v>
      </c>
      <c r="L95" s="165">
        <f t="shared" si="29"/>
        <v>97.4</v>
      </c>
    </row>
    <row r="96" spans="1:12" ht="15" hidden="1">
      <c r="A96" s="183" t="s">
        <v>43</v>
      </c>
      <c r="B96" s="178">
        <v>65</v>
      </c>
      <c r="C96" s="178">
        <v>1</v>
      </c>
      <c r="D96" s="178" t="s">
        <v>81</v>
      </c>
      <c r="E96" s="178" t="s">
        <v>99</v>
      </c>
      <c r="F96" s="169" t="s">
        <v>88</v>
      </c>
      <c r="G96" s="171" t="s">
        <v>44</v>
      </c>
      <c r="H96" s="171"/>
      <c r="I96" s="171"/>
      <c r="J96" s="165">
        <f t="shared" si="28"/>
        <v>700</v>
      </c>
      <c r="K96" s="165">
        <f t="shared" si="29"/>
        <v>398.5</v>
      </c>
      <c r="L96" s="165">
        <f t="shared" si="29"/>
        <v>97.4</v>
      </c>
    </row>
    <row r="97" spans="1:12" ht="60" hidden="1">
      <c r="A97" s="30" t="s">
        <v>45</v>
      </c>
      <c r="B97" s="178">
        <v>65</v>
      </c>
      <c r="C97" s="178">
        <v>1</v>
      </c>
      <c r="D97" s="178" t="s">
        <v>81</v>
      </c>
      <c r="E97" s="178" t="s">
        <v>99</v>
      </c>
      <c r="F97" s="169" t="s">
        <v>88</v>
      </c>
      <c r="G97" s="171" t="s">
        <v>44</v>
      </c>
      <c r="H97" s="171" t="s">
        <v>46</v>
      </c>
      <c r="I97" s="171"/>
      <c r="J97" s="165">
        <f t="shared" si="28"/>
        <v>700</v>
      </c>
      <c r="K97" s="165">
        <f t="shared" si="29"/>
        <v>398.5</v>
      </c>
      <c r="L97" s="165">
        <f t="shared" si="29"/>
        <v>97.4</v>
      </c>
    </row>
    <row r="98" spans="1:12" ht="30" hidden="1">
      <c r="A98" s="183" t="s">
        <v>205</v>
      </c>
      <c r="B98" s="178">
        <v>65</v>
      </c>
      <c r="C98" s="178">
        <v>1</v>
      </c>
      <c r="D98" s="178" t="s">
        <v>81</v>
      </c>
      <c r="E98" s="178" t="s">
        <v>99</v>
      </c>
      <c r="F98" s="169" t="s">
        <v>88</v>
      </c>
      <c r="G98" s="171" t="s">
        <v>44</v>
      </c>
      <c r="H98" s="171" t="s">
        <v>46</v>
      </c>
      <c r="I98" s="171" t="s">
        <v>184</v>
      </c>
      <c r="J98" s="165">
        <f>'Приложение 3'!J15</f>
        <v>700</v>
      </c>
      <c r="K98" s="165">
        <f>'Приложение 3'!K15</f>
        <v>398.5</v>
      </c>
      <c r="L98" s="165">
        <f>'Приложение 3'!L15</f>
        <v>97.4</v>
      </c>
    </row>
    <row r="99" spans="1:12" ht="117.75" customHeight="1">
      <c r="A99" s="183" t="str">
        <f>'Приложение 3'!A14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9" s="185" t="s">
        <v>256</v>
      </c>
      <c r="C99" s="185" t="s">
        <v>8</v>
      </c>
      <c r="D99" s="185" t="s">
        <v>81</v>
      </c>
      <c r="E99" s="185" t="s">
        <v>99</v>
      </c>
      <c r="F99" s="179" t="s">
        <v>87</v>
      </c>
      <c r="G99" s="171"/>
      <c r="H99" s="171"/>
      <c r="I99" s="171"/>
      <c r="J99" s="165">
        <f t="shared" ref="J99:L102" si="30">J100</f>
        <v>700</v>
      </c>
      <c r="K99" s="165">
        <f t="shared" si="30"/>
        <v>398.5</v>
      </c>
      <c r="L99" s="165">
        <f t="shared" si="30"/>
        <v>97.4</v>
      </c>
    </row>
    <row r="100" spans="1:12" ht="47.25" customHeight="1">
      <c r="A100" s="183" t="str">
        <f>'Приложение 3'!A15</f>
        <v>Расходы на выплаты персоналу государственных (муниципальных) органов</v>
      </c>
      <c r="B100" s="185" t="s">
        <v>256</v>
      </c>
      <c r="C100" s="185" t="s">
        <v>8</v>
      </c>
      <c r="D100" s="185" t="s">
        <v>81</v>
      </c>
      <c r="E100" s="185" t="s">
        <v>99</v>
      </c>
      <c r="F100" s="179" t="s">
        <v>88</v>
      </c>
      <c r="G100" s="171"/>
      <c r="H100" s="171"/>
      <c r="I100" s="171"/>
      <c r="J100" s="165">
        <f t="shared" si="30"/>
        <v>700</v>
      </c>
      <c r="K100" s="165">
        <f t="shared" si="30"/>
        <v>398.5</v>
      </c>
      <c r="L100" s="165">
        <f t="shared" si="30"/>
        <v>97.4</v>
      </c>
    </row>
    <row r="101" spans="1:12" ht="18.75" customHeight="1">
      <c r="A101" s="183" t="str">
        <f>'Приложение 3'!A9</f>
        <v>Общегосударственные вопросы</v>
      </c>
      <c r="B101" s="185" t="s">
        <v>256</v>
      </c>
      <c r="C101" s="185" t="s">
        <v>8</v>
      </c>
      <c r="D101" s="185" t="s">
        <v>81</v>
      </c>
      <c r="E101" s="185" t="s">
        <v>99</v>
      </c>
      <c r="F101" s="179" t="s">
        <v>88</v>
      </c>
      <c r="G101" s="212" t="s">
        <v>44</v>
      </c>
      <c r="H101" s="171"/>
      <c r="I101" s="171"/>
      <c r="J101" s="165">
        <f t="shared" si="30"/>
        <v>700</v>
      </c>
      <c r="K101" s="165">
        <f t="shared" si="30"/>
        <v>398.5</v>
      </c>
      <c r="L101" s="165">
        <f t="shared" si="30"/>
        <v>97.4</v>
      </c>
    </row>
    <row r="102" spans="1:12" ht="58.5" customHeight="1">
      <c r="A102" s="183" t="str">
        <f>'Приложение 3'!A10</f>
        <v>Функционирование высшего должностного лица субъекта Российской Федерации и муниципального образования</v>
      </c>
      <c r="B102" s="185" t="s">
        <v>256</v>
      </c>
      <c r="C102" s="185" t="s">
        <v>8</v>
      </c>
      <c r="D102" s="185" t="s">
        <v>81</v>
      </c>
      <c r="E102" s="185" t="s">
        <v>99</v>
      </c>
      <c r="F102" s="179" t="s">
        <v>88</v>
      </c>
      <c r="G102" s="212" t="s">
        <v>44</v>
      </c>
      <c r="H102" s="212" t="s">
        <v>46</v>
      </c>
      <c r="I102" s="171"/>
      <c r="J102" s="165">
        <f t="shared" si="30"/>
        <v>700</v>
      </c>
      <c r="K102" s="165">
        <f t="shared" si="30"/>
        <v>398.5</v>
      </c>
      <c r="L102" s="165">
        <f t="shared" si="30"/>
        <v>97.4</v>
      </c>
    </row>
    <row r="103" spans="1:12" ht="65.25" customHeight="1">
      <c r="A103" s="183" t="str">
        <f>A90</f>
        <v>Администрация Ромодановского сельского поселения Ромодановского муниципального района Республики Мордовия</v>
      </c>
      <c r="B103" s="185" t="s">
        <v>256</v>
      </c>
      <c r="C103" s="185" t="s">
        <v>8</v>
      </c>
      <c r="D103" s="185" t="s">
        <v>81</v>
      </c>
      <c r="E103" s="185" t="s">
        <v>99</v>
      </c>
      <c r="F103" s="179" t="s">
        <v>88</v>
      </c>
      <c r="G103" s="212" t="s">
        <v>44</v>
      </c>
      <c r="H103" s="212" t="s">
        <v>46</v>
      </c>
      <c r="I103" s="212" t="s">
        <v>184</v>
      </c>
      <c r="J103" s="165">
        <f>'Приложение 3'!J15</f>
        <v>700</v>
      </c>
      <c r="K103" s="165">
        <f>'Приложение 3'!K15</f>
        <v>398.5</v>
      </c>
      <c r="L103" s="165">
        <f>'Приложение 3'!L15</f>
        <v>97.4</v>
      </c>
    </row>
    <row r="104" spans="1:12" ht="15">
      <c r="A104" s="183" t="str">
        <f>'Приложение 4'!A92</f>
        <v>Условно утвержденные расходы</v>
      </c>
      <c r="B104" s="185" t="s">
        <v>256</v>
      </c>
      <c r="C104" s="185" t="s">
        <v>8</v>
      </c>
      <c r="D104" s="185" t="s">
        <v>81</v>
      </c>
      <c r="E104" s="185" t="s">
        <v>262</v>
      </c>
      <c r="F104" s="179"/>
      <c r="G104" s="171"/>
      <c r="H104" s="171"/>
      <c r="I104" s="171"/>
      <c r="J104" s="165"/>
      <c r="K104" s="165">
        <f t="shared" ref="K104:L108" si="31">K105</f>
        <v>411.5</v>
      </c>
      <c r="L104" s="165">
        <f t="shared" si="31"/>
        <v>812.6</v>
      </c>
    </row>
    <row r="105" spans="1:12" ht="15">
      <c r="A105" s="183" t="str">
        <f>'Приложение 4'!A97</f>
        <v>Иные бюджетные ассигнования</v>
      </c>
      <c r="B105" s="185" t="s">
        <v>256</v>
      </c>
      <c r="C105" s="185" t="s">
        <v>8</v>
      </c>
      <c r="D105" s="185" t="s">
        <v>81</v>
      </c>
      <c r="E105" s="185" t="s">
        <v>262</v>
      </c>
      <c r="F105" s="179" t="s">
        <v>91</v>
      </c>
      <c r="G105" s="171"/>
      <c r="H105" s="171"/>
      <c r="I105" s="171"/>
      <c r="J105" s="165"/>
      <c r="K105" s="165">
        <f t="shared" si="31"/>
        <v>411.5</v>
      </c>
      <c r="L105" s="165">
        <f t="shared" si="31"/>
        <v>812.6</v>
      </c>
    </row>
    <row r="106" spans="1:12" ht="15">
      <c r="A106" s="183" t="str">
        <f>'Приложение 4'!A98</f>
        <v>Резервные средства</v>
      </c>
      <c r="B106" s="185" t="s">
        <v>256</v>
      </c>
      <c r="C106" s="185" t="s">
        <v>8</v>
      </c>
      <c r="D106" s="185" t="s">
        <v>81</v>
      </c>
      <c r="E106" s="185" t="s">
        <v>262</v>
      </c>
      <c r="F106" s="179" t="s">
        <v>93</v>
      </c>
      <c r="G106" s="171"/>
      <c r="H106" s="171"/>
      <c r="I106" s="171"/>
      <c r="J106" s="165"/>
      <c r="K106" s="165">
        <f t="shared" si="31"/>
        <v>411.5</v>
      </c>
      <c r="L106" s="165">
        <f t="shared" si="31"/>
        <v>812.6</v>
      </c>
    </row>
    <row r="107" spans="1:12" ht="15">
      <c r="A107" s="183" t="s">
        <v>263</v>
      </c>
      <c r="B107" s="185" t="s">
        <v>256</v>
      </c>
      <c r="C107" s="185" t="s">
        <v>8</v>
      </c>
      <c r="D107" s="185" t="s">
        <v>81</v>
      </c>
      <c r="E107" s="185" t="s">
        <v>262</v>
      </c>
      <c r="F107" s="179" t="s">
        <v>93</v>
      </c>
      <c r="G107" s="209" t="s">
        <v>260</v>
      </c>
      <c r="H107" s="171"/>
      <c r="I107" s="171"/>
      <c r="J107" s="165"/>
      <c r="K107" s="165">
        <f t="shared" si="31"/>
        <v>411.5</v>
      </c>
      <c r="L107" s="165">
        <f t="shared" si="31"/>
        <v>812.6</v>
      </c>
    </row>
    <row r="108" spans="1:12" ht="15">
      <c r="A108" s="183" t="s">
        <v>263</v>
      </c>
      <c r="B108" s="185" t="s">
        <v>256</v>
      </c>
      <c r="C108" s="185" t="s">
        <v>8</v>
      </c>
      <c r="D108" s="185" t="s">
        <v>81</v>
      </c>
      <c r="E108" s="185" t="s">
        <v>262</v>
      </c>
      <c r="F108" s="179" t="s">
        <v>93</v>
      </c>
      <c r="G108" s="209" t="s">
        <v>260</v>
      </c>
      <c r="H108" s="209" t="s">
        <v>260</v>
      </c>
      <c r="I108" s="171"/>
      <c r="J108" s="165"/>
      <c r="K108" s="165">
        <f t="shared" si="31"/>
        <v>411.5</v>
      </c>
      <c r="L108" s="165">
        <f t="shared" si="31"/>
        <v>812.6</v>
      </c>
    </row>
    <row r="109" spans="1:12" ht="63.75" customHeight="1">
      <c r="A109" s="183" t="str">
        <f>A103</f>
        <v>Администрация Ромодановского сельского поселения Ромодановского муниципального района Республики Мордовия</v>
      </c>
      <c r="B109" s="185" t="s">
        <v>256</v>
      </c>
      <c r="C109" s="185" t="s">
        <v>8</v>
      </c>
      <c r="D109" s="185" t="s">
        <v>81</v>
      </c>
      <c r="E109" s="185" t="s">
        <v>262</v>
      </c>
      <c r="F109" s="179" t="s">
        <v>93</v>
      </c>
      <c r="G109" s="209" t="s">
        <v>260</v>
      </c>
      <c r="H109" s="209" t="s">
        <v>260</v>
      </c>
      <c r="I109" s="209" t="s">
        <v>184</v>
      </c>
      <c r="J109" s="165"/>
      <c r="K109" s="165">
        <f>'Приложение 4'!J98</f>
        <v>411.5</v>
      </c>
      <c r="L109" s="165">
        <f>'Приложение 4'!K98</f>
        <v>812.6</v>
      </c>
    </row>
    <row r="110" spans="1:12" ht="30">
      <c r="A110" s="175" t="s">
        <v>55</v>
      </c>
      <c r="B110" s="178">
        <v>65</v>
      </c>
      <c r="C110" s="178">
        <v>2</v>
      </c>
      <c r="D110" s="178"/>
      <c r="E110" s="178"/>
      <c r="F110" s="176"/>
      <c r="G110" s="168"/>
      <c r="H110" s="168"/>
      <c r="I110" s="168"/>
      <c r="J110" s="165">
        <f>J111+J142</f>
        <v>1967.5</v>
      </c>
      <c r="K110" s="165">
        <f>K111</f>
        <v>1900</v>
      </c>
      <c r="L110" s="165">
        <f>L111</f>
        <v>2000</v>
      </c>
    </row>
    <row r="111" spans="1:12" ht="45">
      <c r="A111" s="175" t="s">
        <v>56</v>
      </c>
      <c r="B111" s="178">
        <v>65</v>
      </c>
      <c r="C111" s="178">
        <v>2</v>
      </c>
      <c r="D111" s="178" t="s">
        <v>81</v>
      </c>
      <c r="E111" s="178" t="s">
        <v>100</v>
      </c>
      <c r="F111" s="176"/>
      <c r="G111" s="168"/>
      <c r="H111" s="168"/>
      <c r="I111" s="168"/>
      <c r="J111" s="165">
        <f>J137</f>
        <v>1800</v>
      </c>
      <c r="K111" s="165">
        <f>K137</f>
        <v>1900</v>
      </c>
      <c r="L111" s="165">
        <f>L137</f>
        <v>2000</v>
      </c>
    </row>
    <row r="112" spans="1:12" ht="120" hidden="1">
      <c r="A112" s="175" t="s">
        <v>49</v>
      </c>
      <c r="B112" s="178">
        <v>65</v>
      </c>
      <c r="C112" s="178">
        <v>2</v>
      </c>
      <c r="D112" s="178" t="s">
        <v>81</v>
      </c>
      <c r="E112" s="178" t="s">
        <v>100</v>
      </c>
      <c r="F112" s="176" t="s">
        <v>87</v>
      </c>
      <c r="G112" s="168"/>
      <c r="H112" s="168"/>
      <c r="I112" s="168"/>
      <c r="J112" s="165">
        <f t="shared" ref="J112:J115" si="32">J113</f>
        <v>1800</v>
      </c>
      <c r="K112" s="165">
        <f t="shared" ref="K112:K115" si="33">K113</f>
        <v>1900</v>
      </c>
      <c r="L112" s="165">
        <f t="shared" ref="L112:L115" si="34">L113</f>
        <v>2000</v>
      </c>
    </row>
    <row r="113" spans="1:12" ht="45" hidden="1">
      <c r="A113" s="175" t="s">
        <v>50</v>
      </c>
      <c r="B113" s="178">
        <v>65</v>
      </c>
      <c r="C113" s="178">
        <v>2</v>
      </c>
      <c r="D113" s="178" t="s">
        <v>81</v>
      </c>
      <c r="E113" s="178" t="s">
        <v>100</v>
      </c>
      <c r="F113" s="176" t="s">
        <v>88</v>
      </c>
      <c r="G113" s="168"/>
      <c r="H113" s="168"/>
      <c r="I113" s="168"/>
      <c r="J113" s="165">
        <f t="shared" si="32"/>
        <v>1800</v>
      </c>
      <c r="K113" s="165">
        <f t="shared" si="33"/>
        <v>1900</v>
      </c>
      <c r="L113" s="165">
        <f t="shared" si="34"/>
        <v>2000</v>
      </c>
    </row>
    <row r="114" spans="1:12" ht="15" hidden="1">
      <c r="A114" s="183" t="s">
        <v>43</v>
      </c>
      <c r="B114" s="178">
        <v>65</v>
      </c>
      <c r="C114" s="178">
        <v>2</v>
      </c>
      <c r="D114" s="178" t="s">
        <v>81</v>
      </c>
      <c r="E114" s="178" t="s">
        <v>100</v>
      </c>
      <c r="F114" s="176" t="s">
        <v>88</v>
      </c>
      <c r="G114" s="171" t="s">
        <v>44</v>
      </c>
      <c r="H114" s="171"/>
      <c r="I114" s="171"/>
      <c r="J114" s="165">
        <f t="shared" si="32"/>
        <v>1800</v>
      </c>
      <c r="K114" s="165">
        <f t="shared" si="33"/>
        <v>1900</v>
      </c>
      <c r="L114" s="165">
        <f t="shared" si="34"/>
        <v>2000</v>
      </c>
    </row>
    <row r="115" spans="1:12" ht="120" hidden="1">
      <c r="A115" s="30" t="s">
        <v>51</v>
      </c>
      <c r="B115" s="178">
        <v>65</v>
      </c>
      <c r="C115" s="178">
        <v>2</v>
      </c>
      <c r="D115" s="178" t="s">
        <v>81</v>
      </c>
      <c r="E115" s="178" t="s">
        <v>100</v>
      </c>
      <c r="F115" s="176" t="s">
        <v>88</v>
      </c>
      <c r="G115" s="171" t="s">
        <v>44</v>
      </c>
      <c r="H115" s="171" t="s">
        <v>52</v>
      </c>
      <c r="I115" s="171"/>
      <c r="J115" s="165">
        <f t="shared" si="32"/>
        <v>1800</v>
      </c>
      <c r="K115" s="165">
        <f t="shared" si="33"/>
        <v>1900</v>
      </c>
      <c r="L115" s="165">
        <f t="shared" si="34"/>
        <v>2000</v>
      </c>
    </row>
    <row r="116" spans="1:12" ht="30" hidden="1">
      <c r="A116" s="183" t="s">
        <v>205</v>
      </c>
      <c r="B116" s="178">
        <v>65</v>
      </c>
      <c r="C116" s="178">
        <v>2</v>
      </c>
      <c r="D116" s="178" t="s">
        <v>81</v>
      </c>
      <c r="E116" s="178" t="s">
        <v>100</v>
      </c>
      <c r="F116" s="176" t="s">
        <v>88</v>
      </c>
      <c r="G116" s="171" t="s">
        <v>44</v>
      </c>
      <c r="H116" s="171" t="s">
        <v>52</v>
      </c>
      <c r="I116" s="171" t="s">
        <v>184</v>
      </c>
      <c r="J116" s="165">
        <f>'Приложение 3'!J21</f>
        <v>1800</v>
      </c>
      <c r="K116" s="165">
        <f>'Приложение 3'!K21</f>
        <v>1900</v>
      </c>
      <c r="L116" s="165">
        <f>'Приложение 3'!L21</f>
        <v>2000</v>
      </c>
    </row>
    <row r="117" spans="1:12" ht="120" hidden="1">
      <c r="A117" s="175" t="s">
        <v>49</v>
      </c>
      <c r="B117" s="178">
        <v>65</v>
      </c>
      <c r="C117" s="178">
        <v>2</v>
      </c>
      <c r="D117" s="178" t="s">
        <v>81</v>
      </c>
      <c r="E117" s="178" t="s">
        <v>101</v>
      </c>
      <c r="F117" s="176" t="s">
        <v>87</v>
      </c>
      <c r="G117" s="168"/>
      <c r="H117" s="168"/>
      <c r="I117" s="168"/>
      <c r="J117" s="165" t="e">
        <f t="shared" ref="J117:J125" si="35">J118</f>
        <v>#REF!</v>
      </c>
      <c r="K117" s="165" t="e">
        <f t="shared" ref="K117:K120" si="36">K118</f>
        <v>#REF!</v>
      </c>
      <c r="L117" s="165" t="e">
        <f t="shared" ref="L117:L120" si="37">L118</f>
        <v>#REF!</v>
      </c>
    </row>
    <row r="118" spans="1:12" ht="45" hidden="1">
      <c r="A118" s="175" t="s">
        <v>50</v>
      </c>
      <c r="B118" s="178">
        <v>65</v>
      </c>
      <c r="C118" s="178">
        <v>2</v>
      </c>
      <c r="D118" s="178" t="s">
        <v>81</v>
      </c>
      <c r="E118" s="178" t="s">
        <v>101</v>
      </c>
      <c r="F118" s="176" t="s">
        <v>88</v>
      </c>
      <c r="G118" s="168"/>
      <c r="H118" s="168"/>
      <c r="I118" s="168"/>
      <c r="J118" s="165" t="e">
        <f t="shared" si="35"/>
        <v>#REF!</v>
      </c>
      <c r="K118" s="165" t="e">
        <f t="shared" si="36"/>
        <v>#REF!</v>
      </c>
      <c r="L118" s="165" t="e">
        <f t="shared" si="37"/>
        <v>#REF!</v>
      </c>
    </row>
    <row r="119" spans="1:12" ht="15" hidden="1">
      <c r="A119" s="183" t="s">
        <v>43</v>
      </c>
      <c r="B119" s="178">
        <v>65</v>
      </c>
      <c r="C119" s="178">
        <v>2</v>
      </c>
      <c r="D119" s="178" t="s">
        <v>81</v>
      </c>
      <c r="E119" s="178" t="s">
        <v>101</v>
      </c>
      <c r="F119" s="176" t="s">
        <v>88</v>
      </c>
      <c r="G119" s="171" t="s">
        <v>44</v>
      </c>
      <c r="H119" s="171"/>
      <c r="I119" s="171"/>
      <c r="J119" s="165" t="e">
        <f t="shared" si="35"/>
        <v>#REF!</v>
      </c>
      <c r="K119" s="165" t="e">
        <f t="shared" si="36"/>
        <v>#REF!</v>
      </c>
      <c r="L119" s="165" t="e">
        <f t="shared" si="37"/>
        <v>#REF!</v>
      </c>
    </row>
    <row r="120" spans="1:12" ht="120" hidden="1">
      <c r="A120" s="30" t="s">
        <v>51</v>
      </c>
      <c r="B120" s="178">
        <v>65</v>
      </c>
      <c r="C120" s="178">
        <v>2</v>
      </c>
      <c r="D120" s="178" t="s">
        <v>81</v>
      </c>
      <c r="E120" s="178" t="s">
        <v>101</v>
      </c>
      <c r="F120" s="176" t="s">
        <v>88</v>
      </c>
      <c r="G120" s="171" t="s">
        <v>44</v>
      </c>
      <c r="H120" s="171" t="s">
        <v>52</v>
      </c>
      <c r="I120" s="171"/>
      <c r="J120" s="165" t="e">
        <f t="shared" si="35"/>
        <v>#REF!</v>
      </c>
      <c r="K120" s="165" t="e">
        <f t="shared" si="36"/>
        <v>#REF!</v>
      </c>
      <c r="L120" s="165" t="e">
        <f t="shared" si="37"/>
        <v>#REF!</v>
      </c>
    </row>
    <row r="121" spans="1:12" ht="30" hidden="1">
      <c r="A121" s="183" t="s">
        <v>205</v>
      </c>
      <c r="B121" s="178">
        <v>65</v>
      </c>
      <c r="C121" s="178">
        <v>2</v>
      </c>
      <c r="D121" s="178" t="s">
        <v>81</v>
      </c>
      <c r="E121" s="178" t="s">
        <v>101</v>
      </c>
      <c r="F121" s="176" t="s">
        <v>88</v>
      </c>
      <c r="G121" s="171" t="s">
        <v>44</v>
      </c>
      <c r="H121" s="171" t="s">
        <v>52</v>
      </c>
      <c r="I121" s="171" t="s">
        <v>184</v>
      </c>
      <c r="J121" s="165" t="e">
        <f>'Приложение 3'!#REF!</f>
        <v>#REF!</v>
      </c>
      <c r="K121" s="165" t="e">
        <f>'Приложение 3'!#REF!</f>
        <v>#REF!</v>
      </c>
      <c r="L121" s="165" t="e">
        <f>'Приложение 3'!#REF!</f>
        <v>#REF!</v>
      </c>
    </row>
    <row r="122" spans="1:12" ht="60" hidden="1">
      <c r="A122" s="175" t="s">
        <v>53</v>
      </c>
      <c r="B122" s="178">
        <v>65</v>
      </c>
      <c r="C122" s="178">
        <v>2</v>
      </c>
      <c r="D122" s="178" t="s">
        <v>81</v>
      </c>
      <c r="E122" s="178" t="s">
        <v>101</v>
      </c>
      <c r="F122" s="176" t="s">
        <v>89</v>
      </c>
      <c r="G122" s="168"/>
      <c r="H122" s="168"/>
      <c r="I122" s="168"/>
      <c r="J122" s="165">
        <f t="shared" si="35"/>
        <v>1546.8</v>
      </c>
      <c r="K122" s="165">
        <f t="shared" ref="K122:K125" si="38">K123</f>
        <v>1678.6</v>
      </c>
      <c r="L122" s="165">
        <f t="shared" ref="L122:L125" si="39">L123</f>
        <v>1758.7</v>
      </c>
    </row>
    <row r="123" spans="1:12" ht="60" hidden="1">
      <c r="A123" s="175" t="s">
        <v>54</v>
      </c>
      <c r="B123" s="178">
        <v>65</v>
      </c>
      <c r="C123" s="178">
        <v>2</v>
      </c>
      <c r="D123" s="178" t="s">
        <v>81</v>
      </c>
      <c r="E123" s="178" t="s">
        <v>101</v>
      </c>
      <c r="F123" s="176" t="s">
        <v>90</v>
      </c>
      <c r="G123" s="168"/>
      <c r="H123" s="168"/>
      <c r="I123" s="168"/>
      <c r="J123" s="165">
        <f t="shared" si="35"/>
        <v>1546.8</v>
      </c>
      <c r="K123" s="165">
        <f t="shared" si="38"/>
        <v>1678.6</v>
      </c>
      <c r="L123" s="165">
        <f t="shared" si="39"/>
        <v>1758.7</v>
      </c>
    </row>
    <row r="124" spans="1:12" ht="15" hidden="1">
      <c r="A124" s="183" t="s">
        <v>43</v>
      </c>
      <c r="B124" s="178">
        <v>65</v>
      </c>
      <c r="C124" s="178">
        <v>2</v>
      </c>
      <c r="D124" s="178" t="s">
        <v>81</v>
      </c>
      <c r="E124" s="178" t="s">
        <v>101</v>
      </c>
      <c r="F124" s="176" t="s">
        <v>90</v>
      </c>
      <c r="G124" s="171" t="s">
        <v>44</v>
      </c>
      <c r="H124" s="171"/>
      <c r="I124" s="171"/>
      <c r="J124" s="165">
        <f t="shared" si="35"/>
        <v>1546.8</v>
      </c>
      <c r="K124" s="165">
        <f t="shared" si="38"/>
        <v>1678.6</v>
      </c>
      <c r="L124" s="165">
        <f t="shared" si="39"/>
        <v>1758.7</v>
      </c>
    </row>
    <row r="125" spans="1:12" ht="120" hidden="1">
      <c r="A125" s="30" t="s">
        <v>51</v>
      </c>
      <c r="B125" s="178">
        <v>65</v>
      </c>
      <c r="C125" s="178">
        <v>2</v>
      </c>
      <c r="D125" s="178" t="s">
        <v>81</v>
      </c>
      <c r="E125" s="178" t="s">
        <v>101</v>
      </c>
      <c r="F125" s="176" t="s">
        <v>90</v>
      </c>
      <c r="G125" s="171" t="s">
        <v>44</v>
      </c>
      <c r="H125" s="171" t="s">
        <v>52</v>
      </c>
      <c r="I125" s="171"/>
      <c r="J125" s="165">
        <f t="shared" si="35"/>
        <v>1546.8</v>
      </c>
      <c r="K125" s="165">
        <f t="shared" si="38"/>
        <v>1678.6</v>
      </c>
      <c r="L125" s="165">
        <f t="shared" si="39"/>
        <v>1758.7</v>
      </c>
    </row>
    <row r="126" spans="1:12" ht="30" hidden="1">
      <c r="A126" s="183" t="s">
        <v>205</v>
      </c>
      <c r="B126" s="178">
        <v>65</v>
      </c>
      <c r="C126" s="178">
        <v>2</v>
      </c>
      <c r="D126" s="178" t="s">
        <v>81</v>
      </c>
      <c r="E126" s="178" t="s">
        <v>101</v>
      </c>
      <c r="F126" s="176" t="s">
        <v>90</v>
      </c>
      <c r="G126" s="171" t="s">
        <v>44</v>
      </c>
      <c r="H126" s="171" t="s">
        <v>52</v>
      </c>
      <c r="I126" s="171" t="s">
        <v>184</v>
      </c>
      <c r="J126" s="165">
        <f>'Приложение 3'!J27</f>
        <v>1546.8</v>
      </c>
      <c r="K126" s="165">
        <f>'Приложение 3'!K27</f>
        <v>1678.6</v>
      </c>
      <c r="L126" s="165">
        <f>'Приложение 3'!L27</f>
        <v>1758.7</v>
      </c>
    </row>
    <row r="127" spans="1:12" ht="15" hidden="1">
      <c r="A127" s="175" t="s">
        <v>58</v>
      </c>
      <c r="B127" s="178">
        <v>65</v>
      </c>
      <c r="C127" s="178">
        <v>2</v>
      </c>
      <c r="D127" s="178" t="s">
        <v>81</v>
      </c>
      <c r="E127" s="178" t="s">
        <v>101</v>
      </c>
      <c r="F127" s="176" t="s">
        <v>91</v>
      </c>
      <c r="G127" s="168"/>
      <c r="H127" s="168"/>
      <c r="I127" s="168"/>
      <c r="J127" s="165">
        <f t="shared" ref="J127:J130" si="40">J128</f>
        <v>115</v>
      </c>
      <c r="K127" s="165">
        <f t="shared" ref="K127:K130" si="41">K128</f>
        <v>115</v>
      </c>
      <c r="L127" s="165">
        <f t="shared" ref="L127:L130" si="42">L128</f>
        <v>115</v>
      </c>
    </row>
    <row r="128" spans="1:12" ht="30" hidden="1">
      <c r="A128" s="175" t="s">
        <v>59</v>
      </c>
      <c r="B128" s="178">
        <v>65</v>
      </c>
      <c r="C128" s="178">
        <v>2</v>
      </c>
      <c r="D128" s="178" t="s">
        <v>81</v>
      </c>
      <c r="E128" s="178" t="s">
        <v>101</v>
      </c>
      <c r="F128" s="176" t="s">
        <v>92</v>
      </c>
      <c r="G128" s="168"/>
      <c r="H128" s="168"/>
      <c r="I128" s="168"/>
      <c r="J128" s="165">
        <f t="shared" si="40"/>
        <v>115</v>
      </c>
      <c r="K128" s="165">
        <f t="shared" si="41"/>
        <v>115</v>
      </c>
      <c r="L128" s="165">
        <f t="shared" si="42"/>
        <v>115</v>
      </c>
    </row>
    <row r="129" spans="1:12" ht="15" hidden="1">
      <c r="A129" s="183" t="s">
        <v>43</v>
      </c>
      <c r="B129" s="178">
        <v>65</v>
      </c>
      <c r="C129" s="178">
        <v>2</v>
      </c>
      <c r="D129" s="178" t="s">
        <v>81</v>
      </c>
      <c r="E129" s="178" t="s">
        <v>101</v>
      </c>
      <c r="F129" s="176" t="s">
        <v>92</v>
      </c>
      <c r="G129" s="171" t="s">
        <v>44</v>
      </c>
      <c r="H129" s="171"/>
      <c r="I129" s="171"/>
      <c r="J129" s="165">
        <f t="shared" si="40"/>
        <v>115</v>
      </c>
      <c r="K129" s="165">
        <f t="shared" si="41"/>
        <v>115</v>
      </c>
      <c r="L129" s="165">
        <f t="shared" si="42"/>
        <v>115</v>
      </c>
    </row>
    <row r="130" spans="1:12" ht="120" hidden="1">
      <c r="A130" s="30" t="s">
        <v>51</v>
      </c>
      <c r="B130" s="178">
        <v>65</v>
      </c>
      <c r="C130" s="178">
        <v>2</v>
      </c>
      <c r="D130" s="178" t="s">
        <v>81</v>
      </c>
      <c r="E130" s="178" t="s">
        <v>101</v>
      </c>
      <c r="F130" s="176" t="s">
        <v>92</v>
      </c>
      <c r="G130" s="171" t="s">
        <v>44</v>
      </c>
      <c r="H130" s="171" t="s">
        <v>52</v>
      </c>
      <c r="I130" s="171"/>
      <c r="J130" s="165">
        <f t="shared" si="40"/>
        <v>115</v>
      </c>
      <c r="K130" s="165">
        <f t="shared" si="41"/>
        <v>115</v>
      </c>
      <c r="L130" s="165">
        <f t="shared" si="42"/>
        <v>115</v>
      </c>
    </row>
    <row r="131" spans="1:12" ht="30" hidden="1">
      <c r="A131" s="183" t="s">
        <v>205</v>
      </c>
      <c r="B131" s="178">
        <v>65</v>
      </c>
      <c r="C131" s="178">
        <v>2</v>
      </c>
      <c r="D131" s="178" t="s">
        <v>81</v>
      </c>
      <c r="E131" s="178" t="s">
        <v>101</v>
      </c>
      <c r="F131" s="176" t="s">
        <v>92</v>
      </c>
      <c r="G131" s="171" t="s">
        <v>44</v>
      </c>
      <c r="H131" s="171" t="s">
        <v>52</v>
      </c>
      <c r="I131" s="171" t="s">
        <v>184</v>
      </c>
      <c r="J131" s="165">
        <f>'Приложение 3'!J29</f>
        <v>115</v>
      </c>
      <c r="K131" s="165">
        <f>'Приложение 3'!K29</f>
        <v>115</v>
      </c>
      <c r="L131" s="165">
        <f>'Приложение 3'!L29</f>
        <v>115</v>
      </c>
    </row>
    <row r="132" spans="1:12" ht="60" hidden="1">
      <c r="A132" s="175" t="s">
        <v>53</v>
      </c>
      <c r="B132" s="178">
        <v>65</v>
      </c>
      <c r="C132" s="178">
        <v>2</v>
      </c>
      <c r="D132" s="178" t="s">
        <v>81</v>
      </c>
      <c r="E132" s="178" t="s">
        <v>102</v>
      </c>
      <c r="F132" s="169" t="s">
        <v>89</v>
      </c>
      <c r="G132" s="168"/>
      <c r="H132" s="168"/>
      <c r="I132" s="168"/>
      <c r="J132" s="165" t="e">
        <f t="shared" ref="J132:J135" si="43">J133</f>
        <v>#REF!</v>
      </c>
      <c r="K132" s="165" t="e">
        <f t="shared" ref="K132:K135" si="44">K133</f>
        <v>#REF!</v>
      </c>
      <c r="L132" s="165" t="e">
        <f t="shared" ref="L132:L135" si="45">L133</f>
        <v>#REF!</v>
      </c>
    </row>
    <row r="133" spans="1:12" ht="60" hidden="1">
      <c r="A133" s="175" t="s">
        <v>54</v>
      </c>
      <c r="B133" s="178">
        <v>65</v>
      </c>
      <c r="C133" s="178">
        <v>2</v>
      </c>
      <c r="D133" s="178" t="s">
        <v>81</v>
      </c>
      <c r="E133" s="178" t="s">
        <v>102</v>
      </c>
      <c r="F133" s="169" t="s">
        <v>90</v>
      </c>
      <c r="G133" s="168"/>
      <c r="H133" s="168"/>
      <c r="I133" s="168"/>
      <c r="J133" s="165" t="e">
        <f t="shared" si="43"/>
        <v>#REF!</v>
      </c>
      <c r="K133" s="165" t="e">
        <f t="shared" si="44"/>
        <v>#REF!</v>
      </c>
      <c r="L133" s="165" t="e">
        <f t="shared" si="45"/>
        <v>#REF!</v>
      </c>
    </row>
    <row r="134" spans="1:12" ht="15" hidden="1">
      <c r="A134" s="183" t="s">
        <v>43</v>
      </c>
      <c r="B134" s="178">
        <v>65</v>
      </c>
      <c r="C134" s="178">
        <v>2</v>
      </c>
      <c r="D134" s="178" t="s">
        <v>81</v>
      </c>
      <c r="E134" s="178" t="s">
        <v>102</v>
      </c>
      <c r="F134" s="169" t="s">
        <v>90</v>
      </c>
      <c r="G134" s="171" t="s">
        <v>44</v>
      </c>
      <c r="H134" s="171"/>
      <c r="I134" s="171"/>
      <c r="J134" s="165" t="e">
        <f t="shared" si="43"/>
        <v>#REF!</v>
      </c>
      <c r="K134" s="165" t="e">
        <f t="shared" si="44"/>
        <v>#REF!</v>
      </c>
      <c r="L134" s="165" t="e">
        <f t="shared" si="45"/>
        <v>#REF!</v>
      </c>
    </row>
    <row r="135" spans="1:12" ht="120" hidden="1">
      <c r="A135" s="30" t="s">
        <v>51</v>
      </c>
      <c r="B135" s="178">
        <v>65</v>
      </c>
      <c r="C135" s="178">
        <v>2</v>
      </c>
      <c r="D135" s="178" t="s">
        <v>81</v>
      </c>
      <c r="E135" s="178" t="s">
        <v>102</v>
      </c>
      <c r="F135" s="169" t="s">
        <v>90</v>
      </c>
      <c r="G135" s="171" t="s">
        <v>44</v>
      </c>
      <c r="H135" s="171" t="s">
        <v>52</v>
      </c>
      <c r="I135" s="171"/>
      <c r="J135" s="165" t="e">
        <f t="shared" si="43"/>
        <v>#REF!</v>
      </c>
      <c r="K135" s="165" t="e">
        <f t="shared" si="44"/>
        <v>#REF!</v>
      </c>
      <c r="L135" s="165" t="e">
        <f t="shared" si="45"/>
        <v>#REF!</v>
      </c>
    </row>
    <row r="136" spans="1:12" ht="30" hidden="1">
      <c r="A136" s="183" t="s">
        <v>205</v>
      </c>
      <c r="B136" s="178">
        <v>65</v>
      </c>
      <c r="C136" s="178">
        <v>2</v>
      </c>
      <c r="D136" s="178" t="s">
        <v>81</v>
      </c>
      <c r="E136" s="178" t="s">
        <v>102</v>
      </c>
      <c r="F136" s="169" t="s">
        <v>90</v>
      </c>
      <c r="G136" s="171" t="s">
        <v>44</v>
      </c>
      <c r="H136" s="171" t="s">
        <v>52</v>
      </c>
      <c r="I136" s="171" t="s">
        <v>184</v>
      </c>
      <c r="J136" s="165" t="e">
        <f>'Приложение 3'!#REF!</f>
        <v>#REF!</v>
      </c>
      <c r="K136" s="165" t="e">
        <f>'Приложение 3'!#REF!</f>
        <v>#REF!</v>
      </c>
      <c r="L136" s="165" t="e">
        <f>'Приложение 3'!#REF!</f>
        <v>#REF!</v>
      </c>
    </row>
    <row r="137" spans="1:12" ht="123.75" customHeight="1">
      <c r="A137" s="183" t="str">
        <f>'Приложение 3'!A20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37" s="185" t="s">
        <v>256</v>
      </c>
      <c r="C137" s="185" t="s">
        <v>9</v>
      </c>
      <c r="D137" s="185" t="s">
        <v>81</v>
      </c>
      <c r="E137" s="185" t="s">
        <v>100</v>
      </c>
      <c r="F137" s="179" t="s">
        <v>87</v>
      </c>
      <c r="G137" s="171"/>
      <c r="H137" s="171"/>
      <c r="I137" s="171"/>
      <c r="J137" s="165">
        <f t="shared" ref="J137:L140" si="46">J138</f>
        <v>1800</v>
      </c>
      <c r="K137" s="165">
        <f t="shared" si="46"/>
        <v>1900</v>
      </c>
      <c r="L137" s="165">
        <f t="shared" si="46"/>
        <v>2000</v>
      </c>
    </row>
    <row r="138" spans="1:12" ht="44.25" customHeight="1">
      <c r="A138" s="183" t="str">
        <f>'Приложение 3'!A21</f>
        <v>Расходы на выплаты персоналу государственных (муниципальных) органов</v>
      </c>
      <c r="B138" s="185" t="s">
        <v>256</v>
      </c>
      <c r="C138" s="185" t="s">
        <v>9</v>
      </c>
      <c r="D138" s="185" t="s">
        <v>81</v>
      </c>
      <c r="E138" s="185" t="s">
        <v>100</v>
      </c>
      <c r="F138" s="179" t="s">
        <v>88</v>
      </c>
      <c r="G138" s="171"/>
      <c r="H138" s="171"/>
      <c r="I138" s="171"/>
      <c r="J138" s="165">
        <f t="shared" si="46"/>
        <v>1800</v>
      </c>
      <c r="K138" s="165">
        <f t="shared" si="46"/>
        <v>1900</v>
      </c>
      <c r="L138" s="165">
        <f t="shared" si="46"/>
        <v>2000</v>
      </c>
    </row>
    <row r="139" spans="1:12" ht="15">
      <c r="A139" s="183" t="str">
        <f>A101</f>
        <v>Общегосударственные вопросы</v>
      </c>
      <c r="B139" s="185" t="s">
        <v>256</v>
      </c>
      <c r="C139" s="185" t="s">
        <v>9</v>
      </c>
      <c r="D139" s="185" t="s">
        <v>81</v>
      </c>
      <c r="E139" s="185" t="s">
        <v>100</v>
      </c>
      <c r="F139" s="179" t="s">
        <v>88</v>
      </c>
      <c r="G139" s="212" t="s">
        <v>44</v>
      </c>
      <c r="H139" s="171"/>
      <c r="I139" s="171"/>
      <c r="J139" s="165">
        <f t="shared" si="46"/>
        <v>1800</v>
      </c>
      <c r="K139" s="165">
        <f t="shared" si="46"/>
        <v>1900</v>
      </c>
      <c r="L139" s="165">
        <f t="shared" si="46"/>
        <v>2000</v>
      </c>
    </row>
    <row r="140" spans="1:12" ht="93.75" customHeight="1">
      <c r="A140" s="183" t="str">
        <f>'Приложение 3'!A16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40" s="185" t="s">
        <v>256</v>
      </c>
      <c r="C140" s="185" t="s">
        <v>9</v>
      </c>
      <c r="D140" s="185" t="s">
        <v>81</v>
      </c>
      <c r="E140" s="185" t="s">
        <v>100</v>
      </c>
      <c r="F140" s="179" t="s">
        <v>88</v>
      </c>
      <c r="G140" s="212" t="s">
        <v>44</v>
      </c>
      <c r="H140" s="212" t="s">
        <v>52</v>
      </c>
      <c r="I140" s="171"/>
      <c r="J140" s="165">
        <f t="shared" si="46"/>
        <v>1800</v>
      </c>
      <c r="K140" s="165">
        <f t="shared" si="46"/>
        <v>1900</v>
      </c>
      <c r="L140" s="165">
        <f t="shared" si="46"/>
        <v>2000</v>
      </c>
    </row>
    <row r="141" spans="1:12" ht="61.5" customHeight="1">
      <c r="A141" s="183" t="str">
        <f>A109</f>
        <v>Администрация Ромодановского сельского поселения Ромодановского муниципального района Республики Мордовия</v>
      </c>
      <c r="B141" s="185" t="s">
        <v>256</v>
      </c>
      <c r="C141" s="185" t="s">
        <v>9</v>
      </c>
      <c r="D141" s="185" t="s">
        <v>81</v>
      </c>
      <c r="E141" s="185" t="s">
        <v>100</v>
      </c>
      <c r="F141" s="179" t="s">
        <v>88</v>
      </c>
      <c r="G141" s="212" t="s">
        <v>44</v>
      </c>
      <c r="H141" s="212" t="s">
        <v>52</v>
      </c>
      <c r="I141" s="212" t="s">
        <v>184</v>
      </c>
      <c r="J141" s="165">
        <f>'Приложение 3'!J21</f>
        <v>1800</v>
      </c>
      <c r="K141" s="165">
        <f>'Приложение 3'!K21</f>
        <v>1900</v>
      </c>
      <c r="L141" s="165">
        <f>'Приложение 3'!L21</f>
        <v>2000</v>
      </c>
    </row>
    <row r="142" spans="1:12" ht="90" customHeight="1">
      <c r="A142" s="183" t="str">
        <f>'Приложение 3'!A22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42" s="185" t="s">
        <v>256</v>
      </c>
      <c r="C142" s="185" t="s">
        <v>9</v>
      </c>
      <c r="D142" s="185" t="s">
        <v>81</v>
      </c>
      <c r="E142" s="185" t="s">
        <v>297</v>
      </c>
      <c r="F142" s="179"/>
      <c r="G142" s="212"/>
      <c r="H142" s="212"/>
      <c r="I142" s="212"/>
      <c r="J142" s="165">
        <f>J143</f>
        <v>167.5</v>
      </c>
      <c r="K142" s="165"/>
      <c r="L142" s="165"/>
    </row>
    <row r="143" spans="1:12" ht="121.5" customHeight="1">
      <c r="A143" s="183" t="str">
        <f>'Приложение 3'!A23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43" s="185" t="s">
        <v>256</v>
      </c>
      <c r="C143" s="185" t="s">
        <v>9</v>
      </c>
      <c r="D143" s="185" t="s">
        <v>81</v>
      </c>
      <c r="E143" s="185" t="s">
        <v>297</v>
      </c>
      <c r="F143" s="179" t="s">
        <v>87</v>
      </c>
      <c r="G143" s="212"/>
      <c r="H143" s="212"/>
      <c r="I143" s="212"/>
      <c r="J143" s="165">
        <f>J144</f>
        <v>167.5</v>
      </c>
      <c r="K143" s="165"/>
      <c r="L143" s="165"/>
    </row>
    <row r="144" spans="1:12" ht="45.75" customHeight="1">
      <c r="A144" s="183" t="str">
        <f>'Приложение 3'!A24</f>
        <v>Расходы на выплаты персоналу государственных (муниципальных) органов</v>
      </c>
      <c r="B144" s="185" t="s">
        <v>256</v>
      </c>
      <c r="C144" s="185" t="s">
        <v>9</v>
      </c>
      <c r="D144" s="185" t="s">
        <v>81</v>
      </c>
      <c r="E144" s="185" t="s">
        <v>297</v>
      </c>
      <c r="F144" s="179" t="s">
        <v>88</v>
      </c>
      <c r="G144" s="212"/>
      <c r="H144" s="212"/>
      <c r="I144" s="212"/>
      <c r="J144" s="165">
        <f>J145</f>
        <v>167.5</v>
      </c>
      <c r="K144" s="165"/>
      <c r="L144" s="165"/>
    </row>
    <row r="145" spans="1:12" ht="18.75" customHeight="1">
      <c r="A145" s="183" t="str">
        <f>A139</f>
        <v>Общегосударственные вопросы</v>
      </c>
      <c r="B145" s="185" t="s">
        <v>256</v>
      </c>
      <c r="C145" s="185" t="s">
        <v>9</v>
      </c>
      <c r="D145" s="185" t="s">
        <v>81</v>
      </c>
      <c r="E145" s="185" t="s">
        <v>297</v>
      </c>
      <c r="F145" s="179" t="s">
        <v>88</v>
      </c>
      <c r="G145" s="221" t="s">
        <v>44</v>
      </c>
      <c r="H145" s="212"/>
      <c r="I145" s="212"/>
      <c r="J145" s="165">
        <f>J146</f>
        <v>167.5</v>
      </c>
      <c r="K145" s="165"/>
      <c r="L145" s="165"/>
    </row>
    <row r="146" spans="1:12" ht="96.75" customHeight="1">
      <c r="A146" s="183" t="str">
        <f>A140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46" s="185" t="s">
        <v>256</v>
      </c>
      <c r="C146" s="185" t="s">
        <v>9</v>
      </c>
      <c r="D146" s="185" t="s">
        <v>81</v>
      </c>
      <c r="E146" s="185" t="s">
        <v>297</v>
      </c>
      <c r="F146" s="179" t="s">
        <v>88</v>
      </c>
      <c r="G146" s="221" t="s">
        <v>44</v>
      </c>
      <c r="H146" s="221" t="s">
        <v>52</v>
      </c>
      <c r="I146" s="212"/>
      <c r="J146" s="165">
        <f>J147</f>
        <v>167.5</v>
      </c>
      <c r="K146" s="165"/>
      <c r="L146" s="165"/>
    </row>
    <row r="147" spans="1:12" ht="61.5" customHeight="1">
      <c r="A147" s="183" t="str">
        <f>A141</f>
        <v>Администрация Ромодановского сельского поселения Ромодановского муниципального района Республики Мордовия</v>
      </c>
      <c r="B147" s="185" t="s">
        <v>256</v>
      </c>
      <c r="C147" s="185" t="s">
        <v>9</v>
      </c>
      <c r="D147" s="185" t="s">
        <v>81</v>
      </c>
      <c r="E147" s="185" t="s">
        <v>297</v>
      </c>
      <c r="F147" s="179" t="s">
        <v>88</v>
      </c>
      <c r="G147" s="221" t="s">
        <v>44</v>
      </c>
      <c r="H147" s="221" t="s">
        <v>52</v>
      </c>
      <c r="I147" s="221" t="s">
        <v>184</v>
      </c>
      <c r="J147" s="165">
        <f>'Приложение 3'!J24</f>
        <v>167.5</v>
      </c>
      <c r="K147" s="165"/>
      <c r="L147" s="165"/>
    </row>
    <row r="148" spans="1:12" ht="35.25" customHeight="1">
      <c r="A148" s="30" t="s">
        <v>57</v>
      </c>
      <c r="B148" s="185" t="s">
        <v>256</v>
      </c>
      <c r="C148" s="185" t="s">
        <v>9</v>
      </c>
      <c r="D148" s="185" t="s">
        <v>81</v>
      </c>
      <c r="E148" s="185" t="s">
        <v>101</v>
      </c>
      <c r="F148" s="179"/>
      <c r="G148" s="171"/>
      <c r="H148" s="171"/>
      <c r="I148" s="171"/>
      <c r="J148" s="165">
        <f t="shared" ref="J148:L152" si="47">J149</f>
        <v>1546.8</v>
      </c>
      <c r="K148" s="165">
        <f t="shared" si="47"/>
        <v>1678.6</v>
      </c>
      <c r="L148" s="165">
        <f t="shared" si="47"/>
        <v>1758.7</v>
      </c>
    </row>
    <row r="149" spans="1:12" ht="48.75" customHeight="1">
      <c r="A149" s="30" t="str">
        <f>'Приложение 3'!A26</f>
        <v>Закупка товаров, работ и услуг для обеспечения государственных (муниципальных) нужд</v>
      </c>
      <c r="B149" s="185" t="s">
        <v>256</v>
      </c>
      <c r="C149" s="185" t="s">
        <v>9</v>
      </c>
      <c r="D149" s="185" t="s">
        <v>81</v>
      </c>
      <c r="E149" s="185" t="s">
        <v>101</v>
      </c>
      <c r="F149" s="179" t="s">
        <v>89</v>
      </c>
      <c r="G149" s="171"/>
      <c r="H149" s="171"/>
      <c r="I149" s="171"/>
      <c r="J149" s="165">
        <f t="shared" si="47"/>
        <v>1546.8</v>
      </c>
      <c r="K149" s="165">
        <f t="shared" si="47"/>
        <v>1678.6</v>
      </c>
      <c r="L149" s="165">
        <f t="shared" si="47"/>
        <v>1758.7</v>
      </c>
    </row>
    <row r="150" spans="1:12" ht="63" customHeight="1">
      <c r="A150" s="30" t="str">
        <f>'Приложение 3'!A27</f>
        <v>Иные закупки товаров, работ и услуг для обеспечения государственных (муниципальных) нужд</v>
      </c>
      <c r="B150" s="185" t="s">
        <v>256</v>
      </c>
      <c r="C150" s="185" t="s">
        <v>9</v>
      </c>
      <c r="D150" s="185" t="s">
        <v>81</v>
      </c>
      <c r="E150" s="185" t="s">
        <v>101</v>
      </c>
      <c r="F150" s="179" t="s">
        <v>90</v>
      </c>
      <c r="G150" s="171"/>
      <c r="H150" s="171"/>
      <c r="I150" s="171"/>
      <c r="J150" s="165">
        <f t="shared" si="47"/>
        <v>1546.8</v>
      </c>
      <c r="K150" s="165">
        <f t="shared" si="47"/>
        <v>1678.6</v>
      </c>
      <c r="L150" s="165">
        <f t="shared" si="47"/>
        <v>1758.7</v>
      </c>
    </row>
    <row r="151" spans="1:12" ht="19.5" customHeight="1">
      <c r="A151" s="30" t="str">
        <f>A139</f>
        <v>Общегосударственные вопросы</v>
      </c>
      <c r="B151" s="185" t="s">
        <v>256</v>
      </c>
      <c r="C151" s="185" t="s">
        <v>9</v>
      </c>
      <c r="D151" s="185" t="s">
        <v>81</v>
      </c>
      <c r="E151" s="185" t="s">
        <v>101</v>
      </c>
      <c r="F151" s="179" t="s">
        <v>90</v>
      </c>
      <c r="G151" s="212" t="s">
        <v>44</v>
      </c>
      <c r="H151" s="171"/>
      <c r="I151" s="171"/>
      <c r="J151" s="165">
        <f t="shared" si="47"/>
        <v>1546.8</v>
      </c>
      <c r="K151" s="165">
        <f t="shared" si="47"/>
        <v>1678.6</v>
      </c>
      <c r="L151" s="165">
        <f t="shared" si="47"/>
        <v>1758.7</v>
      </c>
    </row>
    <row r="152" spans="1:12" ht="93.75" customHeight="1">
      <c r="A152" s="30" t="str">
        <f>A140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2" s="185" t="s">
        <v>256</v>
      </c>
      <c r="C152" s="185" t="s">
        <v>9</v>
      </c>
      <c r="D152" s="185" t="s">
        <v>81</v>
      </c>
      <c r="E152" s="185" t="s">
        <v>101</v>
      </c>
      <c r="F152" s="179" t="s">
        <v>90</v>
      </c>
      <c r="G152" s="212" t="s">
        <v>44</v>
      </c>
      <c r="H152" s="212" t="s">
        <v>52</v>
      </c>
      <c r="I152" s="171"/>
      <c r="J152" s="165">
        <f t="shared" si="47"/>
        <v>1546.8</v>
      </c>
      <c r="K152" s="165">
        <f t="shared" si="47"/>
        <v>1678.6</v>
      </c>
      <c r="L152" s="165">
        <f t="shared" si="47"/>
        <v>1758.7</v>
      </c>
    </row>
    <row r="153" spans="1:12" ht="66.75" customHeight="1">
      <c r="A153" s="30" t="str">
        <f>A141</f>
        <v>Администрация Ромодановского сельского поселения Ромодановского муниципального района Республики Мордовия</v>
      </c>
      <c r="B153" s="185" t="s">
        <v>256</v>
      </c>
      <c r="C153" s="185" t="s">
        <v>9</v>
      </c>
      <c r="D153" s="185" t="s">
        <v>81</v>
      </c>
      <c r="E153" s="185" t="s">
        <v>101</v>
      </c>
      <c r="F153" s="179" t="s">
        <v>90</v>
      </c>
      <c r="G153" s="212" t="s">
        <v>44</v>
      </c>
      <c r="H153" s="212" t="s">
        <v>52</v>
      </c>
      <c r="I153" s="212" t="s">
        <v>184</v>
      </c>
      <c r="J153" s="165">
        <f>'Приложение 3'!J27</f>
        <v>1546.8</v>
      </c>
      <c r="K153" s="165">
        <f>'Приложение 3'!K27</f>
        <v>1678.6</v>
      </c>
      <c r="L153" s="165">
        <f>'Приложение 3'!L27</f>
        <v>1758.7</v>
      </c>
    </row>
    <row r="154" spans="1:12" ht="17.25" customHeight="1">
      <c r="A154" s="30" t="str">
        <f>'Приложение 3'!A28</f>
        <v>Иные бюджетные ассигнования</v>
      </c>
      <c r="B154" s="185" t="s">
        <v>256</v>
      </c>
      <c r="C154" s="185" t="s">
        <v>9</v>
      </c>
      <c r="D154" s="185" t="s">
        <v>81</v>
      </c>
      <c r="E154" s="185" t="s">
        <v>101</v>
      </c>
      <c r="F154" s="179" t="s">
        <v>91</v>
      </c>
      <c r="G154" s="212"/>
      <c r="H154" s="212"/>
      <c r="I154" s="212"/>
      <c r="J154" s="165">
        <f t="shared" ref="J154:L157" si="48">J155</f>
        <v>115</v>
      </c>
      <c r="K154" s="165">
        <f t="shared" si="48"/>
        <v>115</v>
      </c>
      <c r="L154" s="165">
        <f t="shared" si="48"/>
        <v>115</v>
      </c>
    </row>
    <row r="155" spans="1:12" ht="32.25" customHeight="1">
      <c r="A155" s="30" t="str">
        <f>'Приложение 3'!A29</f>
        <v>Уплата налогов, сборов и иных платежей</v>
      </c>
      <c r="B155" s="185" t="s">
        <v>256</v>
      </c>
      <c r="C155" s="185" t="s">
        <v>9</v>
      </c>
      <c r="D155" s="185" t="s">
        <v>81</v>
      </c>
      <c r="E155" s="185" t="s">
        <v>101</v>
      </c>
      <c r="F155" s="179" t="s">
        <v>92</v>
      </c>
      <c r="G155" s="212"/>
      <c r="H155" s="212"/>
      <c r="I155" s="212"/>
      <c r="J155" s="165">
        <f t="shared" si="48"/>
        <v>115</v>
      </c>
      <c r="K155" s="165">
        <f t="shared" si="48"/>
        <v>115</v>
      </c>
      <c r="L155" s="165">
        <f t="shared" si="48"/>
        <v>115</v>
      </c>
    </row>
    <row r="156" spans="1:12" ht="21" customHeight="1">
      <c r="A156" s="30" t="str">
        <f>'Приложение 3'!A9</f>
        <v>Общегосударственные вопросы</v>
      </c>
      <c r="B156" s="185" t="s">
        <v>256</v>
      </c>
      <c r="C156" s="185" t="s">
        <v>9</v>
      </c>
      <c r="D156" s="185" t="s">
        <v>81</v>
      </c>
      <c r="E156" s="185" t="s">
        <v>101</v>
      </c>
      <c r="F156" s="179" t="s">
        <v>92</v>
      </c>
      <c r="G156" s="212" t="s">
        <v>44</v>
      </c>
      <c r="H156" s="212"/>
      <c r="I156" s="212"/>
      <c r="J156" s="165">
        <f t="shared" si="48"/>
        <v>115</v>
      </c>
      <c r="K156" s="165">
        <f t="shared" si="48"/>
        <v>115</v>
      </c>
      <c r="L156" s="165">
        <f t="shared" si="48"/>
        <v>115</v>
      </c>
    </row>
    <row r="157" spans="1:12" ht="94.5" customHeight="1">
      <c r="A157" s="30" t="str">
        <f>'Приложение 3'!A16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7" s="185" t="s">
        <v>256</v>
      </c>
      <c r="C157" s="185" t="s">
        <v>9</v>
      </c>
      <c r="D157" s="185" t="s">
        <v>81</v>
      </c>
      <c r="E157" s="185" t="s">
        <v>101</v>
      </c>
      <c r="F157" s="179" t="s">
        <v>92</v>
      </c>
      <c r="G157" s="212" t="s">
        <v>44</v>
      </c>
      <c r="H157" s="212" t="s">
        <v>52</v>
      </c>
      <c r="I157" s="212"/>
      <c r="J157" s="165">
        <f t="shared" si="48"/>
        <v>115</v>
      </c>
      <c r="K157" s="165">
        <f t="shared" si="48"/>
        <v>115</v>
      </c>
      <c r="L157" s="165">
        <f t="shared" si="48"/>
        <v>115</v>
      </c>
    </row>
    <row r="158" spans="1:12" ht="66.75" customHeight="1">
      <c r="A158" s="30" t="str">
        <f>A188</f>
        <v>Администрация Ромодановского сельского поселения Ромодановского муниципального района Республики Мордовия</v>
      </c>
      <c r="B158" s="185" t="s">
        <v>256</v>
      </c>
      <c r="C158" s="185" t="s">
        <v>9</v>
      </c>
      <c r="D158" s="185" t="s">
        <v>81</v>
      </c>
      <c r="E158" s="185" t="s">
        <v>101</v>
      </c>
      <c r="F158" s="179" t="s">
        <v>92</v>
      </c>
      <c r="G158" s="212" t="s">
        <v>44</v>
      </c>
      <c r="H158" s="212" t="s">
        <v>52</v>
      </c>
      <c r="I158" s="212" t="s">
        <v>184</v>
      </c>
      <c r="J158" s="165">
        <f>'Приложение 3'!J29</f>
        <v>115</v>
      </c>
      <c r="K158" s="165">
        <f>'Приложение 3'!K29</f>
        <v>115</v>
      </c>
      <c r="L158" s="165">
        <f>'Приложение 3'!L29</f>
        <v>115</v>
      </c>
    </row>
    <row r="159" spans="1:12" ht="46.5" customHeight="1">
      <c r="A159" s="30" t="str">
        <f>'Приложение 3'!A89</f>
        <v>Доплаты к пенсиям муниципальных служащих Республики Мордовия</v>
      </c>
      <c r="B159" s="185" t="s">
        <v>104</v>
      </c>
      <c r="C159" s="185" t="s">
        <v>8</v>
      </c>
      <c r="D159" s="185" t="s">
        <v>81</v>
      </c>
      <c r="E159" s="185" t="s">
        <v>111</v>
      </c>
      <c r="F159" s="176"/>
      <c r="G159" s="168"/>
      <c r="H159" s="168"/>
      <c r="I159" s="168"/>
      <c r="J159" s="165">
        <f t="shared" ref="J159:L160" si="49">J160</f>
        <v>173.9</v>
      </c>
      <c r="K159" s="165">
        <f t="shared" si="49"/>
        <v>173.9</v>
      </c>
      <c r="L159" s="165">
        <f t="shared" si="49"/>
        <v>173.9</v>
      </c>
    </row>
    <row r="160" spans="1:12" ht="28.5" customHeight="1">
      <c r="A160" s="30" t="str">
        <f>'Приложение 3'!A90</f>
        <v>Социальное обеспечение и иные выплаты населению</v>
      </c>
      <c r="B160" s="185" t="s">
        <v>104</v>
      </c>
      <c r="C160" s="185" t="s">
        <v>8</v>
      </c>
      <c r="D160" s="185" t="s">
        <v>81</v>
      </c>
      <c r="E160" s="185" t="s">
        <v>111</v>
      </c>
      <c r="F160" s="184" t="s">
        <v>95</v>
      </c>
      <c r="G160" s="168"/>
      <c r="H160" s="168"/>
      <c r="I160" s="168"/>
      <c r="J160" s="165">
        <f t="shared" si="49"/>
        <v>173.9</v>
      </c>
      <c r="K160" s="165">
        <f t="shared" si="49"/>
        <v>173.9</v>
      </c>
      <c r="L160" s="165">
        <f t="shared" si="49"/>
        <v>173.9</v>
      </c>
    </row>
    <row r="161" spans="1:12" ht="30.75" customHeight="1">
      <c r="A161" s="175" t="str">
        <f>'Приложение 3'!A91</f>
        <v>Публичные нормативные социальные выплаты гражданам</v>
      </c>
      <c r="B161" s="185" t="s">
        <v>104</v>
      </c>
      <c r="C161" s="185" t="s">
        <v>8</v>
      </c>
      <c r="D161" s="185" t="s">
        <v>81</v>
      </c>
      <c r="E161" s="185" t="s">
        <v>111</v>
      </c>
      <c r="F161" s="184" t="s">
        <v>98</v>
      </c>
      <c r="G161" s="168"/>
      <c r="H161" s="168"/>
      <c r="I161" s="168"/>
      <c r="J161" s="165">
        <f>J166</f>
        <v>173.9</v>
      </c>
      <c r="K161" s="165">
        <f>K166</f>
        <v>173.9</v>
      </c>
      <c r="L161" s="165">
        <f>L166</f>
        <v>173.9</v>
      </c>
    </row>
    <row r="162" spans="1:12" ht="60" hidden="1">
      <c r="A162" s="175" t="s">
        <v>53</v>
      </c>
      <c r="B162" s="178">
        <v>89</v>
      </c>
      <c r="C162" s="178">
        <v>1</v>
      </c>
      <c r="D162" s="178" t="s">
        <v>81</v>
      </c>
      <c r="E162" s="178" t="s">
        <v>103</v>
      </c>
      <c r="F162" s="176" t="s">
        <v>89</v>
      </c>
      <c r="G162" s="168"/>
      <c r="H162" s="168"/>
      <c r="I162" s="168"/>
      <c r="J162" s="165">
        <f t="shared" ref="J162:J165" si="50">J163</f>
        <v>173.9</v>
      </c>
      <c r="K162" s="165">
        <f t="shared" ref="K162:K165" si="51">K163</f>
        <v>173.9</v>
      </c>
      <c r="L162" s="165">
        <f t="shared" ref="L162:L165" si="52">L163</f>
        <v>173.9</v>
      </c>
    </row>
    <row r="163" spans="1:12" ht="60" hidden="1">
      <c r="A163" s="175" t="s">
        <v>54</v>
      </c>
      <c r="B163" s="178">
        <v>89</v>
      </c>
      <c r="C163" s="178">
        <v>1</v>
      </c>
      <c r="D163" s="178" t="s">
        <v>81</v>
      </c>
      <c r="E163" s="178" t="s">
        <v>103</v>
      </c>
      <c r="F163" s="176" t="s">
        <v>90</v>
      </c>
      <c r="G163" s="168"/>
      <c r="H163" s="168"/>
      <c r="I163" s="168"/>
      <c r="J163" s="165">
        <f t="shared" si="50"/>
        <v>173.9</v>
      </c>
      <c r="K163" s="165">
        <f t="shared" si="51"/>
        <v>173.9</v>
      </c>
      <c r="L163" s="165">
        <f t="shared" si="52"/>
        <v>173.9</v>
      </c>
    </row>
    <row r="164" spans="1:12" ht="15" hidden="1">
      <c r="A164" s="183" t="s">
        <v>43</v>
      </c>
      <c r="B164" s="178">
        <v>89</v>
      </c>
      <c r="C164" s="178">
        <v>1</v>
      </c>
      <c r="D164" s="178" t="s">
        <v>81</v>
      </c>
      <c r="E164" s="178" t="s">
        <v>103</v>
      </c>
      <c r="F164" s="176" t="s">
        <v>90</v>
      </c>
      <c r="G164" s="171" t="s">
        <v>44</v>
      </c>
      <c r="H164" s="171"/>
      <c r="I164" s="171"/>
      <c r="J164" s="165">
        <f t="shared" si="50"/>
        <v>173.9</v>
      </c>
      <c r="K164" s="165">
        <f t="shared" si="51"/>
        <v>173.9</v>
      </c>
      <c r="L164" s="165">
        <f t="shared" si="52"/>
        <v>173.9</v>
      </c>
    </row>
    <row r="165" spans="1:12" ht="120" hidden="1">
      <c r="A165" s="30" t="s">
        <v>51</v>
      </c>
      <c r="B165" s="178">
        <v>89</v>
      </c>
      <c r="C165" s="178">
        <v>1</v>
      </c>
      <c r="D165" s="178" t="s">
        <v>81</v>
      </c>
      <c r="E165" s="178" t="s">
        <v>103</v>
      </c>
      <c r="F165" s="176" t="s">
        <v>90</v>
      </c>
      <c r="G165" s="171" t="s">
        <v>44</v>
      </c>
      <c r="H165" s="171" t="s">
        <v>52</v>
      </c>
      <c r="I165" s="171"/>
      <c r="J165" s="165">
        <f t="shared" si="50"/>
        <v>173.9</v>
      </c>
      <c r="K165" s="165">
        <f t="shared" si="51"/>
        <v>173.9</v>
      </c>
      <c r="L165" s="165">
        <f t="shared" si="52"/>
        <v>173.9</v>
      </c>
    </row>
    <row r="166" spans="1:12" ht="22.5" customHeight="1">
      <c r="A166" s="183" t="str">
        <f>'Приложение 3'!A85</f>
        <v>Социальная политика</v>
      </c>
      <c r="B166" s="185" t="s">
        <v>104</v>
      </c>
      <c r="C166" s="185" t="s">
        <v>8</v>
      </c>
      <c r="D166" s="185" t="s">
        <v>81</v>
      </c>
      <c r="E166" s="185" t="s">
        <v>111</v>
      </c>
      <c r="F166" s="184" t="s">
        <v>98</v>
      </c>
      <c r="G166" s="212" t="s">
        <v>17</v>
      </c>
      <c r="H166" s="171"/>
      <c r="I166" s="171"/>
      <c r="J166" s="165">
        <f>J167</f>
        <v>173.9</v>
      </c>
      <c r="K166" s="165">
        <f>K167</f>
        <v>173.9</v>
      </c>
      <c r="L166" s="165">
        <f>L167</f>
        <v>173.9</v>
      </c>
    </row>
    <row r="167" spans="1:12" ht="15">
      <c r="A167" s="183" t="str">
        <f>'Приложение 3'!A86</f>
        <v xml:space="preserve"> Пенсионное обеспечение</v>
      </c>
      <c r="B167" s="185" t="s">
        <v>104</v>
      </c>
      <c r="C167" s="185" t="s">
        <v>8</v>
      </c>
      <c r="D167" s="185" t="s">
        <v>81</v>
      </c>
      <c r="E167" s="185" t="s">
        <v>111</v>
      </c>
      <c r="F167" s="184" t="s">
        <v>98</v>
      </c>
      <c r="G167" s="168">
        <v>10</v>
      </c>
      <c r="H167" s="168">
        <v>1</v>
      </c>
      <c r="I167" s="168"/>
      <c r="J167" s="165">
        <f>J182</f>
        <v>173.9</v>
      </c>
      <c r="K167" s="165">
        <f>K182</f>
        <v>173.9</v>
      </c>
      <c r="L167" s="165">
        <f>L182</f>
        <v>173.9</v>
      </c>
    </row>
    <row r="168" spans="1:12" ht="15" hidden="1">
      <c r="A168" s="175" t="s">
        <v>58</v>
      </c>
      <c r="B168" s="178" t="s">
        <v>104</v>
      </c>
      <c r="C168" s="178" t="s">
        <v>8</v>
      </c>
      <c r="D168" s="178" t="s">
        <v>81</v>
      </c>
      <c r="E168" s="178" t="s">
        <v>106</v>
      </c>
      <c r="F168" s="176" t="s">
        <v>91</v>
      </c>
      <c r="G168" s="168"/>
      <c r="H168" s="168"/>
      <c r="I168" s="168"/>
      <c r="J168" s="165">
        <f t="shared" ref="J168:J171" si="53">J169</f>
        <v>50</v>
      </c>
      <c r="K168" s="165">
        <f t="shared" ref="K168:K171" si="54">K169</f>
        <v>50</v>
      </c>
      <c r="L168" s="165">
        <f t="shared" ref="L168:L171" si="55">L169</f>
        <v>50</v>
      </c>
    </row>
    <row r="169" spans="1:12" ht="15" hidden="1">
      <c r="A169" s="175" t="s">
        <v>63</v>
      </c>
      <c r="B169" s="178" t="s">
        <v>104</v>
      </c>
      <c r="C169" s="178" t="s">
        <v>8</v>
      </c>
      <c r="D169" s="178" t="s">
        <v>81</v>
      </c>
      <c r="E169" s="178" t="s">
        <v>106</v>
      </c>
      <c r="F169" s="176" t="s">
        <v>93</v>
      </c>
      <c r="G169" s="168"/>
      <c r="H169" s="168"/>
      <c r="I169" s="168"/>
      <c r="J169" s="165">
        <f t="shared" si="53"/>
        <v>50</v>
      </c>
      <c r="K169" s="165">
        <f t="shared" si="54"/>
        <v>50</v>
      </c>
      <c r="L169" s="165">
        <f t="shared" si="55"/>
        <v>50</v>
      </c>
    </row>
    <row r="170" spans="1:12" ht="15" hidden="1">
      <c r="A170" s="183" t="s">
        <v>43</v>
      </c>
      <c r="B170" s="178" t="s">
        <v>104</v>
      </c>
      <c r="C170" s="178" t="s">
        <v>8</v>
      </c>
      <c r="D170" s="178" t="s">
        <v>81</v>
      </c>
      <c r="E170" s="178" t="s">
        <v>106</v>
      </c>
      <c r="F170" s="176" t="s">
        <v>93</v>
      </c>
      <c r="G170" s="171" t="s">
        <v>44</v>
      </c>
      <c r="H170" s="171"/>
      <c r="I170" s="171"/>
      <c r="J170" s="165">
        <f t="shared" si="53"/>
        <v>50</v>
      </c>
      <c r="K170" s="165">
        <f t="shared" si="54"/>
        <v>50</v>
      </c>
      <c r="L170" s="165">
        <f t="shared" si="55"/>
        <v>50</v>
      </c>
    </row>
    <row r="171" spans="1:12" ht="15" hidden="1">
      <c r="A171" s="30" t="s">
        <v>62</v>
      </c>
      <c r="B171" s="178" t="s">
        <v>104</v>
      </c>
      <c r="C171" s="178" t="s">
        <v>8</v>
      </c>
      <c r="D171" s="178" t="s">
        <v>81</v>
      </c>
      <c r="E171" s="178" t="s">
        <v>106</v>
      </c>
      <c r="F171" s="176" t="s">
        <v>93</v>
      </c>
      <c r="G171" s="171" t="s">
        <v>44</v>
      </c>
      <c r="H171" s="171" t="s">
        <v>18</v>
      </c>
      <c r="I171" s="171"/>
      <c r="J171" s="165">
        <f t="shared" si="53"/>
        <v>50</v>
      </c>
      <c r="K171" s="165">
        <f t="shared" si="54"/>
        <v>50</v>
      </c>
      <c r="L171" s="165">
        <f t="shared" si="55"/>
        <v>50</v>
      </c>
    </row>
    <row r="172" spans="1:12" ht="30" hidden="1">
      <c r="A172" s="183" t="s">
        <v>205</v>
      </c>
      <c r="B172" s="178" t="s">
        <v>104</v>
      </c>
      <c r="C172" s="178" t="s">
        <v>8</v>
      </c>
      <c r="D172" s="178" t="s">
        <v>81</v>
      </c>
      <c r="E172" s="178" t="s">
        <v>106</v>
      </c>
      <c r="F172" s="176" t="s">
        <v>93</v>
      </c>
      <c r="G172" s="171" t="s">
        <v>44</v>
      </c>
      <c r="H172" s="171" t="s">
        <v>18</v>
      </c>
      <c r="I172" s="171" t="s">
        <v>184</v>
      </c>
      <c r="J172" s="165">
        <f>'Приложение 3'!J40</f>
        <v>50</v>
      </c>
      <c r="K172" s="165">
        <f>'Приложение 3'!K40</f>
        <v>50</v>
      </c>
      <c r="L172" s="165">
        <f>'Приложение 3'!L40</f>
        <v>50</v>
      </c>
    </row>
    <row r="173" spans="1:12" ht="60" hidden="1">
      <c r="A173" s="175" t="s">
        <v>53</v>
      </c>
      <c r="B173" s="178" t="s">
        <v>104</v>
      </c>
      <c r="C173" s="178" t="s">
        <v>8</v>
      </c>
      <c r="D173" s="178" t="s">
        <v>81</v>
      </c>
      <c r="E173" s="178" t="s">
        <v>107</v>
      </c>
      <c r="F173" s="170" t="s">
        <v>89</v>
      </c>
      <c r="G173" s="168"/>
      <c r="H173" s="168"/>
      <c r="I173" s="168"/>
      <c r="J173" s="165" t="e">
        <f t="shared" ref="J173:L176" si="56">J174</f>
        <v>#REF!</v>
      </c>
      <c r="K173" s="165" t="e">
        <f t="shared" si="56"/>
        <v>#REF!</v>
      </c>
      <c r="L173" s="165" t="e">
        <f t="shared" si="56"/>
        <v>#REF!</v>
      </c>
    </row>
    <row r="174" spans="1:12" ht="60" hidden="1">
      <c r="A174" s="175" t="s">
        <v>54</v>
      </c>
      <c r="B174" s="178" t="s">
        <v>104</v>
      </c>
      <c r="C174" s="178" t="s">
        <v>8</v>
      </c>
      <c r="D174" s="178" t="s">
        <v>81</v>
      </c>
      <c r="E174" s="178" t="s">
        <v>107</v>
      </c>
      <c r="F174" s="170" t="s">
        <v>90</v>
      </c>
      <c r="G174" s="168"/>
      <c r="H174" s="168"/>
      <c r="I174" s="168"/>
      <c r="J174" s="165" t="e">
        <f t="shared" si="56"/>
        <v>#REF!</v>
      </c>
      <c r="K174" s="165" t="e">
        <f t="shared" si="56"/>
        <v>#REF!</v>
      </c>
      <c r="L174" s="165" t="e">
        <f t="shared" si="56"/>
        <v>#REF!</v>
      </c>
    </row>
    <row r="175" spans="1:12" ht="15" hidden="1">
      <c r="A175" s="183" t="s">
        <v>43</v>
      </c>
      <c r="B175" s="178" t="s">
        <v>104</v>
      </c>
      <c r="C175" s="178" t="s">
        <v>8</v>
      </c>
      <c r="D175" s="178" t="s">
        <v>81</v>
      </c>
      <c r="E175" s="178" t="s">
        <v>107</v>
      </c>
      <c r="F175" s="170" t="s">
        <v>90</v>
      </c>
      <c r="G175" s="171" t="s">
        <v>44</v>
      </c>
      <c r="H175" s="171"/>
      <c r="I175" s="171"/>
      <c r="J175" s="165" t="e">
        <f t="shared" si="56"/>
        <v>#REF!</v>
      </c>
      <c r="K175" s="165" t="e">
        <f t="shared" si="56"/>
        <v>#REF!</v>
      </c>
      <c r="L175" s="165" t="e">
        <f t="shared" si="56"/>
        <v>#REF!</v>
      </c>
    </row>
    <row r="176" spans="1:12" ht="30" hidden="1">
      <c r="A176" s="30" t="s">
        <v>65</v>
      </c>
      <c r="B176" s="178" t="s">
        <v>104</v>
      </c>
      <c r="C176" s="178" t="s">
        <v>8</v>
      </c>
      <c r="D176" s="178" t="s">
        <v>81</v>
      </c>
      <c r="E176" s="178" t="s">
        <v>107</v>
      </c>
      <c r="F176" s="170" t="s">
        <v>90</v>
      </c>
      <c r="G176" s="171" t="s">
        <v>44</v>
      </c>
      <c r="H176" s="171" t="s">
        <v>66</v>
      </c>
      <c r="I176" s="171"/>
      <c r="J176" s="165" t="e">
        <f t="shared" si="56"/>
        <v>#REF!</v>
      </c>
      <c r="K176" s="165" t="e">
        <f t="shared" si="56"/>
        <v>#REF!</v>
      </c>
      <c r="L176" s="165" t="e">
        <f t="shared" si="56"/>
        <v>#REF!</v>
      </c>
    </row>
    <row r="177" spans="1:12" ht="30" hidden="1">
      <c r="A177" s="183" t="s">
        <v>205</v>
      </c>
      <c r="B177" s="178" t="s">
        <v>104</v>
      </c>
      <c r="C177" s="178" t="s">
        <v>8</v>
      </c>
      <c r="D177" s="178" t="s">
        <v>81</v>
      </c>
      <c r="E177" s="178" t="s">
        <v>107</v>
      </c>
      <c r="F177" s="170" t="s">
        <v>90</v>
      </c>
      <c r="G177" s="171" t="s">
        <v>44</v>
      </c>
      <c r="H177" s="171" t="s">
        <v>66</v>
      </c>
      <c r="I177" s="171" t="s">
        <v>184</v>
      </c>
      <c r="J177" s="165" t="e">
        <f>'Приложение 3'!#REF!</f>
        <v>#REF!</v>
      </c>
      <c r="K177" s="165" t="e">
        <f>'Приложение 3'!#REF!</f>
        <v>#REF!</v>
      </c>
      <c r="L177" s="165" t="e">
        <f>'Приложение 3'!#REF!</f>
        <v>#REF!</v>
      </c>
    </row>
    <row r="178" spans="1:12" ht="15" hidden="1">
      <c r="A178" s="175" t="s">
        <v>58</v>
      </c>
      <c r="B178" s="178" t="s">
        <v>104</v>
      </c>
      <c r="C178" s="178" t="s">
        <v>8</v>
      </c>
      <c r="D178" s="178" t="s">
        <v>81</v>
      </c>
      <c r="E178" s="178" t="s">
        <v>107</v>
      </c>
      <c r="F178" s="170" t="s">
        <v>91</v>
      </c>
      <c r="G178" s="168"/>
      <c r="H178" s="168"/>
      <c r="I178" s="168"/>
      <c r="J178" s="165">
        <f>J179</f>
        <v>173.9</v>
      </c>
      <c r="K178" s="165">
        <f t="shared" ref="K178:L181" si="57">K179</f>
        <v>173.9</v>
      </c>
      <c r="L178" s="165">
        <f t="shared" si="57"/>
        <v>173.9</v>
      </c>
    </row>
    <row r="179" spans="1:12" ht="15" hidden="1">
      <c r="A179" s="175" t="s">
        <v>67</v>
      </c>
      <c r="B179" s="178" t="s">
        <v>104</v>
      </c>
      <c r="C179" s="178" t="s">
        <v>8</v>
      </c>
      <c r="D179" s="178" t="s">
        <v>81</v>
      </c>
      <c r="E179" s="178" t="s">
        <v>107</v>
      </c>
      <c r="F179" s="170" t="s">
        <v>94</v>
      </c>
      <c r="G179" s="168"/>
      <c r="H179" s="168"/>
      <c r="I179" s="168"/>
      <c r="J179" s="165">
        <f>J180</f>
        <v>173.9</v>
      </c>
      <c r="K179" s="165">
        <f t="shared" si="57"/>
        <v>173.9</v>
      </c>
      <c r="L179" s="165">
        <f t="shared" si="57"/>
        <v>173.9</v>
      </c>
    </row>
    <row r="180" spans="1:12" ht="15" hidden="1">
      <c r="A180" s="183" t="s">
        <v>43</v>
      </c>
      <c r="B180" s="178" t="s">
        <v>104</v>
      </c>
      <c r="C180" s="178" t="s">
        <v>8</v>
      </c>
      <c r="D180" s="178" t="s">
        <v>81</v>
      </c>
      <c r="E180" s="178" t="s">
        <v>107</v>
      </c>
      <c r="F180" s="170" t="s">
        <v>94</v>
      </c>
      <c r="G180" s="171" t="s">
        <v>44</v>
      </c>
      <c r="H180" s="171"/>
      <c r="I180" s="171"/>
      <c r="J180" s="165">
        <f>J181</f>
        <v>173.9</v>
      </c>
      <c r="K180" s="165">
        <f t="shared" si="57"/>
        <v>173.9</v>
      </c>
      <c r="L180" s="165">
        <f t="shared" si="57"/>
        <v>173.9</v>
      </c>
    </row>
    <row r="181" spans="1:12" ht="30" hidden="1">
      <c r="A181" s="30" t="s">
        <v>65</v>
      </c>
      <c r="B181" s="178" t="s">
        <v>104</v>
      </c>
      <c r="C181" s="178" t="s">
        <v>8</v>
      </c>
      <c r="D181" s="178" t="s">
        <v>81</v>
      </c>
      <c r="E181" s="178" t="s">
        <v>107</v>
      </c>
      <c r="F181" s="170" t="s">
        <v>94</v>
      </c>
      <c r="G181" s="171" t="s">
        <v>44</v>
      </c>
      <c r="H181" s="171" t="s">
        <v>66</v>
      </c>
      <c r="I181" s="171"/>
      <c r="J181" s="165">
        <f>J182</f>
        <v>173.9</v>
      </c>
      <c r="K181" s="165">
        <f t="shared" si="57"/>
        <v>173.9</v>
      </c>
      <c r="L181" s="165">
        <f t="shared" si="57"/>
        <v>173.9</v>
      </c>
    </row>
    <row r="182" spans="1:12" ht="59.25" customHeight="1">
      <c r="A182" s="183" t="str">
        <f>A141</f>
        <v>Администрация Ромодановского сельского поселения Ромодановского муниципального района Республики Мордовия</v>
      </c>
      <c r="B182" s="185" t="s">
        <v>104</v>
      </c>
      <c r="C182" s="185" t="s">
        <v>8</v>
      </c>
      <c r="D182" s="185" t="s">
        <v>81</v>
      </c>
      <c r="E182" s="185" t="s">
        <v>111</v>
      </c>
      <c r="F182" s="170" t="s">
        <v>98</v>
      </c>
      <c r="G182" s="212" t="s">
        <v>17</v>
      </c>
      <c r="H182" s="212" t="s">
        <v>44</v>
      </c>
      <c r="I182" s="212" t="s">
        <v>184</v>
      </c>
      <c r="J182" s="165">
        <f>'Приложение 3'!J91</f>
        <v>173.9</v>
      </c>
      <c r="K182" s="165">
        <f>'Приложение 3'!K91</f>
        <v>173.9</v>
      </c>
      <c r="L182" s="165">
        <f>'Приложение 3'!L91</f>
        <v>173.9</v>
      </c>
    </row>
    <row r="183" spans="1:12" ht="64.5" customHeight="1">
      <c r="A183" s="183" t="str">
        <f>'Приложение 3'!A38</f>
        <v>Резервный фонд Администрации Ромодановского сельского поселения  Ромодановского муниципального района Республики Мордовия</v>
      </c>
      <c r="B183" s="185" t="s">
        <v>104</v>
      </c>
      <c r="C183" s="185" t="s">
        <v>8</v>
      </c>
      <c r="D183" s="185" t="s">
        <v>81</v>
      </c>
      <c r="E183" s="185" t="s">
        <v>106</v>
      </c>
      <c r="F183" s="170"/>
      <c r="G183" s="212"/>
      <c r="H183" s="212"/>
      <c r="I183" s="212"/>
      <c r="J183" s="165">
        <f t="shared" ref="J183:L187" si="58">J184</f>
        <v>50</v>
      </c>
      <c r="K183" s="165">
        <f t="shared" si="58"/>
        <v>50</v>
      </c>
      <c r="L183" s="165">
        <f t="shared" si="58"/>
        <v>50</v>
      </c>
    </row>
    <row r="184" spans="1:12" ht="21.75" customHeight="1">
      <c r="A184" s="183" t="str">
        <f>'Приложение 3'!A39</f>
        <v>Иные бюджетные ассигнования</v>
      </c>
      <c r="B184" s="185" t="s">
        <v>104</v>
      </c>
      <c r="C184" s="185" t="s">
        <v>8</v>
      </c>
      <c r="D184" s="185" t="s">
        <v>81</v>
      </c>
      <c r="E184" s="185" t="s">
        <v>106</v>
      </c>
      <c r="F184" s="170" t="s">
        <v>91</v>
      </c>
      <c r="G184" s="212"/>
      <c r="H184" s="212"/>
      <c r="I184" s="212"/>
      <c r="J184" s="165">
        <f t="shared" si="58"/>
        <v>50</v>
      </c>
      <c r="K184" s="165">
        <f t="shared" si="58"/>
        <v>50</v>
      </c>
      <c r="L184" s="165">
        <f t="shared" si="58"/>
        <v>50</v>
      </c>
    </row>
    <row r="185" spans="1:12" ht="21.75" customHeight="1">
      <c r="A185" s="183" t="str">
        <f>'Приложение 3'!A40</f>
        <v>Резервные средства</v>
      </c>
      <c r="B185" s="185" t="s">
        <v>104</v>
      </c>
      <c r="C185" s="185" t="s">
        <v>8</v>
      </c>
      <c r="D185" s="185" t="s">
        <v>81</v>
      </c>
      <c r="E185" s="185" t="s">
        <v>106</v>
      </c>
      <c r="F185" s="170" t="s">
        <v>93</v>
      </c>
      <c r="G185" s="212"/>
      <c r="H185" s="212"/>
      <c r="I185" s="212"/>
      <c r="J185" s="165">
        <f t="shared" si="58"/>
        <v>50</v>
      </c>
      <c r="K185" s="165">
        <f t="shared" si="58"/>
        <v>50</v>
      </c>
      <c r="L185" s="165">
        <f t="shared" si="58"/>
        <v>50</v>
      </c>
    </row>
    <row r="186" spans="1:12" ht="21.75" customHeight="1">
      <c r="A186" s="183" t="str">
        <f>A151</f>
        <v>Общегосударственные вопросы</v>
      </c>
      <c r="B186" s="185" t="s">
        <v>104</v>
      </c>
      <c r="C186" s="185" t="s">
        <v>8</v>
      </c>
      <c r="D186" s="185" t="s">
        <v>81</v>
      </c>
      <c r="E186" s="185" t="s">
        <v>106</v>
      </c>
      <c r="F186" s="170" t="s">
        <v>93</v>
      </c>
      <c r="G186" s="212" t="s">
        <v>44</v>
      </c>
      <c r="H186" s="212"/>
      <c r="I186" s="212"/>
      <c r="J186" s="165">
        <f t="shared" si="58"/>
        <v>50</v>
      </c>
      <c r="K186" s="165">
        <f t="shared" si="58"/>
        <v>50</v>
      </c>
      <c r="L186" s="165">
        <f t="shared" si="58"/>
        <v>50</v>
      </c>
    </row>
    <row r="187" spans="1:12" ht="21.75" customHeight="1">
      <c r="A187" s="183" t="str">
        <f>'Приложение 3'!A35</f>
        <v xml:space="preserve">Резервные фонды </v>
      </c>
      <c r="B187" s="185" t="s">
        <v>104</v>
      </c>
      <c r="C187" s="185" t="s">
        <v>8</v>
      </c>
      <c r="D187" s="185" t="s">
        <v>81</v>
      </c>
      <c r="E187" s="185" t="s">
        <v>106</v>
      </c>
      <c r="F187" s="170" t="s">
        <v>93</v>
      </c>
      <c r="G187" s="212" t="s">
        <v>44</v>
      </c>
      <c r="H187" s="212" t="s">
        <v>18</v>
      </c>
      <c r="I187" s="212"/>
      <c r="J187" s="165">
        <f t="shared" si="58"/>
        <v>50</v>
      </c>
      <c r="K187" s="165">
        <f t="shared" si="58"/>
        <v>50</v>
      </c>
      <c r="L187" s="165">
        <f t="shared" si="58"/>
        <v>50</v>
      </c>
    </row>
    <row r="188" spans="1:12" ht="64.5" customHeight="1">
      <c r="A188" s="183" t="str">
        <f>A182</f>
        <v>Администрация Ромодановского сельского поселения Ромодановского муниципального района Республики Мордовия</v>
      </c>
      <c r="B188" s="185" t="s">
        <v>104</v>
      </c>
      <c r="C188" s="185" t="s">
        <v>8</v>
      </c>
      <c r="D188" s="185" t="s">
        <v>81</v>
      </c>
      <c r="E188" s="185" t="s">
        <v>106</v>
      </c>
      <c r="F188" s="170" t="s">
        <v>93</v>
      </c>
      <c r="G188" s="212" t="s">
        <v>44</v>
      </c>
      <c r="H188" s="212" t="s">
        <v>18</v>
      </c>
      <c r="I188" s="212" t="s">
        <v>184</v>
      </c>
      <c r="J188" s="165">
        <f>'Приложение 3'!J40</f>
        <v>50</v>
      </c>
      <c r="K188" s="165">
        <f>'Приложение 3'!K40</f>
        <v>50</v>
      </c>
      <c r="L188" s="165">
        <f>'Приложение 3'!L40</f>
        <v>50</v>
      </c>
    </row>
    <row r="189" spans="1:12" ht="196.5" customHeight="1">
      <c r="A189" s="183" t="str">
        <f>'Приложение 3'!A32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89" s="185" t="s">
        <v>104</v>
      </c>
      <c r="C189" s="185" t="s">
        <v>8</v>
      </c>
      <c r="D189" s="185" t="s">
        <v>81</v>
      </c>
      <c r="E189" s="185" t="s">
        <v>103</v>
      </c>
      <c r="F189" s="170"/>
      <c r="G189" s="212"/>
      <c r="H189" s="212"/>
      <c r="I189" s="212"/>
      <c r="J189" s="165">
        <f t="shared" ref="J189:L193" si="59">J190</f>
        <v>2.5</v>
      </c>
      <c r="K189" s="165">
        <f t="shared" si="59"/>
        <v>2.5</v>
      </c>
      <c r="L189" s="165">
        <f t="shared" si="59"/>
        <v>2.5</v>
      </c>
    </row>
    <row r="190" spans="1:12" ht="50.25" customHeight="1">
      <c r="A190" s="183" t="str">
        <f>'Приложение 3'!A33</f>
        <v>Закупка товаров, работ и услуг для обеспечения государственных (муниципальных) нужд</v>
      </c>
      <c r="B190" s="185" t="s">
        <v>104</v>
      </c>
      <c r="C190" s="185" t="s">
        <v>8</v>
      </c>
      <c r="D190" s="185" t="s">
        <v>81</v>
      </c>
      <c r="E190" s="185" t="s">
        <v>103</v>
      </c>
      <c r="F190" s="170" t="s">
        <v>89</v>
      </c>
      <c r="G190" s="212"/>
      <c r="H190" s="212"/>
      <c r="I190" s="212"/>
      <c r="J190" s="165">
        <f t="shared" si="59"/>
        <v>2.5</v>
      </c>
      <c r="K190" s="165">
        <f t="shared" si="59"/>
        <v>2.5</v>
      </c>
      <c r="L190" s="165">
        <f t="shared" si="59"/>
        <v>2.5</v>
      </c>
    </row>
    <row r="191" spans="1:12" ht="64.5" customHeight="1">
      <c r="A191" s="183" t="str">
        <f>'Приложение 3'!A34</f>
        <v>Иные закупки товаров, работ и услуг для обеспечения государственных (муниципальных) нужд</v>
      </c>
      <c r="B191" s="185" t="s">
        <v>104</v>
      </c>
      <c r="C191" s="185" t="s">
        <v>8</v>
      </c>
      <c r="D191" s="185" t="s">
        <v>81</v>
      </c>
      <c r="E191" s="185" t="s">
        <v>103</v>
      </c>
      <c r="F191" s="170" t="s">
        <v>90</v>
      </c>
      <c r="G191" s="212"/>
      <c r="H191" s="212"/>
      <c r="I191" s="212"/>
      <c r="J191" s="165">
        <f t="shared" si="59"/>
        <v>2.5</v>
      </c>
      <c r="K191" s="165">
        <f t="shared" si="59"/>
        <v>2.5</v>
      </c>
      <c r="L191" s="165">
        <f t="shared" si="59"/>
        <v>2.5</v>
      </c>
    </row>
    <row r="192" spans="1:12" ht="21.75" customHeight="1">
      <c r="A192" s="183" t="str">
        <f>A186</f>
        <v>Общегосударственные вопросы</v>
      </c>
      <c r="B192" s="185" t="s">
        <v>104</v>
      </c>
      <c r="C192" s="185" t="s">
        <v>8</v>
      </c>
      <c r="D192" s="185" t="s">
        <v>81</v>
      </c>
      <c r="E192" s="185" t="s">
        <v>103</v>
      </c>
      <c r="F192" s="170" t="s">
        <v>90</v>
      </c>
      <c r="G192" s="212" t="s">
        <v>44</v>
      </c>
      <c r="H192" s="212"/>
      <c r="I192" s="212"/>
      <c r="J192" s="165">
        <f t="shared" si="59"/>
        <v>2.5</v>
      </c>
      <c r="K192" s="165">
        <f t="shared" si="59"/>
        <v>2.5</v>
      </c>
      <c r="L192" s="165">
        <f t="shared" si="59"/>
        <v>2.5</v>
      </c>
    </row>
    <row r="193" spans="1:12" ht="94.5" customHeight="1">
      <c r="A193" s="183" t="str">
        <f>A152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93" s="185" t="s">
        <v>104</v>
      </c>
      <c r="C193" s="185" t="s">
        <v>8</v>
      </c>
      <c r="D193" s="185" t="s">
        <v>81</v>
      </c>
      <c r="E193" s="185" t="s">
        <v>103</v>
      </c>
      <c r="F193" s="170" t="s">
        <v>90</v>
      </c>
      <c r="G193" s="212" t="s">
        <v>44</v>
      </c>
      <c r="H193" s="212" t="s">
        <v>52</v>
      </c>
      <c r="I193" s="212"/>
      <c r="J193" s="165">
        <f t="shared" si="59"/>
        <v>2.5</v>
      </c>
      <c r="K193" s="165">
        <f t="shared" si="59"/>
        <v>2.5</v>
      </c>
      <c r="L193" s="165">
        <f t="shared" si="59"/>
        <v>2.5</v>
      </c>
    </row>
    <row r="194" spans="1:12" ht="62.25" customHeight="1">
      <c r="A194" s="183" t="str">
        <f>A188</f>
        <v>Администрация Ромодановского сельского поселения Ромодановского муниципального района Республики Мордовия</v>
      </c>
      <c r="B194" s="185" t="s">
        <v>104</v>
      </c>
      <c r="C194" s="185" t="s">
        <v>8</v>
      </c>
      <c r="D194" s="185" t="s">
        <v>81</v>
      </c>
      <c r="E194" s="185" t="s">
        <v>103</v>
      </c>
      <c r="F194" s="170" t="s">
        <v>90</v>
      </c>
      <c r="G194" s="212" t="s">
        <v>44</v>
      </c>
      <c r="H194" s="212" t="s">
        <v>52</v>
      </c>
      <c r="I194" s="212" t="s">
        <v>184</v>
      </c>
      <c r="J194" s="165">
        <f>'Приложение 3'!J34</f>
        <v>2.5</v>
      </c>
      <c r="K194" s="165">
        <f>'Приложение 3'!K34</f>
        <v>2.5</v>
      </c>
      <c r="L194" s="165">
        <f>'Приложение 3'!L34</f>
        <v>2.5</v>
      </c>
    </row>
    <row r="195" spans="1:12" ht="60" hidden="1">
      <c r="A195" s="175" t="s">
        <v>53</v>
      </c>
      <c r="B195" s="178" t="s">
        <v>104</v>
      </c>
      <c r="C195" s="178" t="s">
        <v>8</v>
      </c>
      <c r="D195" s="178" t="s">
        <v>81</v>
      </c>
      <c r="E195" s="178" t="s">
        <v>108</v>
      </c>
      <c r="F195" s="170" t="s">
        <v>89</v>
      </c>
      <c r="G195" s="168"/>
      <c r="H195" s="168"/>
      <c r="I195" s="168"/>
      <c r="J195" s="165" t="e">
        <f t="shared" ref="J195:L198" si="60">J196</f>
        <v>#REF!</v>
      </c>
      <c r="K195" s="165" t="e">
        <f t="shared" si="60"/>
        <v>#REF!</v>
      </c>
      <c r="L195" s="165" t="e">
        <f t="shared" si="60"/>
        <v>#REF!</v>
      </c>
    </row>
    <row r="196" spans="1:12" ht="60" hidden="1">
      <c r="A196" s="175" t="s">
        <v>54</v>
      </c>
      <c r="B196" s="178" t="s">
        <v>104</v>
      </c>
      <c r="C196" s="178" t="s">
        <v>8</v>
      </c>
      <c r="D196" s="178" t="s">
        <v>81</v>
      </c>
      <c r="E196" s="178" t="s">
        <v>108</v>
      </c>
      <c r="F196" s="170" t="s">
        <v>90</v>
      </c>
      <c r="G196" s="168"/>
      <c r="H196" s="168"/>
      <c r="I196" s="168"/>
      <c r="J196" s="165" t="e">
        <f t="shared" si="60"/>
        <v>#REF!</v>
      </c>
      <c r="K196" s="165" t="e">
        <f t="shared" si="60"/>
        <v>#REF!</v>
      </c>
      <c r="L196" s="165" t="e">
        <f t="shared" si="60"/>
        <v>#REF!</v>
      </c>
    </row>
    <row r="197" spans="1:12" ht="15" hidden="1">
      <c r="A197" s="182" t="s">
        <v>69</v>
      </c>
      <c r="B197" s="178" t="s">
        <v>104</v>
      </c>
      <c r="C197" s="178" t="s">
        <v>8</v>
      </c>
      <c r="D197" s="178" t="s">
        <v>81</v>
      </c>
      <c r="E197" s="178" t="s">
        <v>108</v>
      </c>
      <c r="F197" s="170" t="s">
        <v>90</v>
      </c>
      <c r="G197" s="171" t="s">
        <v>52</v>
      </c>
      <c r="H197" s="171"/>
      <c r="I197" s="171"/>
      <c r="J197" s="165" t="e">
        <f t="shared" si="60"/>
        <v>#REF!</v>
      </c>
      <c r="K197" s="165" t="e">
        <f t="shared" si="60"/>
        <v>#REF!</v>
      </c>
      <c r="L197" s="165" t="e">
        <f t="shared" si="60"/>
        <v>#REF!</v>
      </c>
    </row>
    <row r="198" spans="1:12" ht="30" hidden="1">
      <c r="A198" s="34" t="s">
        <v>74</v>
      </c>
      <c r="B198" s="178" t="s">
        <v>104</v>
      </c>
      <c r="C198" s="178" t="s">
        <v>8</v>
      </c>
      <c r="D198" s="178" t="s">
        <v>81</v>
      </c>
      <c r="E198" s="178" t="s">
        <v>108</v>
      </c>
      <c r="F198" s="170" t="s">
        <v>90</v>
      </c>
      <c r="G198" s="171" t="s">
        <v>52</v>
      </c>
      <c r="H198" s="171" t="s">
        <v>20</v>
      </c>
      <c r="I198" s="171"/>
      <c r="J198" s="165" t="e">
        <f t="shared" si="60"/>
        <v>#REF!</v>
      </c>
      <c r="K198" s="165" t="e">
        <f t="shared" si="60"/>
        <v>#REF!</v>
      </c>
      <c r="L198" s="165" t="e">
        <f t="shared" si="60"/>
        <v>#REF!</v>
      </c>
    </row>
    <row r="199" spans="1:12" ht="30" hidden="1">
      <c r="A199" s="183" t="s">
        <v>205</v>
      </c>
      <c r="B199" s="178" t="s">
        <v>104</v>
      </c>
      <c r="C199" s="178" t="s">
        <v>8</v>
      </c>
      <c r="D199" s="178" t="s">
        <v>81</v>
      </c>
      <c r="E199" s="178" t="s">
        <v>108</v>
      </c>
      <c r="F199" s="170" t="s">
        <v>90</v>
      </c>
      <c r="G199" s="171" t="s">
        <v>52</v>
      </c>
      <c r="H199" s="171" t="s">
        <v>20</v>
      </c>
      <c r="I199" s="171" t="s">
        <v>184</v>
      </c>
      <c r="J199" s="165" t="e">
        <f>'Приложение 3'!#REF!</f>
        <v>#REF!</v>
      </c>
      <c r="K199" s="165" t="e">
        <f>'Приложение 3'!#REF!</f>
        <v>#REF!</v>
      </c>
      <c r="L199" s="165" t="e">
        <f>'Приложение 3'!#REF!</f>
        <v>#REF!</v>
      </c>
    </row>
    <row r="200" spans="1:12" ht="60" hidden="1">
      <c r="A200" s="175" t="s">
        <v>53</v>
      </c>
      <c r="B200" s="178" t="s">
        <v>104</v>
      </c>
      <c r="C200" s="178" t="s">
        <v>8</v>
      </c>
      <c r="D200" s="178" t="s">
        <v>81</v>
      </c>
      <c r="E200" s="178" t="s">
        <v>109</v>
      </c>
      <c r="F200" s="176" t="s">
        <v>89</v>
      </c>
      <c r="G200" s="168"/>
      <c r="H200" s="168"/>
      <c r="I200" s="168"/>
      <c r="J200" s="165" t="e">
        <f t="shared" ref="J200:L203" si="61">J201</f>
        <v>#REF!</v>
      </c>
      <c r="K200" s="165" t="e">
        <f t="shared" si="61"/>
        <v>#REF!</v>
      </c>
      <c r="L200" s="165" t="e">
        <f t="shared" si="61"/>
        <v>#REF!</v>
      </c>
    </row>
    <row r="201" spans="1:12" ht="60" hidden="1">
      <c r="A201" s="173" t="s">
        <v>54</v>
      </c>
      <c r="B201" s="178" t="s">
        <v>104</v>
      </c>
      <c r="C201" s="178" t="s">
        <v>8</v>
      </c>
      <c r="D201" s="178" t="s">
        <v>81</v>
      </c>
      <c r="E201" s="178" t="s">
        <v>109</v>
      </c>
      <c r="F201" s="176" t="s">
        <v>90</v>
      </c>
      <c r="G201" s="168"/>
      <c r="H201" s="168"/>
      <c r="I201" s="168"/>
      <c r="J201" s="165" t="e">
        <f t="shared" si="61"/>
        <v>#REF!</v>
      </c>
      <c r="K201" s="165" t="e">
        <f t="shared" si="61"/>
        <v>#REF!</v>
      </c>
      <c r="L201" s="165" t="e">
        <f t="shared" si="61"/>
        <v>#REF!</v>
      </c>
    </row>
    <row r="202" spans="1:12" ht="15" hidden="1">
      <c r="A202" s="182" t="s">
        <v>69</v>
      </c>
      <c r="B202" s="178" t="s">
        <v>104</v>
      </c>
      <c r="C202" s="178" t="s">
        <v>8</v>
      </c>
      <c r="D202" s="178" t="s">
        <v>81</v>
      </c>
      <c r="E202" s="178" t="s">
        <v>109</v>
      </c>
      <c r="F202" s="176" t="s">
        <v>90</v>
      </c>
      <c r="G202" s="171" t="s">
        <v>52</v>
      </c>
      <c r="H202" s="171"/>
      <c r="I202" s="171"/>
      <c r="J202" s="165" t="e">
        <f t="shared" si="61"/>
        <v>#REF!</v>
      </c>
      <c r="K202" s="165" t="e">
        <f t="shared" si="61"/>
        <v>#REF!</v>
      </c>
      <c r="L202" s="165" t="e">
        <f t="shared" si="61"/>
        <v>#REF!</v>
      </c>
    </row>
    <row r="203" spans="1:12" ht="30" hidden="1">
      <c r="A203" s="34" t="s">
        <v>74</v>
      </c>
      <c r="B203" s="178" t="s">
        <v>104</v>
      </c>
      <c r="C203" s="178" t="s">
        <v>8</v>
      </c>
      <c r="D203" s="178" t="s">
        <v>81</v>
      </c>
      <c r="E203" s="178" t="s">
        <v>109</v>
      </c>
      <c r="F203" s="176" t="s">
        <v>90</v>
      </c>
      <c r="G203" s="171" t="s">
        <v>52</v>
      </c>
      <c r="H203" s="171" t="s">
        <v>20</v>
      </c>
      <c r="I203" s="171"/>
      <c r="J203" s="165" t="e">
        <f t="shared" si="61"/>
        <v>#REF!</v>
      </c>
      <c r="K203" s="165" t="e">
        <f t="shared" si="61"/>
        <v>#REF!</v>
      </c>
      <c r="L203" s="165" t="e">
        <f t="shared" si="61"/>
        <v>#REF!</v>
      </c>
    </row>
    <row r="204" spans="1:12" ht="30" hidden="1">
      <c r="A204" s="183" t="s">
        <v>205</v>
      </c>
      <c r="B204" s="178" t="s">
        <v>104</v>
      </c>
      <c r="C204" s="178" t="s">
        <v>8</v>
      </c>
      <c r="D204" s="178" t="s">
        <v>81</v>
      </c>
      <c r="E204" s="178" t="s">
        <v>109</v>
      </c>
      <c r="F204" s="176" t="s">
        <v>90</v>
      </c>
      <c r="G204" s="171" t="s">
        <v>52</v>
      </c>
      <c r="H204" s="171" t="s">
        <v>20</v>
      </c>
      <c r="I204" s="171" t="s">
        <v>184</v>
      </c>
      <c r="J204" s="165" t="e">
        <f>'Приложение 3'!#REF!</f>
        <v>#REF!</v>
      </c>
      <c r="K204" s="165" t="e">
        <f>'Приложение 3'!#REF!</f>
        <v>#REF!</v>
      </c>
      <c r="L204" s="165" t="e">
        <f>'Приложение 3'!#REF!</f>
        <v>#REF!</v>
      </c>
    </row>
    <row r="205" spans="1:12" ht="30" hidden="1">
      <c r="A205" s="175" t="s">
        <v>70</v>
      </c>
      <c r="B205" s="178" t="s">
        <v>104</v>
      </c>
      <c r="C205" s="178" t="s">
        <v>8</v>
      </c>
      <c r="D205" s="178" t="s">
        <v>81</v>
      </c>
      <c r="E205" s="178" t="s">
        <v>111</v>
      </c>
      <c r="F205" s="176" t="s">
        <v>95</v>
      </c>
      <c r="G205" s="168"/>
      <c r="H205" s="168"/>
      <c r="I205" s="168"/>
      <c r="J205" s="165">
        <f>J206</f>
        <v>173.9</v>
      </c>
      <c r="K205" s="165">
        <f t="shared" ref="K205:L208" si="62">K206</f>
        <v>173.9</v>
      </c>
      <c r="L205" s="165">
        <f t="shared" si="62"/>
        <v>173.9</v>
      </c>
    </row>
    <row r="206" spans="1:12" ht="30" hidden="1">
      <c r="A206" s="175" t="s">
        <v>80</v>
      </c>
      <c r="B206" s="178" t="s">
        <v>104</v>
      </c>
      <c r="C206" s="178" t="s">
        <v>8</v>
      </c>
      <c r="D206" s="178" t="s">
        <v>81</v>
      </c>
      <c r="E206" s="178" t="s">
        <v>111</v>
      </c>
      <c r="F206" s="176" t="s">
        <v>98</v>
      </c>
      <c r="G206" s="168"/>
      <c r="H206" s="168"/>
      <c r="I206" s="168"/>
      <c r="J206" s="165">
        <f>J207</f>
        <v>173.9</v>
      </c>
      <c r="K206" s="165">
        <f t="shared" si="62"/>
        <v>173.9</v>
      </c>
      <c r="L206" s="165">
        <f t="shared" si="62"/>
        <v>173.9</v>
      </c>
    </row>
    <row r="207" spans="1:12" ht="15" hidden="1">
      <c r="A207" s="168" t="s">
        <v>77</v>
      </c>
      <c r="B207" s="178" t="s">
        <v>104</v>
      </c>
      <c r="C207" s="178" t="s">
        <v>8</v>
      </c>
      <c r="D207" s="178" t="s">
        <v>81</v>
      </c>
      <c r="E207" s="178" t="s">
        <v>111</v>
      </c>
      <c r="F207" s="176" t="s">
        <v>98</v>
      </c>
      <c r="G207" s="171" t="s">
        <v>17</v>
      </c>
      <c r="H207" s="171"/>
      <c r="I207" s="171"/>
      <c r="J207" s="165">
        <f>J208</f>
        <v>173.9</v>
      </c>
      <c r="K207" s="165">
        <f t="shared" si="62"/>
        <v>173.9</v>
      </c>
      <c r="L207" s="165">
        <f t="shared" si="62"/>
        <v>173.9</v>
      </c>
    </row>
    <row r="208" spans="1:12" ht="15" hidden="1">
      <c r="A208" s="30" t="s">
        <v>78</v>
      </c>
      <c r="B208" s="185" t="s">
        <v>104</v>
      </c>
      <c r="C208" s="185" t="s">
        <v>8</v>
      </c>
      <c r="D208" s="185" t="s">
        <v>81</v>
      </c>
      <c r="E208" s="185" t="s">
        <v>111</v>
      </c>
      <c r="F208" s="184" t="s">
        <v>98</v>
      </c>
      <c r="G208" s="171" t="s">
        <v>17</v>
      </c>
      <c r="H208" s="171" t="s">
        <v>44</v>
      </c>
      <c r="I208" s="171"/>
      <c r="J208" s="165">
        <f>J209</f>
        <v>173.9</v>
      </c>
      <c r="K208" s="165">
        <f t="shared" si="62"/>
        <v>173.9</v>
      </c>
      <c r="L208" s="165">
        <f t="shared" si="62"/>
        <v>173.9</v>
      </c>
    </row>
    <row r="209" spans="1:12" ht="30" hidden="1">
      <c r="A209" s="183" t="s">
        <v>205</v>
      </c>
      <c r="B209" s="178" t="s">
        <v>104</v>
      </c>
      <c r="C209" s="178" t="s">
        <v>8</v>
      </c>
      <c r="D209" s="178" t="s">
        <v>81</v>
      </c>
      <c r="E209" s="178" t="s">
        <v>111</v>
      </c>
      <c r="F209" s="176" t="s">
        <v>98</v>
      </c>
      <c r="G209" s="171" t="s">
        <v>17</v>
      </c>
      <c r="H209" s="171" t="s">
        <v>44</v>
      </c>
      <c r="I209" s="171" t="s">
        <v>184</v>
      </c>
      <c r="J209" s="165">
        <f>'Приложение 3'!J91</f>
        <v>173.9</v>
      </c>
      <c r="K209" s="165">
        <f>'Приложение 3'!K91</f>
        <v>173.9</v>
      </c>
      <c r="L209" s="165">
        <f>'Приложение 3'!L91</f>
        <v>173.9</v>
      </c>
    </row>
  </sheetData>
  <autoFilter ref="A1:L209">
    <filterColumn colId="5">
      <filters blank="1">
        <filter val="400"/>
        <filter val="410"/>
      </filters>
    </filterColumn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195:A196 A200:A201 A173">
    <cfRule type="expression" dxfId="11" priority="16" stopIfTrue="1">
      <formula>$F173=""</formula>
    </cfRule>
    <cfRule type="expression" dxfId="10" priority="17" stopIfTrue="1">
      <formula>#REF!&lt;&gt;""</formula>
    </cfRule>
    <cfRule type="expression" dxfId="9" priority="18" stopIfTrue="1">
      <formula>AND($G173="",$F173&lt;&gt;"")</formula>
    </cfRule>
  </conditionalFormatting>
  <conditionalFormatting sqref="A168:A169 A178">
    <cfRule type="expression" dxfId="8" priority="13" stopIfTrue="1">
      <formula>$F168=""</formula>
    </cfRule>
    <cfRule type="expression" dxfId="7" priority="14" stopIfTrue="1">
      <formula>#REF!&lt;&gt;""</formula>
    </cfRule>
    <cfRule type="expression" dxfId="6" priority="15" stopIfTrue="1">
      <formula>AND($G168="",$F168&lt;&gt;"")</formula>
    </cfRule>
  </conditionalFormatting>
  <conditionalFormatting sqref="A195">
    <cfRule type="expression" dxfId="5" priority="4" stopIfTrue="1">
      <formula>$F195=""</formula>
    </cfRule>
    <cfRule type="expression" dxfId="4" priority="5" stopIfTrue="1">
      <formula>#REF!&lt;&gt;""</formula>
    </cfRule>
    <cfRule type="expression" dxfId="3" priority="6" stopIfTrue="1">
      <formula>AND($G195="",$F195&lt;&gt;"")</formula>
    </cfRule>
  </conditionalFormatting>
  <conditionalFormatting sqref="A200">
    <cfRule type="expression" dxfId="2" priority="1" stopIfTrue="1">
      <formula>$F200=""</formula>
    </cfRule>
    <cfRule type="expression" dxfId="1" priority="2" stopIfTrue="1">
      <formula>#REF!&lt;&gt;""</formula>
    </cfRule>
    <cfRule type="expression" dxfId="0" priority="3" stopIfTrue="1">
      <formula>AND($G200="",$F200&lt;&gt;"")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6" zoomScale="60" zoomScaleNormal="55" workbookViewId="0">
      <selection activeCell="C26" sqref="C26"/>
    </sheetView>
  </sheetViews>
  <sheetFormatPr defaultRowHeight="12.75"/>
  <cols>
    <col min="1" max="1" width="58.6640625" style="90" customWidth="1"/>
    <col min="2" max="2" width="125" style="90" customWidth="1"/>
    <col min="3" max="3" width="27" style="90" customWidth="1"/>
    <col min="4" max="4" width="30.83203125" style="90" customWidth="1"/>
    <col min="5" max="5" width="27.5" style="90" customWidth="1"/>
    <col min="6" max="6" width="41.83203125" style="91" customWidth="1"/>
    <col min="7" max="7" width="23.6640625" style="90" customWidth="1"/>
    <col min="8" max="8" width="19.5" style="90" customWidth="1"/>
    <col min="9" max="9" width="25.5" style="90" customWidth="1"/>
    <col min="10" max="16384" width="9.33203125" style="90"/>
  </cols>
  <sheetData>
    <row r="1" spans="1:7" ht="51.6" customHeight="1">
      <c r="B1" s="140"/>
      <c r="C1" s="247" t="s">
        <v>259</v>
      </c>
      <c r="D1" s="247"/>
      <c r="E1" s="247"/>
      <c r="F1" s="89"/>
    </row>
    <row r="2" spans="1:7" ht="163.5" customHeight="1">
      <c r="A2" s="139"/>
      <c r="B2" s="138"/>
      <c r="C2" s="246" t="s">
        <v>269</v>
      </c>
      <c r="D2" s="246"/>
      <c r="E2" s="246"/>
      <c r="F2" s="56"/>
      <c r="G2" s="56"/>
    </row>
    <row r="3" spans="1:7" ht="13.15" customHeight="1">
      <c r="A3" s="245" t="s">
        <v>258</v>
      </c>
      <c r="B3" s="245"/>
      <c r="C3" s="245"/>
      <c r="D3" s="245"/>
      <c r="E3" s="245"/>
    </row>
    <row r="4" spans="1:7" ht="13.15" customHeight="1">
      <c r="A4" s="245"/>
      <c r="B4" s="245"/>
      <c r="C4" s="245"/>
      <c r="D4" s="245"/>
      <c r="E4" s="245"/>
    </row>
    <row r="5" spans="1:7" ht="90.75" customHeight="1">
      <c r="A5" s="245"/>
      <c r="B5" s="245"/>
      <c r="C5" s="245"/>
      <c r="D5" s="245"/>
      <c r="E5" s="245"/>
      <c r="F5" s="137"/>
    </row>
    <row r="6" spans="1:7" ht="15.75">
      <c r="A6" s="136"/>
      <c r="B6" s="136"/>
      <c r="C6" s="135"/>
    </row>
    <row r="7" spans="1:7" ht="37.15" customHeight="1">
      <c r="A7" s="248" t="s">
        <v>26</v>
      </c>
      <c r="B7" s="249" t="s">
        <v>27</v>
      </c>
      <c r="C7" s="250" t="s">
        <v>28</v>
      </c>
      <c r="D7" s="250"/>
      <c r="E7" s="250"/>
    </row>
    <row r="8" spans="1:7" s="96" customFormat="1" ht="138.6" customHeight="1">
      <c r="A8" s="248"/>
      <c r="B8" s="249"/>
      <c r="C8" s="77" t="s">
        <v>31</v>
      </c>
      <c r="D8" s="77" t="s">
        <v>32</v>
      </c>
      <c r="E8" s="77" t="s">
        <v>33</v>
      </c>
      <c r="F8" s="97"/>
    </row>
    <row r="9" spans="1:7" s="112" customFormat="1" ht="28.15" customHeight="1">
      <c r="A9" s="134" t="s">
        <v>8</v>
      </c>
      <c r="B9" s="133" t="s">
        <v>9</v>
      </c>
      <c r="C9" s="132">
        <v>3</v>
      </c>
      <c r="D9" s="132">
        <v>4</v>
      </c>
      <c r="E9" s="132">
        <v>5</v>
      </c>
      <c r="F9" s="113"/>
    </row>
    <row r="10" spans="1:7" s="112" customFormat="1" ht="44.45" customHeight="1">
      <c r="A10" s="129" t="s">
        <v>153</v>
      </c>
      <c r="B10" s="141" t="s">
        <v>182</v>
      </c>
      <c r="C10" s="131">
        <f>C11+C22+C14+C18</f>
        <v>0</v>
      </c>
      <c r="D10" s="131">
        <f>D11+D22+D14+D18</f>
        <v>0</v>
      </c>
      <c r="E10" s="131">
        <f>E11+E22+E14+E18</f>
        <v>0</v>
      </c>
      <c r="F10" s="113"/>
    </row>
    <row r="11" spans="1:7" s="112" customFormat="1" ht="55.5" customHeight="1">
      <c r="A11" s="129" t="s">
        <v>181</v>
      </c>
      <c r="B11" s="130" t="s">
        <v>149</v>
      </c>
      <c r="C11" s="124">
        <f t="shared" ref="C11:E12" si="0">SUM(C12)</f>
        <v>0</v>
      </c>
      <c r="D11" s="123">
        <f t="shared" si="0"/>
        <v>0</v>
      </c>
      <c r="E11" s="123">
        <f t="shared" si="0"/>
        <v>0</v>
      </c>
      <c r="F11" s="113"/>
    </row>
    <row r="12" spans="1:7" s="112" customFormat="1" ht="58.5" customHeight="1">
      <c r="A12" s="129" t="s">
        <v>180</v>
      </c>
      <c r="B12" s="128" t="s">
        <v>292</v>
      </c>
      <c r="C12" s="124">
        <f t="shared" si="0"/>
        <v>0</v>
      </c>
      <c r="D12" s="123">
        <f t="shared" si="0"/>
        <v>0</v>
      </c>
      <c r="E12" s="123">
        <f t="shared" si="0"/>
        <v>0</v>
      </c>
      <c r="F12" s="113"/>
    </row>
    <row r="13" spans="1:7" s="112" customFormat="1" ht="51.75" customHeight="1">
      <c r="A13" s="129" t="s">
        <v>179</v>
      </c>
      <c r="B13" s="128" t="s">
        <v>291</v>
      </c>
      <c r="C13" s="124"/>
      <c r="D13" s="106"/>
      <c r="E13" s="106"/>
      <c r="F13" s="113"/>
    </row>
    <row r="14" spans="1:7" s="112" customFormat="1" ht="63" customHeight="1">
      <c r="A14" s="110" t="s">
        <v>178</v>
      </c>
      <c r="B14" s="127" t="s">
        <v>177</v>
      </c>
      <c r="C14" s="124">
        <f t="shared" ref="C14:E15" si="1">C15</f>
        <v>-55.3</v>
      </c>
      <c r="D14" s="123">
        <f t="shared" si="1"/>
        <v>-82.9</v>
      </c>
      <c r="E14" s="123">
        <f t="shared" si="1"/>
        <v>-110.6</v>
      </c>
      <c r="F14" s="113"/>
    </row>
    <row r="15" spans="1:7" s="112" customFormat="1" ht="57" customHeight="1">
      <c r="A15" s="110" t="s">
        <v>176</v>
      </c>
      <c r="B15" s="127" t="s">
        <v>175</v>
      </c>
      <c r="C15" s="124">
        <f t="shared" si="1"/>
        <v>-55.3</v>
      </c>
      <c r="D15" s="123">
        <f t="shared" si="1"/>
        <v>-82.9</v>
      </c>
      <c r="E15" s="123">
        <f t="shared" si="1"/>
        <v>-110.6</v>
      </c>
      <c r="F15" s="113"/>
    </row>
    <row r="16" spans="1:7" s="112" customFormat="1" ht="82.9" customHeight="1">
      <c r="A16" s="126" t="s">
        <v>174</v>
      </c>
      <c r="B16" s="125" t="s">
        <v>173</v>
      </c>
      <c r="C16" s="124">
        <f>SUM(C17)</f>
        <v>-55.3</v>
      </c>
      <c r="D16" s="123">
        <f>SUM(D17)</f>
        <v>-82.9</v>
      </c>
      <c r="E16" s="123">
        <f>SUM(E17)</f>
        <v>-110.6</v>
      </c>
      <c r="F16" s="113"/>
    </row>
    <row r="17" spans="1:6" s="112" customFormat="1" ht="77.45" customHeight="1">
      <c r="A17" s="110" t="s">
        <v>274</v>
      </c>
      <c r="B17" s="122" t="s">
        <v>273</v>
      </c>
      <c r="C17" s="121">
        <v>-55.3</v>
      </c>
      <c r="D17" s="121">
        <v>-82.9</v>
      </c>
      <c r="E17" s="121">
        <v>-110.6</v>
      </c>
      <c r="F17" s="113"/>
    </row>
    <row r="18" spans="1:6" s="112" customFormat="1" ht="48" customHeight="1">
      <c r="A18" s="117" t="s">
        <v>172</v>
      </c>
      <c r="B18" s="119" t="s">
        <v>171</v>
      </c>
      <c r="C18" s="118">
        <f t="shared" ref="C18:E20" si="2">C19</f>
        <v>0</v>
      </c>
      <c r="D18" s="106">
        <f t="shared" si="2"/>
        <v>0</v>
      </c>
      <c r="E18" s="106">
        <f t="shared" si="2"/>
        <v>0</v>
      </c>
      <c r="F18" s="113"/>
    </row>
    <row r="19" spans="1:6" s="112" customFormat="1" ht="57.6" customHeight="1">
      <c r="A19" s="117" t="s">
        <v>170</v>
      </c>
      <c r="B19" s="119" t="s">
        <v>169</v>
      </c>
      <c r="C19" s="118">
        <f t="shared" si="2"/>
        <v>0</v>
      </c>
      <c r="D19" s="106">
        <f t="shared" si="2"/>
        <v>0</v>
      </c>
      <c r="E19" s="106">
        <f t="shared" si="2"/>
        <v>0</v>
      </c>
      <c r="F19" s="113"/>
    </row>
    <row r="20" spans="1:6" s="112" customFormat="1" ht="77.45" customHeight="1">
      <c r="A20" s="120" t="s">
        <v>168</v>
      </c>
      <c r="B20" s="119" t="s">
        <v>167</v>
      </c>
      <c r="C20" s="118">
        <f t="shared" si="2"/>
        <v>0</v>
      </c>
      <c r="D20" s="106">
        <f t="shared" si="2"/>
        <v>0</v>
      </c>
      <c r="E20" s="106">
        <f t="shared" si="2"/>
        <v>0</v>
      </c>
      <c r="F20" s="113"/>
    </row>
    <row r="21" spans="1:6" s="112" customFormat="1" ht="101.45" customHeight="1">
      <c r="A21" s="120" t="s">
        <v>166</v>
      </c>
      <c r="B21" s="119" t="s">
        <v>293</v>
      </c>
      <c r="C21" s="118"/>
      <c r="D21" s="106"/>
      <c r="E21" s="106"/>
      <c r="F21" s="113"/>
    </row>
    <row r="22" spans="1:6" s="112" customFormat="1" ht="52.9" customHeight="1">
      <c r="A22" s="117" t="s">
        <v>165</v>
      </c>
      <c r="B22" s="116" t="s">
        <v>164</v>
      </c>
      <c r="C22" s="115">
        <v>55.3</v>
      </c>
      <c r="D22" s="114">
        <v>82.9</v>
      </c>
      <c r="E22" s="114">
        <v>110.6</v>
      </c>
      <c r="F22" s="113"/>
    </row>
    <row r="23" spans="1:6" s="104" customFormat="1" ht="40.15" customHeight="1">
      <c r="A23" s="108" t="s">
        <v>163</v>
      </c>
      <c r="B23" s="111" t="s">
        <v>162</v>
      </c>
      <c r="C23" s="106">
        <f t="shared" ref="C23:E24" si="3">SUM(C24)</f>
        <v>-27916.5</v>
      </c>
      <c r="D23" s="106">
        <f t="shared" si="3"/>
        <v>-4944.5</v>
      </c>
      <c r="E23" s="106">
        <f t="shared" si="3"/>
        <v>-4474.8999999999996</v>
      </c>
      <c r="F23" s="105"/>
    </row>
    <row r="24" spans="1:6" s="96" customFormat="1" ht="46.15" customHeight="1">
      <c r="A24" s="110" t="s">
        <v>161</v>
      </c>
      <c r="B24" s="109" t="s">
        <v>160</v>
      </c>
      <c r="C24" s="92">
        <f t="shared" si="3"/>
        <v>-27916.5</v>
      </c>
      <c r="D24" s="92">
        <f t="shared" si="3"/>
        <v>-4944.5</v>
      </c>
      <c r="E24" s="92">
        <f t="shared" si="3"/>
        <v>-4474.8999999999996</v>
      </c>
      <c r="F24" s="97"/>
    </row>
    <row r="25" spans="1:6" s="96" customFormat="1" ht="58.15" customHeight="1">
      <c r="A25" s="110" t="s">
        <v>272</v>
      </c>
      <c r="B25" s="109" t="s">
        <v>271</v>
      </c>
      <c r="C25" s="92">
        <f>-'Приложение 2'!C10</f>
        <v>-27916.5</v>
      </c>
      <c r="D25" s="92">
        <f>-'Приложение 2'!D10</f>
        <v>-4944.5</v>
      </c>
      <c r="E25" s="92">
        <f>-'Приложение 2'!E10</f>
        <v>-4474.8999999999996</v>
      </c>
      <c r="F25" s="97"/>
    </row>
    <row r="26" spans="1:6" s="104" customFormat="1" ht="43.15" customHeight="1">
      <c r="A26" s="108" t="s">
        <v>159</v>
      </c>
      <c r="B26" s="107" t="s">
        <v>158</v>
      </c>
      <c r="C26" s="106">
        <f t="shared" ref="C26:E27" si="4">SUM(C27)</f>
        <v>39703.500000000007</v>
      </c>
      <c r="D26" s="106">
        <f t="shared" si="4"/>
        <v>17054.900000000001</v>
      </c>
      <c r="E26" s="106">
        <f t="shared" si="4"/>
        <v>16893.099999999999</v>
      </c>
      <c r="F26" s="105"/>
    </row>
    <row r="27" spans="1:6" s="96" customFormat="1" ht="47.45" customHeight="1">
      <c r="A27" s="103" t="s">
        <v>157</v>
      </c>
      <c r="B27" s="102" t="s">
        <v>156</v>
      </c>
      <c r="C27" s="92">
        <f t="shared" si="4"/>
        <v>39703.500000000007</v>
      </c>
      <c r="D27" s="92">
        <f t="shared" si="4"/>
        <v>17054.900000000001</v>
      </c>
      <c r="E27" s="92">
        <f t="shared" si="4"/>
        <v>16893.099999999999</v>
      </c>
      <c r="F27" s="97"/>
    </row>
    <row r="28" spans="1:6" s="96" customFormat="1" ht="56.45" customHeight="1">
      <c r="A28" s="101" t="s">
        <v>155</v>
      </c>
      <c r="B28" s="100" t="s">
        <v>154</v>
      </c>
      <c r="C28" s="92">
        <f>-C17+'Приложение 3'!J7</f>
        <v>39703.500000000007</v>
      </c>
      <c r="D28" s="92">
        <f>-D17+'Приложение 3'!K7</f>
        <v>17054.900000000001</v>
      </c>
      <c r="E28" s="92">
        <f>-E17+'Приложение 3'!L7</f>
        <v>16893.099999999999</v>
      </c>
      <c r="F28" s="97"/>
    </row>
    <row r="29" spans="1:6" s="96" customFormat="1" ht="79.5" customHeight="1">
      <c r="A29" s="99" t="s">
        <v>153</v>
      </c>
      <c r="B29" s="98" t="s">
        <v>294</v>
      </c>
      <c r="C29" s="92"/>
      <c r="D29" s="92"/>
      <c r="E29" s="92"/>
      <c r="F29" s="97"/>
    </row>
    <row r="30" spans="1:6" ht="37.15" customHeight="1">
      <c r="A30" s="95"/>
      <c r="B30" s="94"/>
      <c r="C30" s="93">
        <v>11731.7</v>
      </c>
      <c r="D30" s="92">
        <v>12027.5</v>
      </c>
      <c r="E30" s="92">
        <v>12307.6</v>
      </c>
    </row>
    <row r="32" spans="1:6">
      <c r="F32" s="90"/>
    </row>
    <row r="33" spans="6:6" ht="44.45" customHeight="1">
      <c r="F33" s="90"/>
    </row>
    <row r="34" spans="6:6">
      <c r="F34" s="90"/>
    </row>
    <row r="35" spans="6:6">
      <c r="F35" s="90"/>
    </row>
    <row r="36" spans="6:6">
      <c r="F36" s="90"/>
    </row>
    <row r="37" spans="6:6">
      <c r="F37" s="90"/>
    </row>
    <row r="38" spans="6:6">
      <c r="F38" s="90"/>
    </row>
    <row r="39" spans="6:6">
      <c r="F39" s="9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35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A4" sqref="A4:E6"/>
    </sheetView>
  </sheetViews>
  <sheetFormatPr defaultColWidth="9.33203125" defaultRowHeight="15.75"/>
  <cols>
    <col min="1" max="1" width="25" style="55" customWidth="1"/>
    <col min="2" max="2" width="91" style="55" customWidth="1"/>
    <col min="3" max="3" width="26.5" style="55" customWidth="1"/>
    <col min="4" max="4" width="28.33203125" style="55" customWidth="1"/>
    <col min="5" max="5" width="28.83203125" style="55" customWidth="1"/>
    <col min="6" max="6" width="58.5" style="57" customWidth="1"/>
    <col min="7" max="16384" width="9.33203125" style="55"/>
  </cols>
  <sheetData>
    <row r="1" spans="1:7" s="85" customFormat="1" ht="27">
      <c r="B1" s="253"/>
      <c r="C1" s="253"/>
      <c r="D1" s="253"/>
      <c r="E1" s="253"/>
      <c r="F1" s="89"/>
    </row>
    <row r="2" spans="1:7" s="85" customFormat="1" ht="27" customHeight="1">
      <c r="A2" s="87"/>
      <c r="B2" s="86"/>
      <c r="C2" s="86"/>
      <c r="D2" s="254" t="s">
        <v>152</v>
      </c>
      <c r="E2" s="254"/>
      <c r="F2" s="88"/>
    </row>
    <row r="3" spans="1:7" s="85" customFormat="1" ht="123" customHeight="1">
      <c r="A3" s="87"/>
      <c r="B3" s="86"/>
      <c r="C3" s="86"/>
      <c r="D3" s="255" t="s">
        <v>275</v>
      </c>
      <c r="E3" s="255"/>
      <c r="F3" s="56"/>
      <c r="G3" s="56"/>
    </row>
    <row r="4" spans="1:7" ht="15.6" customHeight="1">
      <c r="A4" s="256" t="s">
        <v>270</v>
      </c>
      <c r="B4" s="256"/>
      <c r="C4" s="256"/>
      <c r="D4" s="256"/>
      <c r="E4" s="256"/>
    </row>
    <row r="5" spans="1:7" ht="15.6" customHeight="1">
      <c r="A5" s="256"/>
      <c r="B5" s="256"/>
      <c r="C5" s="256"/>
      <c r="D5" s="256"/>
      <c r="E5" s="256"/>
      <c r="F5" s="84"/>
    </row>
    <row r="6" spans="1:7" ht="103.9" customHeight="1">
      <c r="A6" s="256"/>
      <c r="B6" s="256"/>
      <c r="C6" s="256"/>
      <c r="D6" s="256"/>
      <c r="E6" s="256"/>
      <c r="F6" s="83"/>
    </row>
    <row r="7" spans="1:7" ht="24.75" customHeight="1">
      <c r="A7" s="82"/>
      <c r="B7" s="82"/>
      <c r="C7" s="81"/>
      <c r="E7" s="80"/>
    </row>
    <row r="8" spans="1:7" ht="25.5" customHeight="1">
      <c r="A8" s="257" t="s">
        <v>29</v>
      </c>
      <c r="B8" s="258" t="s">
        <v>151</v>
      </c>
      <c r="C8" s="259" t="s">
        <v>30</v>
      </c>
      <c r="D8" s="260"/>
      <c r="E8" s="260"/>
      <c r="F8" s="79"/>
      <c r="G8" s="78"/>
    </row>
    <row r="9" spans="1:7" s="59" customFormat="1" ht="31.15" customHeight="1">
      <c r="A9" s="257"/>
      <c r="B9" s="258"/>
      <c r="C9" s="77" t="s">
        <v>31</v>
      </c>
      <c r="D9" s="77" t="s">
        <v>32</v>
      </c>
      <c r="E9" s="77" t="s">
        <v>33</v>
      </c>
      <c r="F9" s="60"/>
    </row>
    <row r="10" spans="1:7" s="59" customFormat="1" ht="26.25">
      <c r="A10" s="76">
        <v>1</v>
      </c>
      <c r="B10" s="75">
        <v>2</v>
      </c>
      <c r="C10" s="74">
        <v>3</v>
      </c>
      <c r="D10" s="73">
        <v>4</v>
      </c>
      <c r="E10" s="73">
        <v>5</v>
      </c>
      <c r="F10" s="60"/>
    </row>
    <row r="11" spans="1:7" s="59" customFormat="1" ht="26.25">
      <c r="A11" s="251" t="s">
        <v>19</v>
      </c>
      <c r="B11" s="252"/>
      <c r="C11" s="72"/>
      <c r="D11" s="69"/>
      <c r="E11" s="69"/>
      <c r="F11" s="60"/>
    </row>
    <row r="12" spans="1:7" s="59" customFormat="1" ht="54.6" customHeight="1">
      <c r="A12" s="67" t="s">
        <v>150</v>
      </c>
      <c r="B12" s="71" t="s">
        <v>149</v>
      </c>
      <c r="C12" s="65">
        <f>C14</f>
        <v>0</v>
      </c>
      <c r="D12" s="65">
        <f>D14</f>
        <v>0</v>
      </c>
      <c r="E12" s="65">
        <f>E14</f>
        <v>0</v>
      </c>
      <c r="F12" s="60"/>
    </row>
    <row r="13" spans="1:7" s="59" customFormat="1" ht="31.15" customHeight="1">
      <c r="A13" s="63"/>
      <c r="B13" s="66" t="s">
        <v>147</v>
      </c>
      <c r="C13" s="70"/>
      <c r="D13" s="69"/>
      <c r="E13" s="69"/>
      <c r="F13" s="60"/>
    </row>
    <row r="14" spans="1:7" s="59" customFormat="1" ht="43.15" customHeight="1">
      <c r="A14" s="63">
        <v>1</v>
      </c>
      <c r="B14" s="66" t="s">
        <v>146</v>
      </c>
      <c r="C14" s="61"/>
      <c r="D14" s="61"/>
      <c r="E14" s="61"/>
      <c r="F14" s="60"/>
    </row>
    <row r="15" spans="1:7" s="59" customFormat="1" ht="54" customHeight="1">
      <c r="A15" s="63">
        <v>2</v>
      </c>
      <c r="B15" s="64" t="s">
        <v>295</v>
      </c>
      <c r="C15" s="61"/>
      <c r="D15" s="61"/>
      <c r="E15" s="61"/>
      <c r="F15" s="60"/>
    </row>
    <row r="16" spans="1:7" s="59" customFormat="1" ht="58.15" customHeight="1">
      <c r="A16" s="67">
        <v>11</v>
      </c>
      <c r="B16" s="68" t="s">
        <v>148</v>
      </c>
      <c r="C16" s="65">
        <f>C19</f>
        <v>-55.3</v>
      </c>
      <c r="D16" s="65">
        <f>D19</f>
        <v>-82.9</v>
      </c>
      <c r="E16" s="65">
        <f>E19</f>
        <v>-110.6</v>
      </c>
      <c r="F16" s="60"/>
    </row>
    <row r="17" spans="1:6" s="59" customFormat="1" ht="29.45" customHeight="1">
      <c r="A17" s="67"/>
      <c r="B17" s="66" t="s">
        <v>147</v>
      </c>
      <c r="C17" s="65"/>
      <c r="D17" s="65"/>
      <c r="E17" s="65"/>
      <c r="F17" s="60"/>
    </row>
    <row r="18" spans="1:6" s="59" customFormat="1" ht="29.45" customHeight="1">
      <c r="A18" s="63">
        <v>1</v>
      </c>
      <c r="B18" s="66" t="s">
        <v>146</v>
      </c>
      <c r="C18" s="65"/>
      <c r="D18" s="65"/>
      <c r="E18" s="65"/>
      <c r="F18" s="60"/>
    </row>
    <row r="19" spans="1:6" s="59" customFormat="1" ht="55.9" customHeight="1">
      <c r="A19" s="63">
        <v>2</v>
      </c>
      <c r="B19" s="64" t="s">
        <v>295</v>
      </c>
      <c r="C19" s="61">
        <f>'прил 7'!C17</f>
        <v>-55.3</v>
      </c>
      <c r="D19" s="61">
        <f>'прил 7'!D17</f>
        <v>-82.9</v>
      </c>
      <c r="E19" s="61">
        <f>'прил 7'!E17</f>
        <v>-110.6</v>
      </c>
      <c r="F19" s="60"/>
    </row>
    <row r="20" spans="1:6" s="59" customFormat="1" ht="36" customHeight="1">
      <c r="A20" s="63"/>
      <c r="B20" s="62" t="s">
        <v>19</v>
      </c>
      <c r="C20" s="61">
        <f>C14+C19</f>
        <v>-55.3</v>
      </c>
      <c r="D20" s="61">
        <f>D14+D19</f>
        <v>-82.9</v>
      </c>
      <c r="E20" s="61">
        <f>E14+E19</f>
        <v>-110.6</v>
      </c>
      <c r="F20" s="60"/>
    </row>
    <row r="25" spans="1:6">
      <c r="D25" s="58"/>
    </row>
    <row r="26" spans="1:6">
      <c r="D26" s="58"/>
    </row>
    <row r="27" spans="1:6">
      <c r="D27" s="58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34" priority="2" stopIfTrue="1">
      <formula>$F1&lt;&gt;""</formula>
    </cfRule>
  </conditionalFormatting>
  <conditionalFormatting sqref="D1">
    <cfRule type="expression" dxfId="33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7</vt:lpstr>
      <vt:lpstr>прил8</vt:lpstr>
      <vt:lpstr>'прил 7'!Область_печати</vt:lpstr>
      <vt:lpstr>прил8!Область_печати</vt:lpstr>
      <vt:lpstr>'Приложение 2'!Область_печати</vt:lpstr>
      <vt:lpstr>'Приложение 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dcterms:created xsi:type="dcterms:W3CDTF">2006-09-16T00:00:00Z</dcterms:created>
  <dcterms:modified xsi:type="dcterms:W3CDTF">2022-01-11T07:23:55Z</dcterms:modified>
</cp:coreProperties>
</file>