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1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2'!$A$1:$L$105</definedName>
    <definedName name="_xlnm._FilterDatabase" localSheetId="2" hidden="1">'Приложение 3'!$A$1:$K$104</definedName>
    <definedName name="_xlnm._FilterDatabase" localSheetId="3" hidden="1">'Приложение 4'!$A$1:$L$135</definedName>
    <definedName name="Z_146E8F15_80AC_4549_8E02_D6058BD21F29_.wvu.FilterData" localSheetId="1" hidden="1">'Приложение 2'!$A$1:$L$105</definedName>
    <definedName name="Z_146E8F15_80AC_4549_8E02_D6058BD21F29_.wvu.FilterData" localSheetId="2" hidden="1">'Приложение 3'!$A$1:$K$104</definedName>
    <definedName name="Z_146E8F15_80AC_4549_8E02_D6058BD21F29_.wvu.FilterData" localSheetId="3" hidden="1">'Приложение 4'!$A$6:$L$135</definedName>
    <definedName name="Z_146E8F15_80AC_4549_8E02_D6058BD21F29_.wvu.PrintArea" localSheetId="0" hidden="1">Приложение1!$A$1:$E$36</definedName>
    <definedName name="Z_1F1289EE_F3DA_4F9E_9F23_CD1DBBB60441_.wvu.FilterData" localSheetId="2" hidden="1">'Приложение 3'!$A$1:$K$104</definedName>
    <definedName name="Z_2EE6EB00_C2BB_404A_98A6_E66B3D281ECF_.wvu.FilterData" localSheetId="1" hidden="1">'Приложение 2'!$A$6:$L$98</definedName>
    <definedName name="Z_2EE6EB00_C2BB_404A_98A6_E66B3D281ECF_.wvu.FilterData" localSheetId="2" hidden="1">'Приложение 3'!$A$6:$O$104</definedName>
    <definedName name="Z_2EE6EB00_C2BB_404A_98A6_E66B3D281ECF_.wvu.FilterData" localSheetId="3" hidden="1">'Приложение 4'!$A$6:$L$135</definedName>
    <definedName name="Z_2EE6EB00_C2BB_404A_98A6_E66B3D281ECF_.wvu.PrintArea" localSheetId="0" hidden="1">Приложение1!$A$1:$E$36</definedName>
    <definedName name="Z_D2A2E364_7F41_4DF0_B445_F266635B8190_.wvu.FilterData" localSheetId="1" hidden="1">'Приложение 2'!$A$1:$L$105</definedName>
    <definedName name="Z_D2A2E364_7F41_4DF0_B445_F266635B8190_.wvu.FilterData" localSheetId="2" hidden="1">'Приложение 3'!$A$1:$K$104</definedName>
    <definedName name="Z_D2A2E364_7F41_4DF0_B445_F266635B8190_.wvu.FilterData" localSheetId="3" hidden="1">'Приложение 4'!$A$6:$L$135</definedName>
    <definedName name="Z_D2A2E364_7F41_4DF0_B445_F266635B8190_.wvu.PrintArea" localSheetId="0" hidden="1">Приложение1!$A$1:$E$36</definedName>
    <definedName name="Z_E262048E_84F9_43BC_A071_99F77224052B_.wvu.FilterData" localSheetId="3" hidden="1">'Приложение 4'!$A$6:$L$135</definedName>
    <definedName name="_xlnm.Print_Area" localSheetId="4">'прил 5'!$A$1:$E$29</definedName>
    <definedName name="_xlnm.Print_Area" localSheetId="1">'Приложение 2'!$A$1:$L$105</definedName>
    <definedName name="_xlnm.Print_Area" localSheetId="0">Приложение1!$A$1:$E$36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16" i="6"/>
  <c r="J15"/>
  <c r="J14"/>
  <c r="J13"/>
  <c r="J12"/>
  <c r="J11"/>
  <c r="J10"/>
  <c r="J8"/>
  <c r="J51"/>
  <c r="J50"/>
  <c r="J49"/>
  <c r="J48"/>
  <c r="J47"/>
  <c r="J46"/>
  <c r="J45"/>
  <c r="J44"/>
  <c r="J43"/>
  <c r="J42"/>
  <c r="J41"/>
  <c r="J40"/>
  <c r="J39"/>
  <c r="J38"/>
  <c r="J59"/>
  <c r="J58"/>
  <c r="J57"/>
  <c r="J56"/>
  <c r="J55"/>
  <c r="J54"/>
  <c r="J53"/>
  <c r="J78"/>
  <c r="J77"/>
  <c r="J76"/>
  <c r="J75"/>
  <c r="J74"/>
  <c r="J73"/>
  <c r="J72"/>
  <c r="J71"/>
  <c r="J70"/>
  <c r="J69"/>
  <c r="J68"/>
  <c r="J67"/>
  <c r="J66"/>
  <c r="J84"/>
  <c r="J83"/>
  <c r="J81"/>
  <c r="J80"/>
  <c r="J79"/>
  <c r="J52"/>
  <c r="J89"/>
  <c r="J88"/>
  <c r="J87"/>
  <c r="J86"/>
  <c r="J98"/>
  <c r="J97"/>
  <c r="J96"/>
  <c r="J95"/>
  <c r="J94"/>
  <c r="J93"/>
  <c r="J92"/>
  <c r="J91"/>
  <c r="J90"/>
  <c r="J85"/>
  <c r="J25"/>
  <c r="J24"/>
  <c r="J23"/>
  <c r="J22"/>
  <c r="J21"/>
  <c r="J20"/>
  <c r="J37"/>
  <c r="J36"/>
  <c r="J35"/>
  <c r="J34"/>
  <c r="J33"/>
  <c r="J32"/>
  <c r="J19"/>
  <c r="J31"/>
  <c r="J30"/>
  <c r="J29"/>
  <c r="J28"/>
  <c r="J27"/>
  <c r="J26"/>
  <c r="J18"/>
  <c r="J17"/>
  <c r="J105"/>
  <c r="J104"/>
  <c r="J103"/>
  <c r="J102"/>
  <c r="J101"/>
  <c r="J123"/>
  <c r="J122"/>
  <c r="J121"/>
  <c r="J120"/>
  <c r="J119"/>
  <c r="J118"/>
  <c r="J129"/>
  <c r="J128"/>
  <c r="J127"/>
  <c r="J126"/>
  <c r="J125"/>
  <c r="J124"/>
  <c r="J135"/>
  <c r="J134"/>
  <c r="J133"/>
  <c r="J132"/>
  <c r="J131"/>
  <c r="J130"/>
  <c r="J100"/>
  <c r="J99"/>
  <c r="J7"/>
  <c r="A100"/>
  <c r="A99"/>
  <c r="A101"/>
  <c r="A106"/>
  <c r="A112"/>
  <c r="A117"/>
  <c r="A123"/>
  <c r="A122"/>
  <c r="A121"/>
  <c r="A120"/>
  <c r="A119"/>
  <c r="A118"/>
  <c r="I84" i="4"/>
  <c r="I83"/>
  <c r="I82"/>
  <c r="I90"/>
  <c r="I89"/>
  <c r="I88"/>
  <c r="I81"/>
  <c r="I80"/>
  <c r="I78"/>
  <c r="I87"/>
  <c r="I86"/>
  <c r="I85"/>
  <c r="I77"/>
  <c r="I76"/>
  <c r="I75"/>
  <c r="I74"/>
  <c r="I73"/>
  <c r="I72"/>
  <c r="I71"/>
  <c r="A77"/>
  <c r="A76"/>
  <c r="A75"/>
  <c r="A74"/>
  <c r="A73"/>
  <c r="A72"/>
  <c r="A75" i="3"/>
  <c r="A74"/>
  <c r="J72"/>
  <c r="J73"/>
  <c r="J74"/>
  <c r="J75"/>
  <c r="J76"/>
  <c r="J77"/>
  <c r="A85" i="6"/>
  <c r="A17"/>
  <c r="A12"/>
  <c r="A21"/>
  <c r="A11"/>
  <c r="A8"/>
  <c r="A41"/>
  <c r="A72"/>
  <c r="A52"/>
  <c r="A20" i="4"/>
  <c r="A19"/>
  <c r="A79"/>
  <c r="A59"/>
  <c r="A56"/>
  <c r="A49"/>
  <c r="A28"/>
  <c r="A52"/>
  <c r="A60"/>
  <c r="A66"/>
  <c r="A69"/>
  <c r="A83"/>
  <c r="A84" i="3"/>
  <c r="A67"/>
  <c r="A61"/>
  <c r="A53"/>
  <c r="A37"/>
  <c r="A36" i="4"/>
  <c r="A68"/>
  <c r="A26" i="6"/>
  <c r="A27"/>
  <c r="A47"/>
  <c r="A28"/>
  <c r="A29"/>
  <c r="A30"/>
  <c r="A31"/>
  <c r="A85" i="4"/>
  <c r="A87" i="3"/>
  <c r="A86" i="4"/>
  <c r="A88" i="3"/>
  <c r="A87" i="4"/>
  <c r="J87" i="3"/>
  <c r="J86"/>
  <c r="A126" i="6"/>
  <c r="A91"/>
  <c r="A92"/>
  <c r="A93"/>
  <c r="A94"/>
  <c r="H93"/>
  <c r="H94"/>
  <c r="G93"/>
  <c r="G94"/>
  <c r="G92"/>
  <c r="I61" i="4"/>
  <c r="A31"/>
  <c r="I31"/>
  <c r="A70"/>
  <c r="I70"/>
  <c r="I69"/>
  <c r="I68"/>
  <c r="A70" i="3"/>
  <c r="A71"/>
  <c r="J70"/>
  <c r="J69"/>
  <c r="J31"/>
  <c r="J106" i="6"/>
  <c r="A80"/>
  <c r="A81"/>
  <c r="A82"/>
  <c r="A83"/>
  <c r="A84"/>
  <c r="A66"/>
  <c r="A67"/>
  <c r="A68"/>
  <c r="A69"/>
  <c r="A70"/>
  <c r="A71"/>
  <c r="A32"/>
  <c r="A33"/>
  <c r="A34"/>
  <c r="A35"/>
  <c r="A36"/>
  <c r="A37"/>
  <c r="A88" i="4"/>
  <c r="A90"/>
  <c r="I26"/>
  <c r="I25"/>
  <c r="I24"/>
  <c r="A15"/>
  <c r="I17"/>
  <c r="I16"/>
  <c r="I15"/>
  <c r="A90" i="3"/>
  <c r="A89" i="4"/>
  <c r="A91" i="3"/>
  <c r="J90"/>
  <c r="J89"/>
  <c r="A25"/>
  <c r="A79" i="6"/>
  <c r="J26" i="3"/>
  <c r="J25"/>
  <c r="A17"/>
  <c r="A16" i="4"/>
  <c r="A18" i="3"/>
  <c r="A17" i="4"/>
  <c r="J17" i="3"/>
  <c r="J16"/>
  <c r="L116" i="6"/>
  <c r="L115"/>
  <c r="L114"/>
  <c r="L113"/>
  <c r="K116"/>
  <c r="K115"/>
  <c r="K114"/>
  <c r="K113"/>
  <c r="J116"/>
  <c r="J115"/>
  <c r="J114"/>
  <c r="J113"/>
  <c r="A116"/>
  <c r="A128"/>
  <c r="A115"/>
  <c r="A127"/>
  <c r="A114"/>
  <c r="A125"/>
  <c r="A131"/>
  <c r="A113"/>
  <c r="L111"/>
  <c r="L110"/>
  <c r="L109"/>
  <c r="L108"/>
  <c r="L107"/>
  <c r="K111"/>
  <c r="K110"/>
  <c r="K109"/>
  <c r="K108"/>
  <c r="K107"/>
  <c r="J111"/>
  <c r="J110"/>
  <c r="J109"/>
  <c r="J108"/>
  <c r="J107"/>
  <c r="A111"/>
  <c r="A110"/>
  <c r="A109"/>
  <c r="A107"/>
  <c r="A108"/>
  <c r="A104"/>
  <c r="A105"/>
  <c r="A103"/>
  <c r="A102"/>
  <c r="L105"/>
  <c r="L104"/>
  <c r="L103"/>
  <c r="L102"/>
  <c r="L101"/>
  <c r="K105"/>
  <c r="K104"/>
  <c r="K103"/>
  <c r="K102"/>
  <c r="K101"/>
  <c r="A129"/>
  <c r="J67" i="3"/>
  <c r="J66"/>
  <c r="J65"/>
  <c r="J64"/>
  <c r="J63"/>
  <c r="D16" i="2"/>
  <c r="K104" i="4"/>
  <c r="L65" i="6"/>
  <c r="L64"/>
  <c r="L63"/>
  <c r="L62"/>
  <c r="L61"/>
  <c r="L60"/>
  <c r="J104" i="4"/>
  <c r="K65" i="6"/>
  <c r="K64"/>
  <c r="K63"/>
  <c r="K62"/>
  <c r="K61"/>
  <c r="K60"/>
  <c r="L104" i="3"/>
  <c r="K103" i="4"/>
  <c r="K104" i="3"/>
  <c r="J103" i="4"/>
  <c r="A104"/>
  <c r="A62" i="6"/>
  <c r="A103" i="4"/>
  <c r="A61" i="6"/>
  <c r="A102" i="4"/>
  <c r="A60" i="6"/>
  <c r="A101" i="4"/>
  <c r="A100"/>
  <c r="A99"/>
  <c r="A64" i="6"/>
  <c r="A98" i="4"/>
  <c r="A63" i="6"/>
  <c r="D26" i="2"/>
  <c r="E26"/>
  <c r="J61" i="4"/>
  <c r="J60"/>
  <c r="J61" i="3"/>
  <c r="J60"/>
  <c r="J57"/>
  <c r="J56"/>
  <c r="K61" i="4"/>
  <c r="K60"/>
  <c r="K59"/>
  <c r="K58"/>
  <c r="K57"/>
  <c r="L29" i="3"/>
  <c r="K61"/>
  <c r="K60"/>
  <c r="K57"/>
  <c r="K56"/>
  <c r="L61"/>
  <c r="L60"/>
  <c r="L57"/>
  <c r="L56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A27" i="3"/>
  <c r="A26" i="4"/>
  <c r="A24"/>
  <c r="A26" i="3"/>
  <c r="A25" i="4"/>
  <c r="A124" i="6"/>
  <c r="J82"/>
  <c r="K103" i="3"/>
  <c r="J102" i="4"/>
  <c r="L103" i="3"/>
  <c r="K102" i="4"/>
  <c r="D13" i="2"/>
  <c r="D12"/>
  <c r="D11"/>
  <c r="D25" i="14"/>
  <c r="E25" i="2"/>
  <c r="K56" i="4"/>
  <c r="K55"/>
  <c r="E13" i="2"/>
  <c r="C13"/>
  <c r="C25"/>
  <c r="L59" i="3"/>
  <c r="L58"/>
  <c r="K59"/>
  <c r="K58"/>
  <c r="J59"/>
  <c r="J58"/>
  <c r="L102"/>
  <c r="K101" i="4"/>
  <c r="K102" i="3"/>
  <c r="J101" i="4"/>
  <c r="L101" i="3"/>
  <c r="E12" i="2"/>
  <c r="E11"/>
  <c r="E25" i="14"/>
  <c r="C12" i="2"/>
  <c r="C11"/>
  <c r="C25" i="14"/>
  <c r="L46" i="6"/>
  <c r="L45"/>
  <c r="L44"/>
  <c r="L43"/>
  <c r="L42"/>
  <c r="K46"/>
  <c r="K45"/>
  <c r="K44"/>
  <c r="K43"/>
  <c r="K42"/>
  <c r="K51" i="4"/>
  <c r="K50"/>
  <c r="J51"/>
  <c r="J50"/>
  <c r="I51"/>
  <c r="I50"/>
  <c r="L51" i="3"/>
  <c r="K51"/>
  <c r="J51"/>
  <c r="L135" i="6"/>
  <c r="L134"/>
  <c r="L133"/>
  <c r="L132"/>
  <c r="L131"/>
  <c r="L130"/>
  <c r="K135"/>
  <c r="K134"/>
  <c r="K133"/>
  <c r="K132"/>
  <c r="K131"/>
  <c r="K130"/>
  <c r="L98"/>
  <c r="L97"/>
  <c r="L96"/>
  <c r="L95"/>
  <c r="L90"/>
  <c r="K98"/>
  <c r="K97"/>
  <c r="K96"/>
  <c r="K95"/>
  <c r="K90"/>
  <c r="L89"/>
  <c r="L88"/>
  <c r="L87"/>
  <c r="L86"/>
  <c r="K89"/>
  <c r="K88"/>
  <c r="K87"/>
  <c r="K86"/>
  <c r="L78"/>
  <c r="L77"/>
  <c r="L76"/>
  <c r="L75"/>
  <c r="L74"/>
  <c r="L73"/>
  <c r="L72"/>
  <c r="K78"/>
  <c r="K77"/>
  <c r="K76"/>
  <c r="K75"/>
  <c r="K74"/>
  <c r="K73"/>
  <c r="K72"/>
  <c r="L59"/>
  <c r="L58"/>
  <c r="L57"/>
  <c r="L56"/>
  <c r="L55"/>
  <c r="L54"/>
  <c r="L53"/>
  <c r="K59"/>
  <c r="K58"/>
  <c r="K57"/>
  <c r="K56"/>
  <c r="K55"/>
  <c r="K54"/>
  <c r="K53"/>
  <c r="K51"/>
  <c r="K50"/>
  <c r="K49"/>
  <c r="K48"/>
  <c r="K47"/>
  <c r="L51"/>
  <c r="L50"/>
  <c r="L49"/>
  <c r="L48"/>
  <c r="L47"/>
  <c r="K25"/>
  <c r="K24"/>
  <c r="K23"/>
  <c r="K22"/>
  <c r="K21"/>
  <c r="K20"/>
  <c r="K19"/>
  <c r="L25"/>
  <c r="L24"/>
  <c r="L23"/>
  <c r="L22"/>
  <c r="L21"/>
  <c r="L20"/>
  <c r="L19"/>
  <c r="L16"/>
  <c r="L15"/>
  <c r="L14"/>
  <c r="L13"/>
  <c r="L12"/>
  <c r="L11"/>
  <c r="L10"/>
  <c r="K16"/>
  <c r="K15"/>
  <c r="K14"/>
  <c r="K13"/>
  <c r="K12"/>
  <c r="K11"/>
  <c r="K10"/>
  <c r="K97" i="4"/>
  <c r="K96"/>
  <c r="K95"/>
  <c r="K94"/>
  <c r="K93"/>
  <c r="K92"/>
  <c r="K91"/>
  <c r="J97"/>
  <c r="J96"/>
  <c r="J95"/>
  <c r="J94"/>
  <c r="J93"/>
  <c r="J92"/>
  <c r="J91"/>
  <c r="I97"/>
  <c r="I96"/>
  <c r="I95"/>
  <c r="I94"/>
  <c r="I93"/>
  <c r="I92"/>
  <c r="I91"/>
  <c r="K84"/>
  <c r="K83"/>
  <c r="K82"/>
  <c r="K81"/>
  <c r="J84"/>
  <c r="J83"/>
  <c r="J82"/>
  <c r="J81"/>
  <c r="K67"/>
  <c r="J67"/>
  <c r="I67"/>
  <c r="I66"/>
  <c r="I65"/>
  <c r="I64"/>
  <c r="I63"/>
  <c r="I62"/>
  <c r="K53"/>
  <c r="K52"/>
  <c r="J53"/>
  <c r="J52"/>
  <c r="I53"/>
  <c r="I52"/>
  <c r="K43"/>
  <c r="K41"/>
  <c r="K40"/>
  <c r="K39"/>
  <c r="K38"/>
  <c r="J43"/>
  <c r="J41"/>
  <c r="J40"/>
  <c r="J39"/>
  <c r="J38"/>
  <c r="I43"/>
  <c r="I41"/>
  <c r="I40"/>
  <c r="I39"/>
  <c r="I38"/>
  <c r="K37"/>
  <c r="K36"/>
  <c r="K35"/>
  <c r="K34"/>
  <c r="J37"/>
  <c r="J36"/>
  <c r="J35"/>
  <c r="J34"/>
  <c r="I37"/>
  <c r="I36"/>
  <c r="I35"/>
  <c r="I34"/>
  <c r="K32"/>
  <c r="K30"/>
  <c r="J32"/>
  <c r="J30"/>
  <c r="I32"/>
  <c r="I30"/>
  <c r="K29"/>
  <c r="K28"/>
  <c r="J29"/>
  <c r="J28"/>
  <c r="I29"/>
  <c r="I28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2"/>
  <c r="K54"/>
  <c r="J62"/>
  <c r="L97" i="3"/>
  <c r="L96"/>
  <c r="L95"/>
  <c r="L94"/>
  <c r="L93"/>
  <c r="L92"/>
  <c r="K97"/>
  <c r="K96"/>
  <c r="K95"/>
  <c r="K94"/>
  <c r="K93"/>
  <c r="K92"/>
  <c r="J97"/>
  <c r="K101"/>
  <c r="K85" i="6"/>
  <c r="L8"/>
  <c r="L9"/>
  <c r="J9"/>
  <c r="K8"/>
  <c r="K9"/>
  <c r="K100" i="4"/>
  <c r="L100" i="3"/>
  <c r="J100" i="4"/>
  <c r="K100" i="3"/>
  <c r="I60" i="4"/>
  <c r="I59"/>
  <c r="I58"/>
  <c r="J59"/>
  <c r="J58"/>
  <c r="L52" i="6"/>
  <c r="K52"/>
  <c r="L85"/>
  <c r="I27" i="4"/>
  <c r="I20"/>
  <c r="K27"/>
  <c r="K20"/>
  <c r="J27"/>
  <c r="J20"/>
  <c r="K41" i="6"/>
  <c r="K49" i="4"/>
  <c r="K48"/>
  <c r="K47"/>
  <c r="K46"/>
  <c r="K45"/>
  <c r="K44"/>
  <c r="J49"/>
  <c r="J48"/>
  <c r="J47"/>
  <c r="J46"/>
  <c r="J45"/>
  <c r="J44"/>
  <c r="I49"/>
  <c r="I48"/>
  <c r="I47"/>
  <c r="I46"/>
  <c r="I45"/>
  <c r="I44"/>
  <c r="L41" i="6"/>
  <c r="L40"/>
  <c r="L39"/>
  <c r="L38"/>
  <c r="K40"/>
  <c r="K39"/>
  <c r="K38"/>
  <c r="I42" i="4"/>
  <c r="K42"/>
  <c r="J42"/>
  <c r="J33"/>
  <c r="I33"/>
  <c r="K33"/>
  <c r="K80"/>
  <c r="J80"/>
  <c r="K7" i="6"/>
  <c r="L7"/>
  <c r="I56" i="4"/>
  <c r="I55"/>
  <c r="I54"/>
  <c r="I57"/>
  <c r="J56"/>
  <c r="J55"/>
  <c r="J54"/>
  <c r="J57"/>
  <c r="J99"/>
  <c r="K99" i="3"/>
  <c r="J98" i="4"/>
  <c r="L99" i="3"/>
  <c r="K98" i="4"/>
  <c r="K99"/>
  <c r="K18" i="6"/>
  <c r="K17"/>
  <c r="L18"/>
  <c r="L17"/>
  <c r="J78" i="4"/>
  <c r="J71"/>
  <c r="K78"/>
  <c r="K71"/>
  <c r="J19"/>
  <c r="J18"/>
  <c r="I19"/>
  <c r="K19"/>
  <c r="K18"/>
  <c r="I18"/>
  <c r="I8"/>
  <c r="I7"/>
  <c r="K8"/>
  <c r="K7"/>
  <c r="J8"/>
  <c r="J7"/>
  <c r="L83" i="3"/>
  <c r="L82"/>
  <c r="L81"/>
  <c r="K83"/>
  <c r="K82"/>
  <c r="K81"/>
  <c r="J83"/>
  <c r="J82"/>
  <c r="J81"/>
  <c r="L80"/>
  <c r="K80"/>
  <c r="J80"/>
  <c r="J79"/>
  <c r="L79"/>
  <c r="L72"/>
  <c r="K79"/>
  <c r="K72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4" i="3"/>
  <c r="J14"/>
  <c r="J53"/>
  <c r="J96"/>
  <c r="J95"/>
  <c r="J94"/>
  <c r="J93"/>
  <c r="J92"/>
  <c r="J55"/>
  <c r="J43"/>
  <c r="J42"/>
  <c r="J41"/>
  <c r="J40"/>
  <c r="J39"/>
  <c r="J37"/>
  <c r="J36"/>
  <c r="J35"/>
  <c r="J29"/>
  <c r="J23"/>
  <c r="J22"/>
  <c r="L53"/>
  <c r="L63"/>
  <c r="L55"/>
  <c r="L43"/>
  <c r="L42"/>
  <c r="L41"/>
  <c r="L40"/>
  <c r="L39"/>
  <c r="L37"/>
  <c r="L36"/>
  <c r="L35"/>
  <c r="L31"/>
  <c r="L23"/>
  <c r="L22"/>
  <c r="K53"/>
  <c r="K63"/>
  <c r="K55"/>
  <c r="K43"/>
  <c r="K42"/>
  <c r="K41"/>
  <c r="K40"/>
  <c r="K39"/>
  <c r="K37"/>
  <c r="K36"/>
  <c r="K35"/>
  <c r="K31"/>
  <c r="K29"/>
  <c r="K23"/>
  <c r="K22"/>
  <c r="K14"/>
  <c r="K13"/>
  <c r="K12"/>
  <c r="K11"/>
  <c r="K10"/>
  <c r="L28"/>
  <c r="L21"/>
  <c r="K28"/>
  <c r="K21"/>
  <c r="J50"/>
  <c r="J49"/>
  <c r="J48"/>
  <c r="J47"/>
  <c r="J46"/>
  <c r="J45"/>
  <c r="K50"/>
  <c r="K49"/>
  <c r="K48"/>
  <c r="K47"/>
  <c r="K46"/>
  <c r="K45"/>
  <c r="L50"/>
  <c r="L49"/>
  <c r="L48"/>
  <c r="L47"/>
  <c r="L46"/>
  <c r="L45"/>
  <c r="J13"/>
  <c r="J12"/>
  <c r="J11"/>
  <c r="J10"/>
  <c r="L13"/>
  <c r="L12"/>
  <c r="L11"/>
  <c r="L10"/>
  <c r="K34"/>
  <c r="J34"/>
  <c r="L34"/>
  <c r="K20"/>
  <c r="K19"/>
  <c r="K9"/>
  <c r="L20"/>
  <c r="L19"/>
  <c r="L9"/>
  <c r="K8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J28" i="3"/>
  <c r="J21"/>
  <c r="J20"/>
  <c r="J19"/>
  <c r="J9"/>
  <c r="J8"/>
  <c r="J7"/>
  <c r="C28" i="14"/>
  <c r="C27"/>
  <c r="C26"/>
  <c r="C22"/>
  <c r="C10"/>
</calcChain>
</file>

<file path=xl/sharedStrings.xml><?xml version="1.0" encoding="utf-8"?>
<sst xmlns="http://schemas.openxmlformats.org/spreadsheetml/2006/main" count="2124" uniqueCount="242">
  <si>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</si>
  <si>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</si>
  <si>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</si>
  <si>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</si>
  <si>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</si>
  <si>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</si>
  <si>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</si>
  <si>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</si>
  <si>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</si>
  <si>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</si>
  <si>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</si>
  <si>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</si>
  <si>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</si>
  <si>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</si>
  <si>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</si>
  <si>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</si>
  <si>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</si>
  <si>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</si>
  <si>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</si>
  <si>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</si>
  <si>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</si>
  <si>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</si>
  <si>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</si>
  <si>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</si>
  <si>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</si>
  <si>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</si>
  <si>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</si>
  <si>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</si>
  <si>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</si>
  <si>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</si>
  <si>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</si>
  <si>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</si>
  <si>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</si>
  <si>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</si>
  <si>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</si>
  <si>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</si>
  <si>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</si>
  <si>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</si>
  <si>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</si>
  <si>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</si>
  <si>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</si>
  <si>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</si>
  <si>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</si>
  <si>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</si>
  <si>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</si>
  <si>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</si>
  <si>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</si>
  <si>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</si>
  <si>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</si>
  <si>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</si>
  <si>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</si>
  <si>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</si>
  <si>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</si>
  <si>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</si>
  <si>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</si>
  <si>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</si>
  <si>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</si>
  <si>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</si>
  <si>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</si>
  <si>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</si>
  <si>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</si>
  <si>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</si>
  <si>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</si>
  <si>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</si>
  <si>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</si>
  <si>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</si>
  <si>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</si>
  <si>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</si>
  <si>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</si>
  <si>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</si>
  <si>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</si>
  <si>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</si>
  <si>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</si>
  <si>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</si>
  <si>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</si>
  <si>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</si>
  <si>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</si>
  <si>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</si>
  <si>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</si>
  <si>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</si>
  <si>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</si>
  <si>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</si>
  <si>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</si>
  <si>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</si>
  <si>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</si>
  <si>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</si>
  <si>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</si>
  <si>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</si>
  <si>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</si>
  <si>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</si>
  <si>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</si>
  <si>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</si>
  <si>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</si>
  <si>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</si>
  <si>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</si>
  <si>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</si>
  <si>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</si>
  <si>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</si>
  <si>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</si>
  <si>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</si>
  <si>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</si>
  <si>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</si>
  <si>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</si>
  <si>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</si>
  <si>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</si>
  <si>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</si>
  <si>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</si>
  <si>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</si>
  <si>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</si>
  <si>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</si>
  <si>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</si>
  <si>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</si>
  <si>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</si>
  <si>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</si>
  <si>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</si>
  <si>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</si>
  <si>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</si>
  <si>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</si>
  <si>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</si>
  <si>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</si>
  <si>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</si>
  <si>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</si>
  <si>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</si>
  <si>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</si>
  <si>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</si>
  <si>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</si>
  <si>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</si>
  <si>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</si>
  <si>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</si>
  <si>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</si>
  <si>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</si>
  <si>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</si>
  <si>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</si>
  <si>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</si>
  <si>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</si>
  <si>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</si>
  <si>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</si>
  <si>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</si>
  <si>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</si>
  <si>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</si>
  <si>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</si>
  <si>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</si>
  <si>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</si>
  <si>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</si>
  <si>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</si>
  <si>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</si>
  <si>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</si>
  <si>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</si>
  <si>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</si>
  <si>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</si>
  <si>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</si>
  <si>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</si>
  <si>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</si>
  <si>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</si>
  <si>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</si>
  <si>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</si>
  <si>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</si>
  <si>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</si>
  <si>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</si>
  <si>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</si>
  <si>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</si>
  <si>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</si>
  <si>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</si>
  <si>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</si>
  <si>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</si>
  <si>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</si>
  <si>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</si>
  <si>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</si>
  <si>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</si>
  <si>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</si>
  <si>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</si>
  <si>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</si>
  <si>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</si>
  <si>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>Обеспечение деятельности аппарата  Администрации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</si>
  <si>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</si>
  <si>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мероприятия "Благоустройство территории""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</si>
  <si>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</si>
  <si>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</si>
  <si>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</si>
  <si>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</si>
  <si>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</si>
  <si>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</si>
  <si>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</si>
  <si>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</si>
  <si>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</si>
  <si>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</si>
  <si>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</si>
  <si>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</si>
  <si>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</si>
  <si>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</si>
  <si>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</si>
  <si>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</si>
  <si>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</si>
  <si>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</si>
  <si>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</si>
  <si>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</si>
  <si>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</si>
  <si>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</si>
  <si>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</si>
  <si>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</si>
  <si>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Основное мероприятия "Благоустройство территории"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</si>
  <si>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</si>
  <si>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</si>
  <si>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</si>
  <si>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</si>
  <si>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</si>
  <si>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</si>
  <si>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</si>
  <si>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</si>
  <si>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</si>
  <si>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</si>
  <si>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</si>
  <si>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</si>
  <si>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</si>
  <si>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</si>
  <si>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 xml:space="preserve">Приложение 1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годов»от 29.12.2021г №14
</t>
  </si>
  <si>
    <t>Приложение 2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</si>
  <si>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830</t>
  </si>
  <si>
    <t>исполнение судебных актов</t>
  </si>
  <si>
    <t>44107</t>
  </si>
  <si>
    <t>Приложение 3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</si>
  <si>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4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годов»от 29.12.2021г.№14</t>
  </si>
  <si>
    <t>Приложение 5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</si>
  <si>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годов"от 29.12.2021г.№14
</t>
  </si>
  <si>
    <t>43030</t>
  </si>
  <si>
    <t>организация и содержание мест захоронения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</si>
  <si>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</si>
  <si>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</si>
  <si>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</si>
  <si>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</si>
  <si>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</si>
  <si>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</si>
  <si>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Обеспечение деятельности аппарата  администрации Кочуновского сельского поселения</t>
  </si>
  <si>
    <t>Обеспечение деятельности администрации сельских поселений</t>
  </si>
  <si>
    <t>Осуществление  государственных полномочий Российской Федерации по первичному  воинскому учету на территориях, где отсутствуют военные комиссариаты</t>
  </si>
  <si>
    <t>44101</t>
  </si>
  <si>
    <t>400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</si>
  <si>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</si>
  <si>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</si>
  <si>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>Со финансирование реализации мероприятий по устойчивому развитию сельских территорий</t>
  </si>
  <si>
    <t>Бюджетные инвестиции</t>
  </si>
  <si>
    <t>410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</si>
</sst>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0" applyNumberFormat="0" applyBorder="0" applyAlignment="0" applyProtection="0"/>
    <xf numFmtId="0" fontId="50" fillId="0" borderId="0">
      <alignment horizontal="left"/>
    </xf>
    <xf numFmtId="0" fontId="51" fillId="32" borderId="15" applyNumberFormat="0" applyAlignment="0" applyProtection="0"/>
    <xf numFmtId="0" fontId="52" fillId="33" borderId="16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4" borderId="0" applyNumberFormat="0" applyBorder="0" applyAlignment="0" applyProtection="0"/>
    <xf numFmtId="0" fontId="55" fillId="0" borderId="17" applyNumberFormat="0" applyFill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15" applyNumberFormat="0" applyAlignment="0" applyProtection="0"/>
    <xf numFmtId="0" fontId="59" fillId="0" borderId="20" applyNumberFormat="0" applyFill="0" applyAlignment="0" applyProtection="0"/>
    <xf numFmtId="0" fontId="60" fillId="36" borderId="0" applyNumberFormat="0" applyBorder="0" applyAlignment="0" applyProtection="0"/>
    <xf numFmtId="0" fontId="29" fillId="0" borderId="0"/>
    <xf numFmtId="0" fontId="8" fillId="37" borderId="21" applyNumberFormat="0" applyFont="0" applyAlignment="0" applyProtection="0"/>
    <xf numFmtId="0" fontId="61" fillId="32" borderId="22" applyNumberFormat="0" applyAlignment="0" applyProtection="0"/>
    <xf numFmtId="0" fontId="24" fillId="0" borderId="0"/>
    <xf numFmtId="0" fontId="24" fillId="0" borderId="0"/>
    <xf numFmtId="0" fontId="62" fillId="0" borderId="0" applyNumberFormat="0" applyFill="0" applyBorder="0" applyAlignment="0" applyProtection="0"/>
    <xf numFmtId="0" fontId="63" fillId="0" borderId="23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30" fillId="0" borderId="24">
      <alignment horizontal="right"/>
    </xf>
    <xf numFmtId="4" fontId="30" fillId="0" borderId="25">
      <alignment horizontal="right"/>
    </xf>
    <xf numFmtId="49" fontId="30" fillId="0" borderId="0">
      <alignment horizontal="right"/>
    </xf>
    <xf numFmtId="0" fontId="30" fillId="0" borderId="26">
      <alignment horizontal="left" wrapText="1"/>
    </xf>
    <xf numFmtId="0" fontId="30" fillId="0" borderId="27">
      <alignment horizontal="left" wrapText="1" indent="1"/>
    </xf>
    <xf numFmtId="0" fontId="31" fillId="0" borderId="28">
      <alignment horizontal="left" wrapText="1"/>
    </xf>
    <xf numFmtId="0" fontId="30" fillId="38" borderId="0"/>
    <xf numFmtId="0" fontId="30" fillId="0" borderId="29"/>
    <xf numFmtId="0" fontId="30" fillId="0" borderId="0">
      <alignment horizontal="center"/>
    </xf>
    <xf numFmtId="0" fontId="24" fillId="0" borderId="29"/>
    <xf numFmtId="4" fontId="30" fillId="0" borderId="30">
      <alignment horizontal="right"/>
    </xf>
    <xf numFmtId="49" fontId="30" fillId="0" borderId="28">
      <alignment horizontal="center"/>
    </xf>
    <xf numFmtId="4" fontId="30" fillId="0" borderId="31">
      <alignment horizontal="right"/>
    </xf>
    <xf numFmtId="0" fontId="31" fillId="0" borderId="0">
      <alignment horizontal="center"/>
    </xf>
    <xf numFmtId="0" fontId="31" fillId="0" borderId="29"/>
    <xf numFmtId="0" fontId="30" fillId="0" borderId="32">
      <alignment horizontal="left" wrapText="1"/>
    </xf>
    <xf numFmtId="0" fontId="30" fillId="0" borderId="33">
      <alignment horizontal="left" wrapText="1" indent="1"/>
    </xf>
    <xf numFmtId="0" fontId="30" fillId="0" borderId="32">
      <alignment horizontal="left" wrapText="1" indent="2"/>
    </xf>
    <xf numFmtId="0" fontId="30" fillId="0" borderId="26">
      <alignment horizontal="left" wrapText="1" indent="2"/>
    </xf>
    <xf numFmtId="0" fontId="30" fillId="0" borderId="0">
      <alignment horizontal="center" wrapText="1"/>
    </xf>
    <xf numFmtId="49" fontId="30" fillId="0" borderId="29">
      <alignment horizontal="left"/>
    </xf>
    <xf numFmtId="49" fontId="30" fillId="0" borderId="34">
      <alignment horizontal="center" wrapText="1"/>
    </xf>
    <xf numFmtId="49" fontId="30" fillId="0" borderId="34">
      <alignment horizontal="left" wrapText="1"/>
    </xf>
    <xf numFmtId="49" fontId="30" fillId="0" borderId="34">
      <alignment horizontal="center" shrinkToFit="1"/>
    </xf>
    <xf numFmtId="49" fontId="30" fillId="0" borderId="24">
      <alignment horizontal="center" shrinkToFit="1"/>
    </xf>
    <xf numFmtId="0" fontId="30" fillId="0" borderId="27">
      <alignment horizontal="left" wrapText="1"/>
    </xf>
    <xf numFmtId="0" fontId="30" fillId="0" borderId="26">
      <alignment horizontal="left" wrapText="1" indent="1"/>
    </xf>
    <xf numFmtId="0" fontId="30" fillId="0" borderId="27">
      <alignment horizontal="left" wrapText="1" indent="2"/>
    </xf>
    <xf numFmtId="0" fontId="24" fillId="0" borderId="35"/>
    <xf numFmtId="0" fontId="24" fillId="0" borderId="36"/>
    <xf numFmtId="49" fontId="30" fillId="0" borderId="30">
      <alignment horizontal="center"/>
    </xf>
    <xf numFmtId="0" fontId="31" fillId="0" borderId="37">
      <alignment horizontal="center" vertical="center" textRotation="90" wrapText="1"/>
    </xf>
    <xf numFmtId="0" fontId="31" fillId="0" borderId="36">
      <alignment horizontal="center" vertical="center" textRotation="90" wrapText="1"/>
    </xf>
    <xf numFmtId="0" fontId="30" fillId="0" borderId="0">
      <alignment vertical="center"/>
    </xf>
    <xf numFmtId="0" fontId="31" fillId="0" borderId="0">
      <alignment horizontal="center" vertical="center" textRotation="90" wrapText="1"/>
    </xf>
    <xf numFmtId="0" fontId="31" fillId="0" borderId="38">
      <alignment horizontal="center" vertical="center" textRotation="90" wrapText="1"/>
    </xf>
    <xf numFmtId="0" fontId="31" fillId="0" borderId="0">
      <alignment horizontal="center" vertical="center" textRotation="90"/>
    </xf>
    <xf numFmtId="0" fontId="31" fillId="0" borderId="38">
      <alignment horizontal="center" vertical="center" textRotation="90"/>
    </xf>
    <xf numFmtId="0" fontId="31" fillId="0" borderId="39">
      <alignment horizontal="center" vertical="center" textRotation="90"/>
    </xf>
    <xf numFmtId="0" fontId="15" fillId="0" borderId="29">
      <alignment wrapText="1"/>
    </xf>
    <xf numFmtId="0" fontId="15" fillId="0" borderId="39">
      <alignment wrapText="1"/>
    </xf>
    <xf numFmtId="0" fontId="15" fillId="0" borderId="36">
      <alignment wrapText="1"/>
    </xf>
    <xf numFmtId="0" fontId="30" fillId="0" borderId="39">
      <alignment horizontal="center" vertical="top" wrapText="1"/>
    </xf>
    <xf numFmtId="0" fontId="31" fillId="0" borderId="40"/>
    <xf numFmtId="49" fontId="32" fillId="0" borderId="41">
      <alignment horizontal="left" vertical="center" wrapText="1"/>
    </xf>
    <xf numFmtId="49" fontId="30" fillId="0" borderId="27">
      <alignment horizontal="left" vertical="center" wrapText="1" indent="2"/>
    </xf>
    <xf numFmtId="49" fontId="30" fillId="0" borderId="26">
      <alignment horizontal="left" vertical="center" wrapText="1" indent="3"/>
    </xf>
    <xf numFmtId="49" fontId="30" fillId="0" borderId="41">
      <alignment horizontal="left" vertical="center" wrapText="1" indent="3"/>
    </xf>
    <xf numFmtId="49" fontId="30" fillId="0" borderId="42">
      <alignment horizontal="left" vertical="center" wrapText="1" indent="3"/>
    </xf>
    <xf numFmtId="0" fontId="32" fillId="0" borderId="40">
      <alignment horizontal="left" vertical="center" wrapText="1"/>
    </xf>
    <xf numFmtId="49" fontId="30" fillId="0" borderId="36">
      <alignment horizontal="left" vertical="center" wrapText="1" indent="3"/>
    </xf>
    <xf numFmtId="49" fontId="30" fillId="0" borderId="0">
      <alignment horizontal="left" vertical="center" wrapText="1" indent="3"/>
    </xf>
    <xf numFmtId="49" fontId="30" fillId="0" borderId="29">
      <alignment horizontal="left" vertical="center" wrapText="1" indent="3"/>
    </xf>
    <xf numFmtId="49" fontId="32" fillId="0" borderId="40">
      <alignment horizontal="left" vertical="center" wrapText="1"/>
    </xf>
    <xf numFmtId="0" fontId="30" fillId="0" borderId="41">
      <alignment horizontal="left" vertical="center" wrapText="1"/>
    </xf>
    <xf numFmtId="0" fontId="30" fillId="0" borderId="42">
      <alignment horizontal="left" vertical="center" wrapText="1"/>
    </xf>
    <xf numFmtId="49" fontId="32" fillId="0" borderId="43">
      <alignment horizontal="left" vertical="center" wrapText="1"/>
    </xf>
    <xf numFmtId="49" fontId="30" fillId="0" borderId="44">
      <alignment horizontal="left" vertical="center" wrapText="1"/>
    </xf>
    <xf numFmtId="49" fontId="30" fillId="0" borderId="45">
      <alignment horizontal="left" vertical="center" wrapText="1"/>
    </xf>
    <xf numFmtId="49" fontId="31" fillId="0" borderId="46">
      <alignment horizontal="center"/>
    </xf>
    <xf numFmtId="49" fontId="31" fillId="0" borderId="47">
      <alignment horizontal="center" vertical="center" wrapText="1"/>
    </xf>
    <xf numFmtId="49" fontId="30" fillId="0" borderId="48">
      <alignment horizontal="center" vertical="center" wrapText="1"/>
    </xf>
    <xf numFmtId="49" fontId="30" fillId="0" borderId="34">
      <alignment horizontal="center" vertical="center" wrapText="1"/>
    </xf>
    <xf numFmtId="49" fontId="30" fillId="0" borderId="47">
      <alignment horizontal="center" vertical="center" wrapText="1"/>
    </xf>
    <xf numFmtId="49" fontId="30" fillId="0" borderId="36">
      <alignment horizontal="center" vertical="center" wrapText="1"/>
    </xf>
    <xf numFmtId="49" fontId="30" fillId="0" borderId="0">
      <alignment horizontal="center" vertical="center" wrapText="1"/>
    </xf>
    <xf numFmtId="49" fontId="30" fillId="0" borderId="29">
      <alignment horizontal="center" vertical="center" wrapText="1"/>
    </xf>
    <xf numFmtId="49" fontId="31" fillId="0" borderId="46">
      <alignment horizontal="center" vertical="center" wrapText="1"/>
    </xf>
    <xf numFmtId="49" fontId="30" fillId="0" borderId="49">
      <alignment horizontal="center" vertical="center" wrapText="1"/>
    </xf>
    <xf numFmtId="0" fontId="24" fillId="0" borderId="50"/>
    <xf numFmtId="0" fontId="30" fillId="0" borderId="46">
      <alignment horizontal="center" vertical="center"/>
    </xf>
    <xf numFmtId="0" fontId="30" fillId="0" borderId="48">
      <alignment horizontal="center" vertical="center"/>
    </xf>
    <xf numFmtId="0" fontId="30" fillId="0" borderId="34">
      <alignment horizontal="center" vertical="center"/>
    </xf>
    <xf numFmtId="0" fontId="30" fillId="0" borderId="47">
      <alignment horizontal="center" vertical="center"/>
    </xf>
    <xf numFmtId="49" fontId="30" fillId="0" borderId="25">
      <alignment horizontal="center" vertical="center"/>
    </xf>
    <xf numFmtId="49" fontId="30" fillId="0" borderId="51">
      <alignment horizontal="center" vertical="center"/>
    </xf>
    <xf numFmtId="49" fontId="30" fillId="0" borderId="24">
      <alignment horizontal="center" vertical="center"/>
    </xf>
    <xf numFmtId="49" fontId="30" fillId="0" borderId="39">
      <alignment horizontal="center" vertical="center"/>
    </xf>
    <xf numFmtId="49" fontId="30" fillId="0" borderId="29">
      <alignment horizontal="center"/>
    </xf>
    <xf numFmtId="0" fontId="30" fillId="0" borderId="36">
      <alignment horizontal="center"/>
    </xf>
    <xf numFmtId="0" fontId="30" fillId="0" borderId="0">
      <alignment horizontal="center"/>
    </xf>
    <xf numFmtId="49" fontId="30" fillId="0" borderId="29"/>
    <xf numFmtId="0" fontId="30" fillId="0" borderId="39">
      <alignment horizontal="center" vertical="top"/>
    </xf>
    <xf numFmtId="49" fontId="30" fillId="0" borderId="39">
      <alignment horizontal="center" vertical="top" wrapText="1"/>
    </xf>
    <xf numFmtId="0" fontId="30" fillId="0" borderId="51"/>
    <xf numFmtId="4" fontId="30" fillId="0" borderId="36">
      <alignment horizontal="right"/>
    </xf>
    <xf numFmtId="4" fontId="30" fillId="0" borderId="0">
      <alignment horizontal="right" shrinkToFit="1"/>
    </xf>
    <xf numFmtId="4" fontId="30" fillId="0" borderId="29">
      <alignment horizontal="right"/>
    </xf>
    <xf numFmtId="4" fontId="30" fillId="0" borderId="52">
      <alignment horizontal="right"/>
    </xf>
    <xf numFmtId="0" fontId="30" fillId="0" borderId="36"/>
    <xf numFmtId="0" fontId="30" fillId="0" borderId="39">
      <alignment horizontal="center" vertical="top" wrapText="1"/>
    </xf>
    <xf numFmtId="0" fontId="30" fillId="0" borderId="29">
      <alignment horizontal="center"/>
    </xf>
    <xf numFmtId="49" fontId="30" fillId="0" borderId="36">
      <alignment horizontal="center"/>
    </xf>
    <xf numFmtId="49" fontId="30" fillId="0" borderId="0">
      <alignment horizontal="left"/>
    </xf>
    <xf numFmtId="4" fontId="30" fillId="0" borderId="51">
      <alignment horizontal="right"/>
    </xf>
    <xf numFmtId="0" fontId="30" fillId="0" borderId="39">
      <alignment horizontal="center" vertical="top"/>
    </xf>
    <xf numFmtId="4" fontId="30" fillId="0" borderId="53">
      <alignment horizontal="right"/>
    </xf>
    <xf numFmtId="0" fontId="30" fillId="0" borderId="53"/>
    <xf numFmtId="4" fontId="30" fillId="0" borderId="54">
      <alignment horizontal="right"/>
    </xf>
    <xf numFmtId="0" fontId="24" fillId="39" borderId="0"/>
    <xf numFmtId="0" fontId="31" fillId="0" borderId="0"/>
    <xf numFmtId="0" fontId="33" fillId="0" borderId="0"/>
    <xf numFmtId="0" fontId="30" fillId="0" borderId="0">
      <alignment horizontal="left"/>
    </xf>
    <xf numFmtId="0" fontId="30" fillId="0" borderId="0"/>
    <xf numFmtId="0" fontId="34" fillId="0" borderId="0"/>
    <xf numFmtId="0" fontId="24" fillId="0" borderId="0"/>
    <xf numFmtId="0" fontId="24" fillId="39" borderId="29"/>
    <xf numFmtId="49" fontId="30" fillId="0" borderId="39">
      <alignment horizontal="center" vertical="center" wrapText="1"/>
    </xf>
    <xf numFmtId="49" fontId="30" fillId="0" borderId="39">
      <alignment horizontal="center" vertical="center" wrapText="1"/>
    </xf>
    <xf numFmtId="0" fontId="24" fillId="39" borderId="55"/>
    <xf numFmtId="0" fontId="65" fillId="0" borderId="28">
      <alignment horizontal="left" wrapText="1" indent="2"/>
    </xf>
    <xf numFmtId="0" fontId="30" fillId="0" borderId="56">
      <alignment horizontal="left" wrapText="1"/>
    </xf>
    <xf numFmtId="0" fontId="30" fillId="0" borderId="32">
      <alignment horizontal="left" wrapText="1" indent="1"/>
    </xf>
    <xf numFmtId="0" fontId="30" fillId="0" borderId="40">
      <alignment horizontal="left" wrapText="1" indent="2"/>
    </xf>
    <xf numFmtId="0" fontId="24" fillId="39" borderId="57"/>
    <xf numFmtId="0" fontId="35" fillId="0" borderId="0">
      <alignment horizontal="center" wrapText="1"/>
    </xf>
    <xf numFmtId="0" fontId="36" fillId="0" borderId="0">
      <alignment horizontal="center" vertical="top"/>
    </xf>
    <xf numFmtId="0" fontId="30" fillId="0" borderId="29">
      <alignment wrapText="1"/>
    </xf>
    <xf numFmtId="0" fontId="30" fillId="0" borderId="55">
      <alignment wrapText="1"/>
    </xf>
    <xf numFmtId="0" fontId="30" fillId="0" borderId="36">
      <alignment horizontal="left"/>
    </xf>
    <xf numFmtId="0" fontId="24" fillId="39" borderId="58"/>
    <xf numFmtId="49" fontId="30" fillId="0" borderId="46">
      <alignment horizontal="center" wrapText="1"/>
    </xf>
    <xf numFmtId="49" fontId="30" fillId="0" borderId="48">
      <alignment horizontal="center" wrapText="1"/>
    </xf>
    <xf numFmtId="49" fontId="65" fillId="0" borderId="51">
      <alignment horizontal="center"/>
    </xf>
    <xf numFmtId="49" fontId="30" fillId="0" borderId="47">
      <alignment horizontal="center"/>
    </xf>
    <xf numFmtId="0" fontId="24" fillId="39" borderId="36"/>
    <xf numFmtId="0" fontId="24" fillId="39" borderId="59"/>
    <xf numFmtId="0" fontId="30" fillId="0" borderId="50"/>
    <xf numFmtId="0" fontId="30" fillId="0" borderId="0">
      <alignment horizontal="left"/>
    </xf>
    <xf numFmtId="49" fontId="30" fillId="0" borderId="36"/>
    <xf numFmtId="49" fontId="30" fillId="0" borderId="0"/>
    <xf numFmtId="49" fontId="30" fillId="0" borderId="25">
      <alignment horizontal="center"/>
    </xf>
    <xf numFmtId="49" fontId="30" fillId="0" borderId="51">
      <alignment horizontal="center"/>
    </xf>
    <xf numFmtId="49" fontId="30" fillId="0" borderId="39">
      <alignment horizontal="center"/>
    </xf>
    <xf numFmtId="49" fontId="30" fillId="0" borderId="39">
      <alignment horizontal="center" vertical="center" wrapText="1"/>
    </xf>
    <xf numFmtId="49" fontId="30" fillId="0" borderId="52">
      <alignment horizontal="center" vertical="center" wrapText="1"/>
    </xf>
    <xf numFmtId="0" fontId="24" fillId="39" borderId="60"/>
    <xf numFmtId="4" fontId="30" fillId="0" borderId="39">
      <alignment horizontal="right"/>
    </xf>
    <xf numFmtId="0" fontId="30" fillId="38" borderId="50"/>
    <xf numFmtId="0" fontId="35" fillId="0" borderId="0">
      <alignment horizontal="center" wrapText="1"/>
    </xf>
    <xf numFmtId="0" fontId="37" fillId="0" borderId="38"/>
    <xf numFmtId="49" fontId="38" fillId="0" borderId="61">
      <alignment horizontal="right"/>
    </xf>
    <xf numFmtId="0" fontId="30" fillId="0" borderId="61">
      <alignment horizontal="right"/>
    </xf>
    <xf numFmtId="0" fontId="37" fillId="0" borderId="29"/>
    <xf numFmtId="0" fontId="30" fillId="0" borderId="52">
      <alignment horizontal="center"/>
    </xf>
    <xf numFmtId="49" fontId="24" fillId="0" borderId="62">
      <alignment horizontal="center"/>
    </xf>
    <xf numFmtId="14" fontId="30" fillId="0" borderId="63">
      <alignment horizontal="center"/>
    </xf>
    <xf numFmtId="0" fontId="30" fillId="0" borderId="64">
      <alignment horizontal="center"/>
    </xf>
    <xf numFmtId="49" fontId="30" fillId="0" borderId="65">
      <alignment horizontal="center"/>
    </xf>
    <xf numFmtId="49" fontId="30" fillId="0" borderId="63">
      <alignment horizontal="center"/>
    </xf>
    <xf numFmtId="0" fontId="30" fillId="0" borderId="63">
      <alignment horizontal="center"/>
    </xf>
    <xf numFmtId="49" fontId="30" fillId="0" borderId="66">
      <alignment horizontal="center"/>
    </xf>
    <xf numFmtId="0" fontId="34" fillId="0" borderId="50"/>
    <xf numFmtId="0" fontId="37" fillId="0" borderId="0"/>
    <xf numFmtId="0" fontId="24" fillId="0" borderId="67"/>
    <xf numFmtId="0" fontId="24" fillId="0" borderId="68"/>
    <xf numFmtId="0" fontId="30" fillId="0" borderId="28">
      <alignment horizontal="left" wrapText="1"/>
    </xf>
    <xf numFmtId="49" fontId="30" fillId="0" borderId="53">
      <alignment horizontal="center"/>
    </xf>
    <xf numFmtId="0" fontId="35" fillId="0" borderId="0">
      <alignment horizontal="left" wrapText="1"/>
    </xf>
    <xf numFmtId="49" fontId="24" fillId="0" borderId="0"/>
    <xf numFmtId="0" fontId="30" fillId="0" borderId="0">
      <alignment horizontal="right"/>
    </xf>
    <xf numFmtId="49" fontId="30" fillId="0" borderId="0">
      <alignment horizontal="right"/>
    </xf>
    <xf numFmtId="4" fontId="30" fillId="0" borderId="28">
      <alignment horizontal="right"/>
    </xf>
    <xf numFmtId="0" fontId="30" fillId="0" borderId="0">
      <alignment horizontal="left" wrapText="1"/>
    </xf>
    <xf numFmtId="0" fontId="30" fillId="0" borderId="29">
      <alignment horizontal="left"/>
    </xf>
    <xf numFmtId="0" fontId="30" fillId="0" borderId="33">
      <alignment horizontal="left" wrapText="1"/>
    </xf>
    <xf numFmtId="0" fontId="30" fillId="0" borderId="55"/>
    <xf numFmtId="0" fontId="31" fillId="0" borderId="69">
      <alignment horizontal="left" wrapText="1"/>
    </xf>
    <xf numFmtId="0" fontId="30" fillId="0" borderId="30">
      <alignment horizontal="left" wrapText="1" indent="2"/>
    </xf>
    <xf numFmtId="49" fontId="30" fillId="0" borderId="0">
      <alignment horizontal="center" wrapText="1"/>
    </xf>
    <xf numFmtId="49" fontId="30" fillId="0" borderId="47">
      <alignment horizontal="center" wrapText="1"/>
    </xf>
    <xf numFmtId="0" fontId="30" fillId="0" borderId="70"/>
    <xf numFmtId="0" fontId="30" fillId="0" borderId="71">
      <alignment horizontal="center" wrapText="1"/>
    </xf>
    <xf numFmtId="0" fontId="24" fillId="39" borderId="50"/>
    <xf numFmtId="49" fontId="30" fillId="0" borderId="34">
      <alignment horizontal="center"/>
    </xf>
    <xf numFmtId="49" fontId="30" fillId="0" borderId="0">
      <alignment horizontal="center"/>
    </xf>
    <xf numFmtId="49" fontId="30" fillId="0" borderId="24">
      <alignment horizontal="center" wrapText="1"/>
    </xf>
    <xf numFmtId="49" fontId="30" fillId="0" borderId="72">
      <alignment horizontal="center" wrapText="1"/>
    </xf>
    <xf numFmtId="49" fontId="30" fillId="0" borderId="24">
      <alignment horizontal="center"/>
    </xf>
    <xf numFmtId="49" fontId="30" fillId="0" borderId="29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7" fillId="0" borderId="0"/>
    <xf numFmtId="0" fontId="24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8" fillId="0" borderId="0"/>
    <xf numFmtId="0" fontId="16" fillId="0" borderId="0"/>
    <xf numFmtId="164" fontId="22" fillId="0" borderId="0" applyFont="0" applyFill="0" applyBorder="0" applyAlignment="0" applyProtection="0"/>
    <xf numFmtId="169" fontId="24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18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2" xfId="0" applyNumberFormat="1" applyFont="1" applyFill="1" applyBorder="1" applyAlignment="1">
      <alignment horizontal="center" wrapText="1"/>
    </xf>
    <xf numFmtId="0" fontId="12" fillId="0" borderId="2" xfId="0" applyNumberFormat="1" applyFont="1" applyFill="1" applyBorder="1" applyAlignment="1">
      <alignment horizontal="left" wrapText="1"/>
    </xf>
    <xf numFmtId="44" fontId="15" fillId="0" borderId="0" xfId="0" applyFont="1" applyFill="1" applyAlignment="1"/>
    <xf numFmtId="4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44" fontId="17" fillId="0" borderId="0" xfId="0" applyFont="1" applyFill="1" applyAlignment="1"/>
    <xf numFmtId="44" fontId="18" fillId="0" borderId="0" xfId="0" applyFont="1" applyFill="1" applyAlignment="1">
      <alignment horizontal="left" wrapText="1"/>
    </xf>
    <xf numFmtId="4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44" fontId="17" fillId="0" borderId="0" xfId="0" applyFont="1" applyFill="1" applyBorder="1" applyAlignment="1"/>
    <xf numFmtId="49" fontId="18" fillId="0" borderId="4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4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2" xfId="0" applyNumberFormat="1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horizontal="center" vertical="center"/>
    </xf>
    <xf numFmtId="168" fontId="20" fillId="2" borderId="4" xfId="343" applyNumberFormat="1" applyFont="1" applyFill="1" applyBorder="1" applyAlignment="1">
      <alignment horizontal="center" vertical="center" wrapText="1"/>
    </xf>
    <xf numFmtId="168" fontId="20" fillId="2" borderId="4" xfId="0" applyNumberFormat="1" applyFont="1" applyFill="1" applyBorder="1" applyAlignment="1">
      <alignment horizontal="center"/>
    </xf>
    <xf numFmtId="168" fontId="23" fillId="2" borderId="4" xfId="343" applyNumberFormat="1" applyFont="1" applyFill="1" applyBorder="1" applyAlignment="1">
      <alignment horizontal="center" vertical="center" wrapText="1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" fontId="21" fillId="2" borderId="4" xfId="237" applyNumberFormat="1" applyFont="1" applyFill="1" applyBorder="1" applyAlignment="1">
      <alignment horizontal="left" vertical="top" wrapText="1"/>
    </xf>
    <xf numFmtId="49" fontId="21" fillId="2" borderId="4" xfId="237" applyNumberFormat="1" applyFont="1" applyFill="1" applyBorder="1" applyAlignment="1">
      <alignment horizontal="left"/>
    </xf>
    <xf numFmtId="49" fontId="15" fillId="2" borderId="4" xfId="237" applyNumberFormat="1" applyFont="1" applyFill="1" applyBorder="1" applyAlignment="1">
      <alignment horizontal="left"/>
    </xf>
    <xf numFmtId="1" fontId="15" fillId="2" borderId="4" xfId="237" applyNumberFormat="1" applyFont="1" applyFill="1" applyBorder="1" applyAlignment="1">
      <alignment horizontal="left" vertical="top" wrapText="1"/>
    </xf>
    <xf numFmtId="49" fontId="15" fillId="2" borderId="4" xfId="237" applyNumberFormat="1" applyFont="1" applyFill="1" applyBorder="1" applyAlignment="1">
      <alignment horizontal="left" wrapText="1"/>
    </xf>
    <xf numFmtId="0" fontId="15" fillId="2" borderId="0" xfId="337" applyFont="1" applyFill="1" applyAlignment="1">
      <alignment horizontal="left" vertical="top" wrapText="1"/>
    </xf>
    <xf numFmtId="0" fontId="15" fillId="2" borderId="4" xfId="237" applyFont="1" applyFill="1" applyBorder="1" applyAlignment="1">
      <alignment horizontal="left" vertical="top" wrapText="1"/>
    </xf>
    <xf numFmtId="0" fontId="25" fillId="2" borderId="4" xfId="237" applyFont="1" applyFill="1" applyBorder="1" applyAlignment="1">
      <alignment horizontal="left" vertical="top" wrapText="1"/>
    </xf>
    <xf numFmtId="49" fontId="25" fillId="2" borderId="4" xfId="237" applyNumberFormat="1" applyFont="1" applyFill="1" applyBorder="1" applyAlignment="1">
      <alignment horizontal="left"/>
    </xf>
    <xf numFmtId="0" fontId="26" fillId="2" borderId="4" xfId="337" applyFont="1" applyFill="1" applyBorder="1" applyAlignment="1">
      <alignment horizontal="left" vertical="top" wrapText="1"/>
    </xf>
    <xf numFmtId="165" fontId="19" fillId="2" borderId="4" xfId="237" applyNumberFormat="1" applyFont="1" applyFill="1" applyBorder="1" applyAlignment="1">
      <alignment horizontal="center"/>
    </xf>
    <xf numFmtId="49" fontId="21" fillId="2" borderId="4" xfId="237" applyNumberFormat="1" applyFont="1" applyFill="1" applyBorder="1" applyAlignment="1">
      <alignment horizontal="center"/>
    </xf>
    <xf numFmtId="165" fontId="21" fillId="2" borderId="4" xfId="237" applyNumberFormat="1" applyFont="1" applyFill="1" applyBorder="1" applyAlignment="1">
      <alignment horizontal="center"/>
    </xf>
    <xf numFmtId="49" fontId="15" fillId="2" borderId="4" xfId="237" applyNumberFormat="1" applyFont="1" applyFill="1" applyBorder="1" applyAlignment="1"/>
    <xf numFmtId="165" fontId="15" fillId="2" borderId="4" xfId="237" applyNumberFormat="1" applyFont="1" applyFill="1" applyBorder="1" applyAlignment="1">
      <alignment horizontal="center"/>
    </xf>
    <xf numFmtId="167" fontId="15" fillId="2" borderId="4" xfId="237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left" wrapText="1"/>
    </xf>
    <xf numFmtId="49" fontId="11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5" fillId="0" borderId="4" xfId="237" applyNumberFormat="1" applyFont="1" applyFill="1" applyBorder="1" applyAlignment="1">
      <alignment horizontal="center"/>
    </xf>
    <xf numFmtId="0" fontId="20" fillId="0" borderId="0" xfId="327" applyFont="1" applyFill="1" applyAlignment="1">
      <alignment vertical="center" wrapText="1"/>
    </xf>
    <xf numFmtId="0" fontId="43" fillId="0" borderId="5" xfId="327" applyFont="1" applyBorder="1" applyAlignment="1">
      <alignment horizontal="center" vertical="center" wrapText="1"/>
    </xf>
    <xf numFmtId="0" fontId="19" fillId="0" borderId="0" xfId="327" applyFont="1" applyAlignment="1">
      <alignment horizontal="left" vertical="center"/>
    </xf>
    <xf numFmtId="0" fontId="17" fillId="0" borderId="0" xfId="341" applyFont="1" applyBorder="1"/>
    <xf numFmtId="0" fontId="17" fillId="0" borderId="0" xfId="341" applyFont="1" applyBorder="1" applyAlignment="1">
      <alignment horizontal="left"/>
    </xf>
    <xf numFmtId="167" fontId="40" fillId="0" borderId="4" xfId="341" applyNumberFormat="1" applyFont="1" applyBorder="1" applyAlignment="1">
      <alignment horizontal="center"/>
    </xf>
    <xf numFmtId="165" fontId="40" fillId="0" borderId="4" xfId="341" applyNumberFormat="1" applyFont="1" applyBorder="1" applyAlignment="1">
      <alignment horizontal="center"/>
    </xf>
    <xf numFmtId="0" fontId="39" fillId="0" borderId="6" xfId="341" applyFont="1" applyBorder="1" applyAlignment="1">
      <alignment horizontal="left" wrapText="1"/>
    </xf>
    <xf numFmtId="49" fontId="42" fillId="0" borderId="7" xfId="341" applyNumberFormat="1" applyFont="1" applyBorder="1" applyAlignment="1">
      <alignment horizontal="center" vertical="justify"/>
    </xf>
    <xf numFmtId="0" fontId="40" fillId="0" borderId="0" xfId="341" applyFont="1" applyBorder="1"/>
    <xf numFmtId="0" fontId="40" fillId="0" borderId="0" xfId="341" applyFont="1" applyBorder="1" applyAlignment="1">
      <alignment horizontal="left"/>
    </xf>
    <xf numFmtId="49" fontId="39" fillId="0" borderId="8" xfId="341" applyNumberFormat="1" applyFont="1" applyBorder="1" applyAlignment="1">
      <alignment horizontal="left" wrapText="1"/>
    </xf>
    <xf numFmtId="49" fontId="39" fillId="0" borderId="7" xfId="341" applyNumberFormat="1" applyFont="1" applyBorder="1" applyAlignment="1">
      <alignment horizontal="center" vertical="center"/>
    </xf>
    <xf numFmtId="0" fontId="39" fillId="0" borderId="9" xfId="341" applyFont="1" applyBorder="1" applyAlignment="1">
      <alignment horizontal="left" vertical="top" wrapText="1"/>
    </xf>
    <xf numFmtId="49" fontId="39" fillId="0" borderId="4" xfId="341" applyNumberFormat="1" applyFont="1" applyBorder="1" applyAlignment="1">
      <alignment horizontal="center" vertical="center"/>
    </xf>
    <xf numFmtId="0" fontId="39" fillId="0" borderId="10" xfId="341" applyFont="1" applyBorder="1" applyAlignment="1">
      <alignment horizontal="left" vertical="top" wrapText="1"/>
    </xf>
    <xf numFmtId="49" fontId="39" fillId="0" borderId="3" xfId="341" applyNumberFormat="1" applyFont="1" applyBorder="1" applyAlignment="1">
      <alignment horizontal="center" vertical="center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167" fontId="41" fillId="0" borderId="4" xfId="341" applyNumberFormat="1" applyFont="1" applyBorder="1" applyAlignment="1">
      <alignment horizontal="center"/>
    </xf>
    <xf numFmtId="0" fontId="42" fillId="0" borderId="11" xfId="341" applyFont="1" applyBorder="1" applyAlignment="1">
      <alignment horizontal="left" vertical="top" wrapText="1"/>
    </xf>
    <xf numFmtId="49" fontId="42" fillId="0" borderId="2" xfId="341" applyNumberFormat="1" applyFont="1" applyBorder="1" applyAlignment="1">
      <alignment horizontal="center" vertical="center"/>
    </xf>
    <xf numFmtId="0" fontId="39" fillId="0" borderId="11" xfId="341" applyFont="1" applyBorder="1" applyAlignment="1">
      <alignment horizontal="left" vertical="top" wrapText="1"/>
    </xf>
    <xf numFmtId="49" fontId="39" fillId="0" borderId="2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0" fontId="45" fillId="0" borderId="0" xfId="341" applyFont="1" applyBorder="1"/>
    <xf numFmtId="0" fontId="45" fillId="0" borderId="0" xfId="341" applyFont="1" applyBorder="1" applyAlignment="1">
      <alignment horizontal="left"/>
    </xf>
    <xf numFmtId="167" fontId="41" fillId="0" borderId="13" xfId="341" applyNumberFormat="1" applyFont="1" applyBorder="1" applyAlignment="1">
      <alignment horizontal="center"/>
    </xf>
    <xf numFmtId="167" fontId="41" fillId="0" borderId="13" xfId="341" applyNumberFormat="1" applyFont="1" applyFill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vertical="center" wrapText="1"/>
    </xf>
    <xf numFmtId="49" fontId="39" fillId="0" borderId="11" xfId="341" applyNumberFormat="1" applyFont="1" applyBorder="1" applyAlignment="1">
      <alignment horizontal="center" vertical="center"/>
    </xf>
    <xf numFmtId="167" fontId="41" fillId="0" borderId="4" xfId="341" applyNumberFormat="1" applyFont="1" applyFill="1" applyBorder="1" applyAlignment="1">
      <alignment horizontal="center"/>
    </xf>
    <xf numFmtId="49" fontId="39" fillId="0" borderId="4" xfId="341" applyNumberFormat="1" applyFont="1" applyFill="1" applyBorder="1" applyAlignment="1">
      <alignment horizontal="left" wrapText="1"/>
    </xf>
    <xf numFmtId="49" fontId="39" fillId="0" borderId="11" xfId="341" applyNumberFormat="1" applyFont="1" applyFill="1" applyBorder="1" applyAlignment="1">
      <alignment horizontal="center" vertical="center"/>
    </xf>
    <xf numFmtId="167" fontId="41" fillId="0" borderId="5" xfId="341" applyNumberFormat="1" applyFont="1" applyBorder="1" applyAlignment="1">
      <alignment horizontal="center"/>
    </xf>
    <xf numFmtId="49" fontId="39" fillId="0" borderId="3" xfId="341" applyNumberFormat="1" applyFont="1" applyFill="1" applyBorder="1" applyAlignment="1">
      <alignment horizontal="left" wrapText="1"/>
    </xf>
    <xf numFmtId="167" fontId="41" fillId="0" borderId="11" xfId="341" applyNumberFormat="1" applyFont="1" applyBorder="1" applyAlignment="1">
      <alignment horizontal="center"/>
    </xf>
    <xf numFmtId="167" fontId="41" fillId="0" borderId="11" xfId="341" applyNumberFormat="1" applyFont="1" applyFill="1" applyBorder="1" applyAlignment="1">
      <alignment horizontal="center"/>
    </xf>
    <xf numFmtId="49" fontId="39" fillId="0" borderId="2" xfId="341" applyNumberFormat="1" applyFont="1" applyFill="1" applyBorder="1" applyAlignment="1">
      <alignment horizontal="left" wrapText="1"/>
    </xf>
    <xf numFmtId="49" fontId="39" fillId="0" borderId="2" xfId="341" applyNumberFormat="1" applyFont="1" applyFill="1" applyBorder="1" applyAlignment="1">
      <alignment horizontal="center" vertical="center"/>
    </xf>
    <xf numFmtId="49" fontId="39" fillId="0" borderId="11" xfId="341" applyNumberFormat="1" applyFont="1" applyFill="1" applyBorder="1" applyAlignment="1">
      <alignment horizontal="left" wrapText="1"/>
    </xf>
    <xf numFmtId="0" fontId="39" fillId="0" borderId="13" xfId="341" applyFont="1" applyBorder="1" applyAlignment="1">
      <alignment horizontal="left" wrapText="1"/>
    </xf>
    <xf numFmtId="0" fontId="39" fillId="0" borderId="7" xfId="341" applyFont="1" applyBorder="1" applyAlignment="1">
      <alignment horizontal="center" vertical="justify"/>
    </xf>
    <xf numFmtId="0" fontId="39" fillId="0" borderId="13" xfId="341" applyFont="1" applyBorder="1" applyAlignment="1">
      <alignment horizontal="left" vertical="top" wrapText="1"/>
    </xf>
    <xf numFmtId="167" fontId="41" fillId="0" borderId="12" xfId="341" applyNumberFormat="1" applyFont="1" applyBorder="1" applyAlignment="1">
      <alignment horizontal="center"/>
    </xf>
    <xf numFmtId="1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/>
    </xf>
    <xf numFmtId="49" fontId="44" fillId="0" borderId="4" xfId="341" applyNumberFormat="1" applyFont="1" applyBorder="1" applyAlignment="1">
      <alignment horizontal="center" vertical="top"/>
    </xf>
    <xf numFmtId="0" fontId="20" fillId="0" borderId="1" xfId="341" applyFont="1" applyBorder="1" applyAlignment="1"/>
    <xf numFmtId="0" fontId="20" fillId="0" borderId="0" xfId="341" applyFont="1" applyBorder="1" applyAlignment="1"/>
    <xf numFmtId="0" fontId="43" fillId="0" borderId="0" xfId="341" applyFont="1" applyBorder="1" applyAlignment="1">
      <alignment horizontal="left" wrapText="1"/>
    </xf>
    <xf numFmtId="0" fontId="28" fillId="0" borderId="0" xfId="341" applyBorder="1" applyAlignment="1"/>
    <xf numFmtId="0" fontId="46" fillId="0" borderId="0" xfId="341" applyFont="1" applyBorder="1" applyAlignment="1">
      <alignment horizontal="left"/>
    </xf>
    <xf numFmtId="0" fontId="41" fillId="0" borderId="0" xfId="327" applyFont="1" applyAlignment="1"/>
    <xf numFmtId="49" fontId="45" fillId="0" borderId="8" xfId="341" applyNumberFormat="1" applyFont="1" applyBorder="1" applyAlignment="1">
      <alignment horizontal="left" wrapText="1"/>
    </xf>
    <xf numFmtId="0" fontId="10" fillId="0" borderId="3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horizontal="left" wrapText="1"/>
    </xf>
    <xf numFmtId="165" fontId="11" fillId="0" borderId="4" xfId="0" applyNumberFormat="1" applyFont="1" applyFill="1" applyBorder="1" applyAlignment="1">
      <alignment horizontal="right" wrapText="1"/>
    </xf>
    <xf numFmtId="165" fontId="12" fillId="0" borderId="4" xfId="0" applyNumberFormat="1" applyFont="1" applyFill="1" applyBorder="1" applyAlignment="1">
      <alignment horizontal="right" wrapText="1"/>
    </xf>
    <xf numFmtId="0" fontId="47" fillId="0" borderId="4" xfId="339" applyFill="1" applyBorder="1"/>
    <xf numFmtId="49" fontId="15" fillId="0" borderId="4" xfId="237" applyNumberFormat="1" applyFont="1" applyFill="1" applyBorder="1" applyAlignment="1">
      <alignment horizontal="left"/>
    </xf>
    <xf numFmtId="49" fontId="47" fillId="0" borderId="4" xfId="339" applyNumberFormat="1" applyFill="1" applyBorder="1"/>
    <xf numFmtId="0" fontId="25" fillId="0" borderId="4" xfId="237" applyFont="1" applyFill="1" applyBorder="1" applyAlignment="1">
      <alignment horizontal="left" vertical="top" wrapText="1"/>
    </xf>
    <xf numFmtId="1" fontId="15" fillId="0" borderId="4" xfId="237" applyNumberFormat="1" applyFont="1" applyFill="1" applyBorder="1" applyAlignment="1">
      <alignment horizontal="left" vertical="top" wrapText="1"/>
    </xf>
    <xf numFmtId="49" fontId="15" fillId="0" borderId="4" xfId="237" applyNumberFormat="1" applyFont="1" applyFill="1" applyBorder="1" applyAlignment="1"/>
    <xf numFmtId="0" fontId="15" fillId="0" borderId="4" xfId="338" applyFont="1" applyFill="1" applyBorder="1" applyAlignment="1">
      <alignment horizontal="left" vertical="top" wrapText="1"/>
    </xf>
    <xf numFmtId="49" fontId="12" fillId="0" borderId="4" xfId="336" applyNumberFormat="1" applyFont="1" applyFill="1" applyBorder="1" applyAlignment="1">
      <alignment horizontal="left" wrapText="1"/>
    </xf>
    <xf numFmtId="49" fontId="47" fillId="0" borderId="4" xfId="316" applyNumberFormat="1" applyFill="1" applyBorder="1"/>
    <xf numFmtId="0" fontId="21" fillId="4" borderId="4" xfId="342" applyFont="1" applyFill="1" applyBorder="1" applyAlignment="1">
      <alignment horizontal="center" vertical="top"/>
    </xf>
    <xf numFmtId="0" fontId="15" fillId="4" borderId="4" xfId="342" applyFont="1" applyFill="1" applyBorder="1" applyAlignment="1">
      <alignment horizontal="center" vertical="top"/>
    </xf>
    <xf numFmtId="0" fontId="15" fillId="6" borderId="4" xfId="342" applyFont="1" applyFill="1" applyBorder="1" applyAlignment="1">
      <alignment horizontal="center" vertical="top"/>
    </xf>
    <xf numFmtId="0" fontId="21" fillId="4" borderId="4" xfId="342" applyFont="1" applyFill="1" applyBorder="1" applyAlignment="1">
      <alignment horizontal="justify" vertical="top" wrapText="1"/>
    </xf>
    <xf numFmtId="0" fontId="15" fillId="4" borderId="4" xfId="342" applyFont="1" applyFill="1" applyBorder="1" applyAlignment="1">
      <alignment horizontal="justify" vertical="top" wrapText="1"/>
    </xf>
    <xf numFmtId="0" fontId="21" fillId="6" borderId="4" xfId="342" applyFont="1" applyFill="1" applyBorder="1" applyAlignment="1">
      <alignment horizontal="justify" vertical="top" wrapText="1"/>
    </xf>
    <xf numFmtId="49" fontId="26" fillId="5" borderId="2" xfId="171" applyNumberFormat="1" applyFont="1" applyFill="1" applyBorder="1" applyProtection="1">
      <alignment horizontal="center"/>
    </xf>
    <xf numFmtId="0" fontId="26" fillId="5" borderId="28" xfId="158" applyNumberFormat="1" applyFont="1" applyFill="1" applyAlignment="1" applyProtection="1">
      <alignment wrapText="1"/>
    </xf>
    <xf numFmtId="49" fontId="26" fillId="0" borderId="2" xfId="171" applyNumberFormat="1" applyFont="1" applyBorder="1" applyProtection="1">
      <alignment horizontal="center"/>
    </xf>
    <xf numFmtId="0" fontId="26" fillId="0" borderId="28" xfId="158" applyNumberFormat="1" applyFont="1" applyAlignment="1" applyProtection="1">
      <alignment wrapText="1"/>
    </xf>
    <xf numFmtId="49" fontId="26" fillId="6" borderId="2" xfId="171" applyNumberFormat="1" applyFont="1" applyFill="1" applyBorder="1" applyProtection="1">
      <alignment horizontal="center"/>
    </xf>
    <xf numFmtId="0" fontId="26" fillId="6" borderId="28" xfId="158" applyNumberFormat="1" applyFont="1" applyFill="1" applyAlignment="1" applyProtection="1">
      <alignment wrapText="1"/>
    </xf>
    <xf numFmtId="49" fontId="26" fillId="3" borderId="2" xfId="171" applyNumberFormat="1" applyFont="1" applyFill="1" applyBorder="1" applyProtection="1">
      <alignment horizontal="center"/>
    </xf>
    <xf numFmtId="0" fontId="26" fillId="3" borderId="28" xfId="158" applyNumberFormat="1" applyFont="1" applyFill="1" applyAlignment="1" applyProtection="1">
      <alignment wrapText="1"/>
    </xf>
    <xf numFmtId="49" fontId="26" fillId="0" borderId="3" xfId="171" applyNumberFormat="1" applyFont="1" applyBorder="1" applyProtection="1">
      <alignment horizontal="center"/>
    </xf>
    <xf numFmtId="0" fontId="26" fillId="0" borderId="14" xfId="158" applyNumberFormat="1" applyFont="1" applyBorder="1" applyAlignment="1" applyProtection="1">
      <alignment wrapText="1"/>
    </xf>
    <xf numFmtId="49" fontId="26" fillId="5" borderId="4" xfId="171" applyNumberFormat="1" applyFont="1" applyFill="1" applyBorder="1" applyProtection="1">
      <alignment horizontal="center"/>
    </xf>
    <xf numFmtId="0" fontId="26" fillId="5" borderId="4" xfId="158" applyNumberFormat="1" applyFont="1" applyFill="1" applyBorder="1" applyAlignment="1" applyProtection="1">
      <alignment wrapText="1"/>
    </xf>
    <xf numFmtId="49" fontId="26" fillId="0" borderId="4" xfId="171" applyNumberFormat="1" applyFont="1" applyBorder="1" applyProtection="1">
      <alignment horizontal="center"/>
    </xf>
    <xf numFmtId="0" fontId="26" fillId="0" borderId="4" xfId="158" applyNumberFormat="1" applyFont="1" applyBorder="1" applyAlignment="1" applyProtection="1">
      <alignment wrapText="1"/>
    </xf>
    <xf numFmtId="49" fontId="7" fillId="0" borderId="4" xfId="339" applyNumberFormat="1" applyFont="1" applyFill="1" applyBorder="1"/>
    <xf numFmtId="49" fontId="7" fillId="0" borderId="4" xfId="316" applyNumberFormat="1" applyFont="1" applyFill="1" applyBorder="1"/>
    <xf numFmtId="0" fontId="15" fillId="2" borderId="4" xfId="237" applyNumberFormat="1" applyFont="1" applyFill="1" applyBorder="1" applyAlignment="1">
      <alignment horizontal="left" vertical="top" wrapText="1"/>
    </xf>
    <xf numFmtId="1" fontId="15" fillId="2" borderId="5" xfId="237" applyNumberFormat="1" applyFont="1" applyFill="1" applyBorder="1" applyAlignment="1">
      <alignment horizontal="left" vertical="top" wrapText="1"/>
    </xf>
    <xf numFmtId="49" fontId="15" fillId="2" borderId="5" xfId="237" applyNumberFormat="1" applyFont="1" applyFill="1" applyBorder="1" applyAlignment="1">
      <alignment horizontal="left"/>
    </xf>
    <xf numFmtId="49" fontId="12" fillId="0" borderId="3" xfId="0" applyNumberFormat="1" applyFont="1" applyFill="1" applyBorder="1" applyAlignment="1">
      <alignment horizontal="left" wrapText="1"/>
    </xf>
    <xf numFmtId="49" fontId="15" fillId="2" borderId="5" xfId="237" applyNumberFormat="1" applyFont="1" applyFill="1" applyBorder="1" applyAlignment="1"/>
    <xf numFmtId="165" fontId="15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6" fillId="0" borderId="4" xfId="0" applyNumberFormat="1" applyFont="1" applyFill="1" applyBorder="1" applyAlignment="1">
      <alignment vertical="top" wrapText="1"/>
    </xf>
    <xf numFmtId="49" fontId="12" fillId="0" borderId="4" xfId="0" applyNumberFormat="1" applyFont="1" applyFill="1" applyBorder="1" applyAlignment="1">
      <alignment horizontal="left" wrapText="1"/>
    </xf>
    <xf numFmtId="49" fontId="6" fillId="0" borderId="4" xfId="339" applyNumberFormat="1" applyFont="1" applyFill="1" applyBorder="1"/>
    <xf numFmtId="170" fontId="0" fillId="0" borderId="4" xfId="0" applyNumberFormat="1" applyFont="1" applyFill="1" applyBorder="1" applyAlignment="1">
      <alignment vertical="top" wrapText="1"/>
    </xf>
    <xf numFmtId="49" fontId="5" fillId="0" borderId="4" xfId="339" applyNumberFormat="1" applyFont="1" applyFill="1" applyBorder="1"/>
    <xf numFmtId="49" fontId="21" fillId="0" borderId="4" xfId="237" applyNumberFormat="1" applyFont="1" applyFill="1" applyBorder="1" applyAlignment="1">
      <alignment horizontal="left"/>
    </xf>
    <xf numFmtId="0" fontId="24" fillId="0" borderId="0" xfId="243"/>
    <xf numFmtId="1" fontId="21" fillId="0" borderId="4" xfId="237" applyNumberFormat="1" applyFont="1" applyFill="1" applyBorder="1" applyAlignment="1">
      <alignment horizontal="left" vertical="top" wrapText="1"/>
    </xf>
    <xf numFmtId="165" fontId="21" fillId="0" borderId="4" xfId="237" applyNumberFormat="1" applyFont="1" applyFill="1" applyBorder="1" applyAlignment="1">
      <alignment horizontal="center"/>
    </xf>
    <xf numFmtId="49" fontId="4" fillId="0" borderId="4" xfId="316" applyNumberFormat="1" applyFont="1" applyFill="1" applyBorder="1"/>
    <xf numFmtId="49" fontId="4" fillId="0" borderId="4" xfId="339" applyNumberFormat="1" applyFont="1" applyFill="1" applyBorder="1"/>
    <xf numFmtId="1" fontId="25" fillId="2" borderId="4" xfId="237" applyNumberFormat="1" applyFont="1" applyFill="1" applyBorder="1" applyAlignment="1">
      <alignment horizontal="left" vertical="top" wrapText="1"/>
    </xf>
    <xf numFmtId="49" fontId="3" fillId="0" borderId="4" xfId="339" applyNumberFormat="1" applyFont="1" applyFill="1" applyBorder="1"/>
    <xf numFmtId="49" fontId="2" fillId="0" borderId="4" xfId="316" applyNumberFormat="1" applyFont="1" applyFill="1" applyBorder="1"/>
    <xf numFmtId="44" fontId="26" fillId="0" borderId="4" xfId="0" applyNumberFormat="1" applyFont="1" applyFill="1" applyBorder="1" applyAlignment="1">
      <alignment horizontal="left" vertical="top" wrapText="1"/>
    </xf>
    <xf numFmtId="49" fontId="1" fillId="0" borderId="4" xfId="339" applyNumberFormat="1" applyFont="1" applyFill="1" applyBorder="1"/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44" fontId="19" fillId="0" borderId="0" xfId="0" applyFont="1" applyFill="1" applyAlignment="1">
      <alignment horizontal="center" vertical="top" wrapText="1"/>
    </xf>
    <xf numFmtId="44" fontId="18" fillId="0" borderId="4" xfId="0" applyFont="1" applyFill="1" applyBorder="1" applyAlignment="1">
      <alignment horizontal="center" vertical="center"/>
    </xf>
    <xf numFmtId="165" fontId="18" fillId="0" borderId="4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41" fillId="0" borderId="0" xfId="341" applyFont="1" applyFill="1" applyBorder="1" applyAlignment="1">
      <alignment horizontal="center" vertical="center" wrapText="1"/>
    </xf>
    <xf numFmtId="0" fontId="45" fillId="0" borderId="0" xfId="327" applyFont="1" applyFill="1" applyAlignment="1">
      <alignment horizontal="left" wrapText="1"/>
    </xf>
    <xf numFmtId="0" fontId="44" fillId="0" borderId="0" xfId="327" applyFont="1" applyFill="1" applyAlignment="1"/>
    <xf numFmtId="0" fontId="41" fillId="0" borderId="4" xfId="341" applyFont="1" applyBorder="1" applyAlignment="1">
      <alignment horizontal="center" vertical="center"/>
    </xf>
    <xf numFmtId="0" fontId="42" fillId="0" borderId="4" xfId="341" applyFont="1" applyBorder="1" applyAlignment="1">
      <alignment horizontal="center" vertical="center" wrapText="1"/>
    </xf>
    <xf numFmtId="0" fontId="44" fillId="0" borderId="4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2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19" zoomScaleSheetLayoutView="100" workbookViewId="0">
      <selection activeCell="G15" sqref="G1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5" t="s">
        <v>215</v>
      </c>
      <c r="D1" s="166"/>
      <c r="E1" s="166"/>
    </row>
    <row r="2" spans="1:8" ht="15">
      <c r="B2" s="6"/>
      <c r="C2" s="166"/>
      <c r="D2" s="166"/>
      <c r="E2" s="166"/>
    </row>
    <row r="3" spans="1:8" ht="15">
      <c r="B3" s="6"/>
      <c r="C3" s="166"/>
      <c r="D3" s="166"/>
      <c r="E3" s="166"/>
    </row>
    <row r="4" spans="1:8" ht="33.75" customHeight="1">
      <c r="B4" s="6"/>
      <c r="C4" s="166"/>
      <c r="D4" s="166"/>
      <c r="E4" s="166"/>
    </row>
    <row r="5" spans="1:8" ht="39.75" customHeight="1">
      <c r="C5" s="166"/>
      <c r="D5" s="166"/>
      <c r="E5" s="166"/>
    </row>
    <row r="6" spans="1:8" ht="63" customHeight="1">
      <c r="A6" s="167" t="s">
        <v>176</v>
      </c>
      <c r="B6" s="167"/>
      <c r="C6" s="167"/>
      <c r="D6" s="167"/>
      <c r="E6" s="16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8" t="s">
        <v>23</v>
      </c>
      <c r="B8" s="168" t="s">
        <v>2</v>
      </c>
      <c r="C8" s="169" t="s">
        <v>7</v>
      </c>
      <c r="D8" s="169"/>
      <c r="E8" s="169"/>
      <c r="F8" s="14"/>
      <c r="G8" s="15"/>
    </row>
    <row r="9" spans="1:8" s="16" customFormat="1" ht="16.5" customHeight="1">
      <c r="A9" s="168"/>
      <c r="B9" s="168"/>
      <c r="C9" s="25" t="s">
        <v>26</v>
      </c>
      <c r="D9" s="25" t="s">
        <v>27</v>
      </c>
      <c r="E9" s="25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0" t="s">
        <v>29</v>
      </c>
      <c r="B11" s="123" t="s">
        <v>30</v>
      </c>
      <c r="C11" s="28">
        <f>C12+C35</f>
        <v>1649.3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21" t="s">
        <v>31</v>
      </c>
      <c r="B12" s="124" t="s">
        <v>32</v>
      </c>
      <c r="C12" s="26">
        <f>C13+C18+C25+C30</f>
        <v>1649.3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22" t="s">
        <v>134</v>
      </c>
      <c r="B13" s="125" t="s">
        <v>156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26" t="s">
        <v>135</v>
      </c>
      <c r="B14" s="127" t="s">
        <v>157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28" t="s">
        <v>191</v>
      </c>
      <c r="B15" s="129" t="s">
        <v>190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26" t="s">
        <v>136</v>
      </c>
      <c r="B16" s="127" t="s">
        <v>158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28" t="s">
        <v>137</v>
      </c>
      <c r="B17" s="129" t="s">
        <v>159</v>
      </c>
      <c r="C17" s="27">
        <v>346.6</v>
      </c>
      <c r="D17" s="27"/>
      <c r="E17" s="27"/>
      <c r="F17" s="19"/>
      <c r="G17" s="20"/>
    </row>
    <row r="18" spans="1:7" s="21" customFormat="1" ht="30">
      <c r="A18" s="130" t="s">
        <v>138</v>
      </c>
      <c r="B18" s="131" t="s">
        <v>160</v>
      </c>
      <c r="C18" s="27">
        <f>C19+C21+C23</f>
        <v>298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26" t="s">
        <v>139</v>
      </c>
      <c r="B19" s="127" t="s">
        <v>161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28" t="s">
        <v>140</v>
      </c>
      <c r="B20" s="129" t="s">
        <v>161</v>
      </c>
      <c r="C20" s="27"/>
      <c r="D20" s="27"/>
      <c r="E20" s="27"/>
      <c r="F20" s="19"/>
      <c r="G20" s="20"/>
    </row>
    <row r="21" spans="1:7" s="21" customFormat="1" ht="30">
      <c r="A21" s="126" t="s">
        <v>141</v>
      </c>
      <c r="B21" s="127" t="s">
        <v>162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28" t="s">
        <v>142</v>
      </c>
      <c r="B22" s="129" t="s">
        <v>162</v>
      </c>
      <c r="C22" s="27"/>
      <c r="D22" s="27"/>
      <c r="E22" s="27"/>
      <c r="F22" s="19"/>
      <c r="G22" s="20"/>
    </row>
    <row r="23" spans="1:7" s="21" customFormat="1" ht="15.75">
      <c r="A23" s="126" t="s">
        <v>143</v>
      </c>
      <c r="B23" s="127" t="s">
        <v>33</v>
      </c>
      <c r="C23" s="27">
        <f>C24</f>
        <v>298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28" t="s">
        <v>144</v>
      </c>
      <c r="B24" s="129" t="s">
        <v>163</v>
      </c>
      <c r="C24" s="27">
        <v>298</v>
      </c>
      <c r="D24" s="27"/>
      <c r="E24" s="27"/>
      <c r="F24" s="19"/>
      <c r="G24" s="20"/>
    </row>
    <row r="25" spans="1:7" s="21" customFormat="1" ht="30">
      <c r="A25" s="130" t="s">
        <v>145</v>
      </c>
      <c r="B25" s="131" t="s">
        <v>164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26" t="s">
        <v>146</v>
      </c>
      <c r="B26" s="127" t="s">
        <v>165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28" t="s">
        <v>147</v>
      </c>
      <c r="B27" s="129" t="s">
        <v>166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26" t="s">
        <v>148</v>
      </c>
      <c r="B28" s="127" t="s">
        <v>167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28" t="s">
        <v>149</v>
      </c>
      <c r="B29" s="129" t="s">
        <v>168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32" t="s">
        <v>150</v>
      </c>
      <c r="B30" s="133" t="s">
        <v>35</v>
      </c>
      <c r="C30" s="27">
        <f t="shared" ref="C30:E31" si="0">C31</f>
        <v>542.5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26" t="s">
        <v>151</v>
      </c>
      <c r="B31" s="127" t="s">
        <v>197</v>
      </c>
      <c r="C31" s="27">
        <f t="shared" si="0"/>
        <v>542.5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28" t="s">
        <v>152</v>
      </c>
      <c r="B32" s="129" t="s">
        <v>198</v>
      </c>
      <c r="C32" s="27">
        <v>542.5</v>
      </c>
      <c r="D32" s="27">
        <v>207.5</v>
      </c>
      <c r="E32" s="27">
        <v>207.5</v>
      </c>
      <c r="F32" s="19"/>
      <c r="G32" s="20"/>
    </row>
    <row r="33" spans="1:7" s="21" customFormat="1" ht="30">
      <c r="A33" s="126" t="s">
        <v>36</v>
      </c>
      <c r="B33" s="127" t="s">
        <v>37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34" t="s">
        <v>153</v>
      </c>
      <c r="B34" s="135" t="s">
        <v>169</v>
      </c>
      <c r="C34" s="27"/>
      <c r="D34" s="27"/>
      <c r="E34" s="27"/>
      <c r="F34" s="22"/>
      <c r="G34" s="20"/>
    </row>
    <row r="35" spans="1:7" s="21" customFormat="1" ht="15.75">
      <c r="A35" s="136" t="s">
        <v>154</v>
      </c>
      <c r="B35" s="137" t="s">
        <v>170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38" t="s">
        <v>155</v>
      </c>
      <c r="B36" s="139" t="s">
        <v>171</v>
      </c>
      <c r="C36" s="27"/>
      <c r="D36" s="27"/>
      <c r="E36" s="27"/>
      <c r="F36" s="23"/>
      <c r="G36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4"/>
  <sheetViews>
    <sheetView tabSelected="1" view="pageBreakPreview" topLeftCell="A70" zoomScaleSheetLayoutView="100" workbookViewId="0">
      <selection activeCell="N76" sqref="N7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216</v>
      </c>
      <c r="J1" s="171"/>
      <c r="K1" s="171"/>
      <c r="L1" s="171"/>
    </row>
    <row r="2" spans="1:12" ht="66" customHeight="1">
      <c r="A2" s="172" t="s">
        <v>177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899999999999999" customHeight="1">
      <c r="A4" s="174" t="s">
        <v>2</v>
      </c>
      <c r="B4" s="174" t="s">
        <v>21</v>
      </c>
      <c r="C4" s="174" t="s">
        <v>3</v>
      </c>
      <c r="D4" s="174" t="s">
        <v>4</v>
      </c>
      <c r="E4" s="174" t="s">
        <v>5</v>
      </c>
      <c r="F4" s="174"/>
      <c r="G4" s="174"/>
      <c r="H4" s="174"/>
      <c r="I4" s="174" t="s">
        <v>6</v>
      </c>
      <c r="J4" s="174" t="s">
        <v>7</v>
      </c>
      <c r="K4" s="174"/>
      <c r="L4" s="174"/>
    </row>
    <row r="5" spans="1:12" ht="16.350000000000001" customHeight="1">
      <c r="A5" s="174" t="s">
        <v>0</v>
      </c>
      <c r="B5" s="174" t="s">
        <v>0</v>
      </c>
      <c r="C5" s="174" t="s">
        <v>0</v>
      </c>
      <c r="D5" s="174" t="s">
        <v>0</v>
      </c>
      <c r="E5" s="174" t="s">
        <v>0</v>
      </c>
      <c r="F5" s="174"/>
      <c r="G5" s="174"/>
      <c r="H5" s="174"/>
      <c r="I5" s="174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2465.3000000000002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208</v>
      </c>
      <c r="B8" s="32" t="s">
        <v>178</v>
      </c>
      <c r="C8" s="32"/>
      <c r="D8" s="32"/>
      <c r="E8" s="5"/>
      <c r="F8" s="5"/>
      <c r="G8" s="5"/>
      <c r="H8" s="5"/>
      <c r="I8" s="42"/>
      <c r="J8" s="43">
        <f>J9+J45+J55+J72+J92</f>
        <v>2465.3000000000002</v>
      </c>
      <c r="K8" s="43">
        <f>K9+K45+K55+K72+K92+K99</f>
        <v>1208.7</v>
      </c>
      <c r="L8" s="43">
        <f>L9+L45+L55+L72+L92+L99</f>
        <v>1230.6000000000001</v>
      </c>
    </row>
    <row r="9" spans="1:12" ht="15.75" customHeight="1">
      <c r="A9" s="31" t="s">
        <v>38</v>
      </c>
      <c r="B9" s="32" t="s">
        <v>178</v>
      </c>
      <c r="C9" s="32" t="s">
        <v>39</v>
      </c>
      <c r="D9" s="33"/>
      <c r="E9" s="48"/>
      <c r="F9" s="48"/>
      <c r="G9" s="48"/>
      <c r="H9" s="48"/>
      <c r="I9" s="44"/>
      <c r="J9" s="45">
        <f>J10+J19+J39</f>
        <v>1436.7</v>
      </c>
      <c r="K9" s="45">
        <f>K10+K19+K39</f>
        <v>642.5</v>
      </c>
      <c r="L9" s="45">
        <f>L10+L19+L39</f>
        <v>632.4</v>
      </c>
    </row>
    <row r="10" spans="1:12" ht="60">
      <c r="A10" s="34" t="s">
        <v>40</v>
      </c>
      <c r="B10" s="33" t="s">
        <v>178</v>
      </c>
      <c r="C10" s="112" t="s">
        <v>39</v>
      </c>
      <c r="D10" s="112" t="s">
        <v>41</v>
      </c>
      <c r="E10" s="48"/>
      <c r="F10" s="48"/>
      <c r="G10" s="48"/>
      <c r="H10" s="48"/>
      <c r="I10" s="112"/>
      <c r="J10" s="50">
        <f>J11+J16</f>
        <v>537.79999999999995</v>
      </c>
      <c r="K10" s="50">
        <f>K11</f>
        <v>260.2</v>
      </c>
      <c r="L10" s="45">
        <f>L11</f>
        <v>242.4</v>
      </c>
    </row>
    <row r="11" spans="1:12" ht="30">
      <c r="A11" s="34" t="s">
        <v>173</v>
      </c>
      <c r="B11" s="33" t="s">
        <v>178</v>
      </c>
      <c r="C11" s="33" t="s">
        <v>39</v>
      </c>
      <c r="D11" s="33" t="s">
        <v>41</v>
      </c>
      <c r="E11" s="47">
        <v>65</v>
      </c>
      <c r="F11" s="47">
        <v>0</v>
      </c>
      <c r="G11" s="47"/>
      <c r="H11" s="47"/>
      <c r="I11" s="33"/>
      <c r="J11" s="45">
        <f>J12</f>
        <v>370</v>
      </c>
      <c r="K11" s="45">
        <f t="shared" ref="K11:L13" si="0">K12</f>
        <v>260.2</v>
      </c>
      <c r="L11" s="45">
        <f t="shared" si="0"/>
        <v>242.4</v>
      </c>
    </row>
    <row r="12" spans="1:12" ht="15">
      <c r="A12" s="34" t="s">
        <v>42</v>
      </c>
      <c r="B12" s="33" t="s">
        <v>178</v>
      </c>
      <c r="C12" s="33" t="s">
        <v>39</v>
      </c>
      <c r="D12" s="33" t="s">
        <v>41</v>
      </c>
      <c r="E12" s="47">
        <v>65</v>
      </c>
      <c r="F12" s="47">
        <v>1</v>
      </c>
      <c r="G12" s="47"/>
      <c r="H12" s="47"/>
      <c r="I12" s="33"/>
      <c r="J12" s="45">
        <f>J13</f>
        <v>370</v>
      </c>
      <c r="K12" s="45">
        <f t="shared" si="0"/>
        <v>260.2</v>
      </c>
      <c r="L12" s="45">
        <f t="shared" si="0"/>
        <v>242.4</v>
      </c>
    </row>
    <row r="13" spans="1:12" ht="36" customHeight="1">
      <c r="A13" s="34" t="s">
        <v>43</v>
      </c>
      <c r="B13" s="33" t="s">
        <v>178</v>
      </c>
      <c r="C13" s="33" t="s">
        <v>39</v>
      </c>
      <c r="D13" s="33" t="s">
        <v>41</v>
      </c>
      <c r="E13" s="47">
        <v>65</v>
      </c>
      <c r="F13" s="47">
        <v>1</v>
      </c>
      <c r="G13" s="47" t="s">
        <v>69</v>
      </c>
      <c r="H13" s="47" t="s">
        <v>80</v>
      </c>
      <c r="I13" s="33"/>
      <c r="J13" s="45">
        <f>J14</f>
        <v>370</v>
      </c>
      <c r="K13" s="45">
        <f t="shared" si="0"/>
        <v>260.2</v>
      </c>
      <c r="L13" s="45">
        <f t="shared" si="0"/>
        <v>242.4</v>
      </c>
    </row>
    <row r="14" spans="1:12" ht="120">
      <c r="A14" s="34" t="s">
        <v>44</v>
      </c>
      <c r="B14" s="33" t="s">
        <v>178</v>
      </c>
      <c r="C14" s="33" t="s">
        <v>39</v>
      </c>
      <c r="D14" s="33" t="s">
        <v>41</v>
      </c>
      <c r="E14" s="47">
        <v>65</v>
      </c>
      <c r="F14" s="47">
        <v>1</v>
      </c>
      <c r="G14" s="47" t="s">
        <v>69</v>
      </c>
      <c r="H14" s="47" t="s">
        <v>80</v>
      </c>
      <c r="I14" s="33" t="s">
        <v>71</v>
      </c>
      <c r="J14" s="45">
        <f>J15</f>
        <v>370</v>
      </c>
      <c r="K14" s="45">
        <f>K15</f>
        <v>260.2</v>
      </c>
      <c r="L14" s="45">
        <f>L15</f>
        <v>242.4</v>
      </c>
    </row>
    <row r="15" spans="1:12" ht="45">
      <c r="A15" s="34" t="s">
        <v>45</v>
      </c>
      <c r="B15" s="33" t="s">
        <v>178</v>
      </c>
      <c r="C15" s="33" t="s">
        <v>39</v>
      </c>
      <c r="D15" s="33" t="s">
        <v>41</v>
      </c>
      <c r="E15" s="47">
        <v>65</v>
      </c>
      <c r="F15" s="47">
        <v>1</v>
      </c>
      <c r="G15" s="47" t="s">
        <v>69</v>
      </c>
      <c r="H15" s="47" t="s">
        <v>80</v>
      </c>
      <c r="I15" s="33" t="s">
        <v>72</v>
      </c>
      <c r="J15" s="45">
        <v>370</v>
      </c>
      <c r="K15" s="45">
        <v>260.2</v>
      </c>
      <c r="L15" s="45">
        <v>242.4</v>
      </c>
    </row>
    <row r="16" spans="1:12" ht="91.5" customHeight="1">
      <c r="A16" s="34" t="s">
        <v>212</v>
      </c>
      <c r="B16" s="33" t="s">
        <v>178</v>
      </c>
      <c r="C16" s="33" t="s">
        <v>39</v>
      </c>
      <c r="D16" s="33" t="s">
        <v>41</v>
      </c>
      <c r="E16" s="47" t="s">
        <v>188</v>
      </c>
      <c r="F16" s="47" t="s">
        <v>8</v>
      </c>
      <c r="G16" s="47" t="s">
        <v>69</v>
      </c>
      <c r="H16" s="47" t="s">
        <v>211</v>
      </c>
      <c r="I16" s="33"/>
      <c r="J16" s="45">
        <f>J17</f>
        <v>167.8</v>
      </c>
      <c r="K16" s="45"/>
      <c r="L16" s="45"/>
    </row>
    <row r="17" spans="1:12" ht="120.75" customHeight="1">
      <c r="A17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178</v>
      </c>
      <c r="C17" s="33" t="s">
        <v>39</v>
      </c>
      <c r="D17" s="33" t="s">
        <v>41</v>
      </c>
      <c r="E17" s="47" t="s">
        <v>188</v>
      </c>
      <c r="F17" s="47" t="s">
        <v>8</v>
      </c>
      <c r="G17" s="47" t="s">
        <v>69</v>
      </c>
      <c r="H17" s="47" t="s">
        <v>211</v>
      </c>
      <c r="I17" s="33" t="s">
        <v>71</v>
      </c>
      <c r="J17" s="45">
        <f>J18</f>
        <v>167.8</v>
      </c>
      <c r="K17" s="45"/>
      <c r="L17" s="45"/>
    </row>
    <row r="18" spans="1:12" ht="47.25" customHeight="1">
      <c r="A18" s="34" t="str">
        <f>A15</f>
        <v>Расходы на выплаты персоналу государственных (муниципальных) органов</v>
      </c>
      <c r="B18" s="33" t="s">
        <v>178</v>
      </c>
      <c r="C18" s="33" t="s">
        <v>39</v>
      </c>
      <c r="D18" s="33" t="s">
        <v>41</v>
      </c>
      <c r="E18" s="47" t="s">
        <v>188</v>
      </c>
      <c r="F18" s="47" t="s">
        <v>8</v>
      </c>
      <c r="G18" s="47" t="s">
        <v>69</v>
      </c>
      <c r="H18" s="47" t="s">
        <v>211</v>
      </c>
      <c r="I18" s="33" t="s">
        <v>72</v>
      </c>
      <c r="J18" s="45">
        <v>167.8</v>
      </c>
      <c r="K18" s="45"/>
      <c r="L18" s="45"/>
    </row>
    <row r="19" spans="1:12" ht="89.25" customHeight="1">
      <c r="A19" s="34" t="s">
        <v>46</v>
      </c>
      <c r="B19" s="33" t="s">
        <v>178</v>
      </c>
      <c r="C19" s="112" t="s">
        <v>39</v>
      </c>
      <c r="D19" s="112" t="s">
        <v>47</v>
      </c>
      <c r="E19" s="47"/>
      <c r="F19" s="47"/>
      <c r="G19" s="47"/>
      <c r="H19" s="47"/>
      <c r="I19" s="44"/>
      <c r="J19" s="50">
        <f>J20+J34+J25</f>
        <v>893.90000000000009</v>
      </c>
      <c r="K19" s="50">
        <f>K20+K34</f>
        <v>377.3</v>
      </c>
      <c r="L19" s="50">
        <f>L20+L34</f>
        <v>385</v>
      </c>
    </row>
    <row r="20" spans="1:12" ht="47.25" customHeight="1">
      <c r="A20" s="34" t="s">
        <v>232</v>
      </c>
      <c r="B20" s="33" t="s">
        <v>178</v>
      </c>
      <c r="C20" s="155" t="s">
        <v>39</v>
      </c>
      <c r="D20" s="155" t="s">
        <v>47</v>
      </c>
      <c r="E20" s="47">
        <v>65</v>
      </c>
      <c r="F20" s="47">
        <v>0</v>
      </c>
      <c r="G20" s="47"/>
      <c r="H20" s="47"/>
      <c r="I20" s="44"/>
      <c r="J20" s="45">
        <f>J21</f>
        <v>763.5</v>
      </c>
      <c r="K20" s="45">
        <f>K21</f>
        <v>377.1</v>
      </c>
      <c r="L20" s="45">
        <f>L21</f>
        <v>384.8</v>
      </c>
    </row>
    <row r="21" spans="1:12" ht="45.75" customHeight="1">
      <c r="A21" s="34" t="s">
        <v>233</v>
      </c>
      <c r="B21" s="33" t="s">
        <v>178</v>
      </c>
      <c r="C21" s="33" t="s">
        <v>39</v>
      </c>
      <c r="D21" s="33" t="s">
        <v>47</v>
      </c>
      <c r="E21" s="47">
        <v>65</v>
      </c>
      <c r="F21" s="47">
        <v>2</v>
      </c>
      <c r="G21" s="47"/>
      <c r="H21" s="47"/>
      <c r="I21" s="44"/>
      <c r="J21" s="45">
        <f>J22+J28</f>
        <v>763.5</v>
      </c>
      <c r="K21" s="45">
        <f>K22+K28</f>
        <v>377.1</v>
      </c>
      <c r="L21" s="45">
        <f>L22+L28</f>
        <v>384.8</v>
      </c>
    </row>
    <row r="22" spans="1:12" ht="45">
      <c r="A22" s="34" t="s">
        <v>49</v>
      </c>
      <c r="B22" s="33" t="s">
        <v>178</v>
      </c>
      <c r="C22" s="33" t="s">
        <v>39</v>
      </c>
      <c r="D22" s="33" t="s">
        <v>47</v>
      </c>
      <c r="E22" s="47">
        <v>65</v>
      </c>
      <c r="F22" s="47">
        <v>2</v>
      </c>
      <c r="G22" s="47" t="s">
        <v>69</v>
      </c>
      <c r="H22" s="47" t="s">
        <v>81</v>
      </c>
      <c r="I22" s="44"/>
      <c r="J22" s="45">
        <f t="shared" ref="J22:L23" si="1">J23</f>
        <v>386.5</v>
      </c>
      <c r="K22" s="45">
        <f t="shared" si="1"/>
        <v>272.10000000000002</v>
      </c>
      <c r="L22" s="45">
        <f t="shared" si="1"/>
        <v>274.8</v>
      </c>
    </row>
    <row r="23" spans="1:12" ht="120">
      <c r="A23" s="34" t="s">
        <v>44</v>
      </c>
      <c r="B23" s="33" t="s">
        <v>178</v>
      </c>
      <c r="C23" s="33" t="s">
        <v>39</v>
      </c>
      <c r="D23" s="33" t="s">
        <v>47</v>
      </c>
      <c r="E23" s="47">
        <v>65</v>
      </c>
      <c r="F23" s="47">
        <v>2</v>
      </c>
      <c r="G23" s="47" t="s">
        <v>69</v>
      </c>
      <c r="H23" s="47" t="s">
        <v>81</v>
      </c>
      <c r="I23" s="44" t="s">
        <v>71</v>
      </c>
      <c r="J23" s="45">
        <f t="shared" si="1"/>
        <v>386.5</v>
      </c>
      <c r="K23" s="45">
        <f t="shared" si="1"/>
        <v>272.10000000000002</v>
      </c>
      <c r="L23" s="45">
        <f t="shared" si="1"/>
        <v>274.8</v>
      </c>
    </row>
    <row r="24" spans="1:12" ht="45">
      <c r="A24" s="34" t="s">
        <v>45</v>
      </c>
      <c r="B24" s="33" t="s">
        <v>178</v>
      </c>
      <c r="C24" s="33" t="s">
        <v>39</v>
      </c>
      <c r="D24" s="33" t="s">
        <v>47</v>
      </c>
      <c r="E24" s="47">
        <v>65</v>
      </c>
      <c r="F24" s="47">
        <v>2</v>
      </c>
      <c r="G24" s="47" t="s">
        <v>69</v>
      </c>
      <c r="H24" s="47" t="s">
        <v>81</v>
      </c>
      <c r="I24" s="44" t="s">
        <v>72</v>
      </c>
      <c r="J24" s="45">
        <v>386.5</v>
      </c>
      <c r="K24" s="45">
        <v>272.10000000000002</v>
      </c>
      <c r="L24" s="45">
        <v>274.8</v>
      </c>
    </row>
    <row r="25" spans="1:12" ht="91.5" customHeight="1">
      <c r="A25" s="34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3" t="s">
        <v>178</v>
      </c>
      <c r="C25" s="33" t="s">
        <v>39</v>
      </c>
      <c r="D25" s="33" t="s">
        <v>47</v>
      </c>
      <c r="E25" s="47" t="s">
        <v>188</v>
      </c>
      <c r="F25" s="47" t="s">
        <v>9</v>
      </c>
      <c r="G25" s="47" t="s">
        <v>69</v>
      </c>
      <c r="H25" s="47" t="s">
        <v>211</v>
      </c>
      <c r="I25" s="44"/>
      <c r="J25" s="45">
        <f>J26</f>
        <v>130.19999999999999</v>
      </c>
      <c r="K25" s="45"/>
      <c r="L25" s="45"/>
    </row>
    <row r="26" spans="1:12" ht="121.5" customHeight="1">
      <c r="A26" s="34" t="str">
        <f>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3" t="s">
        <v>178</v>
      </c>
      <c r="C26" s="33" t="s">
        <v>39</v>
      </c>
      <c r="D26" s="33" t="s">
        <v>47</v>
      </c>
      <c r="E26" s="47" t="s">
        <v>188</v>
      </c>
      <c r="F26" s="47" t="s">
        <v>9</v>
      </c>
      <c r="G26" s="47" t="s">
        <v>69</v>
      </c>
      <c r="H26" s="47" t="s">
        <v>211</v>
      </c>
      <c r="I26" s="44" t="s">
        <v>71</v>
      </c>
      <c r="J26" s="45">
        <f>J27</f>
        <v>130.19999999999999</v>
      </c>
      <c r="K26" s="45"/>
      <c r="L26" s="45"/>
    </row>
    <row r="27" spans="1:12" ht="49.5" customHeight="1">
      <c r="A27" s="34" t="str">
        <f>A18</f>
        <v>Расходы на выплаты персоналу государственных (муниципальных) органов</v>
      </c>
      <c r="B27" s="33" t="s">
        <v>178</v>
      </c>
      <c r="C27" s="33" t="s">
        <v>39</v>
      </c>
      <c r="D27" s="33" t="s">
        <v>47</v>
      </c>
      <c r="E27" s="47" t="s">
        <v>188</v>
      </c>
      <c r="F27" s="47" t="s">
        <v>9</v>
      </c>
      <c r="G27" s="47" t="s">
        <v>69</v>
      </c>
      <c r="H27" s="47" t="s">
        <v>211</v>
      </c>
      <c r="I27" s="44" t="s">
        <v>72</v>
      </c>
      <c r="J27" s="45">
        <v>130.19999999999999</v>
      </c>
      <c r="K27" s="45"/>
      <c r="L27" s="45"/>
    </row>
    <row r="28" spans="1:12" ht="36" customHeight="1">
      <c r="A28" s="34" t="s">
        <v>50</v>
      </c>
      <c r="B28" s="33" t="s">
        <v>178</v>
      </c>
      <c r="C28" s="33" t="s">
        <v>39</v>
      </c>
      <c r="D28" s="33" t="s">
        <v>47</v>
      </c>
      <c r="E28" s="47">
        <v>65</v>
      </c>
      <c r="F28" s="47">
        <v>2</v>
      </c>
      <c r="G28" s="47" t="s">
        <v>69</v>
      </c>
      <c r="H28" s="47" t="s">
        <v>82</v>
      </c>
      <c r="I28" s="44"/>
      <c r="J28" s="45">
        <f>+J29+J31</f>
        <v>377</v>
      </c>
      <c r="K28" s="45">
        <f>+K29+K31</f>
        <v>105</v>
      </c>
      <c r="L28" s="45">
        <f>+L29+L31</f>
        <v>110</v>
      </c>
    </row>
    <row r="29" spans="1:12" ht="47.25" customHeight="1">
      <c r="A29" s="34" t="s">
        <v>226</v>
      </c>
      <c r="B29" s="33" t="s">
        <v>178</v>
      </c>
      <c r="C29" s="33" t="s">
        <v>39</v>
      </c>
      <c r="D29" s="33" t="s">
        <v>47</v>
      </c>
      <c r="E29" s="47">
        <v>65</v>
      </c>
      <c r="F29" s="47">
        <v>2</v>
      </c>
      <c r="G29" s="47" t="s">
        <v>69</v>
      </c>
      <c r="H29" s="47" t="s">
        <v>82</v>
      </c>
      <c r="I29" s="44" t="s">
        <v>73</v>
      </c>
      <c r="J29" s="45">
        <f>J30</f>
        <v>370</v>
      </c>
      <c r="K29" s="45">
        <f>K30</f>
        <v>100</v>
      </c>
      <c r="L29" s="45">
        <f>L30</f>
        <v>105</v>
      </c>
    </row>
    <row r="30" spans="1:12" ht="60">
      <c r="A30" s="34" t="s">
        <v>48</v>
      </c>
      <c r="B30" s="33" t="s">
        <v>178</v>
      </c>
      <c r="C30" s="33" t="s">
        <v>39</v>
      </c>
      <c r="D30" s="33" t="s">
        <v>47</v>
      </c>
      <c r="E30" s="47">
        <v>65</v>
      </c>
      <c r="F30" s="47">
        <v>2</v>
      </c>
      <c r="G30" s="47" t="s">
        <v>69</v>
      </c>
      <c r="H30" s="47" t="s">
        <v>82</v>
      </c>
      <c r="I30" s="44" t="s">
        <v>74</v>
      </c>
      <c r="J30" s="45">
        <v>370</v>
      </c>
      <c r="K30" s="45">
        <v>100</v>
      </c>
      <c r="L30" s="45">
        <v>105</v>
      </c>
    </row>
    <row r="31" spans="1:12" ht="15">
      <c r="A31" s="34" t="s">
        <v>51</v>
      </c>
      <c r="B31" s="33" t="s">
        <v>178</v>
      </c>
      <c r="C31" s="33" t="s">
        <v>39</v>
      </c>
      <c r="D31" s="33" t="s">
        <v>47</v>
      </c>
      <c r="E31" s="47">
        <v>65</v>
      </c>
      <c r="F31" s="47">
        <v>2</v>
      </c>
      <c r="G31" s="47" t="s">
        <v>69</v>
      </c>
      <c r="H31" s="47" t="s">
        <v>82</v>
      </c>
      <c r="I31" s="44" t="s">
        <v>75</v>
      </c>
      <c r="J31" s="45">
        <f>J32+J33</f>
        <v>7</v>
      </c>
      <c r="K31" s="45">
        <f>K33</f>
        <v>5</v>
      </c>
      <c r="L31" s="45">
        <f>L33</f>
        <v>5</v>
      </c>
    </row>
    <row r="32" spans="1:12" ht="15">
      <c r="A32" s="34" t="s">
        <v>218</v>
      </c>
      <c r="B32" s="33" t="s">
        <v>178</v>
      </c>
      <c r="C32" s="33" t="s">
        <v>39</v>
      </c>
      <c r="D32" s="33" t="s">
        <v>47</v>
      </c>
      <c r="E32" s="47" t="s">
        <v>188</v>
      </c>
      <c r="F32" s="47" t="s">
        <v>9</v>
      </c>
      <c r="G32" s="47" t="s">
        <v>69</v>
      </c>
      <c r="H32" s="47" t="s">
        <v>82</v>
      </c>
      <c r="I32" s="44" t="s">
        <v>217</v>
      </c>
      <c r="J32" s="45">
        <v>4</v>
      </c>
      <c r="K32" s="45"/>
      <c r="L32" s="45"/>
    </row>
    <row r="33" spans="1:12" ht="30">
      <c r="A33" s="34" t="s">
        <v>52</v>
      </c>
      <c r="B33" s="33" t="s">
        <v>178</v>
      </c>
      <c r="C33" s="33" t="s">
        <v>39</v>
      </c>
      <c r="D33" s="33" t="s">
        <v>47</v>
      </c>
      <c r="E33" s="47">
        <v>65</v>
      </c>
      <c r="F33" s="47">
        <v>2</v>
      </c>
      <c r="G33" s="47" t="s">
        <v>69</v>
      </c>
      <c r="H33" s="47" t="s">
        <v>82</v>
      </c>
      <c r="I33" s="44" t="s">
        <v>76</v>
      </c>
      <c r="J33" s="45">
        <v>3</v>
      </c>
      <c r="K33" s="45">
        <v>5</v>
      </c>
      <c r="L33" s="45">
        <v>5</v>
      </c>
    </row>
    <row r="34" spans="1:12" ht="91.5" customHeight="1">
      <c r="A34" s="34" t="s">
        <v>179</v>
      </c>
      <c r="B34" s="33" t="s">
        <v>178</v>
      </c>
      <c r="C34" s="33" t="s">
        <v>39</v>
      </c>
      <c r="D34" s="33" t="s">
        <v>47</v>
      </c>
      <c r="E34" s="47">
        <v>89</v>
      </c>
      <c r="F34" s="47">
        <v>0</v>
      </c>
      <c r="G34" s="47"/>
      <c r="H34" s="47"/>
      <c r="I34" s="44"/>
      <c r="J34" s="45">
        <f t="shared" ref="J34:L37" si="2">J35</f>
        <v>0.2</v>
      </c>
      <c r="K34" s="45">
        <f t="shared" si="2"/>
        <v>0.2</v>
      </c>
      <c r="L34" s="45">
        <f t="shared" si="2"/>
        <v>0.2</v>
      </c>
    </row>
    <row r="35" spans="1:12" ht="108.75" customHeight="1">
      <c r="A35" s="34" t="s">
        <v>181</v>
      </c>
      <c r="B35" s="33" t="s">
        <v>178</v>
      </c>
      <c r="C35" s="33" t="s">
        <v>39</v>
      </c>
      <c r="D35" s="33" t="s">
        <v>47</v>
      </c>
      <c r="E35" s="47">
        <v>89</v>
      </c>
      <c r="F35" s="47">
        <v>1</v>
      </c>
      <c r="G35" s="47"/>
      <c r="H35" s="47"/>
      <c r="I35" s="44"/>
      <c r="J35" s="45">
        <f t="shared" si="2"/>
        <v>0.2</v>
      </c>
      <c r="K35" s="45">
        <f t="shared" si="2"/>
        <v>0.2</v>
      </c>
      <c r="L35" s="45">
        <f t="shared" si="2"/>
        <v>0.2</v>
      </c>
    </row>
    <row r="36" spans="1:12" ht="195">
      <c r="A36" s="34" t="s">
        <v>34</v>
      </c>
      <c r="B36" s="33" t="s">
        <v>178</v>
      </c>
      <c r="C36" s="33" t="s">
        <v>39</v>
      </c>
      <c r="D36" s="33" t="s">
        <v>47</v>
      </c>
      <c r="E36" s="47">
        <v>89</v>
      </c>
      <c r="F36" s="47">
        <v>1</v>
      </c>
      <c r="G36" s="47" t="s">
        <v>69</v>
      </c>
      <c r="H36" s="47" t="s">
        <v>83</v>
      </c>
      <c r="I36" s="44"/>
      <c r="J36" s="46">
        <f t="shared" si="2"/>
        <v>0.2</v>
      </c>
      <c r="K36" s="46">
        <f t="shared" si="2"/>
        <v>0.2</v>
      </c>
      <c r="L36" s="46">
        <f t="shared" si="2"/>
        <v>0.2</v>
      </c>
    </row>
    <row r="37" spans="1:12" ht="48" customHeight="1">
      <c r="A37" s="34" t="str">
        <f>A29</f>
        <v>Закупка товаров, работ и услуг для  государственных (муниципальных) нужд</v>
      </c>
      <c r="B37" s="33" t="s">
        <v>178</v>
      </c>
      <c r="C37" s="33" t="s">
        <v>39</v>
      </c>
      <c r="D37" s="33" t="s">
        <v>47</v>
      </c>
      <c r="E37" s="47">
        <v>89</v>
      </c>
      <c r="F37" s="47">
        <v>1</v>
      </c>
      <c r="G37" s="47" t="s">
        <v>69</v>
      </c>
      <c r="H37" s="47" t="s">
        <v>83</v>
      </c>
      <c r="I37" s="44" t="s">
        <v>73</v>
      </c>
      <c r="J37" s="46">
        <f t="shared" si="2"/>
        <v>0.2</v>
      </c>
      <c r="K37" s="46">
        <f t="shared" si="2"/>
        <v>0.2</v>
      </c>
      <c r="L37" s="46">
        <f t="shared" si="2"/>
        <v>0.2</v>
      </c>
    </row>
    <row r="38" spans="1:12" ht="60">
      <c r="A38" s="34" t="s">
        <v>48</v>
      </c>
      <c r="B38" s="33" t="s">
        <v>178</v>
      </c>
      <c r="C38" s="33" t="s">
        <v>39</v>
      </c>
      <c r="D38" s="33" t="s">
        <v>47</v>
      </c>
      <c r="E38" s="47">
        <v>89</v>
      </c>
      <c r="F38" s="47">
        <v>1</v>
      </c>
      <c r="G38" s="47" t="s">
        <v>69</v>
      </c>
      <c r="H38" s="47" t="s">
        <v>83</v>
      </c>
      <c r="I38" s="44" t="s">
        <v>74</v>
      </c>
      <c r="J38" s="46">
        <v>0.2</v>
      </c>
      <c r="K38" s="46">
        <v>0.2</v>
      </c>
      <c r="L38" s="46">
        <v>0.2</v>
      </c>
    </row>
    <row r="39" spans="1:12" ht="15">
      <c r="A39" s="34" t="s">
        <v>54</v>
      </c>
      <c r="B39" s="33" t="s">
        <v>178</v>
      </c>
      <c r="C39" s="112" t="s">
        <v>39</v>
      </c>
      <c r="D39" s="112" t="s">
        <v>18</v>
      </c>
      <c r="E39" s="47"/>
      <c r="F39" s="47"/>
      <c r="G39" s="47"/>
      <c r="H39" s="47"/>
      <c r="I39" s="116"/>
      <c r="J39" s="50">
        <f>J40</f>
        <v>5</v>
      </c>
      <c r="K39" s="45">
        <f t="shared" ref="K39:L41" si="3">K40</f>
        <v>5</v>
      </c>
      <c r="L39" s="45">
        <f t="shared" si="3"/>
        <v>5</v>
      </c>
    </row>
    <row r="40" spans="1:12" ht="90.75" customHeight="1">
      <c r="A40" s="34" t="s">
        <v>179</v>
      </c>
      <c r="B40" s="33" t="s">
        <v>178</v>
      </c>
      <c r="C40" s="33" t="s">
        <v>39</v>
      </c>
      <c r="D40" s="33" t="s">
        <v>18</v>
      </c>
      <c r="E40" s="47" t="s">
        <v>84</v>
      </c>
      <c r="F40" s="47" t="s">
        <v>85</v>
      </c>
      <c r="G40" s="47"/>
      <c r="H40" s="47"/>
      <c r="I40" s="44"/>
      <c r="J40" s="45">
        <f>J41</f>
        <v>5</v>
      </c>
      <c r="K40" s="45">
        <f t="shared" si="3"/>
        <v>5</v>
      </c>
      <c r="L40" s="45">
        <f t="shared" si="3"/>
        <v>5</v>
      </c>
    </row>
    <row r="41" spans="1:12" ht="108" customHeight="1">
      <c r="A41" s="34" t="s">
        <v>181</v>
      </c>
      <c r="B41" s="33" t="s">
        <v>178</v>
      </c>
      <c r="C41" s="33" t="s">
        <v>39</v>
      </c>
      <c r="D41" s="33" t="s">
        <v>18</v>
      </c>
      <c r="E41" s="47" t="s">
        <v>84</v>
      </c>
      <c r="F41" s="47" t="s">
        <v>8</v>
      </c>
      <c r="G41" s="47"/>
      <c r="H41" s="47"/>
      <c r="I41" s="44"/>
      <c r="J41" s="45">
        <f>J42</f>
        <v>5</v>
      </c>
      <c r="K41" s="45">
        <f t="shared" si="3"/>
        <v>5</v>
      </c>
      <c r="L41" s="45">
        <f t="shared" si="3"/>
        <v>5</v>
      </c>
    </row>
    <row r="42" spans="1:12" ht="64.5" customHeight="1">
      <c r="A42" s="34" t="s">
        <v>199</v>
      </c>
      <c r="B42" s="33" t="s">
        <v>178</v>
      </c>
      <c r="C42" s="33" t="s">
        <v>39</v>
      </c>
      <c r="D42" s="33" t="s">
        <v>18</v>
      </c>
      <c r="E42" s="47" t="s">
        <v>84</v>
      </c>
      <c r="F42" s="47" t="s">
        <v>8</v>
      </c>
      <c r="G42" s="47" t="s">
        <v>69</v>
      </c>
      <c r="H42" s="47" t="s">
        <v>86</v>
      </c>
      <c r="I42" s="44"/>
      <c r="J42" s="45">
        <f>J44</f>
        <v>5</v>
      </c>
      <c r="K42" s="45">
        <f>K44</f>
        <v>5</v>
      </c>
      <c r="L42" s="45">
        <f>L44</f>
        <v>5</v>
      </c>
    </row>
    <row r="43" spans="1:12" ht="15">
      <c r="A43" s="34" t="s">
        <v>51</v>
      </c>
      <c r="B43" s="33" t="s">
        <v>178</v>
      </c>
      <c r="C43" s="33" t="s">
        <v>39</v>
      </c>
      <c r="D43" s="33" t="s">
        <v>18</v>
      </c>
      <c r="E43" s="47" t="s">
        <v>84</v>
      </c>
      <c r="F43" s="47" t="s">
        <v>8</v>
      </c>
      <c r="G43" s="47" t="s">
        <v>69</v>
      </c>
      <c r="H43" s="47" t="s">
        <v>86</v>
      </c>
      <c r="I43" s="44" t="s">
        <v>75</v>
      </c>
      <c r="J43" s="45">
        <f>J44</f>
        <v>5</v>
      </c>
      <c r="K43" s="45">
        <f>K44</f>
        <v>5</v>
      </c>
      <c r="L43" s="45">
        <f>L44</f>
        <v>5</v>
      </c>
    </row>
    <row r="44" spans="1:12" ht="15">
      <c r="A44" s="34" t="s">
        <v>55</v>
      </c>
      <c r="B44" s="33" t="s">
        <v>178</v>
      </c>
      <c r="C44" s="33" t="s">
        <v>39</v>
      </c>
      <c r="D44" s="33" t="s">
        <v>56</v>
      </c>
      <c r="E44" s="47" t="s">
        <v>84</v>
      </c>
      <c r="F44" s="47" t="s">
        <v>8</v>
      </c>
      <c r="G44" s="47" t="s">
        <v>69</v>
      </c>
      <c r="H44" s="47" t="s">
        <v>86</v>
      </c>
      <c r="I44" s="44" t="s">
        <v>77</v>
      </c>
      <c r="J44" s="45">
        <v>5</v>
      </c>
      <c r="K44" s="45">
        <v>5</v>
      </c>
      <c r="L44" s="45">
        <v>5</v>
      </c>
    </row>
    <row r="45" spans="1:12" ht="15">
      <c r="A45" s="31" t="s">
        <v>125</v>
      </c>
      <c r="B45" s="32" t="s">
        <v>178</v>
      </c>
      <c r="C45" s="32" t="s">
        <v>41</v>
      </c>
      <c r="D45" s="33"/>
      <c r="E45" s="47"/>
      <c r="F45" s="47"/>
      <c r="G45" s="47"/>
      <c r="H45" s="47"/>
      <c r="I45" s="44"/>
      <c r="J45" s="43">
        <f>J46</f>
        <v>89.8</v>
      </c>
      <c r="K45" s="43">
        <f>K46</f>
        <v>92.8</v>
      </c>
      <c r="L45" s="43">
        <f>L46</f>
        <v>96</v>
      </c>
    </row>
    <row r="46" spans="1:12" ht="30">
      <c r="A46" s="34" t="s">
        <v>126</v>
      </c>
      <c r="B46" s="33" t="s">
        <v>178</v>
      </c>
      <c r="C46" s="33" t="s">
        <v>41</v>
      </c>
      <c r="D46" s="33" t="s">
        <v>57</v>
      </c>
      <c r="E46" s="47"/>
      <c r="F46" s="47"/>
      <c r="G46" s="47"/>
      <c r="H46" s="47"/>
      <c r="I46" s="44"/>
      <c r="J46" s="45">
        <f t="shared" ref="J46:L47" si="4">J47</f>
        <v>89.8</v>
      </c>
      <c r="K46" s="45">
        <f t="shared" si="4"/>
        <v>92.8</v>
      </c>
      <c r="L46" s="45">
        <f t="shared" si="4"/>
        <v>96</v>
      </c>
    </row>
    <row r="47" spans="1:12" ht="60">
      <c r="A47" s="34" t="s">
        <v>127</v>
      </c>
      <c r="B47" s="33" t="s">
        <v>178</v>
      </c>
      <c r="C47" s="33" t="s">
        <v>41</v>
      </c>
      <c r="D47" s="33" t="s">
        <v>57</v>
      </c>
      <c r="E47" s="47" t="s">
        <v>89</v>
      </c>
      <c r="F47" s="47" t="s">
        <v>85</v>
      </c>
      <c r="G47" s="47"/>
      <c r="H47" s="47"/>
      <c r="I47" s="44"/>
      <c r="J47" s="45">
        <f>J48</f>
        <v>89.8</v>
      </c>
      <c r="K47" s="45">
        <f t="shared" si="4"/>
        <v>92.8</v>
      </c>
      <c r="L47" s="45">
        <f t="shared" si="4"/>
        <v>96</v>
      </c>
    </row>
    <row r="48" spans="1:12" ht="45">
      <c r="A48" s="34" t="s">
        <v>128</v>
      </c>
      <c r="B48" s="33" t="s">
        <v>178</v>
      </c>
      <c r="C48" s="33" t="s">
        <v>41</v>
      </c>
      <c r="D48" s="33" t="s">
        <v>57</v>
      </c>
      <c r="E48" s="47" t="s">
        <v>89</v>
      </c>
      <c r="F48" s="47" t="s">
        <v>10</v>
      </c>
      <c r="G48" s="47"/>
      <c r="H48" s="47"/>
      <c r="I48" s="44"/>
      <c r="J48" s="45">
        <f t="shared" ref="J48:J53" si="5">J49</f>
        <v>89.8</v>
      </c>
      <c r="K48" s="45">
        <f t="shared" ref="K48:L53" si="6">K49</f>
        <v>92.8</v>
      </c>
      <c r="L48" s="45">
        <f t="shared" si="6"/>
        <v>96</v>
      </c>
    </row>
    <row r="49" spans="1:12" ht="75">
      <c r="A49" s="36" t="s">
        <v>129</v>
      </c>
      <c r="B49" s="33" t="s">
        <v>178</v>
      </c>
      <c r="C49" s="33" t="s">
        <v>41</v>
      </c>
      <c r="D49" s="33" t="s">
        <v>57</v>
      </c>
      <c r="E49" s="47" t="s">
        <v>89</v>
      </c>
      <c r="F49" s="47" t="s">
        <v>10</v>
      </c>
      <c r="G49" s="47" t="s">
        <v>41</v>
      </c>
      <c r="H49" s="47"/>
      <c r="I49" s="44"/>
      <c r="J49" s="45">
        <f t="shared" si="5"/>
        <v>89.8</v>
      </c>
      <c r="K49" s="45">
        <f t="shared" si="6"/>
        <v>92.8</v>
      </c>
      <c r="L49" s="45">
        <f t="shared" si="6"/>
        <v>96</v>
      </c>
    </row>
    <row r="50" spans="1:12" ht="90">
      <c r="A50" s="34" t="s">
        <v>234</v>
      </c>
      <c r="B50" s="33" t="s">
        <v>178</v>
      </c>
      <c r="C50" s="33" t="s">
        <v>41</v>
      </c>
      <c r="D50" s="33" t="s">
        <v>57</v>
      </c>
      <c r="E50" s="47" t="s">
        <v>89</v>
      </c>
      <c r="F50" s="47" t="s">
        <v>10</v>
      </c>
      <c r="G50" s="47" t="s">
        <v>41</v>
      </c>
      <c r="H50" s="47" t="s">
        <v>130</v>
      </c>
      <c r="I50" s="44"/>
      <c r="J50" s="45">
        <f>J53+J51</f>
        <v>89.8</v>
      </c>
      <c r="K50" s="45">
        <f>K53+K51</f>
        <v>92.8</v>
      </c>
      <c r="L50" s="45">
        <f>L53+L51</f>
        <v>96</v>
      </c>
    </row>
    <row r="51" spans="1:12" ht="120">
      <c r="A51" s="34" t="s">
        <v>44</v>
      </c>
      <c r="B51" s="33" t="s">
        <v>178</v>
      </c>
      <c r="C51" s="33" t="s">
        <v>41</v>
      </c>
      <c r="D51" s="33" t="s">
        <v>57</v>
      </c>
      <c r="E51" s="47" t="s">
        <v>89</v>
      </c>
      <c r="F51" s="47" t="s">
        <v>10</v>
      </c>
      <c r="G51" s="47" t="s">
        <v>41</v>
      </c>
      <c r="H51" s="47" t="s">
        <v>130</v>
      </c>
      <c r="I51" s="44" t="s">
        <v>71</v>
      </c>
      <c r="J51" s="45">
        <f>J52</f>
        <v>84.8</v>
      </c>
      <c r="K51" s="45">
        <f>K52</f>
        <v>87.8</v>
      </c>
      <c r="L51" s="45">
        <f>L52</f>
        <v>91</v>
      </c>
    </row>
    <row r="52" spans="1:12" ht="45">
      <c r="A52" s="34" t="s">
        <v>45</v>
      </c>
      <c r="B52" s="33" t="s">
        <v>178</v>
      </c>
      <c r="C52" s="33" t="s">
        <v>41</v>
      </c>
      <c r="D52" s="33" t="s">
        <v>57</v>
      </c>
      <c r="E52" s="47" t="s">
        <v>89</v>
      </c>
      <c r="F52" s="47" t="s">
        <v>10</v>
      </c>
      <c r="G52" s="47" t="s">
        <v>41</v>
      </c>
      <c r="H52" s="47" t="s">
        <v>130</v>
      </c>
      <c r="I52" s="44" t="s">
        <v>72</v>
      </c>
      <c r="J52" s="45">
        <v>84.8</v>
      </c>
      <c r="K52" s="45">
        <v>87.8</v>
      </c>
      <c r="L52" s="45">
        <v>91</v>
      </c>
    </row>
    <row r="53" spans="1:12" ht="47.25" customHeight="1">
      <c r="A53" s="34" t="str">
        <f>A37</f>
        <v>Закупка товаров, работ и услуг для  государственных (муниципальных) нужд</v>
      </c>
      <c r="B53" s="33" t="s">
        <v>178</v>
      </c>
      <c r="C53" s="33" t="s">
        <v>41</v>
      </c>
      <c r="D53" s="33" t="s">
        <v>57</v>
      </c>
      <c r="E53" s="47" t="s">
        <v>89</v>
      </c>
      <c r="F53" s="47" t="s">
        <v>10</v>
      </c>
      <c r="G53" s="47" t="s">
        <v>41</v>
      </c>
      <c r="H53" s="47" t="s">
        <v>130</v>
      </c>
      <c r="I53" s="44" t="s">
        <v>73</v>
      </c>
      <c r="J53" s="45">
        <f t="shared" si="5"/>
        <v>5</v>
      </c>
      <c r="K53" s="45">
        <f t="shared" si="6"/>
        <v>5</v>
      </c>
      <c r="L53" s="45">
        <f t="shared" si="6"/>
        <v>5</v>
      </c>
    </row>
    <row r="54" spans="1:12" ht="60">
      <c r="A54" s="34" t="s">
        <v>48</v>
      </c>
      <c r="B54" s="33" t="s">
        <v>178</v>
      </c>
      <c r="C54" s="33" t="s">
        <v>41</v>
      </c>
      <c r="D54" s="33" t="s">
        <v>57</v>
      </c>
      <c r="E54" s="47" t="s">
        <v>89</v>
      </c>
      <c r="F54" s="47" t="s">
        <v>10</v>
      </c>
      <c r="G54" s="47" t="s">
        <v>41</v>
      </c>
      <c r="H54" s="47" t="s">
        <v>130</v>
      </c>
      <c r="I54" s="44" t="s">
        <v>74</v>
      </c>
      <c r="J54" s="45">
        <v>5</v>
      </c>
      <c r="K54" s="45">
        <v>5</v>
      </c>
      <c r="L54" s="45">
        <v>5</v>
      </c>
    </row>
    <row r="55" spans="1:12" ht="18.75" customHeight="1">
      <c r="A55" s="31" t="s">
        <v>58</v>
      </c>
      <c r="B55" s="32" t="s">
        <v>178</v>
      </c>
      <c r="C55" s="154" t="s">
        <v>47</v>
      </c>
      <c r="D55" s="33"/>
      <c r="E55" s="47"/>
      <c r="F55" s="47"/>
      <c r="G55" s="47"/>
      <c r="H55" s="47"/>
      <c r="I55" s="44"/>
      <c r="J55" s="43">
        <f>J56+J63</f>
        <v>619</v>
      </c>
      <c r="K55" s="43">
        <f>K56+K63</f>
        <v>207.5</v>
      </c>
      <c r="L55" s="43">
        <f>L56+L63</f>
        <v>207.5</v>
      </c>
    </row>
    <row r="56" spans="1:12" ht="30">
      <c r="A56" s="34" t="s">
        <v>60</v>
      </c>
      <c r="B56" s="33" t="s">
        <v>178</v>
      </c>
      <c r="C56" s="33" t="s">
        <v>47</v>
      </c>
      <c r="D56" s="33" t="s">
        <v>61</v>
      </c>
      <c r="E56" s="47"/>
      <c r="F56" s="47"/>
      <c r="G56" s="47"/>
      <c r="H56" s="47"/>
      <c r="I56" s="44"/>
      <c r="J56" s="45">
        <f>J57</f>
        <v>249</v>
      </c>
      <c r="K56" s="45">
        <f>K57</f>
        <v>207.5</v>
      </c>
      <c r="L56" s="45">
        <f>L57</f>
        <v>207.5</v>
      </c>
    </row>
    <row r="57" spans="1:12" ht="123" customHeight="1">
      <c r="A57" s="37" t="s">
        <v>230</v>
      </c>
      <c r="B57" s="33" t="s">
        <v>178</v>
      </c>
      <c r="C57" s="33" t="s">
        <v>47</v>
      </c>
      <c r="D57" s="33" t="s">
        <v>61</v>
      </c>
      <c r="E57" s="47" t="s">
        <v>17</v>
      </c>
      <c r="F57" s="47" t="s">
        <v>85</v>
      </c>
      <c r="G57" s="47"/>
      <c r="H57" s="47"/>
      <c r="I57" s="44"/>
      <c r="J57" s="45">
        <f>J60</f>
        <v>249</v>
      </c>
      <c r="K57" s="45">
        <f>K60</f>
        <v>207.5</v>
      </c>
      <c r="L57" s="45">
        <f>L60</f>
        <v>207.5</v>
      </c>
    </row>
    <row r="58" spans="1:12" ht="123" customHeight="1">
      <c r="A58" s="37" t="s">
        <v>201</v>
      </c>
      <c r="B58" s="33" t="s">
        <v>178</v>
      </c>
      <c r="C58" s="33" t="s">
        <v>47</v>
      </c>
      <c r="D58" s="33" t="s">
        <v>61</v>
      </c>
      <c r="E58" s="47" t="s">
        <v>17</v>
      </c>
      <c r="F58" s="47" t="s">
        <v>8</v>
      </c>
      <c r="G58" s="47"/>
      <c r="H58" s="47"/>
      <c r="I58" s="44"/>
      <c r="J58" s="45">
        <f t="shared" ref="J58:L61" si="7">J59</f>
        <v>249</v>
      </c>
      <c r="K58" s="45">
        <f t="shared" si="7"/>
        <v>207.5</v>
      </c>
      <c r="L58" s="45">
        <f t="shared" si="7"/>
        <v>207.5</v>
      </c>
    </row>
    <row r="59" spans="1:12" ht="76.5" customHeight="1">
      <c r="A59" s="37" t="s">
        <v>174</v>
      </c>
      <c r="B59" s="33" t="s">
        <v>178</v>
      </c>
      <c r="C59" s="33" t="s">
        <v>47</v>
      </c>
      <c r="D59" s="33" t="s">
        <v>61</v>
      </c>
      <c r="E59" s="47" t="s">
        <v>17</v>
      </c>
      <c r="F59" s="47" t="s">
        <v>8</v>
      </c>
      <c r="G59" s="47" t="s">
        <v>41</v>
      </c>
      <c r="H59" s="47"/>
      <c r="I59" s="44"/>
      <c r="J59" s="45">
        <f t="shared" si="7"/>
        <v>249</v>
      </c>
      <c r="K59" s="45">
        <f t="shared" si="7"/>
        <v>207.5</v>
      </c>
      <c r="L59" s="45">
        <f t="shared" si="7"/>
        <v>207.5</v>
      </c>
    </row>
    <row r="60" spans="1:12" ht="357" customHeight="1">
      <c r="A60" s="142" t="s">
        <v>228</v>
      </c>
      <c r="B60" s="33" t="s">
        <v>178</v>
      </c>
      <c r="C60" s="33" t="s">
        <v>47</v>
      </c>
      <c r="D60" s="33" t="s">
        <v>61</v>
      </c>
      <c r="E60" s="47" t="s">
        <v>17</v>
      </c>
      <c r="F60" s="47" t="s">
        <v>8</v>
      </c>
      <c r="G60" s="47" t="s">
        <v>41</v>
      </c>
      <c r="H60" s="47" t="s">
        <v>90</v>
      </c>
      <c r="I60" s="44"/>
      <c r="J60" s="45">
        <f t="shared" si="7"/>
        <v>249</v>
      </c>
      <c r="K60" s="45">
        <f t="shared" si="7"/>
        <v>207.5</v>
      </c>
      <c r="L60" s="45">
        <f t="shared" si="7"/>
        <v>207.5</v>
      </c>
    </row>
    <row r="61" spans="1:12" ht="46.5" customHeight="1">
      <c r="A61" s="34" t="str">
        <f>A53</f>
        <v>Закупка товаров, работ и услуг для  государственных (муниципальных) нужд</v>
      </c>
      <c r="B61" s="33" t="s">
        <v>178</v>
      </c>
      <c r="C61" s="33" t="s">
        <v>47</v>
      </c>
      <c r="D61" s="33" t="s">
        <v>61</v>
      </c>
      <c r="E61" s="47" t="s">
        <v>17</v>
      </c>
      <c r="F61" s="47" t="s">
        <v>8</v>
      </c>
      <c r="G61" s="47" t="s">
        <v>39</v>
      </c>
      <c r="H61" s="47" t="s">
        <v>90</v>
      </c>
      <c r="I61" s="44" t="s">
        <v>73</v>
      </c>
      <c r="J61" s="45">
        <f t="shared" si="7"/>
        <v>249</v>
      </c>
      <c r="K61" s="45">
        <f t="shared" si="7"/>
        <v>207.5</v>
      </c>
      <c r="L61" s="45">
        <f t="shared" si="7"/>
        <v>207.5</v>
      </c>
    </row>
    <row r="62" spans="1:12" ht="60">
      <c r="A62" s="34" t="s">
        <v>48</v>
      </c>
      <c r="B62" s="33" t="s">
        <v>178</v>
      </c>
      <c r="C62" s="33" t="s">
        <v>47</v>
      </c>
      <c r="D62" s="33" t="s">
        <v>61</v>
      </c>
      <c r="E62" s="47" t="s">
        <v>17</v>
      </c>
      <c r="F62" s="47" t="s">
        <v>8</v>
      </c>
      <c r="G62" s="47" t="s">
        <v>39</v>
      </c>
      <c r="H62" s="47" t="s">
        <v>90</v>
      </c>
      <c r="I62" s="44" t="s">
        <v>74</v>
      </c>
      <c r="J62" s="45">
        <v>249</v>
      </c>
      <c r="K62" s="45">
        <v>207.5</v>
      </c>
      <c r="L62" s="45">
        <v>207.5</v>
      </c>
    </row>
    <row r="63" spans="1:12" ht="30">
      <c r="A63" s="38" t="s">
        <v>62</v>
      </c>
      <c r="B63" s="33" t="s">
        <v>178</v>
      </c>
      <c r="C63" s="39" t="s">
        <v>47</v>
      </c>
      <c r="D63" s="39" t="s">
        <v>20</v>
      </c>
      <c r="E63" s="47"/>
      <c r="F63" s="47"/>
      <c r="G63" s="47"/>
      <c r="H63" s="47"/>
      <c r="I63" s="44"/>
      <c r="J63" s="45">
        <f>J64+J69</f>
        <v>370</v>
      </c>
      <c r="K63" s="45">
        <f>K64</f>
        <v>0</v>
      </c>
      <c r="L63" s="45">
        <f>L64</f>
        <v>0</v>
      </c>
    </row>
    <row r="64" spans="1:12" ht="93" customHeight="1">
      <c r="A64" s="34" t="s">
        <v>179</v>
      </c>
      <c r="B64" s="33" t="s">
        <v>178</v>
      </c>
      <c r="C64" s="39" t="s">
        <v>47</v>
      </c>
      <c r="D64" s="39" t="s">
        <v>20</v>
      </c>
      <c r="E64" s="47" t="s">
        <v>84</v>
      </c>
      <c r="F64" s="47" t="s">
        <v>85</v>
      </c>
      <c r="G64" s="47"/>
      <c r="H64" s="47"/>
      <c r="I64" s="44"/>
      <c r="J64" s="45">
        <f>J65</f>
        <v>35</v>
      </c>
      <c r="K64" s="45">
        <v>0</v>
      </c>
      <c r="L64" s="45">
        <v>0</v>
      </c>
    </row>
    <row r="65" spans="1:12" ht="105" customHeight="1">
      <c r="A65" s="34" t="s">
        <v>181</v>
      </c>
      <c r="B65" s="33" t="s">
        <v>178</v>
      </c>
      <c r="C65" s="39" t="s">
        <v>47</v>
      </c>
      <c r="D65" s="39" t="s">
        <v>20</v>
      </c>
      <c r="E65" s="47" t="s">
        <v>84</v>
      </c>
      <c r="F65" s="47" t="s">
        <v>8</v>
      </c>
      <c r="G65" s="47"/>
      <c r="H65" s="47"/>
      <c r="I65" s="44"/>
      <c r="J65" s="45">
        <f>J66</f>
        <v>35</v>
      </c>
      <c r="K65" s="45">
        <v>0</v>
      </c>
      <c r="L65" s="45">
        <v>0</v>
      </c>
    </row>
    <row r="66" spans="1:12" ht="30">
      <c r="A66" s="38" t="s">
        <v>202</v>
      </c>
      <c r="B66" s="33" t="s">
        <v>178</v>
      </c>
      <c r="C66" s="39" t="s">
        <v>47</v>
      </c>
      <c r="D66" s="39" t="s">
        <v>20</v>
      </c>
      <c r="E66" s="47" t="s">
        <v>84</v>
      </c>
      <c r="F66" s="47" t="s">
        <v>8</v>
      </c>
      <c r="G66" s="47" t="s">
        <v>69</v>
      </c>
      <c r="H66" s="47" t="s">
        <v>87</v>
      </c>
      <c r="I66" s="44"/>
      <c r="J66" s="45">
        <f>J67</f>
        <v>35</v>
      </c>
      <c r="K66" s="45">
        <v>0</v>
      </c>
      <c r="L66" s="45">
        <v>0</v>
      </c>
    </row>
    <row r="67" spans="1:12" ht="47.25" customHeight="1">
      <c r="A67" s="34" t="str">
        <f>A61</f>
        <v>Закупка товаров, работ и услуг для  государственных (муниципальных) нужд</v>
      </c>
      <c r="B67" s="33" t="s">
        <v>178</v>
      </c>
      <c r="C67" s="39" t="s">
        <v>47</v>
      </c>
      <c r="D67" s="39" t="s">
        <v>20</v>
      </c>
      <c r="E67" s="47" t="s">
        <v>84</v>
      </c>
      <c r="F67" s="47" t="s">
        <v>8</v>
      </c>
      <c r="G67" s="47" t="s">
        <v>69</v>
      </c>
      <c r="H67" s="47" t="s">
        <v>87</v>
      </c>
      <c r="I67" s="44" t="s">
        <v>73</v>
      </c>
      <c r="J67" s="45">
        <f>J68</f>
        <v>35</v>
      </c>
      <c r="K67" s="45">
        <v>0</v>
      </c>
      <c r="L67" s="45">
        <v>0</v>
      </c>
    </row>
    <row r="68" spans="1:12" ht="60">
      <c r="A68" s="38" t="s">
        <v>48</v>
      </c>
      <c r="B68" s="33" t="s">
        <v>178</v>
      </c>
      <c r="C68" s="39" t="s">
        <v>47</v>
      </c>
      <c r="D68" s="39" t="s">
        <v>20</v>
      </c>
      <c r="E68" s="47" t="s">
        <v>84</v>
      </c>
      <c r="F68" s="47" t="s">
        <v>8</v>
      </c>
      <c r="G68" s="47" t="s">
        <v>69</v>
      </c>
      <c r="H68" s="47" t="s">
        <v>87</v>
      </c>
      <c r="I68" s="44" t="s">
        <v>74</v>
      </c>
      <c r="J68" s="45">
        <v>35</v>
      </c>
      <c r="K68" s="45">
        <v>0</v>
      </c>
      <c r="L68" s="45">
        <v>0</v>
      </c>
    </row>
    <row r="69" spans="1:12" ht="210.75" customHeight="1">
      <c r="A69" s="160" t="s">
        <v>229</v>
      </c>
      <c r="B69" s="33" t="s">
        <v>178</v>
      </c>
      <c r="C69" s="39" t="s">
        <v>47</v>
      </c>
      <c r="D69" s="39" t="s">
        <v>20</v>
      </c>
      <c r="E69" s="47" t="s">
        <v>84</v>
      </c>
      <c r="F69" s="47" t="s">
        <v>8</v>
      </c>
      <c r="G69" s="47" t="s">
        <v>69</v>
      </c>
      <c r="H69" s="47" t="s">
        <v>219</v>
      </c>
      <c r="I69" s="44"/>
      <c r="J69" s="45">
        <f>J70</f>
        <v>335</v>
      </c>
      <c r="K69" s="45"/>
      <c r="L69" s="45"/>
    </row>
    <row r="70" spans="1:12" ht="46.5" customHeight="1">
      <c r="A70" s="160" t="str">
        <f>A67</f>
        <v>Закупка товаров, работ и услуг для  государственных (муниципальных) нужд</v>
      </c>
      <c r="B70" s="33" t="s">
        <v>178</v>
      </c>
      <c r="C70" s="39" t="s">
        <v>47</v>
      </c>
      <c r="D70" s="39" t="s">
        <v>20</v>
      </c>
      <c r="E70" s="47" t="s">
        <v>84</v>
      </c>
      <c r="F70" s="47" t="s">
        <v>8</v>
      </c>
      <c r="G70" s="47" t="s">
        <v>69</v>
      </c>
      <c r="H70" s="47" t="s">
        <v>219</v>
      </c>
      <c r="I70" s="44" t="s">
        <v>73</v>
      </c>
      <c r="J70" s="45">
        <f>J71</f>
        <v>335</v>
      </c>
      <c r="K70" s="45"/>
      <c r="L70" s="45"/>
    </row>
    <row r="71" spans="1:12" ht="59.25" customHeight="1">
      <c r="A71" s="38" t="str">
        <f>A68</f>
        <v>Иные закупки товаров, работ и услуг для обеспечения государственных (муниципальных) нужд</v>
      </c>
      <c r="B71" s="33" t="s">
        <v>178</v>
      </c>
      <c r="C71" s="39" t="s">
        <v>47</v>
      </c>
      <c r="D71" s="39" t="s">
        <v>20</v>
      </c>
      <c r="E71" s="47" t="s">
        <v>84</v>
      </c>
      <c r="F71" s="47" t="s">
        <v>8</v>
      </c>
      <c r="G71" s="47" t="s">
        <v>69</v>
      </c>
      <c r="H71" s="47" t="s">
        <v>219</v>
      </c>
      <c r="I71" s="44" t="s">
        <v>74</v>
      </c>
      <c r="J71" s="45">
        <v>335</v>
      </c>
      <c r="K71" s="45"/>
      <c r="L71" s="45"/>
    </row>
    <row r="72" spans="1:12" ht="32.25" customHeight="1">
      <c r="A72" s="31" t="s">
        <v>64</v>
      </c>
      <c r="B72" s="32" t="s">
        <v>178</v>
      </c>
      <c r="C72" s="32" t="s">
        <v>53</v>
      </c>
      <c r="D72" s="33"/>
      <c r="E72" s="47"/>
      <c r="F72" s="47"/>
      <c r="G72" s="47"/>
      <c r="H72" s="47"/>
      <c r="I72" s="44"/>
      <c r="J72" s="43">
        <f>J79+J86+J73</f>
        <v>209.8</v>
      </c>
      <c r="K72" s="43">
        <f>K79</f>
        <v>100</v>
      </c>
      <c r="L72" s="43">
        <f>L79</f>
        <v>100</v>
      </c>
    </row>
    <row r="73" spans="1:12" ht="16.5" customHeight="1">
      <c r="A73" s="149" t="s">
        <v>237</v>
      </c>
      <c r="B73" s="33" t="s">
        <v>178</v>
      </c>
      <c r="C73" s="33" t="s">
        <v>53</v>
      </c>
      <c r="D73" s="33" t="s">
        <v>41</v>
      </c>
      <c r="E73" s="47"/>
      <c r="F73" s="47"/>
      <c r="G73" s="47"/>
      <c r="H73" s="47"/>
      <c r="I73" s="44"/>
      <c r="J73" s="45">
        <f>J74</f>
        <v>51.5</v>
      </c>
      <c r="K73" s="43"/>
      <c r="L73" s="43"/>
    </row>
    <row r="74" spans="1:12" ht="98.25" customHeight="1">
      <c r="A74" s="34" t="str">
        <f>A94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4" s="33" t="s">
        <v>178</v>
      </c>
      <c r="C74" s="33" t="s">
        <v>53</v>
      </c>
      <c r="D74" s="33" t="s">
        <v>41</v>
      </c>
      <c r="E74" s="47" t="s">
        <v>84</v>
      </c>
      <c r="F74" s="47"/>
      <c r="G74" s="47"/>
      <c r="H74" s="47"/>
      <c r="I74" s="44"/>
      <c r="J74" s="45">
        <f>J75</f>
        <v>51.5</v>
      </c>
      <c r="K74" s="43"/>
      <c r="L74" s="43"/>
    </row>
    <row r="75" spans="1:12" ht="104.25" customHeight="1">
      <c r="A75" s="34" t="str">
        <f>A65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5" s="33" t="s">
        <v>178</v>
      </c>
      <c r="C75" s="33" t="s">
        <v>53</v>
      </c>
      <c r="D75" s="33" t="s">
        <v>41</v>
      </c>
      <c r="E75" s="47" t="s">
        <v>84</v>
      </c>
      <c r="F75" s="47" t="s">
        <v>8</v>
      </c>
      <c r="G75" s="47"/>
      <c r="H75" s="47"/>
      <c r="I75" s="44"/>
      <c r="J75" s="45">
        <f>J76</f>
        <v>51.5</v>
      </c>
      <c r="K75" s="43"/>
      <c r="L75" s="43"/>
    </row>
    <row r="76" spans="1:12" ht="138" customHeight="1">
      <c r="A76" s="163" t="s">
        <v>238</v>
      </c>
      <c r="B76" s="33" t="s">
        <v>178</v>
      </c>
      <c r="C76" s="33" t="s">
        <v>53</v>
      </c>
      <c r="D76" s="33" t="s">
        <v>41</v>
      </c>
      <c r="E76" s="47" t="s">
        <v>84</v>
      </c>
      <c r="F76" s="47" t="s">
        <v>8</v>
      </c>
      <c r="G76" s="47" t="s">
        <v>69</v>
      </c>
      <c r="H76" s="47" t="s">
        <v>235</v>
      </c>
      <c r="I76" s="44"/>
      <c r="J76" s="45">
        <f>J77</f>
        <v>51.5</v>
      </c>
      <c r="K76" s="43"/>
      <c r="L76" s="43"/>
    </row>
    <row r="77" spans="1:12" ht="48.75" customHeight="1">
      <c r="A77" s="149" t="s">
        <v>239</v>
      </c>
      <c r="B77" s="33" t="s">
        <v>178</v>
      </c>
      <c r="C77" s="33" t="s">
        <v>53</v>
      </c>
      <c r="D77" s="33" t="s">
        <v>41</v>
      </c>
      <c r="E77" s="47" t="s">
        <v>84</v>
      </c>
      <c r="F77" s="47" t="s">
        <v>8</v>
      </c>
      <c r="G77" s="47" t="s">
        <v>69</v>
      </c>
      <c r="H77" s="47" t="s">
        <v>235</v>
      </c>
      <c r="I77" s="44" t="s">
        <v>236</v>
      </c>
      <c r="J77" s="45">
        <f>J78</f>
        <v>51.5</v>
      </c>
      <c r="K77" s="43"/>
      <c r="L77" s="43"/>
    </row>
    <row r="78" spans="1:12" ht="18" customHeight="1">
      <c r="A78" s="149" t="s">
        <v>240</v>
      </c>
      <c r="B78" s="33" t="s">
        <v>178</v>
      </c>
      <c r="C78" s="33" t="s">
        <v>53</v>
      </c>
      <c r="D78" s="33" t="s">
        <v>41</v>
      </c>
      <c r="E78" s="47" t="s">
        <v>84</v>
      </c>
      <c r="F78" s="47" t="s">
        <v>8</v>
      </c>
      <c r="G78" s="47" t="s">
        <v>69</v>
      </c>
      <c r="H78" s="47" t="s">
        <v>235</v>
      </c>
      <c r="I78" s="44" t="s">
        <v>241</v>
      </c>
      <c r="J78" s="45">
        <v>51.5</v>
      </c>
      <c r="K78" s="43"/>
      <c r="L78" s="43"/>
    </row>
    <row r="79" spans="1:12" ht="15">
      <c r="A79" s="38" t="s">
        <v>70</v>
      </c>
      <c r="B79" s="33" t="s">
        <v>178</v>
      </c>
      <c r="C79" s="33" t="s">
        <v>53</v>
      </c>
      <c r="D79" s="33" t="s">
        <v>57</v>
      </c>
      <c r="E79" s="47"/>
      <c r="F79" s="47"/>
      <c r="G79" s="47"/>
      <c r="H79" s="47"/>
      <c r="I79" s="33"/>
      <c r="J79" s="45">
        <f>J80</f>
        <v>138.30000000000001</v>
      </c>
      <c r="K79" s="45">
        <f>K80</f>
        <v>100</v>
      </c>
      <c r="L79" s="45">
        <f>L80</f>
        <v>100</v>
      </c>
    </row>
    <row r="80" spans="1:12" ht="135">
      <c r="A80" s="38" t="s">
        <v>231</v>
      </c>
      <c r="B80" s="33" t="s">
        <v>178</v>
      </c>
      <c r="C80" s="33" t="s">
        <v>53</v>
      </c>
      <c r="D80" s="33" t="s">
        <v>57</v>
      </c>
      <c r="E80" s="47" t="s">
        <v>17</v>
      </c>
      <c r="F80" s="47" t="s">
        <v>85</v>
      </c>
      <c r="G80" s="47"/>
      <c r="H80" s="47"/>
      <c r="I80" s="33"/>
      <c r="J80" s="45">
        <f>J82</f>
        <v>138.30000000000001</v>
      </c>
      <c r="K80" s="45">
        <f>K82</f>
        <v>100</v>
      </c>
      <c r="L80" s="45">
        <f>L82</f>
        <v>100</v>
      </c>
    </row>
    <row r="81" spans="1:12" ht="120">
      <c r="A81" s="38" t="s">
        <v>203</v>
      </c>
      <c r="B81" s="33" t="s">
        <v>178</v>
      </c>
      <c r="C81" s="33" t="s">
        <v>53</v>
      </c>
      <c r="D81" s="33" t="s">
        <v>57</v>
      </c>
      <c r="E81" s="47" t="s">
        <v>17</v>
      </c>
      <c r="F81" s="47" t="s">
        <v>8</v>
      </c>
      <c r="G81" s="47"/>
      <c r="H81" s="47"/>
      <c r="I81" s="33"/>
      <c r="J81" s="45">
        <f>J82</f>
        <v>138.30000000000001</v>
      </c>
      <c r="K81" s="45">
        <f>K82</f>
        <v>100</v>
      </c>
      <c r="L81" s="45">
        <f>L82</f>
        <v>100</v>
      </c>
    </row>
    <row r="82" spans="1:12" ht="31.5" customHeight="1">
      <c r="A82" s="40" t="s">
        <v>200</v>
      </c>
      <c r="B82" s="33" t="s">
        <v>178</v>
      </c>
      <c r="C82" s="33" t="s">
        <v>53</v>
      </c>
      <c r="D82" s="33" t="s">
        <v>57</v>
      </c>
      <c r="E82" s="47" t="s">
        <v>17</v>
      </c>
      <c r="F82" s="47" t="s">
        <v>8</v>
      </c>
      <c r="G82" s="47" t="s">
        <v>213</v>
      </c>
      <c r="H82" s="47"/>
      <c r="I82" s="33"/>
      <c r="J82" s="45">
        <f>J83+J91</f>
        <v>138.30000000000001</v>
      </c>
      <c r="K82" s="45">
        <f>K83</f>
        <v>100</v>
      </c>
      <c r="L82" s="45">
        <f>L83</f>
        <v>100</v>
      </c>
    </row>
    <row r="83" spans="1:12" ht="15">
      <c r="A83" s="38" t="s">
        <v>132</v>
      </c>
      <c r="B83" s="33" t="s">
        <v>178</v>
      </c>
      <c r="C83" s="33" t="s">
        <v>53</v>
      </c>
      <c r="D83" s="33" t="s">
        <v>57</v>
      </c>
      <c r="E83" s="47" t="s">
        <v>17</v>
      </c>
      <c r="F83" s="47" t="s">
        <v>8</v>
      </c>
      <c r="G83" s="47" t="s">
        <v>213</v>
      </c>
      <c r="H83" s="47" t="s">
        <v>131</v>
      </c>
      <c r="I83" s="33"/>
      <c r="J83" s="45">
        <f>J84</f>
        <v>100</v>
      </c>
      <c r="K83" s="45">
        <f>K84</f>
        <v>100</v>
      </c>
      <c r="L83" s="45">
        <f>L84</f>
        <v>100</v>
      </c>
    </row>
    <row r="84" spans="1:12" ht="46.5" customHeight="1">
      <c r="A84" s="34" t="str">
        <f>A70</f>
        <v>Закупка товаров, работ и услуг для  государственных (муниципальных) нужд</v>
      </c>
      <c r="B84" s="33" t="s">
        <v>178</v>
      </c>
      <c r="C84" s="33" t="s">
        <v>53</v>
      </c>
      <c r="D84" s="33" t="s">
        <v>57</v>
      </c>
      <c r="E84" s="47" t="s">
        <v>17</v>
      </c>
      <c r="F84" s="47" t="s">
        <v>8</v>
      </c>
      <c r="G84" s="47" t="s">
        <v>213</v>
      </c>
      <c r="H84" s="47" t="s">
        <v>131</v>
      </c>
      <c r="I84" s="33" t="s">
        <v>73</v>
      </c>
      <c r="J84" s="45">
        <v>100</v>
      </c>
      <c r="K84" s="45">
        <v>100</v>
      </c>
      <c r="L84" s="45">
        <v>100</v>
      </c>
    </row>
    <row r="85" spans="1:12" ht="60">
      <c r="A85" s="34" t="s">
        <v>48</v>
      </c>
      <c r="B85" s="33" t="s">
        <v>178</v>
      </c>
      <c r="C85" s="33" t="s">
        <v>53</v>
      </c>
      <c r="D85" s="33" t="s">
        <v>57</v>
      </c>
      <c r="E85" s="47" t="s">
        <v>17</v>
      </c>
      <c r="F85" s="47" t="s">
        <v>8</v>
      </c>
      <c r="G85" s="47" t="s">
        <v>213</v>
      </c>
      <c r="H85" s="47" t="s">
        <v>131</v>
      </c>
      <c r="I85" s="33" t="s">
        <v>74</v>
      </c>
      <c r="J85" s="45">
        <v>100</v>
      </c>
      <c r="K85" s="45">
        <v>100</v>
      </c>
      <c r="L85" s="45">
        <v>100</v>
      </c>
    </row>
    <row r="86" spans="1:12" ht="30.75" customHeight="1">
      <c r="A86" s="34" t="s">
        <v>225</v>
      </c>
      <c r="B86" s="33" t="s">
        <v>178</v>
      </c>
      <c r="C86" s="33" t="s">
        <v>53</v>
      </c>
      <c r="D86" s="33" t="s">
        <v>57</v>
      </c>
      <c r="E86" s="47" t="s">
        <v>17</v>
      </c>
      <c r="F86" s="47" t="s">
        <v>8</v>
      </c>
      <c r="G86" s="47" t="s">
        <v>213</v>
      </c>
      <c r="H86" s="47" t="s">
        <v>224</v>
      </c>
      <c r="I86" s="33"/>
      <c r="J86" s="45">
        <f>J87</f>
        <v>20</v>
      </c>
      <c r="K86" s="45"/>
      <c r="L86" s="45"/>
    </row>
    <row r="87" spans="1:12" ht="48.75" customHeight="1">
      <c r="A87" s="34" t="str">
        <f>A84</f>
        <v>Закупка товаров, работ и услуг для  государственных (муниципальных) нужд</v>
      </c>
      <c r="B87" s="33" t="s">
        <v>178</v>
      </c>
      <c r="C87" s="33" t="s">
        <v>53</v>
      </c>
      <c r="D87" s="33" t="s">
        <v>57</v>
      </c>
      <c r="E87" s="47" t="s">
        <v>17</v>
      </c>
      <c r="F87" s="47" t="s">
        <v>8</v>
      </c>
      <c r="G87" s="47" t="s">
        <v>213</v>
      </c>
      <c r="H87" s="47" t="s">
        <v>224</v>
      </c>
      <c r="I87" s="33" t="s">
        <v>73</v>
      </c>
      <c r="J87" s="45">
        <f>J88</f>
        <v>20</v>
      </c>
      <c r="K87" s="45"/>
      <c r="L87" s="45"/>
    </row>
    <row r="88" spans="1:12" ht="60" customHeight="1">
      <c r="A88" s="34" t="str">
        <f>A85</f>
        <v>Иные закупки товаров, работ и услуг для обеспечения государственных (муниципальных) нужд</v>
      </c>
      <c r="B88" s="33" t="s">
        <v>178</v>
      </c>
      <c r="C88" s="33" t="s">
        <v>53</v>
      </c>
      <c r="D88" s="33" t="s">
        <v>57</v>
      </c>
      <c r="E88" s="47" t="s">
        <v>17</v>
      </c>
      <c r="F88" s="47" t="s">
        <v>8</v>
      </c>
      <c r="G88" s="47" t="s">
        <v>213</v>
      </c>
      <c r="H88" s="47" t="s">
        <v>224</v>
      </c>
      <c r="I88" s="33" t="s">
        <v>74</v>
      </c>
      <c r="J88" s="45">
        <v>20</v>
      </c>
      <c r="K88" s="45"/>
      <c r="L88" s="45"/>
    </row>
    <row r="89" spans="1:12" ht="30">
      <c r="A89" s="149" t="s">
        <v>227</v>
      </c>
      <c r="B89" s="33" t="s">
        <v>178</v>
      </c>
      <c r="C89" s="33" t="s">
        <v>53</v>
      </c>
      <c r="D89" s="33" t="s">
        <v>57</v>
      </c>
      <c r="E89" s="47" t="s">
        <v>17</v>
      </c>
      <c r="F89" s="47" t="s">
        <v>8</v>
      </c>
      <c r="G89" s="47" t="s">
        <v>213</v>
      </c>
      <c r="H89" s="47" t="s">
        <v>214</v>
      </c>
      <c r="I89" s="33"/>
      <c r="J89" s="45">
        <f>J90</f>
        <v>38.299999999999997</v>
      </c>
      <c r="K89" s="45"/>
      <c r="L89" s="45"/>
    </row>
    <row r="90" spans="1:12" ht="48" customHeight="1">
      <c r="A90" s="34" t="str">
        <f>A84</f>
        <v>Закупка товаров, работ и услуг для  государственных (муниципальных) нужд</v>
      </c>
      <c r="B90" s="33" t="s">
        <v>178</v>
      </c>
      <c r="C90" s="33" t="s">
        <v>53</v>
      </c>
      <c r="D90" s="33" t="s">
        <v>57</v>
      </c>
      <c r="E90" s="47" t="s">
        <v>17</v>
      </c>
      <c r="F90" s="47" t="s">
        <v>8</v>
      </c>
      <c r="G90" s="47" t="s">
        <v>213</v>
      </c>
      <c r="H90" s="47" t="s">
        <v>214</v>
      </c>
      <c r="I90" s="33" t="s">
        <v>73</v>
      </c>
      <c r="J90" s="45">
        <f>J91</f>
        <v>38.299999999999997</v>
      </c>
      <c r="K90" s="45"/>
      <c r="L90" s="45"/>
    </row>
    <row r="91" spans="1:12" ht="60" customHeight="1">
      <c r="A91" s="34" t="str">
        <f>A85</f>
        <v>Иные закупки товаров, работ и услуг для обеспечения государственных (муниципальных) нужд</v>
      </c>
      <c r="B91" s="33" t="s">
        <v>178</v>
      </c>
      <c r="C91" s="33" t="s">
        <v>53</v>
      </c>
      <c r="D91" s="33" t="s">
        <v>57</v>
      </c>
      <c r="E91" s="47" t="s">
        <v>17</v>
      </c>
      <c r="F91" s="47" t="s">
        <v>8</v>
      </c>
      <c r="G91" s="47" t="s">
        <v>213</v>
      </c>
      <c r="H91" s="47" t="s">
        <v>214</v>
      </c>
      <c r="I91" s="33" t="s">
        <v>74</v>
      </c>
      <c r="J91" s="45">
        <v>38.299999999999997</v>
      </c>
      <c r="K91" s="45"/>
      <c r="L91" s="45"/>
    </row>
    <row r="92" spans="1:12" ht="15">
      <c r="A92" s="31" t="s">
        <v>65</v>
      </c>
      <c r="B92" s="32" t="s">
        <v>178</v>
      </c>
      <c r="C92" s="154" t="s">
        <v>17</v>
      </c>
      <c r="D92" s="112"/>
      <c r="E92" s="47"/>
      <c r="F92" s="47"/>
      <c r="G92" s="47"/>
      <c r="H92" s="47"/>
      <c r="I92" s="116"/>
      <c r="J92" s="157">
        <f t="shared" ref="J92:L97" si="8">J93</f>
        <v>110</v>
      </c>
      <c r="K92" s="157">
        <f t="shared" si="8"/>
        <v>138</v>
      </c>
      <c r="L92" s="43">
        <f t="shared" si="8"/>
        <v>138</v>
      </c>
    </row>
    <row r="93" spans="1:12" ht="15">
      <c r="A93" s="34" t="s">
        <v>66</v>
      </c>
      <c r="B93" s="33" t="s">
        <v>178</v>
      </c>
      <c r="C93" s="33" t="s">
        <v>17</v>
      </c>
      <c r="D93" s="33" t="s">
        <v>39</v>
      </c>
      <c r="E93" s="47"/>
      <c r="F93" s="47"/>
      <c r="G93" s="47"/>
      <c r="H93" s="47"/>
      <c r="I93" s="44"/>
      <c r="J93" s="45">
        <f t="shared" si="8"/>
        <v>110</v>
      </c>
      <c r="K93" s="45">
        <f t="shared" si="8"/>
        <v>138</v>
      </c>
      <c r="L93" s="45">
        <f t="shared" si="8"/>
        <v>138</v>
      </c>
    </row>
    <row r="94" spans="1:12" ht="90" customHeight="1">
      <c r="A94" s="34" t="s">
        <v>179</v>
      </c>
      <c r="B94" s="33" t="s">
        <v>178</v>
      </c>
      <c r="C94" s="33" t="s">
        <v>17</v>
      </c>
      <c r="D94" s="33" t="s">
        <v>39</v>
      </c>
      <c r="E94" s="47" t="s">
        <v>84</v>
      </c>
      <c r="F94" s="47" t="s">
        <v>85</v>
      </c>
      <c r="G94" s="47"/>
      <c r="H94" s="47"/>
      <c r="I94" s="44"/>
      <c r="J94" s="45">
        <f t="shared" si="8"/>
        <v>110</v>
      </c>
      <c r="K94" s="45">
        <f t="shared" si="8"/>
        <v>138</v>
      </c>
      <c r="L94" s="45">
        <f t="shared" si="8"/>
        <v>138</v>
      </c>
    </row>
    <row r="95" spans="1:12" ht="112.5" customHeight="1">
      <c r="A95" s="34" t="s">
        <v>181</v>
      </c>
      <c r="B95" s="33" t="s">
        <v>178</v>
      </c>
      <c r="C95" s="33" t="s">
        <v>17</v>
      </c>
      <c r="D95" s="33" t="s">
        <v>39</v>
      </c>
      <c r="E95" s="47" t="s">
        <v>84</v>
      </c>
      <c r="F95" s="47" t="s">
        <v>8</v>
      </c>
      <c r="G95" s="47"/>
      <c r="H95" s="47"/>
      <c r="I95" s="44"/>
      <c r="J95" s="45">
        <f t="shared" si="8"/>
        <v>110</v>
      </c>
      <c r="K95" s="45">
        <f t="shared" si="8"/>
        <v>138</v>
      </c>
      <c r="L95" s="45">
        <f t="shared" si="8"/>
        <v>138</v>
      </c>
    </row>
    <row r="96" spans="1:12" ht="45">
      <c r="A96" s="34" t="s">
        <v>67</v>
      </c>
      <c r="B96" s="33" t="s">
        <v>178</v>
      </c>
      <c r="C96" s="33" t="s">
        <v>17</v>
      </c>
      <c r="D96" s="33" t="s">
        <v>39</v>
      </c>
      <c r="E96" s="47" t="s">
        <v>84</v>
      </c>
      <c r="F96" s="47" t="s">
        <v>8</v>
      </c>
      <c r="G96" s="47" t="s">
        <v>69</v>
      </c>
      <c r="H96" s="47" t="s">
        <v>88</v>
      </c>
      <c r="I96" s="44"/>
      <c r="J96" s="45">
        <f t="shared" si="8"/>
        <v>110</v>
      </c>
      <c r="K96" s="45">
        <f t="shared" si="8"/>
        <v>138</v>
      </c>
      <c r="L96" s="45">
        <f t="shared" si="8"/>
        <v>138</v>
      </c>
    </row>
    <row r="97" spans="1:12" ht="30">
      <c r="A97" s="34" t="s">
        <v>59</v>
      </c>
      <c r="B97" s="33" t="s">
        <v>178</v>
      </c>
      <c r="C97" s="33" t="s">
        <v>17</v>
      </c>
      <c r="D97" s="33" t="s">
        <v>39</v>
      </c>
      <c r="E97" s="47" t="s">
        <v>84</v>
      </c>
      <c r="F97" s="47" t="s">
        <v>8</v>
      </c>
      <c r="G97" s="47" t="s">
        <v>69</v>
      </c>
      <c r="H97" s="47" t="s">
        <v>88</v>
      </c>
      <c r="I97" s="44" t="s">
        <v>78</v>
      </c>
      <c r="J97" s="45">
        <f>J98</f>
        <v>110</v>
      </c>
      <c r="K97" s="45">
        <f t="shared" si="8"/>
        <v>138</v>
      </c>
      <c r="L97" s="45">
        <f t="shared" si="8"/>
        <v>138</v>
      </c>
    </row>
    <row r="98" spans="1:12" ht="30">
      <c r="A98" s="143" t="s">
        <v>68</v>
      </c>
      <c r="B98" s="144" t="s">
        <v>178</v>
      </c>
      <c r="C98" s="144" t="s">
        <v>17</v>
      </c>
      <c r="D98" s="144" t="s">
        <v>39</v>
      </c>
      <c r="E98" s="145" t="s">
        <v>84</v>
      </c>
      <c r="F98" s="145" t="s">
        <v>8</v>
      </c>
      <c r="G98" s="145" t="s">
        <v>69</v>
      </c>
      <c r="H98" s="145" t="s">
        <v>88</v>
      </c>
      <c r="I98" s="146" t="s">
        <v>79</v>
      </c>
      <c r="J98" s="147">
        <v>110</v>
      </c>
      <c r="K98" s="147">
        <v>138</v>
      </c>
      <c r="L98" s="147">
        <v>138</v>
      </c>
    </row>
    <row r="99" spans="1:12" ht="15">
      <c r="A99" s="149" t="s">
        <v>185</v>
      </c>
      <c r="B99" s="33" t="s">
        <v>178</v>
      </c>
      <c r="C99" s="33" t="s">
        <v>187</v>
      </c>
      <c r="D99" s="33"/>
      <c r="E99" s="47"/>
      <c r="F99" s="47"/>
      <c r="G99" s="47"/>
      <c r="H99" s="47"/>
      <c r="I99" s="44"/>
      <c r="J99" s="148"/>
      <c r="K99" s="152">
        <f t="shared" ref="K99:L104" si="9">K100</f>
        <v>27.9</v>
      </c>
      <c r="L99" s="152">
        <f t="shared" si="9"/>
        <v>56.7</v>
      </c>
    </row>
    <row r="100" spans="1:12" ht="15">
      <c r="A100" s="149" t="s">
        <v>185</v>
      </c>
      <c r="B100" s="33" t="s">
        <v>178</v>
      </c>
      <c r="C100" s="144" t="s">
        <v>187</v>
      </c>
      <c r="D100" s="144" t="s">
        <v>187</v>
      </c>
      <c r="E100" s="145"/>
      <c r="F100" s="145"/>
      <c r="G100" s="145"/>
      <c r="H100" s="145"/>
      <c r="I100" s="146"/>
      <c r="J100" s="148"/>
      <c r="K100" s="152">
        <f t="shared" si="9"/>
        <v>27.9</v>
      </c>
      <c r="L100" s="152">
        <f t="shared" si="9"/>
        <v>56.7</v>
      </c>
    </row>
    <row r="101" spans="1:12" ht="30">
      <c r="A101" s="149" t="s">
        <v>186</v>
      </c>
      <c r="B101" s="144" t="s">
        <v>178</v>
      </c>
      <c r="C101" s="33" t="s">
        <v>187</v>
      </c>
      <c r="D101" s="33" t="s">
        <v>187</v>
      </c>
      <c r="E101" s="47" t="s">
        <v>188</v>
      </c>
      <c r="F101" s="47" t="s">
        <v>85</v>
      </c>
      <c r="G101" s="47"/>
      <c r="H101" s="47"/>
      <c r="I101" s="44"/>
      <c r="J101" s="148"/>
      <c r="K101" s="152">
        <f t="shared" si="9"/>
        <v>27.9</v>
      </c>
      <c r="L101" s="152">
        <f t="shared" si="9"/>
        <v>56.7</v>
      </c>
    </row>
    <row r="102" spans="1:12" ht="15">
      <c r="A102" s="149" t="s">
        <v>42</v>
      </c>
      <c r="B102" s="33" t="s">
        <v>178</v>
      </c>
      <c r="C102" s="144" t="s">
        <v>187</v>
      </c>
      <c r="D102" s="144" t="s">
        <v>187</v>
      </c>
      <c r="E102" s="145" t="s">
        <v>188</v>
      </c>
      <c r="F102" s="145" t="s">
        <v>8</v>
      </c>
      <c r="G102" s="145"/>
      <c r="H102" s="145"/>
      <c r="I102" s="146"/>
      <c r="J102" s="148"/>
      <c r="K102" s="152">
        <f t="shared" si="9"/>
        <v>27.9</v>
      </c>
      <c r="L102" s="152">
        <f t="shared" si="9"/>
        <v>56.7</v>
      </c>
    </row>
    <row r="103" spans="1:12" ht="15">
      <c r="A103" s="149" t="s">
        <v>185</v>
      </c>
      <c r="B103" s="33" t="s">
        <v>178</v>
      </c>
      <c r="C103" s="33" t="s">
        <v>187</v>
      </c>
      <c r="D103" s="33" t="s">
        <v>187</v>
      </c>
      <c r="E103" s="47" t="s">
        <v>188</v>
      </c>
      <c r="F103" s="47" t="s">
        <v>8</v>
      </c>
      <c r="G103" s="47" t="s">
        <v>69</v>
      </c>
      <c r="H103" s="47" t="s">
        <v>189</v>
      </c>
      <c r="I103" s="44"/>
      <c r="J103" s="148"/>
      <c r="K103" s="152">
        <f t="shared" si="9"/>
        <v>27.9</v>
      </c>
      <c r="L103" s="152">
        <f t="shared" si="9"/>
        <v>56.7</v>
      </c>
    </row>
    <row r="104" spans="1:12" ht="15">
      <c r="A104" s="149" t="s">
        <v>51</v>
      </c>
      <c r="B104" s="144" t="s">
        <v>178</v>
      </c>
      <c r="C104" s="144" t="s">
        <v>187</v>
      </c>
      <c r="D104" s="144" t="s">
        <v>187</v>
      </c>
      <c r="E104" s="145" t="s">
        <v>188</v>
      </c>
      <c r="F104" s="145" t="s">
        <v>8</v>
      </c>
      <c r="G104" s="145" t="s">
        <v>69</v>
      </c>
      <c r="H104" s="145" t="s">
        <v>189</v>
      </c>
      <c r="I104" s="146" t="s">
        <v>75</v>
      </c>
      <c r="J104" s="148"/>
      <c r="K104" s="152">
        <f t="shared" si="9"/>
        <v>27.9</v>
      </c>
      <c r="L104" s="152">
        <f t="shared" si="9"/>
        <v>56.7</v>
      </c>
    </row>
    <row r="105" spans="1:12" ht="15">
      <c r="A105" s="149" t="s">
        <v>55</v>
      </c>
      <c r="B105" s="33" t="s">
        <v>178</v>
      </c>
      <c r="C105" s="33" t="s">
        <v>187</v>
      </c>
      <c r="D105" s="33" t="s">
        <v>187</v>
      </c>
      <c r="E105" s="47" t="s">
        <v>188</v>
      </c>
      <c r="F105" s="47" t="s">
        <v>8</v>
      </c>
      <c r="G105" s="47" t="s">
        <v>69</v>
      </c>
      <c r="H105" s="47" t="s">
        <v>189</v>
      </c>
      <c r="I105" s="44" t="s">
        <v>77</v>
      </c>
      <c r="J105" s="148"/>
      <c r="K105" s="152">
        <v>27.9</v>
      </c>
      <c r="L105" s="152">
        <v>56.7</v>
      </c>
    </row>
    <row r="106" spans="1:12">
      <c r="E106" s="49"/>
      <c r="F106" s="49"/>
      <c r="G106" s="49"/>
      <c r="H106" s="49"/>
      <c r="I106" s="49"/>
    </row>
    <row r="107" spans="1:12">
      <c r="E107" s="49"/>
      <c r="F107" s="49"/>
      <c r="G107" s="49"/>
      <c r="H107" s="49"/>
      <c r="I107" s="49"/>
    </row>
    <row r="108" spans="1:12">
      <c r="E108" s="49"/>
      <c r="F108" s="49"/>
      <c r="G108" s="49"/>
      <c r="H108" s="49"/>
      <c r="I108" s="49"/>
    </row>
    <row r="109" spans="1:12">
      <c r="E109" s="49"/>
      <c r="F109" s="49"/>
      <c r="G109" s="49"/>
      <c r="H109" s="49"/>
      <c r="I109" s="49"/>
    </row>
    <row r="110" spans="1:12">
      <c r="E110" s="49"/>
      <c r="F110" s="49"/>
      <c r="G110" s="49"/>
      <c r="H110" s="49"/>
      <c r="I110" s="49"/>
    </row>
    <row r="111" spans="1:12">
      <c r="E111" s="49"/>
      <c r="F111" s="49"/>
      <c r="G111" s="49"/>
      <c r="H111" s="49"/>
      <c r="I111" s="49"/>
    </row>
    <row r="112" spans="1:12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  <row r="115" spans="5:9">
      <c r="E115" s="49"/>
      <c r="F115" s="49"/>
      <c r="G115" s="49"/>
      <c r="H115" s="49"/>
      <c r="I115" s="49"/>
    </row>
    <row r="116" spans="5:9">
      <c r="E116" s="49"/>
      <c r="F116" s="49"/>
      <c r="G116" s="49"/>
      <c r="H116" s="49"/>
      <c r="I116" s="49"/>
    </row>
    <row r="117" spans="5:9">
      <c r="E117" s="49"/>
      <c r="F117" s="49"/>
      <c r="G117" s="49"/>
      <c r="H117" s="49"/>
      <c r="I117" s="49"/>
    </row>
    <row r="118" spans="5:9">
      <c r="E118" s="49"/>
      <c r="F118" s="49"/>
      <c r="G118" s="49"/>
      <c r="H118" s="49"/>
      <c r="I118" s="49"/>
    </row>
    <row r="119" spans="5:9">
      <c r="E119" s="49"/>
      <c r="F119" s="49"/>
      <c r="G119" s="49"/>
      <c r="H119" s="49"/>
      <c r="I119" s="49"/>
    </row>
    <row r="120" spans="5:9">
      <c r="E120" s="49"/>
      <c r="F120" s="49"/>
      <c r="G120" s="49"/>
      <c r="H120" s="49"/>
      <c r="I120" s="49"/>
    </row>
    <row r="121" spans="5:9">
      <c r="E121" s="49"/>
      <c r="F121" s="49"/>
      <c r="G121" s="49"/>
      <c r="H121" s="49"/>
      <c r="I121" s="49"/>
    </row>
    <row r="122" spans="5:9">
      <c r="E122" s="49"/>
      <c r="F122" s="49"/>
      <c r="G122" s="49"/>
      <c r="H122" s="49"/>
      <c r="I122" s="49"/>
    </row>
    <row r="123" spans="5:9">
      <c r="E123" s="49"/>
      <c r="F123" s="49"/>
      <c r="G123" s="49"/>
      <c r="H123" s="49"/>
      <c r="I123" s="49"/>
    </row>
    <row r="124" spans="5:9">
      <c r="E124" s="49"/>
      <c r="F124" s="49"/>
      <c r="G124" s="49"/>
      <c r="H124" s="49"/>
      <c r="I124" s="49"/>
    </row>
    <row r="125" spans="5:9">
      <c r="E125" s="49"/>
      <c r="F125" s="49"/>
      <c r="G125" s="49"/>
      <c r="H125" s="49"/>
      <c r="I125" s="49"/>
    </row>
    <row r="126" spans="5:9">
      <c r="E126" s="49"/>
      <c r="F126" s="49"/>
      <c r="G126" s="49"/>
      <c r="H126" s="49"/>
      <c r="I126" s="49"/>
    </row>
    <row r="127" spans="5:9">
      <c r="E127" s="49"/>
      <c r="F127" s="49"/>
      <c r="G127" s="49"/>
      <c r="H127" s="49"/>
      <c r="I127" s="49"/>
    </row>
    <row r="128" spans="5:9">
      <c r="E128" s="49"/>
      <c r="F128" s="49"/>
      <c r="G128" s="49"/>
      <c r="H128" s="49"/>
      <c r="I128" s="49"/>
    </row>
    <row r="129" spans="5:9">
      <c r="E129" s="49"/>
      <c r="F129" s="49"/>
      <c r="G129" s="49"/>
      <c r="H129" s="49"/>
      <c r="I129" s="49"/>
    </row>
    <row r="130" spans="5:9">
      <c r="E130" s="49"/>
      <c r="F130" s="49"/>
      <c r="G130" s="49"/>
      <c r="H130" s="49"/>
      <c r="I130" s="49"/>
    </row>
    <row r="131" spans="5:9">
      <c r="E131" s="49"/>
      <c r="F131" s="49"/>
      <c r="G131" s="49"/>
      <c r="H131" s="49"/>
      <c r="I131" s="49"/>
    </row>
    <row r="132" spans="5:9">
      <c r="E132" s="49"/>
      <c r="F132" s="49"/>
      <c r="G132" s="49"/>
      <c r="H132" s="49"/>
      <c r="I132" s="49"/>
    </row>
    <row r="133" spans="5:9">
      <c r="E133" s="49"/>
      <c r="F133" s="49"/>
      <c r="G133" s="49"/>
      <c r="H133" s="49"/>
      <c r="I133" s="49"/>
    </row>
    <row r="134" spans="5:9">
      <c r="E134" s="49"/>
      <c r="F134" s="49"/>
      <c r="G134" s="49"/>
      <c r="H134" s="49"/>
      <c r="I134" s="49"/>
    </row>
  </sheetData>
  <autoFilter ref="A1:L105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0:D20 A50">
    <cfRule type="expression" dxfId="21" priority="49" stopIfTrue="1">
      <formula>$F20=""</formula>
    </cfRule>
    <cfRule type="expression" dxfId="20" priority="50" stopIfTrue="1">
      <formula>#REF!&lt;&gt;""</formula>
    </cfRule>
    <cfRule type="expression" dxfId="19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4"/>
  <sheetViews>
    <sheetView view="pageBreakPreview" zoomScaleNormal="110" zoomScaleSheetLayoutView="100" workbookViewId="0">
      <selection activeCell="I76" sqref="I7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0" t="s">
        <v>220</v>
      </c>
      <c r="I1" s="171"/>
      <c r="J1" s="171"/>
      <c r="K1" s="171"/>
    </row>
    <row r="2" spans="1:11" ht="124.5" customHeight="1">
      <c r="A2" s="172" t="s">
        <v>182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3" t="s">
        <v>1</v>
      </c>
      <c r="I3" s="173"/>
      <c r="J3" s="173"/>
      <c r="K3" s="173"/>
    </row>
    <row r="4" spans="1:11" ht="20.45" customHeight="1">
      <c r="A4" s="174" t="s">
        <v>2</v>
      </c>
      <c r="B4" s="174" t="s">
        <v>3</v>
      </c>
      <c r="C4" s="174" t="s">
        <v>4</v>
      </c>
      <c r="D4" s="174" t="s">
        <v>5</v>
      </c>
      <c r="E4" s="174"/>
      <c r="F4" s="174"/>
      <c r="G4" s="174"/>
      <c r="H4" s="174" t="s">
        <v>6</v>
      </c>
      <c r="I4" s="174" t="s">
        <v>7</v>
      </c>
      <c r="J4" s="174"/>
      <c r="K4" s="174"/>
    </row>
    <row r="5" spans="1:11" ht="16.7" customHeight="1">
      <c r="A5" s="174" t="s">
        <v>0</v>
      </c>
      <c r="B5" s="174" t="s">
        <v>0</v>
      </c>
      <c r="C5" s="174" t="s">
        <v>0</v>
      </c>
      <c r="D5" s="174" t="s">
        <v>0</v>
      </c>
      <c r="E5" s="174"/>
      <c r="F5" s="174"/>
      <c r="G5" s="174"/>
      <c r="H5" s="174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208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I8+I44+I54+I71+I91</f>
        <v>2465.3000000000002</v>
      </c>
      <c r="J7" s="43">
        <f>J8+J44+J54+J71+J91+J98</f>
        <v>1208.7</v>
      </c>
      <c r="K7" s="43">
        <f>K8+K44+K54+K71+K91+K98</f>
        <v>1230.6000000000001</v>
      </c>
    </row>
    <row r="8" spans="1:11" ht="15">
      <c r="A8" s="34" t="s">
        <v>38</v>
      </c>
      <c r="B8" s="154" t="s">
        <v>39</v>
      </c>
      <c r="C8" s="112"/>
      <c r="D8" s="48"/>
      <c r="E8" s="48"/>
      <c r="F8" s="48"/>
      <c r="G8" s="48"/>
      <c r="H8" s="116"/>
      <c r="I8" s="50">
        <f>I9+I18+I38</f>
        <v>1436.7</v>
      </c>
      <c r="J8" s="45">
        <f>J9+J18+J38</f>
        <v>642.5</v>
      </c>
      <c r="K8" s="45">
        <f>K9+K18+K38</f>
        <v>632.4</v>
      </c>
    </row>
    <row r="9" spans="1:11" ht="60">
      <c r="A9" s="34" t="s">
        <v>40</v>
      </c>
      <c r="B9" s="112" t="s">
        <v>39</v>
      </c>
      <c r="C9" s="112" t="s">
        <v>41</v>
      </c>
      <c r="D9" s="48"/>
      <c r="E9" s="48"/>
      <c r="F9" s="48"/>
      <c r="G9" s="48"/>
      <c r="H9" s="112"/>
      <c r="I9" s="50">
        <f>I10+I15</f>
        <v>537.79999999999995</v>
      </c>
      <c r="J9" s="45">
        <f>J10</f>
        <v>260.2</v>
      </c>
      <c r="K9" s="45">
        <f>K10</f>
        <v>242.4</v>
      </c>
    </row>
    <row r="10" spans="1:11" ht="30">
      <c r="A10" s="34" t="s">
        <v>173</v>
      </c>
      <c r="B10" s="33" t="s">
        <v>39</v>
      </c>
      <c r="C10" s="33" t="s">
        <v>41</v>
      </c>
      <c r="D10" s="47">
        <v>65</v>
      </c>
      <c r="E10" s="47">
        <v>0</v>
      </c>
      <c r="F10" s="47"/>
      <c r="G10" s="47"/>
      <c r="H10" s="33"/>
      <c r="I10" s="45">
        <f t="shared" ref="I10:K12" si="0">I11</f>
        <v>370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42</v>
      </c>
      <c r="B11" s="33" t="s">
        <v>39</v>
      </c>
      <c r="C11" s="33" t="s">
        <v>41</v>
      </c>
      <c r="D11" s="47">
        <v>65</v>
      </c>
      <c r="E11" s="47">
        <v>1</v>
      </c>
      <c r="F11" s="47"/>
      <c r="G11" s="47"/>
      <c r="H11" s="33"/>
      <c r="I11" s="45">
        <f t="shared" si="0"/>
        <v>370</v>
      </c>
      <c r="J11" s="45">
        <f t="shared" si="0"/>
        <v>260.2</v>
      </c>
      <c r="K11" s="45">
        <f t="shared" si="0"/>
        <v>242.4</v>
      </c>
    </row>
    <row r="12" spans="1:11" ht="32.25" customHeight="1">
      <c r="A12" s="34" t="s">
        <v>43</v>
      </c>
      <c r="B12" s="33" t="s">
        <v>39</v>
      </c>
      <c r="C12" s="33" t="s">
        <v>41</v>
      </c>
      <c r="D12" s="47">
        <v>65</v>
      </c>
      <c r="E12" s="47">
        <v>1</v>
      </c>
      <c r="F12" s="47" t="s">
        <v>69</v>
      </c>
      <c r="G12" s="47" t="s">
        <v>80</v>
      </c>
      <c r="H12" s="33"/>
      <c r="I12" s="45">
        <f t="shared" si="0"/>
        <v>370</v>
      </c>
      <c r="J12" s="45">
        <f t="shared" si="0"/>
        <v>260.2</v>
      </c>
      <c r="K12" s="45">
        <f t="shared" si="0"/>
        <v>242.4</v>
      </c>
    </row>
    <row r="13" spans="1:11" ht="105">
      <c r="A13" s="34" t="s">
        <v>44</v>
      </c>
      <c r="B13" s="33" t="s">
        <v>39</v>
      </c>
      <c r="C13" s="33" t="s">
        <v>41</v>
      </c>
      <c r="D13" s="47">
        <v>65</v>
      </c>
      <c r="E13" s="47">
        <v>1</v>
      </c>
      <c r="F13" s="47" t="s">
        <v>69</v>
      </c>
      <c r="G13" s="47" t="s">
        <v>80</v>
      </c>
      <c r="H13" s="33" t="s">
        <v>71</v>
      </c>
      <c r="I13" s="45">
        <f>I14</f>
        <v>370</v>
      </c>
      <c r="J13" s="45">
        <f>J14</f>
        <v>260.2</v>
      </c>
      <c r="K13" s="45">
        <f>K14</f>
        <v>242.4</v>
      </c>
    </row>
    <row r="14" spans="1:11" ht="45">
      <c r="A14" s="34" t="s">
        <v>45</v>
      </c>
      <c r="B14" s="33" t="s">
        <v>39</v>
      </c>
      <c r="C14" s="33" t="s">
        <v>41</v>
      </c>
      <c r="D14" s="47">
        <v>65</v>
      </c>
      <c r="E14" s="47">
        <v>1</v>
      </c>
      <c r="F14" s="47" t="s">
        <v>69</v>
      </c>
      <c r="G14" s="47" t="s">
        <v>80</v>
      </c>
      <c r="H14" s="33" t="s">
        <v>72</v>
      </c>
      <c r="I14" s="45">
        <f ca="1">'Приложение 2'!J15</f>
        <v>370</v>
      </c>
      <c r="J14" s="45">
        <f ca="1">'Приложение 2'!K15</f>
        <v>260.2</v>
      </c>
      <c r="K14" s="45">
        <f ca="1">'Приложение 2'!L15</f>
        <v>242.4</v>
      </c>
    </row>
    <row r="15" spans="1:11" ht="91.5" customHeight="1">
      <c r="A15" s="34" t="str">
        <f ca="1"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39</v>
      </c>
      <c r="C15" s="33" t="s">
        <v>41</v>
      </c>
      <c r="D15" s="47" t="s">
        <v>188</v>
      </c>
      <c r="E15" s="47" t="s">
        <v>8</v>
      </c>
      <c r="F15" s="47" t="s">
        <v>69</v>
      </c>
      <c r="G15" s="47" t="s">
        <v>211</v>
      </c>
      <c r="H15" s="33"/>
      <c r="I15" s="45">
        <f ca="1">I16</f>
        <v>167.8</v>
      </c>
      <c r="J15" s="45"/>
      <c r="K15" s="45"/>
    </row>
    <row r="16" spans="1:11" ht="108.75" customHeight="1">
      <c r="A16" s="34" t="str">
        <f ca="1"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3" t="s">
        <v>39</v>
      </c>
      <c r="C16" s="33" t="s">
        <v>41</v>
      </c>
      <c r="D16" s="47" t="s">
        <v>188</v>
      </c>
      <c r="E16" s="47" t="s">
        <v>8</v>
      </c>
      <c r="F16" s="47" t="s">
        <v>69</v>
      </c>
      <c r="G16" s="47" t="s">
        <v>211</v>
      </c>
      <c r="H16" s="33" t="s">
        <v>71</v>
      </c>
      <c r="I16" s="45">
        <f ca="1">I17</f>
        <v>167.8</v>
      </c>
      <c r="J16" s="45"/>
      <c r="K16" s="45"/>
    </row>
    <row r="17" spans="1:11" ht="46.5" customHeight="1">
      <c r="A17" s="34" t="str">
        <f ca="1">'Приложение 2'!A18</f>
        <v>Расходы на выплаты персоналу государственных (муниципальных) органов</v>
      </c>
      <c r="B17" s="33" t="s">
        <v>39</v>
      </c>
      <c r="C17" s="33" t="s">
        <v>41</v>
      </c>
      <c r="D17" s="47" t="s">
        <v>188</v>
      </c>
      <c r="E17" s="47" t="s">
        <v>8</v>
      </c>
      <c r="F17" s="47" t="s">
        <v>69</v>
      </c>
      <c r="G17" s="47" t="s">
        <v>211</v>
      </c>
      <c r="H17" s="33" t="s">
        <v>72</v>
      </c>
      <c r="I17" s="45">
        <f ca="1">'Приложение 2'!J18</f>
        <v>167.8</v>
      </c>
      <c r="J17" s="45"/>
      <c r="K17" s="45"/>
    </row>
    <row r="18" spans="1:11" ht="90">
      <c r="A18" s="34" t="s">
        <v>46</v>
      </c>
      <c r="B18" s="112" t="s">
        <v>39</v>
      </c>
      <c r="C18" s="112" t="s">
        <v>47</v>
      </c>
      <c r="D18" s="47"/>
      <c r="E18" s="47"/>
      <c r="F18" s="47"/>
      <c r="G18" s="47"/>
      <c r="H18" s="44"/>
      <c r="I18" s="50">
        <f>I19+I33+I24</f>
        <v>893.90000000000009</v>
      </c>
      <c r="J18" s="50">
        <f>J19+J33</f>
        <v>377.3</v>
      </c>
      <c r="K18" s="50">
        <f>K19+K33</f>
        <v>385</v>
      </c>
    </row>
    <row r="19" spans="1:11" ht="45" customHeight="1">
      <c r="A19" s="34" t="str">
        <f ca="1">'Приложение 2'!A20</f>
        <v>Обеспечение деятельности аппарата  администрации Кочуновского сельского поселения</v>
      </c>
      <c r="B19" s="35" t="s">
        <v>39</v>
      </c>
      <c r="C19" s="35" t="s">
        <v>47</v>
      </c>
      <c r="D19" s="47">
        <v>65</v>
      </c>
      <c r="E19" s="47">
        <v>0</v>
      </c>
      <c r="F19" s="47"/>
      <c r="G19" s="47"/>
      <c r="H19" s="44"/>
      <c r="I19" s="45">
        <f>I20</f>
        <v>763.5</v>
      </c>
      <c r="J19" s="45">
        <f>J20</f>
        <v>377.1</v>
      </c>
      <c r="K19" s="45">
        <f>K20</f>
        <v>384.8</v>
      </c>
    </row>
    <row r="20" spans="1:11" ht="31.5" customHeight="1">
      <c r="A20" s="34" t="str">
        <f ca="1">'Приложение 2'!A21</f>
        <v>Обеспечение деятельности администрации сельских поселений</v>
      </c>
      <c r="B20" s="33" t="s">
        <v>39</v>
      </c>
      <c r="C20" s="33" t="s">
        <v>47</v>
      </c>
      <c r="D20" s="47">
        <v>65</v>
      </c>
      <c r="E20" s="47">
        <v>2</v>
      </c>
      <c r="F20" s="47"/>
      <c r="G20" s="47"/>
      <c r="H20" s="44"/>
      <c r="I20" s="45">
        <f>I21+I27</f>
        <v>763.5</v>
      </c>
      <c r="J20" s="45">
        <f>J21+J27</f>
        <v>377.1</v>
      </c>
      <c r="K20" s="45">
        <f>K21+K27</f>
        <v>384.8</v>
      </c>
    </row>
    <row r="21" spans="1:11" ht="45">
      <c r="A21" s="34" t="s">
        <v>49</v>
      </c>
      <c r="B21" s="33" t="s">
        <v>39</v>
      </c>
      <c r="C21" s="33" t="s">
        <v>47</v>
      </c>
      <c r="D21" s="47">
        <v>65</v>
      </c>
      <c r="E21" s="47">
        <v>2</v>
      </c>
      <c r="F21" s="47" t="s">
        <v>69</v>
      </c>
      <c r="G21" s="47" t="s">
        <v>81</v>
      </c>
      <c r="H21" s="44"/>
      <c r="I21" s="45">
        <f t="shared" ref="I21:K22" si="1">I22</f>
        <v>386.5</v>
      </c>
      <c r="J21" s="45">
        <f t="shared" si="1"/>
        <v>272.10000000000002</v>
      </c>
      <c r="K21" s="45">
        <f t="shared" si="1"/>
        <v>274.8</v>
      </c>
    </row>
    <row r="22" spans="1:11" ht="105">
      <c r="A22" s="34" t="s">
        <v>44</v>
      </c>
      <c r="B22" s="33" t="s">
        <v>39</v>
      </c>
      <c r="C22" s="33" t="s">
        <v>47</v>
      </c>
      <c r="D22" s="47">
        <v>65</v>
      </c>
      <c r="E22" s="47">
        <v>2</v>
      </c>
      <c r="F22" s="47" t="s">
        <v>69</v>
      </c>
      <c r="G22" s="47" t="s">
        <v>81</v>
      </c>
      <c r="H22" s="44" t="s">
        <v>71</v>
      </c>
      <c r="I22" s="45">
        <f t="shared" si="1"/>
        <v>386.5</v>
      </c>
      <c r="J22" s="45">
        <f t="shared" si="1"/>
        <v>272.10000000000002</v>
      </c>
      <c r="K22" s="45">
        <f t="shared" si="1"/>
        <v>274.8</v>
      </c>
    </row>
    <row r="23" spans="1:11" ht="45">
      <c r="A23" s="34" t="s">
        <v>45</v>
      </c>
      <c r="B23" s="33" t="s">
        <v>39</v>
      </c>
      <c r="C23" s="33" t="s">
        <v>47</v>
      </c>
      <c r="D23" s="47">
        <v>65</v>
      </c>
      <c r="E23" s="47">
        <v>2</v>
      </c>
      <c r="F23" s="47" t="s">
        <v>69</v>
      </c>
      <c r="G23" s="47" t="s">
        <v>81</v>
      </c>
      <c r="H23" s="44" t="s">
        <v>72</v>
      </c>
      <c r="I23" s="45">
        <f ca="1">'Приложение 2'!J24</f>
        <v>386.5</v>
      </c>
      <c r="J23" s="45">
        <f ca="1">'Приложение 2'!K24</f>
        <v>272.10000000000002</v>
      </c>
      <c r="K23" s="45">
        <f ca="1">'Приложение 2'!L24</f>
        <v>274.8</v>
      </c>
    </row>
    <row r="24" spans="1:11" ht="96" customHeight="1">
      <c r="A24" s="34" t="str">
        <f ca="1"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3" t="s">
        <v>39</v>
      </c>
      <c r="C24" s="33" t="s">
        <v>47</v>
      </c>
      <c r="D24" s="47" t="s">
        <v>188</v>
      </c>
      <c r="E24" s="47" t="s">
        <v>9</v>
      </c>
      <c r="F24" s="47" t="s">
        <v>69</v>
      </c>
      <c r="G24" s="47" t="s">
        <v>211</v>
      </c>
      <c r="H24" s="44"/>
      <c r="I24" s="45">
        <f ca="1">I25</f>
        <v>130.19999999999999</v>
      </c>
      <c r="J24" s="45"/>
      <c r="K24" s="45"/>
    </row>
    <row r="25" spans="1:11" ht="108.75" customHeight="1">
      <c r="A25" s="34" t="str">
        <f ca="1">'Приложение 2'!A26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3" t="s">
        <v>39</v>
      </c>
      <c r="C25" s="33" t="s">
        <v>47</v>
      </c>
      <c r="D25" s="47" t="s">
        <v>188</v>
      </c>
      <c r="E25" s="47" t="s">
        <v>9</v>
      </c>
      <c r="F25" s="47" t="s">
        <v>69</v>
      </c>
      <c r="G25" s="47" t="s">
        <v>211</v>
      </c>
      <c r="H25" s="44" t="s">
        <v>71</v>
      </c>
      <c r="I25" s="45">
        <f ca="1">I26</f>
        <v>130.19999999999999</v>
      </c>
      <c r="J25" s="45"/>
      <c r="K25" s="45"/>
    </row>
    <row r="26" spans="1:11" ht="48" customHeight="1">
      <c r="A26" s="34" t="str">
        <f ca="1">'Приложение 2'!A27</f>
        <v>Расходы на выплаты персоналу государственных (муниципальных) органов</v>
      </c>
      <c r="B26" s="33" t="s">
        <v>39</v>
      </c>
      <c r="C26" s="33" t="s">
        <v>47</v>
      </c>
      <c r="D26" s="47" t="s">
        <v>188</v>
      </c>
      <c r="E26" s="47" t="s">
        <v>9</v>
      </c>
      <c r="F26" s="47" t="s">
        <v>69</v>
      </c>
      <c r="G26" s="47" t="s">
        <v>211</v>
      </c>
      <c r="H26" s="44" t="s">
        <v>72</v>
      </c>
      <c r="I26" s="45">
        <f ca="1">'Приложение 2'!J27</f>
        <v>130.19999999999999</v>
      </c>
      <c r="J26" s="45"/>
      <c r="K26" s="45"/>
    </row>
    <row r="27" spans="1:11" ht="30">
      <c r="A27" s="34" t="s">
        <v>50</v>
      </c>
      <c r="B27" s="33" t="s">
        <v>39</v>
      </c>
      <c r="C27" s="33" t="s">
        <v>47</v>
      </c>
      <c r="D27" s="47">
        <v>65</v>
      </c>
      <c r="E27" s="47">
        <v>2</v>
      </c>
      <c r="F27" s="47" t="s">
        <v>69</v>
      </c>
      <c r="G27" s="47" t="s">
        <v>82</v>
      </c>
      <c r="H27" s="44"/>
      <c r="I27" s="45">
        <f ca="1">+I28+I30</f>
        <v>377</v>
      </c>
      <c r="J27" s="45">
        <f ca="1">+J28+J30</f>
        <v>105</v>
      </c>
      <c r="K27" s="45">
        <f ca="1">+K28+K30</f>
        <v>110</v>
      </c>
    </row>
    <row r="28" spans="1:11" ht="44.25" customHeight="1">
      <c r="A28" s="34" t="str">
        <f ca="1">'Приложение 2'!A29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7">
        <v>65</v>
      </c>
      <c r="E28" s="47">
        <v>2</v>
      </c>
      <c r="F28" s="47" t="s">
        <v>69</v>
      </c>
      <c r="G28" s="47" t="s">
        <v>82</v>
      </c>
      <c r="H28" s="44" t="s">
        <v>73</v>
      </c>
      <c r="I28" s="45">
        <f ca="1">I29</f>
        <v>370</v>
      </c>
      <c r="J28" s="45">
        <f ca="1">J29</f>
        <v>100</v>
      </c>
      <c r="K28" s="45">
        <f ca="1">K29</f>
        <v>105</v>
      </c>
    </row>
    <row r="29" spans="1:11" ht="45">
      <c r="A29" s="34" t="s">
        <v>48</v>
      </c>
      <c r="B29" s="33" t="s">
        <v>39</v>
      </c>
      <c r="C29" s="33" t="s">
        <v>47</v>
      </c>
      <c r="D29" s="47">
        <v>65</v>
      </c>
      <c r="E29" s="47">
        <v>2</v>
      </c>
      <c r="F29" s="47" t="s">
        <v>69</v>
      </c>
      <c r="G29" s="47" t="s">
        <v>82</v>
      </c>
      <c r="H29" s="44" t="s">
        <v>74</v>
      </c>
      <c r="I29" s="45">
        <f ca="1">'Приложение 2'!J30</f>
        <v>370</v>
      </c>
      <c r="J29" s="45">
        <f ca="1">'Приложение 2'!K30</f>
        <v>100</v>
      </c>
      <c r="K29" s="45">
        <f ca="1">'Приложение 2'!L30</f>
        <v>105</v>
      </c>
    </row>
    <row r="30" spans="1:11" ht="15">
      <c r="A30" s="34" t="s">
        <v>51</v>
      </c>
      <c r="B30" s="33" t="s">
        <v>39</v>
      </c>
      <c r="C30" s="33" t="s">
        <v>47</v>
      </c>
      <c r="D30" s="47">
        <v>65</v>
      </c>
      <c r="E30" s="47">
        <v>2</v>
      </c>
      <c r="F30" s="47" t="s">
        <v>69</v>
      </c>
      <c r="G30" s="47" t="s">
        <v>82</v>
      </c>
      <c r="H30" s="44" t="s">
        <v>75</v>
      </c>
      <c r="I30" s="45">
        <f ca="1">I32+I31</f>
        <v>7</v>
      </c>
      <c r="J30" s="45">
        <f ca="1">J32</f>
        <v>5</v>
      </c>
      <c r="K30" s="45">
        <f ca="1">K32</f>
        <v>5</v>
      </c>
    </row>
    <row r="31" spans="1:11" ht="15">
      <c r="A31" s="34" t="str">
        <f ca="1">'Приложение 2'!A32</f>
        <v>исполнение судебных актов</v>
      </c>
      <c r="B31" s="33" t="s">
        <v>39</v>
      </c>
      <c r="C31" s="33" t="s">
        <v>47</v>
      </c>
      <c r="D31" s="47" t="s">
        <v>188</v>
      </c>
      <c r="E31" s="47" t="s">
        <v>9</v>
      </c>
      <c r="F31" s="47" t="s">
        <v>69</v>
      </c>
      <c r="G31" s="47" t="s">
        <v>82</v>
      </c>
      <c r="H31" s="44" t="s">
        <v>217</v>
      </c>
      <c r="I31" s="45">
        <f ca="1">'Приложение 2'!J32</f>
        <v>4</v>
      </c>
      <c r="J31" s="45"/>
      <c r="K31" s="45"/>
    </row>
    <row r="32" spans="1:11" ht="30">
      <c r="A32" s="34" t="s">
        <v>52</v>
      </c>
      <c r="B32" s="33" t="s">
        <v>39</v>
      </c>
      <c r="C32" s="33" t="s">
        <v>47</v>
      </c>
      <c r="D32" s="47">
        <v>65</v>
      </c>
      <c r="E32" s="47">
        <v>2</v>
      </c>
      <c r="F32" s="47" t="s">
        <v>69</v>
      </c>
      <c r="G32" s="47" t="s">
        <v>82</v>
      </c>
      <c r="H32" s="44" t="s">
        <v>76</v>
      </c>
      <c r="I32" s="45">
        <f ca="1">'Приложение 2'!J33</f>
        <v>3</v>
      </c>
      <c r="J32" s="45">
        <f ca="1">'Приложение 2'!K33</f>
        <v>5</v>
      </c>
      <c r="K32" s="45">
        <f ca="1">'Приложение 2'!L33</f>
        <v>5</v>
      </c>
    </row>
    <row r="33" spans="1:11" ht="75">
      <c r="A33" s="34" t="s">
        <v>179</v>
      </c>
      <c r="B33" s="33" t="s">
        <v>39</v>
      </c>
      <c r="C33" s="33" t="s">
        <v>47</v>
      </c>
      <c r="D33" s="47">
        <v>89</v>
      </c>
      <c r="E33" s="47">
        <v>0</v>
      </c>
      <c r="F33" s="47"/>
      <c r="G33" s="47"/>
      <c r="H33" s="44"/>
      <c r="I33" s="45">
        <f t="shared" ref="I33:K34" si="2">I34</f>
        <v>0.2</v>
      </c>
      <c r="J33" s="45">
        <f t="shared" si="2"/>
        <v>0.2</v>
      </c>
      <c r="K33" s="45">
        <f t="shared" si="2"/>
        <v>0.2</v>
      </c>
    </row>
    <row r="34" spans="1:11" ht="90">
      <c r="A34" s="34" t="s">
        <v>181</v>
      </c>
      <c r="B34" s="33" t="s">
        <v>39</v>
      </c>
      <c r="C34" s="33" t="s">
        <v>47</v>
      </c>
      <c r="D34" s="47">
        <v>89</v>
      </c>
      <c r="E34" s="47">
        <v>1</v>
      </c>
      <c r="F34" s="47"/>
      <c r="G34" s="47"/>
      <c r="H34" s="44"/>
      <c r="I34" s="45">
        <f>I35</f>
        <v>0.2</v>
      </c>
      <c r="J34" s="45">
        <f t="shared" si="2"/>
        <v>0.2</v>
      </c>
      <c r="K34" s="45">
        <f t="shared" si="2"/>
        <v>0.2</v>
      </c>
    </row>
    <row r="35" spans="1:11" ht="150">
      <c r="A35" s="34" t="s">
        <v>34</v>
      </c>
      <c r="B35" s="33" t="s">
        <v>39</v>
      </c>
      <c r="C35" s="33" t="s">
        <v>47</v>
      </c>
      <c r="D35" s="47">
        <v>89</v>
      </c>
      <c r="E35" s="47">
        <v>1</v>
      </c>
      <c r="F35" s="47" t="s">
        <v>69</v>
      </c>
      <c r="G35" s="47" t="s">
        <v>83</v>
      </c>
      <c r="H35" s="44"/>
      <c r="I35" s="46">
        <f t="shared" ref="I35:K36" si="3">I36</f>
        <v>0.2</v>
      </c>
      <c r="J35" s="46">
        <f t="shared" si="3"/>
        <v>0.2</v>
      </c>
      <c r="K35" s="46">
        <f t="shared" si="3"/>
        <v>0.2</v>
      </c>
    </row>
    <row r="36" spans="1:11" ht="48.75" customHeight="1">
      <c r="A36" s="34" t="str">
        <f>A28</f>
        <v>Закупка товаров, работ и услуг для  государственных (муниципальных) нужд</v>
      </c>
      <c r="B36" s="33" t="s">
        <v>39</v>
      </c>
      <c r="C36" s="33" t="s">
        <v>47</v>
      </c>
      <c r="D36" s="47">
        <v>89</v>
      </c>
      <c r="E36" s="47">
        <v>1</v>
      </c>
      <c r="F36" s="47" t="s">
        <v>69</v>
      </c>
      <c r="G36" s="47" t="s">
        <v>83</v>
      </c>
      <c r="H36" s="44" t="s">
        <v>73</v>
      </c>
      <c r="I36" s="46">
        <f t="shared" si="3"/>
        <v>0.2</v>
      </c>
      <c r="J36" s="46">
        <f t="shared" si="3"/>
        <v>0.2</v>
      </c>
      <c r="K36" s="46">
        <f t="shared" si="3"/>
        <v>0.2</v>
      </c>
    </row>
    <row r="37" spans="1:11" ht="45">
      <c r="A37" s="34" t="s">
        <v>48</v>
      </c>
      <c r="B37" s="33" t="s">
        <v>39</v>
      </c>
      <c r="C37" s="33" t="s">
        <v>47</v>
      </c>
      <c r="D37" s="47">
        <v>89</v>
      </c>
      <c r="E37" s="47">
        <v>1</v>
      </c>
      <c r="F37" s="47" t="s">
        <v>69</v>
      </c>
      <c r="G37" s="47" t="s">
        <v>83</v>
      </c>
      <c r="H37" s="44" t="s">
        <v>74</v>
      </c>
      <c r="I37" s="46">
        <f ca="1">'Приложение 2'!J38</f>
        <v>0.2</v>
      </c>
      <c r="J37" s="46">
        <f ca="1">'Приложение 2'!K38</f>
        <v>0.2</v>
      </c>
      <c r="K37" s="46">
        <f ca="1">'Приложение 2'!L38</f>
        <v>0.2</v>
      </c>
    </row>
    <row r="38" spans="1:11" ht="15">
      <c r="A38" s="115" t="s">
        <v>54</v>
      </c>
      <c r="B38" s="112" t="s">
        <v>39</v>
      </c>
      <c r="C38" s="112" t="s">
        <v>18</v>
      </c>
      <c r="D38" s="47"/>
      <c r="E38" s="47"/>
      <c r="F38" s="47"/>
      <c r="G38" s="47"/>
      <c r="H38" s="116"/>
      <c r="I38" s="50">
        <f t="shared" ref="I38:K40" si="4">I39</f>
        <v>5</v>
      </c>
      <c r="J38" s="45">
        <f t="shared" si="4"/>
        <v>5</v>
      </c>
      <c r="K38" s="45">
        <f t="shared" si="4"/>
        <v>5</v>
      </c>
    </row>
    <row r="39" spans="1:11" ht="75">
      <c r="A39" s="115" t="s">
        <v>179</v>
      </c>
      <c r="B39" s="112" t="s">
        <v>39</v>
      </c>
      <c r="C39" s="112" t="s">
        <v>18</v>
      </c>
      <c r="D39" s="47" t="s">
        <v>84</v>
      </c>
      <c r="E39" s="47" t="s">
        <v>85</v>
      </c>
      <c r="F39" s="47"/>
      <c r="G39" s="47"/>
      <c r="H39" s="116"/>
      <c r="I39" s="50">
        <f t="shared" si="4"/>
        <v>5</v>
      </c>
      <c r="J39" s="45">
        <f t="shared" si="4"/>
        <v>5</v>
      </c>
      <c r="K39" s="45">
        <f t="shared" si="4"/>
        <v>5</v>
      </c>
    </row>
    <row r="40" spans="1:11" ht="90">
      <c r="A40" s="34" t="s">
        <v>181</v>
      </c>
      <c r="B40" s="33" t="s">
        <v>39</v>
      </c>
      <c r="C40" s="33" t="s">
        <v>18</v>
      </c>
      <c r="D40" s="47" t="s">
        <v>84</v>
      </c>
      <c r="E40" s="47" t="s">
        <v>8</v>
      </c>
      <c r="F40" s="47"/>
      <c r="G40" s="47"/>
      <c r="H40" s="44"/>
      <c r="I40" s="45">
        <f t="shared" si="4"/>
        <v>5</v>
      </c>
      <c r="J40" s="45">
        <f t="shared" si="4"/>
        <v>5</v>
      </c>
      <c r="K40" s="45">
        <f t="shared" si="4"/>
        <v>5</v>
      </c>
    </row>
    <row r="41" spans="1:11" ht="62.25" customHeight="1">
      <c r="A41" s="34" t="s">
        <v>204</v>
      </c>
      <c r="B41" s="33" t="s">
        <v>39</v>
      </c>
      <c r="C41" s="33" t="s">
        <v>18</v>
      </c>
      <c r="D41" s="47" t="s">
        <v>84</v>
      </c>
      <c r="E41" s="47" t="s">
        <v>8</v>
      </c>
      <c r="F41" s="47" t="s">
        <v>69</v>
      </c>
      <c r="G41" s="47" t="s">
        <v>86</v>
      </c>
      <c r="H41" s="44"/>
      <c r="I41" s="45">
        <f>I43</f>
        <v>5</v>
      </c>
      <c r="J41" s="45">
        <f>J43</f>
        <v>5</v>
      </c>
      <c r="K41" s="45">
        <f>K43</f>
        <v>5</v>
      </c>
    </row>
    <row r="42" spans="1:11" ht="17.25" customHeight="1">
      <c r="A42" s="34" t="s">
        <v>51</v>
      </c>
      <c r="B42" s="33" t="s">
        <v>39</v>
      </c>
      <c r="C42" s="33" t="s">
        <v>18</v>
      </c>
      <c r="D42" s="47" t="s">
        <v>84</v>
      </c>
      <c r="E42" s="47" t="s">
        <v>8</v>
      </c>
      <c r="F42" s="47" t="s">
        <v>69</v>
      </c>
      <c r="G42" s="47" t="s">
        <v>86</v>
      </c>
      <c r="H42" s="44" t="s">
        <v>75</v>
      </c>
      <c r="I42" s="45">
        <f>I43</f>
        <v>5</v>
      </c>
      <c r="J42" s="45">
        <f>J43</f>
        <v>5</v>
      </c>
      <c r="K42" s="45">
        <f>K43</f>
        <v>5</v>
      </c>
    </row>
    <row r="43" spans="1:11" ht="15">
      <c r="A43" s="34" t="s">
        <v>55</v>
      </c>
      <c r="B43" s="33" t="s">
        <v>39</v>
      </c>
      <c r="C43" s="33" t="s">
        <v>56</v>
      </c>
      <c r="D43" s="47" t="s">
        <v>84</v>
      </c>
      <c r="E43" s="47" t="s">
        <v>8</v>
      </c>
      <c r="F43" s="47" t="s">
        <v>69</v>
      </c>
      <c r="G43" s="47" t="s">
        <v>86</v>
      </c>
      <c r="H43" s="44" t="s">
        <v>77</v>
      </c>
      <c r="I43" s="45">
        <f ca="1">'Приложение 2'!J44</f>
        <v>5</v>
      </c>
      <c r="J43" s="45">
        <f ca="1">'Приложение 2'!K44</f>
        <v>5</v>
      </c>
      <c r="K43" s="45">
        <f ca="1">'Приложение 2'!L44</f>
        <v>5</v>
      </c>
    </row>
    <row r="44" spans="1:11" ht="15">
      <c r="A44" s="31" t="s">
        <v>125</v>
      </c>
      <c r="B44" s="32" t="s">
        <v>41</v>
      </c>
      <c r="C44" s="33"/>
      <c r="D44" s="47"/>
      <c r="E44" s="47"/>
      <c r="F44" s="47"/>
      <c r="G44" s="47"/>
      <c r="H44" s="44"/>
      <c r="I44" s="45">
        <f t="shared" ref="I44:K46" si="5">I45</f>
        <v>89.8</v>
      </c>
      <c r="J44" s="45">
        <f t="shared" si="5"/>
        <v>92.8</v>
      </c>
      <c r="K44" s="45">
        <f t="shared" si="5"/>
        <v>96</v>
      </c>
    </row>
    <row r="45" spans="1:11" ht="30">
      <c r="A45" s="34" t="s">
        <v>126</v>
      </c>
      <c r="B45" s="33" t="s">
        <v>41</v>
      </c>
      <c r="C45" s="33" t="s">
        <v>57</v>
      </c>
      <c r="D45" s="47"/>
      <c r="E45" s="47"/>
      <c r="F45" s="47"/>
      <c r="G45" s="47"/>
      <c r="H45" s="44"/>
      <c r="I45" s="45">
        <f t="shared" si="5"/>
        <v>89.8</v>
      </c>
      <c r="J45" s="45">
        <f t="shared" si="5"/>
        <v>92.8</v>
      </c>
      <c r="K45" s="45">
        <f t="shared" si="5"/>
        <v>96</v>
      </c>
    </row>
    <row r="46" spans="1:11" ht="46.5" customHeight="1">
      <c r="A46" s="34" t="s">
        <v>127</v>
      </c>
      <c r="B46" s="33" t="s">
        <v>41</v>
      </c>
      <c r="C46" s="33" t="s">
        <v>57</v>
      </c>
      <c r="D46" s="47" t="s">
        <v>89</v>
      </c>
      <c r="E46" s="47" t="s">
        <v>85</v>
      </c>
      <c r="F46" s="47"/>
      <c r="G46" s="47"/>
      <c r="H46" s="44"/>
      <c r="I46" s="45">
        <f t="shared" si="5"/>
        <v>89.8</v>
      </c>
      <c r="J46" s="45">
        <f t="shared" si="5"/>
        <v>92.8</v>
      </c>
      <c r="K46" s="45">
        <f t="shared" si="5"/>
        <v>96</v>
      </c>
    </row>
    <row r="47" spans="1:11" ht="45">
      <c r="A47" s="34" t="s">
        <v>128</v>
      </c>
      <c r="B47" s="33" t="s">
        <v>41</v>
      </c>
      <c r="C47" s="33" t="s">
        <v>57</v>
      </c>
      <c r="D47" s="47" t="s">
        <v>89</v>
      </c>
      <c r="E47" s="47" t="s">
        <v>10</v>
      </c>
      <c r="F47" s="47"/>
      <c r="G47" s="47"/>
      <c r="H47" s="44"/>
      <c r="I47" s="45">
        <f t="shared" ref="I47:I52" si="6">I48</f>
        <v>89.8</v>
      </c>
      <c r="J47" s="45">
        <f>J48</f>
        <v>92.8</v>
      </c>
      <c r="K47" s="45">
        <f>K48</f>
        <v>96</v>
      </c>
    </row>
    <row r="48" spans="1:11" ht="60">
      <c r="A48" s="36" t="s">
        <v>129</v>
      </c>
      <c r="B48" s="33" t="s">
        <v>41</v>
      </c>
      <c r="C48" s="33" t="s">
        <v>57</v>
      </c>
      <c r="D48" s="47" t="s">
        <v>89</v>
      </c>
      <c r="E48" s="47" t="s">
        <v>10</v>
      </c>
      <c r="F48" s="47" t="s">
        <v>41</v>
      </c>
      <c r="G48" s="47"/>
      <c r="H48" s="44"/>
      <c r="I48" s="45">
        <f t="shared" si="6"/>
        <v>89.8</v>
      </c>
      <c r="J48" s="45">
        <f>J49</f>
        <v>92.8</v>
      </c>
      <c r="K48" s="45">
        <f>K49</f>
        <v>96</v>
      </c>
    </row>
    <row r="49" spans="1:11" ht="76.5" customHeight="1">
      <c r="A49" s="34" t="str">
        <f ca="1">'Приложение 2'!A50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9" s="33" t="s">
        <v>41</v>
      </c>
      <c r="C49" s="33" t="s">
        <v>57</v>
      </c>
      <c r="D49" s="47" t="s">
        <v>89</v>
      </c>
      <c r="E49" s="47" t="s">
        <v>10</v>
      </c>
      <c r="F49" s="47" t="s">
        <v>41</v>
      </c>
      <c r="G49" s="47" t="s">
        <v>130</v>
      </c>
      <c r="H49" s="44"/>
      <c r="I49" s="45">
        <f>I52+I50</f>
        <v>89.8</v>
      </c>
      <c r="J49" s="45">
        <f>J52+J50</f>
        <v>92.8</v>
      </c>
      <c r="K49" s="45">
        <f>K52+K50</f>
        <v>96</v>
      </c>
    </row>
    <row r="50" spans="1:11" ht="105">
      <c r="A50" s="34" t="s">
        <v>44</v>
      </c>
      <c r="B50" s="33" t="s">
        <v>41</v>
      </c>
      <c r="C50" s="33" t="s">
        <v>57</v>
      </c>
      <c r="D50" s="47" t="s">
        <v>89</v>
      </c>
      <c r="E50" s="47" t="s">
        <v>10</v>
      </c>
      <c r="F50" s="47" t="s">
        <v>41</v>
      </c>
      <c r="G50" s="47" t="s">
        <v>130</v>
      </c>
      <c r="H50" s="44" t="s">
        <v>71</v>
      </c>
      <c r="I50" s="45">
        <f>I51</f>
        <v>84.8</v>
      </c>
      <c r="J50" s="45">
        <f>J51</f>
        <v>87.8</v>
      </c>
      <c r="K50" s="45">
        <f>K51</f>
        <v>91</v>
      </c>
    </row>
    <row r="51" spans="1:11" ht="47.25" customHeight="1">
      <c r="A51" s="34" t="s">
        <v>45</v>
      </c>
      <c r="B51" s="33" t="s">
        <v>41</v>
      </c>
      <c r="C51" s="33" t="s">
        <v>57</v>
      </c>
      <c r="D51" s="47" t="s">
        <v>89</v>
      </c>
      <c r="E51" s="47" t="s">
        <v>10</v>
      </c>
      <c r="F51" s="47" t="s">
        <v>41</v>
      </c>
      <c r="G51" s="47" t="s">
        <v>130</v>
      </c>
      <c r="H51" s="44" t="s">
        <v>72</v>
      </c>
      <c r="I51" s="45">
        <f ca="1">'Приложение 2'!J52</f>
        <v>84.8</v>
      </c>
      <c r="J51" s="45">
        <f ca="1">'Приложение 2'!K52</f>
        <v>87.8</v>
      </c>
      <c r="K51" s="45">
        <f ca="1">'Приложение 2'!L52</f>
        <v>91</v>
      </c>
    </row>
    <row r="52" spans="1:11" ht="45" customHeight="1">
      <c r="A52" s="34" t="str">
        <f>A28</f>
        <v>Закупка товаров, работ и услуг для  государственных (муниципальных) нужд</v>
      </c>
      <c r="B52" s="33" t="s">
        <v>41</v>
      </c>
      <c r="C52" s="33" t="s">
        <v>57</v>
      </c>
      <c r="D52" s="47" t="s">
        <v>89</v>
      </c>
      <c r="E52" s="47" t="s">
        <v>10</v>
      </c>
      <c r="F52" s="47" t="s">
        <v>41</v>
      </c>
      <c r="G52" s="47" t="s">
        <v>130</v>
      </c>
      <c r="H52" s="44" t="s">
        <v>73</v>
      </c>
      <c r="I52" s="45">
        <f t="shared" si="6"/>
        <v>5</v>
      </c>
      <c r="J52" s="45">
        <f ca="1">J53</f>
        <v>5</v>
      </c>
      <c r="K52" s="45">
        <f ca="1">K53</f>
        <v>5</v>
      </c>
    </row>
    <row r="53" spans="1:11" ht="45">
      <c r="A53" s="34" t="s">
        <v>48</v>
      </c>
      <c r="B53" s="33" t="s">
        <v>41</v>
      </c>
      <c r="C53" s="33" t="s">
        <v>57</v>
      </c>
      <c r="D53" s="47" t="s">
        <v>89</v>
      </c>
      <c r="E53" s="47" t="s">
        <v>10</v>
      </c>
      <c r="F53" s="47" t="s">
        <v>41</v>
      </c>
      <c r="G53" s="47" t="s">
        <v>130</v>
      </c>
      <c r="H53" s="44" t="s">
        <v>74</v>
      </c>
      <c r="I53" s="45">
        <f ca="1">'Приложение 2'!J54</f>
        <v>5</v>
      </c>
      <c r="J53" s="45">
        <f ca="1">'Приложение 2'!K54</f>
        <v>5</v>
      </c>
      <c r="K53" s="45">
        <f ca="1">'Приложение 2'!L54</f>
        <v>5</v>
      </c>
    </row>
    <row r="54" spans="1:11" ht="15">
      <c r="A54" s="31" t="s">
        <v>58</v>
      </c>
      <c r="B54" s="32" t="s">
        <v>47</v>
      </c>
      <c r="C54" s="33"/>
      <c r="D54" s="47"/>
      <c r="E54" s="47"/>
      <c r="F54" s="47"/>
      <c r="G54" s="47"/>
      <c r="H54" s="44"/>
      <c r="I54" s="43">
        <f>I55+I62</f>
        <v>619</v>
      </c>
      <c r="J54" s="43">
        <f>J55+J62</f>
        <v>207.5</v>
      </c>
      <c r="K54" s="43">
        <f>K55+K62</f>
        <v>207.5</v>
      </c>
    </row>
    <row r="55" spans="1:11" ht="15" customHeight="1">
      <c r="A55" s="34" t="s">
        <v>60</v>
      </c>
      <c r="B55" s="33" t="s">
        <v>47</v>
      </c>
      <c r="C55" s="33" t="s">
        <v>61</v>
      </c>
      <c r="D55" s="47"/>
      <c r="E55" s="47"/>
      <c r="F55" s="47"/>
      <c r="G55" s="47"/>
      <c r="H55" s="44"/>
      <c r="I55" s="45">
        <f>I56</f>
        <v>249</v>
      </c>
      <c r="J55" s="45">
        <f>J56</f>
        <v>207.5</v>
      </c>
      <c r="K55" s="45">
        <f>K56</f>
        <v>207.5</v>
      </c>
    </row>
    <row r="56" spans="1:11" ht="105" customHeight="1">
      <c r="A56" s="37" t="str">
        <f ca="1">'Приложение 2'!A57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6" s="33" t="s">
        <v>47</v>
      </c>
      <c r="C56" s="33" t="s">
        <v>61</v>
      </c>
      <c r="D56" s="47" t="s">
        <v>17</v>
      </c>
      <c r="E56" s="47" t="s">
        <v>85</v>
      </c>
      <c r="F56" s="47"/>
      <c r="G56" s="47"/>
      <c r="H56" s="44"/>
      <c r="I56" s="45">
        <f>I58</f>
        <v>249</v>
      </c>
      <c r="J56" s="45">
        <f>J58</f>
        <v>207.5</v>
      </c>
      <c r="K56" s="45">
        <f>K58</f>
        <v>207.5</v>
      </c>
    </row>
    <row r="57" spans="1:11" ht="105" customHeight="1">
      <c r="A57" s="37" t="s">
        <v>205</v>
      </c>
      <c r="B57" s="33" t="s">
        <v>47</v>
      </c>
      <c r="C57" s="33" t="s">
        <v>61</v>
      </c>
      <c r="D57" s="47" t="s">
        <v>17</v>
      </c>
      <c r="E57" s="47" t="s">
        <v>8</v>
      </c>
      <c r="F57" s="47"/>
      <c r="G57" s="47"/>
      <c r="H57" s="44"/>
      <c r="I57" s="45">
        <f t="shared" ref="I57:K60" si="7">I58</f>
        <v>249</v>
      </c>
      <c r="J57" s="45">
        <f t="shared" si="7"/>
        <v>207.5</v>
      </c>
      <c r="K57" s="45">
        <f t="shared" si="7"/>
        <v>207.5</v>
      </c>
    </row>
    <row r="58" spans="1:11" ht="60" customHeight="1">
      <c r="A58" s="37" t="s">
        <v>174</v>
      </c>
      <c r="B58" s="33" t="s">
        <v>47</v>
      </c>
      <c r="C58" s="33" t="s">
        <v>61</v>
      </c>
      <c r="D58" s="47" t="s">
        <v>17</v>
      </c>
      <c r="E58" s="47" t="s">
        <v>8</v>
      </c>
      <c r="F58" s="47" t="s">
        <v>41</v>
      </c>
      <c r="G58" s="47"/>
      <c r="H58" s="44"/>
      <c r="I58" s="45">
        <f t="shared" si="7"/>
        <v>249</v>
      </c>
      <c r="J58" s="45">
        <f t="shared" si="7"/>
        <v>207.5</v>
      </c>
      <c r="K58" s="45">
        <f t="shared" si="7"/>
        <v>207.5</v>
      </c>
    </row>
    <row r="59" spans="1:11" ht="303.75" customHeight="1">
      <c r="A59" s="142" t="str">
        <f ca="1">'Приложение 2'!A60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33" t="s">
        <v>47</v>
      </c>
      <c r="C59" s="33" t="s">
        <v>61</v>
      </c>
      <c r="D59" s="47" t="s">
        <v>17</v>
      </c>
      <c r="E59" s="47" t="s">
        <v>8</v>
      </c>
      <c r="F59" s="47" t="s">
        <v>41</v>
      </c>
      <c r="G59" s="47" t="s">
        <v>90</v>
      </c>
      <c r="H59" s="44"/>
      <c r="I59" s="45">
        <f t="shared" si="7"/>
        <v>249</v>
      </c>
      <c r="J59" s="45">
        <f t="shared" si="7"/>
        <v>207.5</v>
      </c>
      <c r="K59" s="45">
        <f t="shared" si="7"/>
        <v>207.5</v>
      </c>
    </row>
    <row r="60" spans="1:11" ht="48.75" customHeight="1">
      <c r="A60" s="34" t="str">
        <f>A52</f>
        <v>Закупка товаров, работ и услуг для  государственных (муниципальных) нужд</v>
      </c>
      <c r="B60" s="33" t="s">
        <v>47</v>
      </c>
      <c r="C60" s="33" t="s">
        <v>61</v>
      </c>
      <c r="D60" s="47" t="s">
        <v>17</v>
      </c>
      <c r="E60" s="47" t="s">
        <v>8</v>
      </c>
      <c r="F60" s="47" t="s">
        <v>41</v>
      </c>
      <c r="G60" s="47" t="s">
        <v>90</v>
      </c>
      <c r="H60" s="44" t="s">
        <v>73</v>
      </c>
      <c r="I60" s="45">
        <f t="shared" si="7"/>
        <v>249</v>
      </c>
      <c r="J60" s="45">
        <f t="shared" si="7"/>
        <v>207.5</v>
      </c>
      <c r="K60" s="45">
        <f t="shared" si="7"/>
        <v>207.5</v>
      </c>
    </row>
    <row r="61" spans="1:11" ht="45">
      <c r="A61" s="34" t="s">
        <v>48</v>
      </c>
      <c r="B61" s="33" t="s">
        <v>47</v>
      </c>
      <c r="C61" s="33" t="s">
        <v>61</v>
      </c>
      <c r="D61" s="47" t="s">
        <v>17</v>
      </c>
      <c r="E61" s="47" t="s">
        <v>8</v>
      </c>
      <c r="F61" s="47" t="s">
        <v>41</v>
      </c>
      <c r="G61" s="47" t="s">
        <v>90</v>
      </c>
      <c r="H61" s="44" t="s">
        <v>74</v>
      </c>
      <c r="I61" s="45">
        <f ca="1">'Приложение 2'!J62</f>
        <v>249</v>
      </c>
      <c r="J61" s="45">
        <f ca="1">'Приложение 2'!L62</f>
        <v>207.5</v>
      </c>
      <c r="K61" s="45">
        <f ca="1">'Приложение 2'!L62</f>
        <v>207.5</v>
      </c>
    </row>
    <row r="62" spans="1:11" ht="30">
      <c r="A62" s="38" t="s">
        <v>62</v>
      </c>
      <c r="B62" s="39" t="s">
        <v>47</v>
      </c>
      <c r="C62" s="39" t="s">
        <v>20</v>
      </c>
      <c r="D62" s="47"/>
      <c r="E62" s="47"/>
      <c r="F62" s="47"/>
      <c r="G62" s="47"/>
      <c r="H62" s="44"/>
      <c r="I62" s="45">
        <f>I63+I68</f>
        <v>370</v>
      </c>
      <c r="J62" s="45">
        <f>J63</f>
        <v>0</v>
      </c>
      <c r="K62" s="45">
        <f>K63</f>
        <v>0</v>
      </c>
    </row>
    <row r="63" spans="1:11" ht="75">
      <c r="A63" s="34" t="s">
        <v>179</v>
      </c>
      <c r="B63" s="39" t="s">
        <v>47</v>
      </c>
      <c r="C63" s="39" t="s">
        <v>20</v>
      </c>
      <c r="D63" s="47" t="s">
        <v>84</v>
      </c>
      <c r="E63" s="47" t="s">
        <v>85</v>
      </c>
      <c r="F63" s="47"/>
      <c r="G63" s="47"/>
      <c r="H63" s="44"/>
      <c r="I63" s="45">
        <f>I64</f>
        <v>35</v>
      </c>
      <c r="J63" s="45">
        <v>0</v>
      </c>
      <c r="K63" s="45">
        <v>0</v>
      </c>
    </row>
    <row r="64" spans="1:11" ht="105">
      <c r="A64" s="34" t="s">
        <v>180</v>
      </c>
      <c r="B64" s="39" t="s">
        <v>47</v>
      </c>
      <c r="C64" s="39" t="s">
        <v>20</v>
      </c>
      <c r="D64" s="47" t="s">
        <v>84</v>
      </c>
      <c r="E64" s="47" t="s">
        <v>8</v>
      </c>
      <c r="F64" s="47"/>
      <c r="G64" s="47"/>
      <c r="H64" s="44"/>
      <c r="I64" s="45">
        <f>I65</f>
        <v>35</v>
      </c>
      <c r="J64" s="45">
        <v>0</v>
      </c>
      <c r="K64" s="45">
        <v>0</v>
      </c>
    </row>
    <row r="65" spans="1:11" ht="30">
      <c r="A65" s="38" t="s">
        <v>63</v>
      </c>
      <c r="B65" s="39" t="s">
        <v>47</v>
      </c>
      <c r="C65" s="39" t="s">
        <v>20</v>
      </c>
      <c r="D65" s="47" t="s">
        <v>84</v>
      </c>
      <c r="E65" s="47" t="s">
        <v>8</v>
      </c>
      <c r="F65" s="47" t="s">
        <v>69</v>
      </c>
      <c r="G65" s="47" t="s">
        <v>87</v>
      </c>
      <c r="H65" s="44"/>
      <c r="I65" s="45">
        <f>I66</f>
        <v>35</v>
      </c>
      <c r="J65" s="45">
        <v>0</v>
      </c>
      <c r="K65" s="45">
        <v>0</v>
      </c>
    </row>
    <row r="66" spans="1:11" ht="46.5" customHeight="1">
      <c r="A66" s="34" t="str">
        <f>A60</f>
        <v>Закупка товаров, работ и услуг для  государственных (муниципальных) нужд</v>
      </c>
      <c r="B66" s="39" t="s">
        <v>47</v>
      </c>
      <c r="C66" s="39" t="s">
        <v>20</v>
      </c>
      <c r="D66" s="47" t="s">
        <v>84</v>
      </c>
      <c r="E66" s="47" t="s">
        <v>8</v>
      </c>
      <c r="F66" s="47" t="s">
        <v>69</v>
      </c>
      <c r="G66" s="47" t="s">
        <v>87</v>
      </c>
      <c r="H66" s="44" t="s">
        <v>73</v>
      </c>
      <c r="I66" s="45">
        <f>I67</f>
        <v>35</v>
      </c>
      <c r="J66" s="45">
        <v>0</v>
      </c>
      <c r="K66" s="45">
        <v>0</v>
      </c>
    </row>
    <row r="67" spans="1:11" ht="45">
      <c r="A67" s="38" t="s">
        <v>48</v>
      </c>
      <c r="B67" s="39" t="s">
        <v>47</v>
      </c>
      <c r="C67" s="39" t="s">
        <v>20</v>
      </c>
      <c r="D67" s="47" t="s">
        <v>84</v>
      </c>
      <c r="E67" s="47" t="s">
        <v>8</v>
      </c>
      <c r="F67" s="47" t="s">
        <v>69</v>
      </c>
      <c r="G67" s="47" t="s">
        <v>87</v>
      </c>
      <c r="H67" s="44" t="s">
        <v>74</v>
      </c>
      <c r="I67" s="45">
        <f ca="1">'Приложение 2'!J68</f>
        <v>35</v>
      </c>
      <c r="J67" s="45">
        <f ca="1">'Приложение 2'!K68</f>
        <v>0</v>
      </c>
      <c r="K67" s="45">
        <f ca="1">'Приложение 2'!L68</f>
        <v>0</v>
      </c>
    </row>
    <row r="68" spans="1:11" ht="182.25" customHeight="1">
      <c r="A68" s="160" t="str">
        <f ca="1">'Приложение 2'!A69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68" s="39" t="s">
        <v>47</v>
      </c>
      <c r="C68" s="39" t="s">
        <v>20</v>
      </c>
      <c r="D68" s="47" t="s">
        <v>84</v>
      </c>
      <c r="E68" s="47" t="s">
        <v>8</v>
      </c>
      <c r="F68" s="47" t="s">
        <v>69</v>
      </c>
      <c r="G68" s="47" t="s">
        <v>219</v>
      </c>
      <c r="H68" s="44"/>
      <c r="I68" s="45">
        <f ca="1">I69</f>
        <v>335</v>
      </c>
      <c r="J68" s="45"/>
      <c r="K68" s="45"/>
    </row>
    <row r="69" spans="1:11" ht="48" customHeight="1">
      <c r="A69" s="160" t="str">
        <f>A66</f>
        <v>Закупка товаров, работ и услуг для  государственных (муниципальных) нужд</v>
      </c>
      <c r="B69" s="39" t="s">
        <v>47</v>
      </c>
      <c r="C69" s="39" t="s">
        <v>20</v>
      </c>
      <c r="D69" s="47" t="s">
        <v>84</v>
      </c>
      <c r="E69" s="47" t="s">
        <v>8</v>
      </c>
      <c r="F69" s="47" t="s">
        <v>69</v>
      </c>
      <c r="G69" s="47" t="s">
        <v>219</v>
      </c>
      <c r="H69" s="44" t="s">
        <v>73</v>
      </c>
      <c r="I69" s="45">
        <f ca="1">I70</f>
        <v>335</v>
      </c>
      <c r="J69" s="45"/>
      <c r="K69" s="45"/>
    </row>
    <row r="70" spans="1:11" ht="46.5" customHeight="1">
      <c r="A70" s="38" t="str">
        <f>A67</f>
        <v>Иные закупки товаров, работ и услуг для обеспечения государственных (муниципальных) нужд</v>
      </c>
      <c r="B70" s="39" t="s">
        <v>47</v>
      </c>
      <c r="C70" s="39" t="s">
        <v>20</v>
      </c>
      <c r="D70" s="47" t="s">
        <v>84</v>
      </c>
      <c r="E70" s="47" t="s">
        <v>8</v>
      </c>
      <c r="F70" s="47" t="s">
        <v>69</v>
      </c>
      <c r="G70" s="47" t="s">
        <v>219</v>
      </c>
      <c r="H70" s="44" t="s">
        <v>74</v>
      </c>
      <c r="I70" s="45">
        <f ca="1">'Приложение 2'!J71</f>
        <v>335</v>
      </c>
      <c r="J70" s="45"/>
      <c r="K70" s="45"/>
    </row>
    <row r="71" spans="1:11" ht="18" customHeight="1">
      <c r="A71" s="156" t="s">
        <v>64</v>
      </c>
      <c r="B71" s="154" t="s">
        <v>53</v>
      </c>
      <c r="C71" s="33"/>
      <c r="D71" s="47"/>
      <c r="E71" s="47"/>
      <c r="F71" s="47"/>
      <c r="G71" s="47"/>
      <c r="H71" s="44"/>
      <c r="I71" s="43">
        <f>I78+I85+I72</f>
        <v>209.8</v>
      </c>
      <c r="J71" s="43">
        <f>J78</f>
        <v>100</v>
      </c>
      <c r="K71" s="43">
        <f>K78</f>
        <v>100</v>
      </c>
    </row>
    <row r="72" spans="1:11" ht="18" customHeight="1">
      <c r="A72" s="115" t="str">
        <f ca="1">'Приложение 2'!A73</f>
        <v>Коммунальное хозяйство</v>
      </c>
      <c r="B72" s="112" t="s">
        <v>53</v>
      </c>
      <c r="C72" s="33" t="s">
        <v>41</v>
      </c>
      <c r="D72" s="47"/>
      <c r="E72" s="47"/>
      <c r="F72" s="47"/>
      <c r="G72" s="47"/>
      <c r="H72" s="44"/>
      <c r="I72" s="45">
        <f>I73</f>
        <v>51.5</v>
      </c>
      <c r="J72" s="43"/>
      <c r="K72" s="43"/>
    </row>
    <row r="73" spans="1:11" ht="75.75" customHeight="1">
      <c r="A73" s="115" t="str">
        <f ca="1">'Приложение 2'!A74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3" s="112" t="s">
        <v>53</v>
      </c>
      <c r="C73" s="33" t="s">
        <v>41</v>
      </c>
      <c r="D73" s="47" t="s">
        <v>84</v>
      </c>
      <c r="E73" s="47"/>
      <c r="F73" s="47"/>
      <c r="G73" s="47"/>
      <c r="H73" s="44"/>
      <c r="I73" s="45">
        <f>I74</f>
        <v>51.5</v>
      </c>
      <c r="J73" s="43"/>
      <c r="K73" s="43"/>
    </row>
    <row r="74" spans="1:11" ht="93" customHeight="1">
      <c r="A74" s="115" t="str">
        <f ca="1">'Приложение 2'!A75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74" s="112" t="s">
        <v>53</v>
      </c>
      <c r="C74" s="33" t="s">
        <v>41</v>
      </c>
      <c r="D74" s="47" t="s">
        <v>84</v>
      </c>
      <c r="E74" s="47" t="s">
        <v>8</v>
      </c>
      <c r="F74" s="47"/>
      <c r="G74" s="47"/>
      <c r="H74" s="44"/>
      <c r="I74" s="45">
        <f>I75</f>
        <v>51.5</v>
      </c>
      <c r="J74" s="43"/>
      <c r="K74" s="43"/>
    </row>
    <row r="75" spans="1:11" ht="122.25" customHeight="1">
      <c r="A75" s="115" t="str">
        <f ca="1">'Приложение 2'!A76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75" s="112" t="s">
        <v>53</v>
      </c>
      <c r="C75" s="33" t="s">
        <v>41</v>
      </c>
      <c r="D75" s="47" t="s">
        <v>84</v>
      </c>
      <c r="E75" s="47" t="s">
        <v>8</v>
      </c>
      <c r="F75" s="47" t="s">
        <v>69</v>
      </c>
      <c r="G75" s="47" t="s">
        <v>235</v>
      </c>
      <c r="H75" s="44"/>
      <c r="I75" s="45">
        <f>I76</f>
        <v>51.5</v>
      </c>
      <c r="J75" s="43"/>
      <c r="K75" s="43"/>
    </row>
    <row r="76" spans="1:11" ht="45.75" customHeight="1">
      <c r="A76" s="115" t="str">
        <f ca="1">'Приложение 2'!A77</f>
        <v>Со финансирование реализации мероприятий по устойчивому развитию сельских территорий</v>
      </c>
      <c r="B76" s="112" t="s">
        <v>53</v>
      </c>
      <c r="C76" s="33" t="s">
        <v>41</v>
      </c>
      <c r="D76" s="47" t="s">
        <v>84</v>
      </c>
      <c r="E76" s="47" t="s">
        <v>8</v>
      </c>
      <c r="F76" s="47" t="s">
        <v>69</v>
      </c>
      <c r="G76" s="47" t="s">
        <v>235</v>
      </c>
      <c r="H76" s="44" t="s">
        <v>236</v>
      </c>
      <c r="I76" s="45">
        <f>I77</f>
        <v>51.5</v>
      </c>
      <c r="J76" s="43"/>
      <c r="K76" s="43"/>
    </row>
    <row r="77" spans="1:11" ht="18" customHeight="1">
      <c r="A77" s="115" t="str">
        <f ca="1">'Приложение 2'!A78</f>
        <v>Бюджетные инвестиции</v>
      </c>
      <c r="B77" s="154" t="s">
        <v>53</v>
      </c>
      <c r="C77" s="33" t="s">
        <v>41</v>
      </c>
      <c r="D77" s="47" t="s">
        <v>84</v>
      </c>
      <c r="E77" s="47" t="s">
        <v>8</v>
      </c>
      <c r="F77" s="47" t="s">
        <v>69</v>
      </c>
      <c r="G77" s="47" t="s">
        <v>235</v>
      </c>
      <c r="H77" s="44" t="s">
        <v>241</v>
      </c>
      <c r="I77" s="45">
        <f ca="1">'Приложение 2'!J78</f>
        <v>51.5</v>
      </c>
      <c r="J77" s="43"/>
      <c r="K77" s="43"/>
    </row>
    <row r="78" spans="1:11" ht="15">
      <c r="A78" s="38" t="s">
        <v>70</v>
      </c>
      <c r="B78" s="33" t="s">
        <v>53</v>
      </c>
      <c r="C78" s="33" t="s">
        <v>57</v>
      </c>
      <c r="D78" s="47"/>
      <c r="E78" s="47"/>
      <c r="F78" s="47"/>
      <c r="G78" s="47"/>
      <c r="H78" s="33"/>
      <c r="I78" s="45">
        <f>I80</f>
        <v>138.30000000000001</v>
      </c>
      <c r="J78" s="45">
        <f>J80</f>
        <v>100</v>
      </c>
      <c r="K78" s="45">
        <f>K80</f>
        <v>100</v>
      </c>
    </row>
    <row r="79" spans="1:11" ht="104.25" customHeight="1">
      <c r="A79" s="38" t="str">
        <f ca="1">'Приложение 2'!A80</f>
        <v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79" s="33" t="s">
        <v>53</v>
      </c>
      <c r="C79" s="33" t="s">
        <v>57</v>
      </c>
      <c r="D79" s="47" t="s">
        <v>17</v>
      </c>
      <c r="E79" s="47" t="s">
        <v>85</v>
      </c>
      <c r="F79" s="47"/>
      <c r="G79" s="47"/>
      <c r="H79" s="33"/>
      <c r="I79" s="45"/>
      <c r="J79" s="45"/>
      <c r="K79" s="45"/>
    </row>
    <row r="80" spans="1:11" ht="107.25" customHeight="1">
      <c r="A80" s="38" t="s">
        <v>206</v>
      </c>
      <c r="B80" s="33" t="s">
        <v>53</v>
      </c>
      <c r="C80" s="33" t="s">
        <v>57</v>
      </c>
      <c r="D80" s="47" t="s">
        <v>17</v>
      </c>
      <c r="E80" s="47" t="s">
        <v>8</v>
      </c>
      <c r="F80" s="47"/>
      <c r="G80" s="47"/>
      <c r="H80" s="33"/>
      <c r="I80" s="45">
        <f>I81</f>
        <v>138.30000000000001</v>
      </c>
      <c r="J80" s="45">
        <f>J81</f>
        <v>100</v>
      </c>
      <c r="K80" s="45">
        <f>K81</f>
        <v>100</v>
      </c>
    </row>
    <row r="81" spans="1:11" ht="30">
      <c r="A81" s="40" t="s">
        <v>175</v>
      </c>
      <c r="B81" s="33" t="s">
        <v>53</v>
      </c>
      <c r="C81" s="33" t="s">
        <v>57</v>
      </c>
      <c r="D81" s="47" t="s">
        <v>17</v>
      </c>
      <c r="E81" s="47" t="s">
        <v>8</v>
      </c>
      <c r="F81" s="47" t="s">
        <v>213</v>
      </c>
      <c r="G81" s="47"/>
      <c r="H81" s="33"/>
      <c r="I81" s="45">
        <f>I82+I88</f>
        <v>138.30000000000001</v>
      </c>
      <c r="J81" s="45">
        <f>J82</f>
        <v>100</v>
      </c>
      <c r="K81" s="45">
        <f>K82</f>
        <v>100</v>
      </c>
    </row>
    <row r="82" spans="1:11" ht="15">
      <c r="A82" s="38" t="s">
        <v>132</v>
      </c>
      <c r="B82" s="33" t="s">
        <v>53</v>
      </c>
      <c r="C82" s="33" t="s">
        <v>57</v>
      </c>
      <c r="D82" s="47" t="s">
        <v>17</v>
      </c>
      <c r="E82" s="47" t="s">
        <v>8</v>
      </c>
      <c r="F82" s="47" t="s">
        <v>213</v>
      </c>
      <c r="G82" s="47" t="s">
        <v>131</v>
      </c>
      <c r="H82" s="33"/>
      <c r="I82" s="45">
        <f t="shared" ref="I82:K83" si="8">I83</f>
        <v>100</v>
      </c>
      <c r="J82" s="45">
        <f t="shared" si="8"/>
        <v>100</v>
      </c>
      <c r="K82" s="45">
        <f t="shared" si="8"/>
        <v>100</v>
      </c>
    </row>
    <row r="83" spans="1:11" ht="44.25" customHeight="1">
      <c r="A83" s="34" t="str">
        <f>A69</f>
        <v>Закупка товаров, работ и услуг для  государственных (муниципальных) нужд</v>
      </c>
      <c r="B83" s="33" t="s">
        <v>53</v>
      </c>
      <c r="C83" s="33" t="s">
        <v>57</v>
      </c>
      <c r="D83" s="47" t="s">
        <v>17</v>
      </c>
      <c r="E83" s="47" t="s">
        <v>8</v>
      </c>
      <c r="F83" s="47" t="s">
        <v>213</v>
      </c>
      <c r="G83" s="47" t="s">
        <v>131</v>
      </c>
      <c r="H83" s="33" t="s">
        <v>73</v>
      </c>
      <c r="I83" s="45">
        <f t="shared" si="8"/>
        <v>100</v>
      </c>
      <c r="J83" s="45">
        <f t="shared" si="8"/>
        <v>100</v>
      </c>
      <c r="K83" s="45">
        <f t="shared" si="8"/>
        <v>100</v>
      </c>
    </row>
    <row r="84" spans="1:11" ht="45">
      <c r="A84" s="34" t="s">
        <v>48</v>
      </c>
      <c r="B84" s="33" t="s">
        <v>53</v>
      </c>
      <c r="C84" s="33" t="s">
        <v>57</v>
      </c>
      <c r="D84" s="47" t="s">
        <v>17</v>
      </c>
      <c r="E84" s="47" t="s">
        <v>8</v>
      </c>
      <c r="F84" s="47" t="s">
        <v>213</v>
      </c>
      <c r="G84" s="47" t="s">
        <v>131</v>
      </c>
      <c r="H84" s="33" t="s">
        <v>74</v>
      </c>
      <c r="I84" s="45">
        <f ca="1">'Приложение 2'!J85</f>
        <v>100</v>
      </c>
      <c r="J84" s="45">
        <f ca="1">'Приложение 2'!K85</f>
        <v>100</v>
      </c>
      <c r="K84" s="45">
        <f ca="1">'Приложение 2'!L85</f>
        <v>100</v>
      </c>
    </row>
    <row r="85" spans="1:11" ht="32.25" customHeight="1">
      <c r="A85" s="34" t="str">
        <f ca="1">'Приложение 2'!A86</f>
        <v>организация и содержание мест захоронения</v>
      </c>
      <c r="B85" s="33" t="s">
        <v>53</v>
      </c>
      <c r="C85" s="33" t="s">
        <v>57</v>
      </c>
      <c r="D85" s="47" t="s">
        <v>17</v>
      </c>
      <c r="E85" s="47" t="s">
        <v>8</v>
      </c>
      <c r="F85" s="47" t="s">
        <v>213</v>
      </c>
      <c r="G85" s="47" t="s">
        <v>224</v>
      </c>
      <c r="H85" s="33"/>
      <c r="I85" s="45">
        <f ca="1">I86</f>
        <v>20</v>
      </c>
      <c r="J85" s="45"/>
      <c r="K85" s="45"/>
    </row>
    <row r="86" spans="1:11" ht="45" customHeight="1">
      <c r="A86" s="34" t="str">
        <f ca="1">'Приложение 2'!A87</f>
        <v>Закупка товаров, работ и услуг для  государственных (муниципальных) нужд</v>
      </c>
      <c r="B86" s="33" t="s">
        <v>53</v>
      </c>
      <c r="C86" s="33" t="s">
        <v>57</v>
      </c>
      <c r="D86" s="47" t="s">
        <v>17</v>
      </c>
      <c r="E86" s="47" t="s">
        <v>8</v>
      </c>
      <c r="F86" s="47" t="s">
        <v>213</v>
      </c>
      <c r="G86" s="47" t="s">
        <v>224</v>
      </c>
      <c r="H86" s="33" t="s">
        <v>73</v>
      </c>
      <c r="I86" s="45">
        <f ca="1">I87</f>
        <v>20</v>
      </c>
      <c r="J86" s="45"/>
      <c r="K86" s="45"/>
    </row>
    <row r="87" spans="1:11" ht="45" customHeight="1">
      <c r="A87" s="34" t="str">
        <f ca="1">'Приложение 2'!A88</f>
        <v>Иные закупки товаров, работ и услуг для обеспечения государственных (муниципальных) нужд</v>
      </c>
      <c r="B87" s="33" t="s">
        <v>53</v>
      </c>
      <c r="C87" s="33" t="s">
        <v>57</v>
      </c>
      <c r="D87" s="47" t="s">
        <v>17</v>
      </c>
      <c r="E87" s="47" t="s">
        <v>8</v>
      </c>
      <c r="F87" s="47" t="s">
        <v>213</v>
      </c>
      <c r="G87" s="47" t="s">
        <v>224</v>
      </c>
      <c r="H87" s="33" t="s">
        <v>74</v>
      </c>
      <c r="I87" s="45">
        <f ca="1">'Приложение 2'!J88</f>
        <v>20</v>
      </c>
      <c r="J87" s="45"/>
      <c r="K87" s="45"/>
    </row>
    <row r="88" spans="1:11" ht="31.5" customHeight="1">
      <c r="A88" s="34" t="str">
        <f ca="1">'Приложение 2'!A89</f>
        <v xml:space="preserve">Прочие мероприятия по благоустройству </v>
      </c>
      <c r="B88" s="33" t="s">
        <v>53</v>
      </c>
      <c r="C88" s="33" t="s">
        <v>57</v>
      </c>
      <c r="D88" s="47" t="s">
        <v>17</v>
      </c>
      <c r="E88" s="47" t="s">
        <v>8</v>
      </c>
      <c r="F88" s="47" t="s">
        <v>213</v>
      </c>
      <c r="G88" s="47" t="s">
        <v>214</v>
      </c>
      <c r="H88" s="33"/>
      <c r="I88" s="45">
        <f ca="1">I89</f>
        <v>38.299999999999997</v>
      </c>
      <c r="J88" s="45"/>
      <c r="K88" s="45"/>
    </row>
    <row r="89" spans="1:11" ht="45" customHeight="1">
      <c r="A89" s="34" t="str">
        <f ca="1">'Приложение 2'!A90</f>
        <v>Закупка товаров, работ и услуг для  государственных (муниципальных) нужд</v>
      </c>
      <c r="B89" s="33" t="s">
        <v>53</v>
      </c>
      <c r="C89" s="33" t="s">
        <v>57</v>
      </c>
      <c r="D89" s="47" t="s">
        <v>17</v>
      </c>
      <c r="E89" s="47" t="s">
        <v>8</v>
      </c>
      <c r="F89" s="47" t="s">
        <v>213</v>
      </c>
      <c r="G89" s="47" t="s">
        <v>214</v>
      </c>
      <c r="H89" s="33" t="s">
        <v>73</v>
      </c>
      <c r="I89" s="45">
        <f ca="1">I90</f>
        <v>38.299999999999997</v>
      </c>
      <c r="J89" s="45"/>
      <c r="K89" s="45"/>
    </row>
    <row r="90" spans="1:11" ht="48" customHeight="1">
      <c r="A90" s="34" t="str">
        <f>A84</f>
        <v>Иные закупки товаров, работ и услуг для обеспечения государственных (муниципальных) нужд</v>
      </c>
      <c r="B90" s="33" t="s">
        <v>53</v>
      </c>
      <c r="C90" s="33" t="s">
        <v>57</v>
      </c>
      <c r="D90" s="47" t="s">
        <v>17</v>
      </c>
      <c r="E90" s="47" t="s">
        <v>8</v>
      </c>
      <c r="F90" s="47" t="s">
        <v>213</v>
      </c>
      <c r="G90" s="47" t="s">
        <v>214</v>
      </c>
      <c r="H90" s="33" t="s">
        <v>74</v>
      </c>
      <c r="I90" s="45">
        <f ca="1">'Приложение 2'!J91</f>
        <v>38.299999999999997</v>
      </c>
      <c r="J90" s="45"/>
      <c r="K90" s="45"/>
    </row>
    <row r="91" spans="1:11" ht="15">
      <c r="A91" s="31" t="s">
        <v>65</v>
      </c>
      <c r="B91" s="32" t="s">
        <v>17</v>
      </c>
      <c r="C91" s="33"/>
      <c r="D91" s="47"/>
      <c r="E91" s="47"/>
      <c r="F91" s="47"/>
      <c r="G91" s="47"/>
      <c r="H91" s="44"/>
      <c r="I91" s="43">
        <f t="shared" ref="I91:K96" si="9">I92</f>
        <v>110</v>
      </c>
      <c r="J91" s="157">
        <f t="shared" si="9"/>
        <v>138</v>
      </c>
      <c r="K91" s="43">
        <f t="shared" si="9"/>
        <v>138</v>
      </c>
    </row>
    <row r="92" spans="1:11" ht="15">
      <c r="A92" s="34" t="s">
        <v>66</v>
      </c>
      <c r="B92" s="33" t="s">
        <v>17</v>
      </c>
      <c r="C92" s="33" t="s">
        <v>39</v>
      </c>
      <c r="D92" s="47"/>
      <c r="E92" s="47"/>
      <c r="F92" s="47"/>
      <c r="G92" s="47"/>
      <c r="H92" s="44"/>
      <c r="I92" s="45">
        <f t="shared" si="9"/>
        <v>110</v>
      </c>
      <c r="J92" s="45">
        <f t="shared" si="9"/>
        <v>138</v>
      </c>
      <c r="K92" s="45">
        <f t="shared" si="9"/>
        <v>138</v>
      </c>
    </row>
    <row r="93" spans="1:11" ht="75">
      <c r="A93" s="34" t="s">
        <v>179</v>
      </c>
      <c r="B93" s="33" t="s">
        <v>17</v>
      </c>
      <c r="C93" s="33" t="s">
        <v>39</v>
      </c>
      <c r="D93" s="47" t="s">
        <v>84</v>
      </c>
      <c r="E93" s="47" t="s">
        <v>85</v>
      </c>
      <c r="F93" s="47"/>
      <c r="G93" s="47"/>
      <c r="H93" s="44"/>
      <c r="I93" s="45">
        <f t="shared" si="9"/>
        <v>110</v>
      </c>
      <c r="J93" s="45">
        <f t="shared" si="9"/>
        <v>138</v>
      </c>
      <c r="K93" s="45">
        <f t="shared" si="9"/>
        <v>138</v>
      </c>
    </row>
    <row r="94" spans="1:11" ht="90">
      <c r="A94" s="34" t="s">
        <v>181</v>
      </c>
      <c r="B94" s="33" t="s">
        <v>17</v>
      </c>
      <c r="C94" s="33" t="s">
        <v>39</v>
      </c>
      <c r="D94" s="47" t="s">
        <v>84</v>
      </c>
      <c r="E94" s="47" t="s">
        <v>8</v>
      </c>
      <c r="F94" s="47"/>
      <c r="G94" s="47"/>
      <c r="H94" s="44"/>
      <c r="I94" s="45">
        <f t="shared" si="9"/>
        <v>110</v>
      </c>
      <c r="J94" s="45">
        <f t="shared" si="9"/>
        <v>138</v>
      </c>
      <c r="K94" s="45">
        <f t="shared" si="9"/>
        <v>138</v>
      </c>
    </row>
    <row r="95" spans="1:11" ht="30">
      <c r="A95" s="34" t="s">
        <v>67</v>
      </c>
      <c r="B95" s="33" t="s">
        <v>17</v>
      </c>
      <c r="C95" s="33" t="s">
        <v>39</v>
      </c>
      <c r="D95" s="47" t="s">
        <v>84</v>
      </c>
      <c r="E95" s="47" t="s">
        <v>8</v>
      </c>
      <c r="F95" s="47" t="s">
        <v>69</v>
      </c>
      <c r="G95" s="47" t="s">
        <v>88</v>
      </c>
      <c r="H95" s="44"/>
      <c r="I95" s="45">
        <f t="shared" si="9"/>
        <v>110</v>
      </c>
      <c r="J95" s="45">
        <f t="shared" si="9"/>
        <v>138</v>
      </c>
      <c r="K95" s="45">
        <f t="shared" si="9"/>
        <v>138</v>
      </c>
    </row>
    <row r="96" spans="1:11" ht="30">
      <c r="A96" s="34" t="s">
        <v>59</v>
      </c>
      <c r="B96" s="33" t="s">
        <v>17</v>
      </c>
      <c r="C96" s="33" t="s">
        <v>39</v>
      </c>
      <c r="D96" s="47" t="s">
        <v>84</v>
      </c>
      <c r="E96" s="47" t="s">
        <v>8</v>
      </c>
      <c r="F96" s="47" t="s">
        <v>69</v>
      </c>
      <c r="G96" s="47" t="s">
        <v>88</v>
      </c>
      <c r="H96" s="44" t="s">
        <v>78</v>
      </c>
      <c r="I96" s="45">
        <f>I97</f>
        <v>110</v>
      </c>
      <c r="J96" s="45">
        <f t="shared" si="9"/>
        <v>138</v>
      </c>
      <c r="K96" s="45">
        <f t="shared" si="9"/>
        <v>138</v>
      </c>
    </row>
    <row r="97" spans="1:11" ht="30">
      <c r="A97" s="143" t="s">
        <v>68</v>
      </c>
      <c r="B97" s="144" t="s">
        <v>17</v>
      </c>
      <c r="C97" s="144" t="s">
        <v>39</v>
      </c>
      <c r="D97" s="145" t="s">
        <v>84</v>
      </c>
      <c r="E97" s="145" t="s">
        <v>8</v>
      </c>
      <c r="F97" s="145" t="s">
        <v>69</v>
      </c>
      <c r="G97" s="145" t="s">
        <v>88</v>
      </c>
      <c r="H97" s="146" t="s">
        <v>79</v>
      </c>
      <c r="I97" s="147">
        <f ca="1">'Приложение 2'!J98</f>
        <v>110</v>
      </c>
      <c r="J97" s="147">
        <f ca="1">'Приложение 2'!K98</f>
        <v>138</v>
      </c>
      <c r="K97" s="147">
        <f ca="1">'Приложение 2'!L98</f>
        <v>138</v>
      </c>
    </row>
    <row r="98" spans="1:11" ht="15">
      <c r="A98" s="34" t="str">
        <f ca="1">'Приложение 2'!A99</f>
        <v>условно утвержденные расходы</v>
      </c>
      <c r="B98" s="33" t="s">
        <v>187</v>
      </c>
      <c r="C98" s="33"/>
      <c r="D98" s="150"/>
      <c r="E98" s="150"/>
      <c r="F98" s="150"/>
      <c r="G98" s="150"/>
      <c r="H98" s="116"/>
      <c r="I98" s="50"/>
      <c r="J98" s="50">
        <f ca="1">'Приложение 2'!K99</f>
        <v>27.9</v>
      </c>
      <c r="K98" s="50">
        <f ca="1">'Приложение 2'!L99</f>
        <v>56.7</v>
      </c>
    </row>
    <row r="99" spans="1:11" ht="15">
      <c r="A99" s="148" t="str">
        <f ca="1">'Приложение 2'!A100</f>
        <v>условно утвержденные расходы</v>
      </c>
      <c r="B99" s="33" t="s">
        <v>187</v>
      </c>
      <c r="C99" s="33" t="s">
        <v>187</v>
      </c>
      <c r="D99" s="150"/>
      <c r="E99" s="150"/>
      <c r="F99" s="150"/>
      <c r="G99" s="150"/>
      <c r="H99" s="44"/>
      <c r="I99" s="45"/>
      <c r="J99" s="45">
        <f ca="1">'Приложение 2'!K100</f>
        <v>27.9</v>
      </c>
      <c r="K99" s="45">
        <f ca="1">'Приложение 2'!L100</f>
        <v>56.7</v>
      </c>
    </row>
    <row r="100" spans="1:11" ht="33" customHeight="1">
      <c r="A100" s="34" t="str">
        <f ca="1">'Приложение 2'!A101</f>
        <v>обеспечение деятельности администрации</v>
      </c>
      <c r="B100" s="33" t="s">
        <v>187</v>
      </c>
      <c r="C100" s="33" t="s">
        <v>187</v>
      </c>
      <c r="D100" s="150" t="s">
        <v>188</v>
      </c>
      <c r="E100" s="150" t="s">
        <v>85</v>
      </c>
      <c r="F100" s="150"/>
      <c r="G100" s="150"/>
      <c r="H100" s="44"/>
      <c r="I100" s="45"/>
      <c r="J100" s="45">
        <f ca="1">'Приложение 2'!K101</f>
        <v>27.9</v>
      </c>
      <c r="K100" s="45">
        <f ca="1">'Приложение 2'!L101</f>
        <v>56.7</v>
      </c>
    </row>
    <row r="101" spans="1:11" ht="15">
      <c r="A101" s="34" t="str">
        <f ca="1">'Приложение 2'!A102</f>
        <v xml:space="preserve">Высшее должностное лицо </v>
      </c>
      <c r="B101" s="33" t="s">
        <v>187</v>
      </c>
      <c r="C101" s="33" t="s">
        <v>187</v>
      </c>
      <c r="D101" s="150" t="s">
        <v>188</v>
      </c>
      <c r="E101" s="150" t="s">
        <v>8</v>
      </c>
      <c r="F101" s="150"/>
      <c r="G101" s="150"/>
      <c r="H101" s="44"/>
      <c r="I101" s="45"/>
      <c r="J101" s="45">
        <f ca="1">'Приложение 2'!K102</f>
        <v>27.9</v>
      </c>
      <c r="K101" s="45">
        <f ca="1">'Приложение 2'!L102</f>
        <v>56.7</v>
      </c>
    </row>
    <row r="102" spans="1:11" ht="15">
      <c r="A102" s="34" t="str">
        <f ca="1">'Приложение 2'!A103</f>
        <v>условно утвержденные расходы</v>
      </c>
      <c r="B102" s="33" t="s">
        <v>187</v>
      </c>
      <c r="C102" s="33" t="s">
        <v>187</v>
      </c>
      <c r="D102" s="150" t="s">
        <v>188</v>
      </c>
      <c r="E102" s="150" t="s">
        <v>8</v>
      </c>
      <c r="F102" s="150" t="s">
        <v>69</v>
      </c>
      <c r="G102" s="150" t="s">
        <v>189</v>
      </c>
      <c r="H102" s="44"/>
      <c r="I102" s="45"/>
      <c r="J102" s="45">
        <f ca="1">'Приложение 2'!K103</f>
        <v>27.9</v>
      </c>
      <c r="K102" s="45">
        <f ca="1">'Приложение 2'!L103</f>
        <v>56.7</v>
      </c>
    </row>
    <row r="103" spans="1:11" ht="15">
      <c r="A103" s="34" t="str">
        <f ca="1">'Приложение 2'!A104</f>
        <v>Иные бюджетные ассигнования</v>
      </c>
      <c r="B103" s="33" t="s">
        <v>187</v>
      </c>
      <c r="C103" s="33" t="s">
        <v>187</v>
      </c>
      <c r="D103" s="150" t="s">
        <v>188</v>
      </c>
      <c r="E103" s="150" t="s">
        <v>8</v>
      </c>
      <c r="F103" s="150" t="s">
        <v>69</v>
      </c>
      <c r="G103" s="150" t="s">
        <v>189</v>
      </c>
      <c r="H103" s="44" t="s">
        <v>75</v>
      </c>
      <c r="I103" s="45"/>
      <c r="J103" s="45">
        <f ca="1">'Приложение 2'!K104</f>
        <v>27.9</v>
      </c>
      <c r="K103" s="45">
        <f ca="1">'Приложение 2'!L104</f>
        <v>56.7</v>
      </c>
    </row>
    <row r="104" spans="1:11" ht="15">
      <c r="A104" s="34" t="str">
        <f ca="1">'Приложение 2'!A105</f>
        <v>Резервные средства</v>
      </c>
      <c r="B104" s="33" t="s">
        <v>187</v>
      </c>
      <c r="C104" s="33" t="s">
        <v>187</v>
      </c>
      <c r="D104" s="150" t="s">
        <v>188</v>
      </c>
      <c r="E104" s="150" t="s">
        <v>8</v>
      </c>
      <c r="F104" s="150" t="s">
        <v>69</v>
      </c>
      <c r="G104" s="150" t="s">
        <v>189</v>
      </c>
      <c r="H104" s="44" t="s">
        <v>77</v>
      </c>
      <c r="I104" s="45"/>
      <c r="J104" s="45">
        <f ca="1">'Приложение 2'!K105</f>
        <v>27.9</v>
      </c>
      <c r="K104" s="45">
        <f ca="1">'Приложение 2'!L105</f>
        <v>56.7</v>
      </c>
    </row>
  </sheetData>
  <autoFilter ref="A1:K104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9:C19">
    <cfRule type="expression" dxfId="18" priority="10" stopIfTrue="1">
      <formula>$F19=""</formula>
    </cfRule>
    <cfRule type="expression" dxfId="17" priority="11" stopIfTrue="1">
      <formula>#REF!&lt;&gt;""</formula>
    </cfRule>
    <cfRule type="expression" dxfId="16" priority="12" stopIfTrue="1">
      <formula>AND($G19="",$F19&lt;&gt;"")</formula>
    </cfRule>
  </conditionalFormatting>
  <conditionalFormatting sqref="A49">
    <cfRule type="expression" dxfId="15" priority="28" stopIfTrue="1">
      <formula>$F49=""</formula>
    </cfRule>
    <cfRule type="expression" dxfId="14" priority="29" stopIfTrue="1">
      <formula>#REF!&lt;&gt;""</formula>
    </cfRule>
    <cfRule type="expression" dxfId="13" priority="30" stopIfTrue="1">
      <formula>AND($G49="",$F49&lt;&gt;"")</formula>
    </cfRule>
  </conditionalFormatting>
  <conditionalFormatting sqref="A49">
    <cfRule type="expression" dxfId="12" priority="19" stopIfTrue="1">
      <formula>$F49=""</formula>
    </cfRule>
    <cfRule type="expression" dxfId="11" priority="20" stopIfTrue="1">
      <formula>#REF!&lt;&gt;""</formula>
    </cfRule>
    <cfRule type="expression" dxfId="10" priority="21" stopIfTrue="1">
      <formula>AND($G49="",$F49&lt;&gt;"")</formula>
    </cfRule>
  </conditionalFormatting>
  <conditionalFormatting sqref="A50">
    <cfRule type="expression" dxfId="9" priority="7" stopIfTrue="1">
      <formula>$F50=""</formula>
    </cfRule>
    <cfRule type="expression" dxfId="8" priority="8" stopIfTrue="1">
      <formula>#REF!&lt;&gt;""</formula>
    </cfRule>
    <cfRule type="expression" dxfId="7" priority="9" stopIfTrue="1">
      <formula>AND($G50="",$F50&lt;&gt;"")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9">
    <cfRule type="expression" dxfId="3" priority="1" stopIfTrue="1">
      <formula>$F49=""</formula>
    </cfRule>
    <cfRule type="expression" dxfId="2" priority="2" stopIfTrue="1">
      <formula>#REF!&lt;&gt;""</formula>
    </cfRule>
    <cfRule type="expression" dxfId="1" priority="3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5"/>
  <sheetViews>
    <sheetView view="pageBreakPreview" topLeftCell="A91" zoomScaleSheetLayoutView="100" workbookViewId="0">
      <selection activeCell="J92" sqref="J9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0" t="s">
        <v>221</v>
      </c>
      <c r="J1" s="171"/>
      <c r="K1" s="171"/>
      <c r="L1" s="171"/>
    </row>
    <row r="2" spans="1:12" ht="129.75" customHeight="1">
      <c r="A2" s="172" t="s">
        <v>183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3" t="s">
        <v>1</v>
      </c>
      <c r="J3" s="173"/>
      <c r="K3" s="173"/>
      <c r="L3" s="173"/>
    </row>
    <row r="4" spans="1:12" ht="19.5" customHeight="1">
      <c r="A4" s="174" t="s">
        <v>2</v>
      </c>
      <c r="B4" s="174" t="s">
        <v>5</v>
      </c>
      <c r="C4" s="174"/>
      <c r="D4" s="174"/>
      <c r="E4" s="174"/>
      <c r="F4" s="174" t="s">
        <v>22</v>
      </c>
      <c r="G4" s="174" t="s">
        <v>3</v>
      </c>
      <c r="H4" s="174" t="s">
        <v>4</v>
      </c>
      <c r="I4" s="174" t="s">
        <v>21</v>
      </c>
      <c r="J4" s="174" t="s">
        <v>7</v>
      </c>
      <c r="K4" s="174"/>
      <c r="L4" s="174"/>
    </row>
    <row r="5" spans="1:12" ht="14.85" customHeight="1">
      <c r="A5" s="174" t="s">
        <v>0</v>
      </c>
      <c r="B5" s="174" t="s">
        <v>0</v>
      </c>
      <c r="C5" s="174"/>
      <c r="D5" s="174"/>
      <c r="E5" s="174"/>
      <c r="F5" s="174" t="s">
        <v>0</v>
      </c>
      <c r="G5" s="174" t="s">
        <v>0</v>
      </c>
      <c r="H5" s="174" t="s">
        <v>0</v>
      </c>
      <c r="I5" s="174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6" t="s">
        <v>8</v>
      </c>
      <c r="B6" s="106" t="s">
        <v>9</v>
      </c>
      <c r="C6" s="106" t="s">
        <v>10</v>
      </c>
      <c r="D6" s="106" t="s">
        <v>11</v>
      </c>
      <c r="E6" s="106" t="s">
        <v>12</v>
      </c>
      <c r="F6" s="106" t="s">
        <v>13</v>
      </c>
      <c r="G6" s="106" t="s">
        <v>14</v>
      </c>
      <c r="H6" s="106" t="s">
        <v>15</v>
      </c>
      <c r="I6" s="106" t="s">
        <v>16</v>
      </c>
      <c r="J6" s="106" t="s">
        <v>17</v>
      </c>
      <c r="K6" s="106" t="s">
        <v>18</v>
      </c>
      <c r="L6" s="106" t="s">
        <v>20</v>
      </c>
    </row>
    <row r="7" spans="1:12" ht="13.7" customHeight="1">
      <c r="A7" s="107" t="s">
        <v>19</v>
      </c>
      <c r="B7" s="108" t="s">
        <v>0</v>
      </c>
      <c r="C7" s="108" t="s">
        <v>0</v>
      </c>
      <c r="D7" s="108" t="s">
        <v>0</v>
      </c>
      <c r="E7" s="108" t="s">
        <v>0</v>
      </c>
      <c r="F7" s="108" t="s">
        <v>0</v>
      </c>
      <c r="G7" s="108" t="s">
        <v>0</v>
      </c>
      <c r="H7" s="108" t="s">
        <v>0</v>
      </c>
      <c r="I7" s="108" t="s">
        <v>0</v>
      </c>
      <c r="J7" s="109">
        <f>J8+J38+J52+J85+J17+J99</f>
        <v>2465.3000000000002</v>
      </c>
      <c r="K7" s="109">
        <f>K8+K19+K38+K52+K85+K130+K101+K107+K60</f>
        <v>1208.7</v>
      </c>
      <c r="L7" s="109">
        <f>L8+L19+L38+L52+L85+L130+L60+L101+L107</f>
        <v>1230.6000000000001</v>
      </c>
    </row>
    <row r="8" spans="1:12" ht="120.75" customHeight="1">
      <c r="A8" s="37" t="str">
        <f ca="1">'Приложение 2'!A57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8" s="118" t="s">
        <v>17</v>
      </c>
      <c r="C8" s="118" t="s">
        <v>85</v>
      </c>
      <c r="D8" s="118"/>
      <c r="E8" s="118"/>
      <c r="F8" s="116"/>
      <c r="G8" s="111"/>
      <c r="H8" s="111"/>
      <c r="I8" s="111"/>
      <c r="J8" s="109">
        <f>J10</f>
        <v>249</v>
      </c>
      <c r="K8" s="109">
        <f>K10</f>
        <v>207.5</v>
      </c>
      <c r="L8" s="109">
        <f>L10</f>
        <v>207.5</v>
      </c>
    </row>
    <row r="9" spans="1:12" ht="120.75" customHeight="1">
      <c r="A9" s="37" t="s">
        <v>207</v>
      </c>
      <c r="B9" s="118" t="s">
        <v>17</v>
      </c>
      <c r="C9" s="118" t="s">
        <v>8</v>
      </c>
      <c r="D9" s="118"/>
      <c r="E9" s="118"/>
      <c r="F9" s="116"/>
      <c r="G9" s="111"/>
      <c r="H9" s="111"/>
      <c r="I9" s="111"/>
      <c r="J9" s="110">
        <f t="shared" ref="J9:L11" si="0">J10</f>
        <v>249</v>
      </c>
      <c r="K9" s="110">
        <f t="shared" si="0"/>
        <v>207.5</v>
      </c>
      <c r="L9" s="110">
        <f t="shared" si="0"/>
        <v>207.5</v>
      </c>
    </row>
    <row r="10" spans="1:12" ht="78.75" customHeight="1">
      <c r="A10" s="37" t="s">
        <v>210</v>
      </c>
      <c r="B10" s="118" t="s">
        <v>17</v>
      </c>
      <c r="C10" s="118" t="s">
        <v>8</v>
      </c>
      <c r="D10" s="118" t="s">
        <v>41</v>
      </c>
      <c r="E10" s="118"/>
      <c r="F10" s="116"/>
      <c r="G10" s="111"/>
      <c r="H10" s="111"/>
      <c r="I10" s="111"/>
      <c r="J10" s="110">
        <f t="shared" si="0"/>
        <v>249</v>
      </c>
      <c r="K10" s="110">
        <f t="shared" ref="K10:L15" si="1">K11</f>
        <v>207.5</v>
      </c>
      <c r="L10" s="110">
        <f t="shared" si="1"/>
        <v>207.5</v>
      </c>
    </row>
    <row r="11" spans="1:12" ht="362.25" customHeight="1">
      <c r="A11" s="142" t="str">
        <f ca="1">'Приложение 2'!A60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1" s="118" t="s">
        <v>17</v>
      </c>
      <c r="C11" s="118" t="s">
        <v>8</v>
      </c>
      <c r="D11" s="118" t="s">
        <v>41</v>
      </c>
      <c r="E11" s="118" t="s">
        <v>90</v>
      </c>
      <c r="F11" s="116"/>
      <c r="G11" s="111"/>
      <c r="H11" s="111"/>
      <c r="I11" s="111"/>
      <c r="J11" s="110">
        <f t="shared" si="0"/>
        <v>249</v>
      </c>
      <c r="K11" s="110">
        <f t="shared" si="1"/>
        <v>207.5</v>
      </c>
      <c r="L11" s="110">
        <f t="shared" si="1"/>
        <v>207.5</v>
      </c>
    </row>
    <row r="12" spans="1:12" ht="44.25" customHeight="1">
      <c r="A12" s="115" t="str">
        <f ca="1">'Приложение 2'!A67</f>
        <v>Закупка товаров, работ и услуг для  государственных (муниципальных) нужд</v>
      </c>
      <c r="B12" s="118" t="s">
        <v>17</v>
      </c>
      <c r="C12" s="118" t="s">
        <v>8</v>
      </c>
      <c r="D12" s="118" t="s">
        <v>41</v>
      </c>
      <c r="E12" s="118" t="s">
        <v>90</v>
      </c>
      <c r="F12" s="116" t="s">
        <v>73</v>
      </c>
      <c r="G12" s="111"/>
      <c r="H12" s="111"/>
      <c r="I12" s="111"/>
      <c r="J12" s="110">
        <f>J13</f>
        <v>249</v>
      </c>
      <c r="K12" s="110">
        <f t="shared" si="1"/>
        <v>207.5</v>
      </c>
      <c r="L12" s="110">
        <f t="shared" si="1"/>
        <v>207.5</v>
      </c>
    </row>
    <row r="13" spans="1:12" ht="60">
      <c r="A13" s="115" t="s">
        <v>48</v>
      </c>
      <c r="B13" s="118" t="s">
        <v>17</v>
      </c>
      <c r="C13" s="118" t="s">
        <v>8</v>
      </c>
      <c r="D13" s="118" t="s">
        <v>41</v>
      </c>
      <c r="E13" s="118" t="s">
        <v>90</v>
      </c>
      <c r="F13" s="116" t="s">
        <v>74</v>
      </c>
      <c r="G13" s="111"/>
      <c r="H13" s="111"/>
      <c r="I13" s="111"/>
      <c r="J13" s="110">
        <f>J14</f>
        <v>249</v>
      </c>
      <c r="K13" s="110">
        <f t="shared" si="1"/>
        <v>207.5</v>
      </c>
      <c r="L13" s="110">
        <f t="shared" si="1"/>
        <v>207.5</v>
      </c>
    </row>
    <row r="14" spans="1:12" ht="15">
      <c r="A14" s="114" t="s">
        <v>58</v>
      </c>
      <c r="B14" s="118" t="s">
        <v>17</v>
      </c>
      <c r="C14" s="118" t="s">
        <v>8</v>
      </c>
      <c r="D14" s="118" t="s">
        <v>41</v>
      </c>
      <c r="E14" s="118" t="s">
        <v>90</v>
      </c>
      <c r="F14" s="116" t="s">
        <v>74</v>
      </c>
      <c r="G14" s="113" t="s">
        <v>47</v>
      </c>
      <c r="H14" s="113"/>
      <c r="I14" s="113"/>
      <c r="J14" s="110">
        <f>J15</f>
        <v>249</v>
      </c>
      <c r="K14" s="110">
        <f t="shared" si="1"/>
        <v>207.5</v>
      </c>
      <c r="L14" s="110">
        <f t="shared" si="1"/>
        <v>207.5</v>
      </c>
    </row>
    <row r="15" spans="1:12" ht="15">
      <c r="A15" s="115" t="s">
        <v>133</v>
      </c>
      <c r="B15" s="118" t="s">
        <v>17</v>
      </c>
      <c r="C15" s="118" t="s">
        <v>8</v>
      </c>
      <c r="D15" s="118" t="s">
        <v>41</v>
      </c>
      <c r="E15" s="118" t="s">
        <v>90</v>
      </c>
      <c r="F15" s="116" t="s">
        <v>74</v>
      </c>
      <c r="G15" s="113" t="s">
        <v>47</v>
      </c>
      <c r="H15" s="113" t="s">
        <v>61</v>
      </c>
      <c r="I15" s="113"/>
      <c r="J15" s="110">
        <f>J16</f>
        <v>249</v>
      </c>
      <c r="K15" s="110">
        <f t="shared" si="1"/>
        <v>207.5</v>
      </c>
      <c r="L15" s="110">
        <f t="shared" si="1"/>
        <v>207.5</v>
      </c>
    </row>
    <row r="16" spans="1:12" ht="60">
      <c r="A16" s="115" t="s">
        <v>208</v>
      </c>
      <c r="B16" s="118" t="s">
        <v>17</v>
      </c>
      <c r="C16" s="118" t="s">
        <v>8</v>
      </c>
      <c r="D16" s="118" t="s">
        <v>41</v>
      </c>
      <c r="E16" s="118" t="s">
        <v>90</v>
      </c>
      <c r="F16" s="116" t="s">
        <v>74</v>
      </c>
      <c r="G16" s="113" t="s">
        <v>47</v>
      </c>
      <c r="H16" s="113" t="s">
        <v>61</v>
      </c>
      <c r="I16" s="140" t="s">
        <v>178</v>
      </c>
      <c r="J16" s="110">
        <f ca="1">'Приложение 2'!J62</f>
        <v>249</v>
      </c>
      <c r="K16" s="110">
        <f ca="1">'Приложение 2'!K62</f>
        <v>207.5</v>
      </c>
      <c r="L16" s="110">
        <f ca="1">'Приложение 2'!L62</f>
        <v>207.5</v>
      </c>
    </row>
    <row r="17" spans="1:12" ht="123" customHeight="1">
      <c r="A17" s="38" t="str">
        <f ca="1">'Приложение 2'!A80</f>
        <v xml:space="preserve"> Муниципальная 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17" s="118" t="s">
        <v>17</v>
      </c>
      <c r="C17" s="118" t="s">
        <v>85</v>
      </c>
      <c r="D17" s="118"/>
      <c r="E17" s="118"/>
      <c r="F17" s="116"/>
      <c r="G17" s="113"/>
      <c r="H17" s="113"/>
      <c r="I17" s="140"/>
      <c r="J17" s="110">
        <f>J18</f>
        <v>158.30000000000001</v>
      </c>
      <c r="K17" s="110">
        <f>K18</f>
        <v>100</v>
      </c>
      <c r="L17" s="110">
        <f>L18</f>
        <v>100</v>
      </c>
    </row>
    <row r="18" spans="1:12" ht="120">
      <c r="A18" s="38" t="s">
        <v>209</v>
      </c>
      <c r="B18" s="118" t="s">
        <v>17</v>
      </c>
      <c r="C18" s="118" t="s">
        <v>8</v>
      </c>
      <c r="D18" s="118"/>
      <c r="E18" s="118"/>
      <c r="F18" s="116"/>
      <c r="G18" s="113"/>
      <c r="H18" s="113"/>
      <c r="I18" s="140"/>
      <c r="J18" s="110">
        <f>J19+J26</f>
        <v>158.30000000000001</v>
      </c>
      <c r="K18" s="110">
        <f t="shared" ref="K18:L24" si="2">K19</f>
        <v>100</v>
      </c>
      <c r="L18" s="110">
        <f t="shared" si="2"/>
        <v>100</v>
      </c>
    </row>
    <row r="19" spans="1:12" ht="33" customHeight="1">
      <c r="A19" s="40" t="s">
        <v>175</v>
      </c>
      <c r="B19" s="118" t="s">
        <v>17</v>
      </c>
      <c r="C19" s="118" t="s">
        <v>8</v>
      </c>
      <c r="D19" s="118" t="s">
        <v>213</v>
      </c>
      <c r="E19" s="118"/>
      <c r="F19" s="112"/>
      <c r="G19" s="111"/>
      <c r="H19" s="111"/>
      <c r="I19" s="111"/>
      <c r="J19" s="110">
        <f>J20+J32</f>
        <v>138.30000000000001</v>
      </c>
      <c r="K19" s="110">
        <f t="shared" si="2"/>
        <v>100</v>
      </c>
      <c r="L19" s="110">
        <f t="shared" si="2"/>
        <v>100</v>
      </c>
    </row>
    <row r="20" spans="1:12" ht="15">
      <c r="A20" s="114" t="s">
        <v>132</v>
      </c>
      <c r="B20" s="118" t="s">
        <v>17</v>
      </c>
      <c r="C20" s="118" t="s">
        <v>8</v>
      </c>
      <c r="D20" s="118" t="s">
        <v>213</v>
      </c>
      <c r="E20" s="118" t="s">
        <v>131</v>
      </c>
      <c r="F20" s="112"/>
      <c r="G20" s="111"/>
      <c r="H20" s="111"/>
      <c r="I20" s="111"/>
      <c r="J20" s="110">
        <f>J21</f>
        <v>100</v>
      </c>
      <c r="K20" s="110">
        <f t="shared" si="2"/>
        <v>100</v>
      </c>
      <c r="L20" s="110">
        <f t="shared" si="2"/>
        <v>100</v>
      </c>
    </row>
    <row r="21" spans="1:12" ht="47.25" customHeight="1">
      <c r="A21" s="115" t="str">
        <f>A12</f>
        <v>Закупка товаров, работ и услуг для  государственных (муниципальных) нужд</v>
      </c>
      <c r="B21" s="118" t="s">
        <v>17</v>
      </c>
      <c r="C21" s="118" t="s">
        <v>8</v>
      </c>
      <c r="D21" s="118" t="s">
        <v>213</v>
      </c>
      <c r="E21" s="118" t="s">
        <v>131</v>
      </c>
      <c r="F21" s="112" t="s">
        <v>73</v>
      </c>
      <c r="G21" s="111"/>
      <c r="H21" s="111"/>
      <c r="I21" s="111"/>
      <c r="J21" s="110">
        <f>J22</f>
        <v>100</v>
      </c>
      <c r="K21" s="110">
        <f t="shared" si="2"/>
        <v>100</v>
      </c>
      <c r="L21" s="110">
        <f t="shared" si="2"/>
        <v>100</v>
      </c>
    </row>
    <row r="22" spans="1:12" ht="60">
      <c r="A22" s="115" t="s">
        <v>48</v>
      </c>
      <c r="B22" s="118" t="s">
        <v>17</v>
      </c>
      <c r="C22" s="118" t="s">
        <v>8</v>
      </c>
      <c r="D22" s="118" t="s">
        <v>213</v>
      </c>
      <c r="E22" s="118" t="s">
        <v>131</v>
      </c>
      <c r="F22" s="112" t="s">
        <v>74</v>
      </c>
      <c r="G22" s="111"/>
      <c r="H22" s="111"/>
      <c r="I22" s="111"/>
      <c r="J22" s="110">
        <f>J23</f>
        <v>100</v>
      </c>
      <c r="K22" s="110">
        <f t="shared" si="2"/>
        <v>100</v>
      </c>
      <c r="L22" s="110">
        <f t="shared" si="2"/>
        <v>100</v>
      </c>
    </row>
    <row r="23" spans="1:12" ht="23.25" customHeight="1">
      <c r="A23" s="115" t="s">
        <v>64</v>
      </c>
      <c r="B23" s="118" t="s">
        <v>17</v>
      </c>
      <c r="C23" s="118" t="s">
        <v>8</v>
      </c>
      <c r="D23" s="118" t="s">
        <v>213</v>
      </c>
      <c r="E23" s="118" t="s">
        <v>131</v>
      </c>
      <c r="F23" s="112" t="s">
        <v>74</v>
      </c>
      <c r="G23" s="119" t="s">
        <v>53</v>
      </c>
      <c r="H23" s="119"/>
      <c r="I23" s="119"/>
      <c r="J23" s="110">
        <f>J24</f>
        <v>100</v>
      </c>
      <c r="K23" s="110">
        <f t="shared" si="2"/>
        <v>100</v>
      </c>
      <c r="L23" s="110">
        <f t="shared" si="2"/>
        <v>100</v>
      </c>
    </row>
    <row r="24" spans="1:12" ht="15">
      <c r="A24" s="38" t="s">
        <v>70</v>
      </c>
      <c r="B24" s="118" t="s">
        <v>17</v>
      </c>
      <c r="C24" s="118" t="s">
        <v>8</v>
      </c>
      <c r="D24" s="118" t="s">
        <v>213</v>
      </c>
      <c r="E24" s="118" t="s">
        <v>131</v>
      </c>
      <c r="F24" s="112" t="s">
        <v>74</v>
      </c>
      <c r="G24" s="119" t="s">
        <v>53</v>
      </c>
      <c r="H24" s="119" t="s">
        <v>57</v>
      </c>
      <c r="I24" s="119"/>
      <c r="J24" s="110">
        <f>J25</f>
        <v>100</v>
      </c>
      <c r="K24" s="110">
        <f t="shared" si="2"/>
        <v>100</v>
      </c>
      <c r="L24" s="110">
        <f t="shared" si="2"/>
        <v>100</v>
      </c>
    </row>
    <row r="25" spans="1:12" ht="60">
      <c r="A25" s="115" t="s">
        <v>208</v>
      </c>
      <c r="B25" s="118" t="s">
        <v>17</v>
      </c>
      <c r="C25" s="118" t="s">
        <v>8</v>
      </c>
      <c r="D25" s="118" t="s">
        <v>213</v>
      </c>
      <c r="E25" s="118" t="s">
        <v>131</v>
      </c>
      <c r="F25" s="112" t="s">
        <v>74</v>
      </c>
      <c r="G25" s="119" t="s">
        <v>53</v>
      </c>
      <c r="H25" s="119" t="s">
        <v>57</v>
      </c>
      <c r="I25" s="141" t="s">
        <v>178</v>
      </c>
      <c r="J25" s="110">
        <f ca="1">'Приложение 2'!J85</f>
        <v>100</v>
      </c>
      <c r="K25" s="110">
        <f ca="1">'Приложение 2'!K85</f>
        <v>100</v>
      </c>
      <c r="L25" s="110">
        <f ca="1">'Приложение 2'!L85</f>
        <v>100</v>
      </c>
    </row>
    <row r="26" spans="1:12" ht="33" customHeight="1">
      <c r="A26" s="115" t="str">
        <f ca="1">'Приложение 2'!A86</f>
        <v>организация и содержание мест захоронения</v>
      </c>
      <c r="B26" s="118" t="s">
        <v>17</v>
      </c>
      <c r="C26" s="118" t="s">
        <v>8</v>
      </c>
      <c r="D26" s="118" t="s">
        <v>213</v>
      </c>
      <c r="E26" s="118" t="s">
        <v>224</v>
      </c>
      <c r="F26" s="112"/>
      <c r="G26" s="119"/>
      <c r="H26" s="119"/>
      <c r="I26" s="141"/>
      <c r="J26" s="110">
        <f>J27</f>
        <v>20</v>
      </c>
      <c r="K26" s="110"/>
      <c r="L26" s="110"/>
    </row>
    <row r="27" spans="1:12" ht="46.5" customHeight="1">
      <c r="A27" s="115" t="str">
        <f>A21</f>
        <v>Закупка товаров, работ и услуг для  государственных (муниципальных) нужд</v>
      </c>
      <c r="B27" s="118" t="s">
        <v>17</v>
      </c>
      <c r="C27" s="118" t="s">
        <v>8</v>
      </c>
      <c r="D27" s="118" t="s">
        <v>213</v>
      </c>
      <c r="E27" s="118" t="s">
        <v>224</v>
      </c>
      <c r="F27" s="112" t="s">
        <v>73</v>
      </c>
      <c r="G27" s="119"/>
      <c r="H27" s="119"/>
      <c r="I27" s="141"/>
      <c r="J27" s="110">
        <f>J28</f>
        <v>20</v>
      </c>
      <c r="K27" s="110"/>
      <c r="L27" s="110"/>
    </row>
    <row r="28" spans="1:12" ht="61.5" customHeight="1">
      <c r="A28" s="115" t="str">
        <f>A22</f>
        <v>Иные закупки товаров, работ и услуг для обеспечения государственных (муниципальных) нужд</v>
      </c>
      <c r="B28" s="118" t="s">
        <v>17</v>
      </c>
      <c r="C28" s="118" t="s">
        <v>8</v>
      </c>
      <c r="D28" s="118" t="s">
        <v>213</v>
      </c>
      <c r="E28" s="118" t="s">
        <v>224</v>
      </c>
      <c r="F28" s="112" t="s">
        <v>74</v>
      </c>
      <c r="G28" s="119"/>
      <c r="H28" s="119"/>
      <c r="I28" s="141"/>
      <c r="J28" s="110">
        <f>J29</f>
        <v>20</v>
      </c>
      <c r="K28" s="110"/>
      <c r="L28" s="110"/>
    </row>
    <row r="29" spans="1:12" ht="21" customHeight="1">
      <c r="A29" s="115" t="str">
        <f>A23</f>
        <v>Жилищно-коммунальное хозяйство</v>
      </c>
      <c r="B29" s="118" t="s">
        <v>17</v>
      </c>
      <c r="C29" s="118" t="s">
        <v>8</v>
      </c>
      <c r="D29" s="118" t="s">
        <v>213</v>
      </c>
      <c r="E29" s="118" t="s">
        <v>224</v>
      </c>
      <c r="F29" s="112" t="s">
        <v>74</v>
      </c>
      <c r="G29" s="162" t="s">
        <v>53</v>
      </c>
      <c r="H29" s="119"/>
      <c r="I29" s="141"/>
      <c r="J29" s="110">
        <f>J30</f>
        <v>20</v>
      </c>
      <c r="K29" s="110"/>
      <c r="L29" s="110"/>
    </row>
    <row r="30" spans="1:12" ht="15">
      <c r="A30" s="115" t="str">
        <f>A24</f>
        <v>Благоустройство</v>
      </c>
      <c r="B30" s="118" t="s">
        <v>17</v>
      </c>
      <c r="C30" s="118" t="s">
        <v>8</v>
      </c>
      <c r="D30" s="118" t="s">
        <v>213</v>
      </c>
      <c r="E30" s="118" t="s">
        <v>224</v>
      </c>
      <c r="F30" s="112" t="s">
        <v>74</v>
      </c>
      <c r="G30" s="162" t="s">
        <v>53</v>
      </c>
      <c r="H30" s="162" t="s">
        <v>57</v>
      </c>
      <c r="I30" s="141"/>
      <c r="J30" s="110">
        <f>J31</f>
        <v>20</v>
      </c>
      <c r="K30" s="110"/>
      <c r="L30" s="110"/>
    </row>
    <row r="31" spans="1:12" ht="60" customHeight="1">
      <c r="A31" s="115" t="str">
        <f>A25</f>
        <v>Администрация Кочуновского сельского поселения Ромодановского муниципального района Республики Мордовия</v>
      </c>
      <c r="B31" s="118" t="s">
        <v>17</v>
      </c>
      <c r="C31" s="118" t="s">
        <v>8</v>
      </c>
      <c r="D31" s="118" t="s">
        <v>213</v>
      </c>
      <c r="E31" s="118" t="s">
        <v>224</v>
      </c>
      <c r="F31" s="112" t="s">
        <v>74</v>
      </c>
      <c r="G31" s="162" t="s">
        <v>53</v>
      </c>
      <c r="H31" s="162" t="s">
        <v>57</v>
      </c>
      <c r="I31" s="162" t="s">
        <v>178</v>
      </c>
      <c r="J31" s="110">
        <f ca="1">'Приложение 2'!J88</f>
        <v>20</v>
      </c>
      <c r="K31" s="110"/>
      <c r="L31" s="110"/>
    </row>
    <row r="32" spans="1:12" ht="33.75" customHeight="1">
      <c r="A32" s="115" t="str">
        <f ca="1">'Приложение 2'!A89</f>
        <v xml:space="preserve">Прочие мероприятия по благоустройству </v>
      </c>
      <c r="B32" s="118" t="s">
        <v>17</v>
      </c>
      <c r="C32" s="118" t="s">
        <v>8</v>
      </c>
      <c r="D32" s="118" t="s">
        <v>213</v>
      </c>
      <c r="E32" s="118" t="s">
        <v>214</v>
      </c>
      <c r="F32" s="112"/>
      <c r="G32" s="119"/>
      <c r="H32" s="119"/>
      <c r="I32" s="141"/>
      <c r="J32" s="110">
        <f>J33</f>
        <v>38.299999999999997</v>
      </c>
      <c r="K32" s="110"/>
      <c r="L32" s="110"/>
    </row>
    <row r="33" spans="1:12" ht="45" customHeight="1">
      <c r="A33" s="115" t="str">
        <f>A21</f>
        <v>Закупка товаров, работ и услуг для  государственных (муниципальных) нужд</v>
      </c>
      <c r="B33" s="118" t="s">
        <v>17</v>
      </c>
      <c r="C33" s="118" t="s">
        <v>8</v>
      </c>
      <c r="D33" s="118" t="s">
        <v>213</v>
      </c>
      <c r="E33" s="118" t="s">
        <v>214</v>
      </c>
      <c r="F33" s="112" t="s">
        <v>73</v>
      </c>
      <c r="G33" s="119"/>
      <c r="H33" s="119"/>
      <c r="I33" s="141"/>
      <c r="J33" s="110">
        <f>J34</f>
        <v>38.299999999999997</v>
      </c>
      <c r="K33" s="110"/>
      <c r="L33" s="110"/>
    </row>
    <row r="34" spans="1:12" ht="62.25" customHeight="1">
      <c r="A34" s="115" t="str">
        <f>A22</f>
        <v>Иные закупки товаров, работ и услуг для обеспечения государственных (муниципальных) нужд</v>
      </c>
      <c r="B34" s="118" t="s">
        <v>17</v>
      </c>
      <c r="C34" s="118" t="s">
        <v>8</v>
      </c>
      <c r="D34" s="118" t="s">
        <v>213</v>
      </c>
      <c r="E34" s="118" t="s">
        <v>214</v>
      </c>
      <c r="F34" s="112" t="s">
        <v>74</v>
      </c>
      <c r="G34" s="119"/>
      <c r="H34" s="119"/>
      <c r="I34" s="141"/>
      <c r="J34" s="110">
        <f>J35</f>
        <v>38.299999999999997</v>
      </c>
      <c r="K34" s="110"/>
      <c r="L34" s="110"/>
    </row>
    <row r="35" spans="1:12" ht="14.25" customHeight="1">
      <c r="A35" s="115" t="str">
        <f>A23</f>
        <v>Жилищно-коммунальное хозяйство</v>
      </c>
      <c r="B35" s="118" t="s">
        <v>17</v>
      </c>
      <c r="C35" s="118" t="s">
        <v>8</v>
      </c>
      <c r="D35" s="118" t="s">
        <v>213</v>
      </c>
      <c r="E35" s="118" t="s">
        <v>214</v>
      </c>
      <c r="F35" s="112" t="s">
        <v>74</v>
      </c>
      <c r="G35" s="158" t="s">
        <v>53</v>
      </c>
      <c r="H35" s="119"/>
      <c r="I35" s="141"/>
      <c r="J35" s="110">
        <f>J36</f>
        <v>38.299999999999997</v>
      </c>
      <c r="K35" s="110"/>
      <c r="L35" s="110"/>
    </row>
    <row r="36" spans="1:12" ht="15">
      <c r="A36" s="115" t="str">
        <f>A24</f>
        <v>Благоустройство</v>
      </c>
      <c r="B36" s="118" t="s">
        <v>17</v>
      </c>
      <c r="C36" s="118" t="s">
        <v>8</v>
      </c>
      <c r="D36" s="118" t="s">
        <v>213</v>
      </c>
      <c r="E36" s="118" t="s">
        <v>214</v>
      </c>
      <c r="F36" s="112" t="s">
        <v>74</v>
      </c>
      <c r="G36" s="158" t="s">
        <v>53</v>
      </c>
      <c r="H36" s="158" t="s">
        <v>57</v>
      </c>
      <c r="I36" s="141"/>
      <c r="J36" s="110">
        <f>J37</f>
        <v>38.299999999999997</v>
      </c>
      <c r="K36" s="110"/>
      <c r="L36" s="110"/>
    </row>
    <row r="37" spans="1:12" ht="63.75" customHeight="1">
      <c r="A37" s="115" t="str">
        <f>A25</f>
        <v>Администрация Кочуновского сельского поселения Ромодановского муниципального района Республики Мордовия</v>
      </c>
      <c r="B37" s="118" t="s">
        <v>17</v>
      </c>
      <c r="C37" s="118" t="s">
        <v>8</v>
      </c>
      <c r="D37" s="118" t="s">
        <v>213</v>
      </c>
      <c r="E37" s="118" t="s">
        <v>214</v>
      </c>
      <c r="F37" s="112" t="s">
        <v>74</v>
      </c>
      <c r="G37" s="158" t="s">
        <v>53</v>
      </c>
      <c r="H37" s="158" t="s">
        <v>57</v>
      </c>
      <c r="I37" s="158" t="s">
        <v>178</v>
      </c>
      <c r="J37" s="110">
        <f ca="1">'Приложение 2'!J91</f>
        <v>38.299999999999997</v>
      </c>
      <c r="K37" s="110"/>
      <c r="L37" s="110"/>
    </row>
    <row r="38" spans="1:12" ht="60">
      <c r="A38" s="115" t="s">
        <v>127</v>
      </c>
      <c r="B38" s="118" t="s">
        <v>89</v>
      </c>
      <c r="C38" s="118" t="s">
        <v>85</v>
      </c>
      <c r="D38" s="118"/>
      <c r="E38" s="118"/>
      <c r="F38" s="116"/>
      <c r="G38" s="111"/>
      <c r="H38" s="111"/>
      <c r="I38" s="111"/>
      <c r="J38" s="110">
        <f>J39</f>
        <v>89.8</v>
      </c>
      <c r="K38" s="110">
        <f>K39</f>
        <v>92.8</v>
      </c>
      <c r="L38" s="110">
        <f>L39</f>
        <v>96</v>
      </c>
    </row>
    <row r="39" spans="1:12" ht="45">
      <c r="A39" s="115" t="s">
        <v>128</v>
      </c>
      <c r="B39" s="118" t="s">
        <v>89</v>
      </c>
      <c r="C39" s="118" t="s">
        <v>10</v>
      </c>
      <c r="D39" s="118"/>
      <c r="E39" s="118"/>
      <c r="F39" s="116"/>
      <c r="G39" s="111"/>
      <c r="H39" s="111"/>
      <c r="I39" s="111"/>
      <c r="J39" s="110">
        <f>J40</f>
        <v>89.8</v>
      </c>
      <c r="K39" s="110">
        <f t="shared" ref="K39:L50" si="3">K40</f>
        <v>92.8</v>
      </c>
      <c r="L39" s="110">
        <f t="shared" si="3"/>
        <v>96</v>
      </c>
    </row>
    <row r="40" spans="1:12" ht="75">
      <c r="A40" s="117" t="s">
        <v>129</v>
      </c>
      <c r="B40" s="118" t="s">
        <v>89</v>
      </c>
      <c r="C40" s="118" t="s">
        <v>10</v>
      </c>
      <c r="D40" s="118" t="s">
        <v>41</v>
      </c>
      <c r="E40" s="118"/>
      <c r="F40" s="116"/>
      <c r="G40" s="111"/>
      <c r="H40" s="111"/>
      <c r="I40" s="111"/>
      <c r="J40" s="110">
        <f>J41</f>
        <v>89.8</v>
      </c>
      <c r="K40" s="110">
        <f t="shared" si="3"/>
        <v>92.8</v>
      </c>
      <c r="L40" s="110">
        <f t="shared" si="3"/>
        <v>96</v>
      </c>
    </row>
    <row r="41" spans="1:12" ht="93.75" customHeight="1">
      <c r="A41" s="115" t="str">
        <f ca="1">'Приложение 2'!A50</f>
        <v>Осуществление  государственных полномочий Российской Федерации по первичному  воинскому учету на территориях, где отсутствуют военные комиссариаты</v>
      </c>
      <c r="B41" s="118" t="s">
        <v>89</v>
      </c>
      <c r="C41" s="118" t="s">
        <v>10</v>
      </c>
      <c r="D41" s="118" t="s">
        <v>41</v>
      </c>
      <c r="E41" s="118" t="s">
        <v>130</v>
      </c>
      <c r="F41" s="116"/>
      <c r="G41" s="111"/>
      <c r="H41" s="111"/>
      <c r="I41" s="111"/>
      <c r="J41" s="110">
        <f>J47+J42</f>
        <v>89.8</v>
      </c>
      <c r="K41" s="110">
        <f>K47+K42</f>
        <v>92.8</v>
      </c>
      <c r="L41" s="110">
        <f>L47+L42</f>
        <v>96</v>
      </c>
    </row>
    <row r="42" spans="1:12" ht="60.75" customHeight="1">
      <c r="A42" s="34" t="s">
        <v>44</v>
      </c>
      <c r="B42" s="118" t="s">
        <v>89</v>
      </c>
      <c r="C42" s="118" t="s">
        <v>10</v>
      </c>
      <c r="D42" s="118" t="s">
        <v>41</v>
      </c>
      <c r="E42" s="118" t="s">
        <v>130</v>
      </c>
      <c r="F42" s="116" t="s">
        <v>71</v>
      </c>
      <c r="G42" s="111"/>
      <c r="H42" s="111"/>
      <c r="I42" s="111"/>
      <c r="J42" s="110">
        <f>J43</f>
        <v>84.8</v>
      </c>
      <c r="K42" s="110">
        <f t="shared" si="3"/>
        <v>87.8</v>
      </c>
      <c r="L42" s="110">
        <f t="shared" si="3"/>
        <v>91</v>
      </c>
    </row>
    <row r="43" spans="1:12" ht="42.75" customHeight="1">
      <c r="A43" s="34" t="s">
        <v>45</v>
      </c>
      <c r="B43" s="118" t="s">
        <v>89</v>
      </c>
      <c r="C43" s="118" t="s">
        <v>10</v>
      </c>
      <c r="D43" s="118" t="s">
        <v>41</v>
      </c>
      <c r="E43" s="118" t="s">
        <v>130</v>
      </c>
      <c r="F43" s="116" t="s">
        <v>72</v>
      </c>
      <c r="G43" s="111"/>
      <c r="H43" s="111"/>
      <c r="I43" s="111"/>
      <c r="J43" s="110">
        <f>J44</f>
        <v>84.8</v>
      </c>
      <c r="K43" s="110">
        <f t="shared" si="3"/>
        <v>87.8</v>
      </c>
      <c r="L43" s="110">
        <f t="shared" si="3"/>
        <v>91</v>
      </c>
    </row>
    <row r="44" spans="1:12" ht="22.5" customHeight="1">
      <c r="A44" s="115" t="s">
        <v>125</v>
      </c>
      <c r="B44" s="118" t="s">
        <v>89</v>
      </c>
      <c r="C44" s="118" t="s">
        <v>10</v>
      </c>
      <c r="D44" s="118" t="s">
        <v>41</v>
      </c>
      <c r="E44" s="118" t="s">
        <v>130</v>
      </c>
      <c r="F44" s="116" t="s">
        <v>72</v>
      </c>
      <c r="G44" s="113" t="s">
        <v>41</v>
      </c>
      <c r="H44" s="113"/>
      <c r="I44" s="113"/>
      <c r="J44" s="110">
        <f>J45</f>
        <v>84.8</v>
      </c>
      <c r="K44" s="110">
        <f t="shared" si="3"/>
        <v>87.8</v>
      </c>
      <c r="L44" s="110">
        <f t="shared" si="3"/>
        <v>91</v>
      </c>
    </row>
    <row r="45" spans="1:12" ht="30" customHeight="1">
      <c r="A45" s="115" t="s">
        <v>126</v>
      </c>
      <c r="B45" s="118" t="s">
        <v>89</v>
      </c>
      <c r="C45" s="118" t="s">
        <v>10</v>
      </c>
      <c r="D45" s="118" t="s">
        <v>41</v>
      </c>
      <c r="E45" s="118" t="s">
        <v>130</v>
      </c>
      <c r="F45" s="116" t="s">
        <v>72</v>
      </c>
      <c r="G45" s="113" t="s">
        <v>41</v>
      </c>
      <c r="H45" s="113" t="s">
        <v>57</v>
      </c>
      <c r="I45" s="113"/>
      <c r="J45" s="110">
        <f>J46</f>
        <v>84.8</v>
      </c>
      <c r="K45" s="110">
        <f t="shared" si="3"/>
        <v>87.8</v>
      </c>
      <c r="L45" s="110">
        <f t="shared" si="3"/>
        <v>91</v>
      </c>
    </row>
    <row r="46" spans="1:12" ht="65.25" customHeight="1">
      <c r="A46" s="115" t="s">
        <v>208</v>
      </c>
      <c r="B46" s="118" t="s">
        <v>89</v>
      </c>
      <c r="C46" s="118" t="s">
        <v>10</v>
      </c>
      <c r="D46" s="118" t="s">
        <v>41</v>
      </c>
      <c r="E46" s="118" t="s">
        <v>130</v>
      </c>
      <c r="F46" s="116" t="s">
        <v>72</v>
      </c>
      <c r="G46" s="113" t="s">
        <v>41</v>
      </c>
      <c r="H46" s="113" t="s">
        <v>57</v>
      </c>
      <c r="I46" s="140" t="s">
        <v>178</v>
      </c>
      <c r="J46" s="110">
        <f ca="1">'Приложение 2'!J52</f>
        <v>84.8</v>
      </c>
      <c r="K46" s="110">
        <f ca="1">'Приложение 2'!K52</f>
        <v>87.8</v>
      </c>
      <c r="L46" s="110">
        <f ca="1">'Приложение 2'!L52</f>
        <v>91</v>
      </c>
    </row>
    <row r="47" spans="1:12" ht="46.5" customHeight="1">
      <c r="A47" s="115" t="str">
        <f>A27</f>
        <v>Закупка товаров, работ и услуг для  государственных (муниципальных) нужд</v>
      </c>
      <c r="B47" s="118" t="s">
        <v>89</v>
      </c>
      <c r="C47" s="118" t="s">
        <v>10</v>
      </c>
      <c r="D47" s="118" t="s">
        <v>41</v>
      </c>
      <c r="E47" s="118" t="s">
        <v>130</v>
      </c>
      <c r="F47" s="116" t="s">
        <v>73</v>
      </c>
      <c r="G47" s="111"/>
      <c r="H47" s="111"/>
      <c r="I47" s="111"/>
      <c r="J47" s="110">
        <f>J48</f>
        <v>5</v>
      </c>
      <c r="K47" s="110">
        <f t="shared" si="3"/>
        <v>5</v>
      </c>
      <c r="L47" s="110">
        <f t="shared" si="3"/>
        <v>5</v>
      </c>
    </row>
    <row r="48" spans="1:12" ht="60">
      <c r="A48" s="115" t="s">
        <v>48</v>
      </c>
      <c r="B48" s="118" t="s">
        <v>89</v>
      </c>
      <c r="C48" s="118" t="s">
        <v>10</v>
      </c>
      <c r="D48" s="118" t="s">
        <v>41</v>
      </c>
      <c r="E48" s="118" t="s">
        <v>130</v>
      </c>
      <c r="F48" s="116" t="s">
        <v>74</v>
      </c>
      <c r="G48" s="111"/>
      <c r="H48" s="111"/>
      <c r="I48" s="111"/>
      <c r="J48" s="110">
        <f>J49</f>
        <v>5</v>
      </c>
      <c r="K48" s="110">
        <f t="shared" si="3"/>
        <v>5</v>
      </c>
      <c r="L48" s="110">
        <f t="shared" si="3"/>
        <v>5</v>
      </c>
    </row>
    <row r="49" spans="1:12" ht="15">
      <c r="A49" s="115" t="s">
        <v>125</v>
      </c>
      <c r="B49" s="118" t="s">
        <v>89</v>
      </c>
      <c r="C49" s="118" t="s">
        <v>10</v>
      </c>
      <c r="D49" s="118" t="s">
        <v>41</v>
      </c>
      <c r="E49" s="118" t="s">
        <v>130</v>
      </c>
      <c r="F49" s="116" t="s">
        <v>74</v>
      </c>
      <c r="G49" s="113" t="s">
        <v>41</v>
      </c>
      <c r="H49" s="113"/>
      <c r="I49" s="113"/>
      <c r="J49" s="110">
        <f>J50</f>
        <v>5</v>
      </c>
      <c r="K49" s="110">
        <f t="shared" si="3"/>
        <v>5</v>
      </c>
      <c r="L49" s="110">
        <f t="shared" si="3"/>
        <v>5</v>
      </c>
    </row>
    <row r="50" spans="1:12" ht="30">
      <c r="A50" s="115" t="s">
        <v>126</v>
      </c>
      <c r="B50" s="118" t="s">
        <v>89</v>
      </c>
      <c r="C50" s="118" t="s">
        <v>10</v>
      </c>
      <c r="D50" s="118" t="s">
        <v>41</v>
      </c>
      <c r="E50" s="118" t="s">
        <v>130</v>
      </c>
      <c r="F50" s="116" t="s">
        <v>74</v>
      </c>
      <c r="G50" s="113" t="s">
        <v>41</v>
      </c>
      <c r="H50" s="113" t="s">
        <v>57</v>
      </c>
      <c r="I50" s="113"/>
      <c r="J50" s="110">
        <f>J51</f>
        <v>5</v>
      </c>
      <c r="K50" s="110">
        <f t="shared" si="3"/>
        <v>5</v>
      </c>
      <c r="L50" s="110">
        <f t="shared" si="3"/>
        <v>5</v>
      </c>
    </row>
    <row r="51" spans="1:12" ht="60">
      <c r="A51" s="115" t="s">
        <v>208</v>
      </c>
      <c r="B51" s="118" t="s">
        <v>89</v>
      </c>
      <c r="C51" s="118" t="s">
        <v>10</v>
      </c>
      <c r="D51" s="118" t="s">
        <v>41</v>
      </c>
      <c r="E51" s="118" t="s">
        <v>130</v>
      </c>
      <c r="F51" s="116" t="s">
        <v>74</v>
      </c>
      <c r="G51" s="113" t="s">
        <v>41</v>
      </c>
      <c r="H51" s="113" t="s">
        <v>57</v>
      </c>
      <c r="I51" s="140" t="s">
        <v>178</v>
      </c>
      <c r="J51" s="110">
        <f ca="1">'Приложение 2'!J54</f>
        <v>5</v>
      </c>
      <c r="K51" s="110">
        <f ca="1">'Приложение 2'!K54</f>
        <v>5</v>
      </c>
      <c r="L51" s="110">
        <f ca="1">'Приложение 2'!L54</f>
        <v>5</v>
      </c>
    </row>
    <row r="52" spans="1:12" ht="33.75" customHeight="1">
      <c r="A52" s="115" t="str">
        <f ca="1">'Приложение 2'!A20</f>
        <v>Обеспечение деятельности аппарата  администрации Кочуновского сельского поселения</v>
      </c>
      <c r="B52" s="118">
        <v>65</v>
      </c>
      <c r="C52" s="118">
        <v>0</v>
      </c>
      <c r="D52" s="118"/>
      <c r="E52" s="118"/>
      <c r="F52" s="112"/>
      <c r="G52" s="111"/>
      <c r="H52" s="111"/>
      <c r="I52" s="111"/>
      <c r="J52" s="110">
        <f>J53+J72+J66+J79</f>
        <v>1054.5</v>
      </c>
      <c r="K52" s="110">
        <f>K53+K72</f>
        <v>532.29999999999995</v>
      </c>
      <c r="L52" s="110">
        <f>L53+L72</f>
        <v>517.20000000000005</v>
      </c>
    </row>
    <row r="53" spans="1:12" ht="15">
      <c r="A53" s="115" t="s">
        <v>42</v>
      </c>
      <c r="B53" s="118">
        <v>65</v>
      </c>
      <c r="C53" s="118">
        <v>1</v>
      </c>
      <c r="D53" s="118"/>
      <c r="E53" s="118"/>
      <c r="F53" s="112"/>
      <c r="G53" s="111"/>
      <c r="H53" s="111"/>
      <c r="I53" s="111"/>
      <c r="J53" s="110">
        <f>J54</f>
        <v>370</v>
      </c>
      <c r="K53" s="110">
        <f>K54</f>
        <v>260.2</v>
      </c>
      <c r="L53" s="110">
        <f>L54</f>
        <v>242.4</v>
      </c>
    </row>
    <row r="54" spans="1:12" ht="33" customHeight="1">
      <c r="A54" s="115" t="s">
        <v>43</v>
      </c>
      <c r="B54" s="118">
        <v>65</v>
      </c>
      <c r="C54" s="118">
        <v>1</v>
      </c>
      <c r="D54" s="118" t="s">
        <v>69</v>
      </c>
      <c r="E54" s="118" t="s">
        <v>80</v>
      </c>
      <c r="F54" s="112"/>
      <c r="G54" s="111"/>
      <c r="H54" s="111"/>
      <c r="I54" s="111"/>
      <c r="J54" s="110">
        <f>J55</f>
        <v>370</v>
      </c>
      <c r="K54" s="110">
        <f t="shared" ref="K54:L58" si="4">K55</f>
        <v>260.2</v>
      </c>
      <c r="L54" s="110">
        <f t="shared" si="4"/>
        <v>242.4</v>
      </c>
    </row>
    <row r="55" spans="1:12" ht="120">
      <c r="A55" s="115" t="s">
        <v>44</v>
      </c>
      <c r="B55" s="118">
        <v>65</v>
      </c>
      <c r="C55" s="118">
        <v>1</v>
      </c>
      <c r="D55" s="118" t="s">
        <v>69</v>
      </c>
      <c r="E55" s="118" t="s">
        <v>80</v>
      </c>
      <c r="F55" s="112" t="s">
        <v>71</v>
      </c>
      <c r="G55" s="111"/>
      <c r="H55" s="111"/>
      <c r="I55" s="111"/>
      <c r="J55" s="110">
        <f>J56</f>
        <v>370</v>
      </c>
      <c r="K55" s="110">
        <f t="shared" si="4"/>
        <v>260.2</v>
      </c>
      <c r="L55" s="110">
        <f t="shared" si="4"/>
        <v>242.4</v>
      </c>
    </row>
    <row r="56" spans="1:12" ht="45">
      <c r="A56" s="115" t="s">
        <v>45</v>
      </c>
      <c r="B56" s="118">
        <v>65</v>
      </c>
      <c r="C56" s="118">
        <v>1</v>
      </c>
      <c r="D56" s="118" t="s">
        <v>69</v>
      </c>
      <c r="E56" s="118" t="s">
        <v>80</v>
      </c>
      <c r="F56" s="112" t="s">
        <v>72</v>
      </c>
      <c r="G56" s="111"/>
      <c r="H56" s="111"/>
      <c r="I56" s="111"/>
      <c r="J56" s="110">
        <f>J57</f>
        <v>370</v>
      </c>
      <c r="K56" s="110">
        <f t="shared" si="4"/>
        <v>260.2</v>
      </c>
      <c r="L56" s="110">
        <f t="shared" si="4"/>
        <v>242.4</v>
      </c>
    </row>
    <row r="57" spans="1:12" ht="15">
      <c r="A57" s="115" t="s">
        <v>38</v>
      </c>
      <c r="B57" s="118">
        <v>65</v>
      </c>
      <c r="C57" s="118">
        <v>1</v>
      </c>
      <c r="D57" s="118" t="s">
        <v>69</v>
      </c>
      <c r="E57" s="118" t="s">
        <v>80</v>
      </c>
      <c r="F57" s="112" t="s">
        <v>72</v>
      </c>
      <c r="G57" s="113" t="s">
        <v>39</v>
      </c>
      <c r="H57" s="113"/>
      <c r="I57" s="113"/>
      <c r="J57" s="110">
        <f>J58</f>
        <v>370</v>
      </c>
      <c r="K57" s="110">
        <f t="shared" si="4"/>
        <v>260.2</v>
      </c>
      <c r="L57" s="110">
        <f t="shared" si="4"/>
        <v>242.4</v>
      </c>
    </row>
    <row r="58" spans="1:12" ht="60">
      <c r="A58" s="34" t="s">
        <v>40</v>
      </c>
      <c r="B58" s="118">
        <v>65</v>
      </c>
      <c r="C58" s="118">
        <v>1</v>
      </c>
      <c r="D58" s="118" t="s">
        <v>69</v>
      </c>
      <c r="E58" s="118" t="s">
        <v>80</v>
      </c>
      <c r="F58" s="112" t="s">
        <v>72</v>
      </c>
      <c r="G58" s="113" t="s">
        <v>39</v>
      </c>
      <c r="H58" s="113" t="s">
        <v>41</v>
      </c>
      <c r="I58" s="113"/>
      <c r="J58" s="110">
        <f>J59</f>
        <v>370</v>
      </c>
      <c r="K58" s="110">
        <f t="shared" si="4"/>
        <v>260.2</v>
      </c>
      <c r="L58" s="110">
        <f t="shared" si="4"/>
        <v>242.4</v>
      </c>
    </row>
    <row r="59" spans="1:12" ht="60">
      <c r="A59" s="115" t="s">
        <v>208</v>
      </c>
      <c r="B59" s="118">
        <v>65</v>
      </c>
      <c r="C59" s="118">
        <v>1</v>
      </c>
      <c r="D59" s="118" t="s">
        <v>69</v>
      </c>
      <c r="E59" s="118" t="s">
        <v>80</v>
      </c>
      <c r="F59" s="112" t="s">
        <v>72</v>
      </c>
      <c r="G59" s="113" t="s">
        <v>39</v>
      </c>
      <c r="H59" s="113" t="s">
        <v>41</v>
      </c>
      <c r="I59" s="140" t="s">
        <v>178</v>
      </c>
      <c r="J59" s="110">
        <f ca="1">'Приложение 2'!J15</f>
        <v>370</v>
      </c>
      <c r="K59" s="110">
        <f ca="1">'Приложение 2'!K15</f>
        <v>260.2</v>
      </c>
      <c r="L59" s="110">
        <f ca="1">'Приложение 2'!L15</f>
        <v>242.4</v>
      </c>
    </row>
    <row r="60" spans="1:12" ht="15">
      <c r="A60" s="115" t="str">
        <f ca="1">'Приложение 3'!A102</f>
        <v>условно утвержденные расходы</v>
      </c>
      <c r="B60" s="118" t="s">
        <v>188</v>
      </c>
      <c r="C60" s="118" t="s">
        <v>8</v>
      </c>
      <c r="D60" s="118" t="s">
        <v>69</v>
      </c>
      <c r="E60" s="118" t="s">
        <v>189</v>
      </c>
      <c r="F60" s="112"/>
      <c r="G60" s="113"/>
      <c r="H60" s="113"/>
      <c r="I60" s="140"/>
      <c r="J60" s="110"/>
      <c r="K60" s="110">
        <f t="shared" ref="K60:L64" si="5">K61</f>
        <v>27.9</v>
      </c>
      <c r="L60" s="110">
        <f t="shared" si="5"/>
        <v>56.7</v>
      </c>
    </row>
    <row r="61" spans="1:12" ht="15">
      <c r="A61" s="115" t="str">
        <f ca="1">'Приложение 3'!A103</f>
        <v>Иные бюджетные ассигнования</v>
      </c>
      <c r="B61" s="118" t="s">
        <v>188</v>
      </c>
      <c r="C61" s="118" t="s">
        <v>8</v>
      </c>
      <c r="D61" s="118" t="s">
        <v>69</v>
      </c>
      <c r="E61" s="118" t="s">
        <v>189</v>
      </c>
      <c r="F61" s="112" t="s">
        <v>75</v>
      </c>
      <c r="G61" s="113"/>
      <c r="H61" s="113"/>
      <c r="I61" s="140"/>
      <c r="J61" s="110"/>
      <c r="K61" s="110">
        <f t="shared" si="5"/>
        <v>27.9</v>
      </c>
      <c r="L61" s="110">
        <f t="shared" si="5"/>
        <v>56.7</v>
      </c>
    </row>
    <row r="62" spans="1:12" ht="15">
      <c r="A62" s="115" t="str">
        <f ca="1">'Приложение 3'!A104</f>
        <v>Резервные средства</v>
      </c>
      <c r="B62" s="118" t="s">
        <v>188</v>
      </c>
      <c r="C62" s="118" t="s">
        <v>8</v>
      </c>
      <c r="D62" s="118" t="s">
        <v>69</v>
      </c>
      <c r="E62" s="118" t="s">
        <v>189</v>
      </c>
      <c r="F62" s="112" t="s">
        <v>77</v>
      </c>
      <c r="G62" s="113"/>
      <c r="H62" s="113"/>
      <c r="I62" s="140"/>
      <c r="J62" s="110"/>
      <c r="K62" s="110">
        <f t="shared" si="5"/>
        <v>27.9</v>
      </c>
      <c r="L62" s="110">
        <f t="shared" si="5"/>
        <v>56.7</v>
      </c>
    </row>
    <row r="63" spans="1:12" ht="15">
      <c r="A63" s="115" t="str">
        <f ca="1">'Приложение 3'!A98</f>
        <v>условно утвержденные расходы</v>
      </c>
      <c r="B63" s="118" t="s">
        <v>188</v>
      </c>
      <c r="C63" s="118" t="s">
        <v>8</v>
      </c>
      <c r="D63" s="118" t="s">
        <v>69</v>
      </c>
      <c r="E63" s="118" t="s">
        <v>189</v>
      </c>
      <c r="F63" s="112" t="s">
        <v>77</v>
      </c>
      <c r="G63" s="151" t="s">
        <v>187</v>
      </c>
      <c r="H63" s="113"/>
      <c r="I63" s="140"/>
      <c r="J63" s="110"/>
      <c r="K63" s="110">
        <f t="shared" si="5"/>
        <v>27.9</v>
      </c>
      <c r="L63" s="110">
        <f t="shared" si="5"/>
        <v>56.7</v>
      </c>
    </row>
    <row r="64" spans="1:12" ht="15">
      <c r="A64" s="115" t="str">
        <f ca="1">'Приложение 3'!A99</f>
        <v>условно утвержденные расходы</v>
      </c>
      <c r="B64" s="118" t="s">
        <v>188</v>
      </c>
      <c r="C64" s="118" t="s">
        <v>8</v>
      </c>
      <c r="D64" s="118" t="s">
        <v>69</v>
      </c>
      <c r="E64" s="118" t="s">
        <v>189</v>
      </c>
      <c r="F64" s="112" t="s">
        <v>77</v>
      </c>
      <c r="G64" s="151" t="s">
        <v>187</v>
      </c>
      <c r="H64" s="151" t="s">
        <v>187</v>
      </c>
      <c r="I64" s="140"/>
      <c r="J64" s="110"/>
      <c r="K64" s="110">
        <f t="shared" si="5"/>
        <v>27.9</v>
      </c>
      <c r="L64" s="110">
        <f t="shared" si="5"/>
        <v>56.7</v>
      </c>
    </row>
    <row r="65" spans="1:12" ht="60">
      <c r="A65" s="115" t="s">
        <v>208</v>
      </c>
      <c r="B65" s="118" t="s">
        <v>188</v>
      </c>
      <c r="C65" s="118" t="s">
        <v>8</v>
      </c>
      <c r="D65" s="118" t="s">
        <v>69</v>
      </c>
      <c r="E65" s="118" t="s">
        <v>189</v>
      </c>
      <c r="F65" s="112" t="s">
        <v>77</v>
      </c>
      <c r="G65" s="151" t="s">
        <v>187</v>
      </c>
      <c r="H65" s="151" t="s">
        <v>187</v>
      </c>
      <c r="I65" s="151" t="s">
        <v>178</v>
      </c>
      <c r="J65" s="110"/>
      <c r="K65" s="110">
        <f ca="1">'Приложение 3'!J104</f>
        <v>27.9</v>
      </c>
      <c r="L65" s="110">
        <f ca="1">'Приложение 3'!K104</f>
        <v>56.7</v>
      </c>
    </row>
    <row r="66" spans="1:12" ht="93" customHeight="1">
      <c r="A66" s="115" t="str">
        <f ca="1"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6" s="118" t="s">
        <v>188</v>
      </c>
      <c r="C66" s="118" t="s">
        <v>8</v>
      </c>
      <c r="D66" s="118" t="s">
        <v>69</v>
      </c>
      <c r="E66" s="118" t="s">
        <v>211</v>
      </c>
      <c r="F66" s="112"/>
      <c r="G66" s="151"/>
      <c r="H66" s="151"/>
      <c r="I66" s="151"/>
      <c r="J66" s="110">
        <f>J67</f>
        <v>167.8</v>
      </c>
      <c r="K66" s="110"/>
      <c r="L66" s="110"/>
    </row>
    <row r="67" spans="1:12" ht="123" customHeight="1">
      <c r="A67" s="115" t="str">
        <f>A55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118" t="s">
        <v>188</v>
      </c>
      <c r="C67" s="118" t="s">
        <v>8</v>
      </c>
      <c r="D67" s="118" t="s">
        <v>69</v>
      </c>
      <c r="E67" s="118" t="s">
        <v>211</v>
      </c>
      <c r="F67" s="112" t="s">
        <v>71</v>
      </c>
      <c r="G67" s="151"/>
      <c r="H67" s="151"/>
      <c r="I67" s="151"/>
      <c r="J67" s="110">
        <f>J68</f>
        <v>167.8</v>
      </c>
      <c r="K67" s="110"/>
      <c r="L67" s="110"/>
    </row>
    <row r="68" spans="1:12" ht="45" customHeight="1">
      <c r="A68" s="115" t="str">
        <f>A56</f>
        <v>Расходы на выплаты персоналу государственных (муниципальных) органов</v>
      </c>
      <c r="B68" s="118" t="s">
        <v>188</v>
      </c>
      <c r="C68" s="118" t="s">
        <v>8</v>
      </c>
      <c r="D68" s="118" t="s">
        <v>69</v>
      </c>
      <c r="E68" s="118" t="s">
        <v>211</v>
      </c>
      <c r="F68" s="112" t="s">
        <v>72</v>
      </c>
      <c r="G68" s="151"/>
      <c r="H68" s="151"/>
      <c r="I68" s="151"/>
      <c r="J68" s="110">
        <f>J69</f>
        <v>167.8</v>
      </c>
      <c r="K68" s="110"/>
      <c r="L68" s="110"/>
    </row>
    <row r="69" spans="1:12" ht="15">
      <c r="A69" s="115" t="str">
        <f>A57</f>
        <v>Общегосударственные вопросы</v>
      </c>
      <c r="B69" s="118" t="s">
        <v>188</v>
      </c>
      <c r="C69" s="118" t="s">
        <v>8</v>
      </c>
      <c r="D69" s="118" t="s">
        <v>69</v>
      </c>
      <c r="E69" s="118" t="s">
        <v>211</v>
      </c>
      <c r="F69" s="112" t="s">
        <v>72</v>
      </c>
      <c r="G69" s="159" t="s">
        <v>39</v>
      </c>
      <c r="H69" s="151"/>
      <c r="I69" s="151"/>
      <c r="J69" s="110">
        <f>J70</f>
        <v>167.8</v>
      </c>
      <c r="K69" s="110"/>
      <c r="L69" s="110"/>
    </row>
    <row r="70" spans="1:12" ht="60" customHeight="1">
      <c r="A70" s="115" t="str">
        <f>A58</f>
        <v>Функционирование высшего должностного лица субъекта Российской Федерации и муниципального образования</v>
      </c>
      <c r="B70" s="118" t="s">
        <v>188</v>
      </c>
      <c r="C70" s="118" t="s">
        <v>8</v>
      </c>
      <c r="D70" s="118" t="s">
        <v>69</v>
      </c>
      <c r="E70" s="118" t="s">
        <v>211</v>
      </c>
      <c r="F70" s="112" t="s">
        <v>72</v>
      </c>
      <c r="G70" s="159" t="s">
        <v>39</v>
      </c>
      <c r="H70" s="159" t="s">
        <v>41</v>
      </c>
      <c r="I70" s="151"/>
      <c r="J70" s="110">
        <f>J71</f>
        <v>167.8</v>
      </c>
      <c r="K70" s="110"/>
      <c r="L70" s="110"/>
    </row>
    <row r="71" spans="1:12" ht="63" customHeight="1">
      <c r="A71" s="115" t="str">
        <f>A65</f>
        <v>Администрация Кочуновского сельского поселения Ромодановского муниципального района Республики Мордовия</v>
      </c>
      <c r="B71" s="118" t="s">
        <v>188</v>
      </c>
      <c r="C71" s="118" t="s">
        <v>8</v>
      </c>
      <c r="D71" s="118" t="s">
        <v>69</v>
      </c>
      <c r="E71" s="118" t="s">
        <v>211</v>
      </c>
      <c r="F71" s="112" t="s">
        <v>72</v>
      </c>
      <c r="G71" s="159" t="s">
        <v>39</v>
      </c>
      <c r="H71" s="159" t="s">
        <v>41</v>
      </c>
      <c r="I71" s="159" t="s">
        <v>178</v>
      </c>
      <c r="J71" s="110">
        <f ca="1">'Приложение 2'!J16</f>
        <v>167.8</v>
      </c>
      <c r="K71" s="110"/>
      <c r="L71" s="110"/>
    </row>
    <row r="72" spans="1:12" ht="45.75" customHeight="1">
      <c r="A72" s="34" t="str">
        <f ca="1">'Приложение 2'!A21</f>
        <v>Обеспечение деятельности администрации сельских поселений</v>
      </c>
      <c r="B72" s="118">
        <v>65</v>
      </c>
      <c r="C72" s="118">
        <v>2</v>
      </c>
      <c r="D72" s="118"/>
      <c r="E72" s="118"/>
      <c r="F72" s="116"/>
      <c r="G72" s="111"/>
      <c r="H72" s="111"/>
      <c r="I72" s="111"/>
      <c r="J72" s="110">
        <f t="shared" ref="J72:L77" si="6">J73</f>
        <v>386.5</v>
      </c>
      <c r="K72" s="110">
        <f t="shared" si="6"/>
        <v>272.10000000000002</v>
      </c>
      <c r="L72" s="110">
        <f t="shared" si="6"/>
        <v>274.8</v>
      </c>
    </row>
    <row r="73" spans="1:12" ht="45">
      <c r="A73" s="115" t="s">
        <v>49</v>
      </c>
      <c r="B73" s="118">
        <v>65</v>
      </c>
      <c r="C73" s="118">
        <v>2</v>
      </c>
      <c r="D73" s="118" t="s">
        <v>69</v>
      </c>
      <c r="E73" s="118" t="s">
        <v>81</v>
      </c>
      <c r="F73" s="116"/>
      <c r="G73" s="111"/>
      <c r="H73" s="111"/>
      <c r="I73" s="111"/>
      <c r="J73" s="110">
        <f t="shared" si="6"/>
        <v>386.5</v>
      </c>
      <c r="K73" s="110">
        <f t="shared" si="6"/>
        <v>272.10000000000002</v>
      </c>
      <c r="L73" s="110">
        <f t="shared" si="6"/>
        <v>274.8</v>
      </c>
    </row>
    <row r="74" spans="1:12" ht="120">
      <c r="A74" s="115" t="s">
        <v>44</v>
      </c>
      <c r="B74" s="118">
        <v>65</v>
      </c>
      <c r="C74" s="118">
        <v>2</v>
      </c>
      <c r="D74" s="118" t="s">
        <v>69</v>
      </c>
      <c r="E74" s="118" t="s">
        <v>81</v>
      </c>
      <c r="F74" s="116" t="s">
        <v>71</v>
      </c>
      <c r="G74" s="111"/>
      <c r="H74" s="111"/>
      <c r="I74" s="111"/>
      <c r="J74" s="110">
        <f t="shared" si="6"/>
        <v>386.5</v>
      </c>
      <c r="K74" s="110">
        <f t="shared" si="6"/>
        <v>272.10000000000002</v>
      </c>
      <c r="L74" s="110">
        <f t="shared" si="6"/>
        <v>274.8</v>
      </c>
    </row>
    <row r="75" spans="1:12" ht="45">
      <c r="A75" s="115" t="s">
        <v>45</v>
      </c>
      <c r="B75" s="118">
        <v>65</v>
      </c>
      <c r="C75" s="118">
        <v>2</v>
      </c>
      <c r="D75" s="118" t="s">
        <v>69</v>
      </c>
      <c r="E75" s="118" t="s">
        <v>81</v>
      </c>
      <c r="F75" s="116" t="s">
        <v>72</v>
      </c>
      <c r="G75" s="111"/>
      <c r="H75" s="111"/>
      <c r="I75" s="111"/>
      <c r="J75" s="110">
        <f t="shared" si="6"/>
        <v>386.5</v>
      </c>
      <c r="K75" s="110">
        <f t="shared" si="6"/>
        <v>272.10000000000002</v>
      </c>
      <c r="L75" s="110">
        <f t="shared" si="6"/>
        <v>274.8</v>
      </c>
    </row>
    <row r="76" spans="1:12" ht="19.5" customHeight="1">
      <c r="A76" s="115" t="s">
        <v>38</v>
      </c>
      <c r="B76" s="118">
        <v>65</v>
      </c>
      <c r="C76" s="118">
        <v>2</v>
      </c>
      <c r="D76" s="118" t="s">
        <v>69</v>
      </c>
      <c r="E76" s="118" t="s">
        <v>81</v>
      </c>
      <c r="F76" s="116" t="s">
        <v>72</v>
      </c>
      <c r="G76" s="113" t="s">
        <v>39</v>
      </c>
      <c r="H76" s="113"/>
      <c r="I76" s="113"/>
      <c r="J76" s="110">
        <f t="shared" si="6"/>
        <v>386.5</v>
      </c>
      <c r="K76" s="110">
        <f t="shared" si="6"/>
        <v>272.10000000000002</v>
      </c>
      <c r="L76" s="110">
        <f t="shared" si="6"/>
        <v>274.8</v>
      </c>
    </row>
    <row r="77" spans="1:12" ht="91.5" customHeight="1">
      <c r="A77" s="34" t="s">
        <v>46</v>
      </c>
      <c r="B77" s="118">
        <v>65</v>
      </c>
      <c r="C77" s="118">
        <v>2</v>
      </c>
      <c r="D77" s="118" t="s">
        <v>69</v>
      </c>
      <c r="E77" s="118" t="s">
        <v>81</v>
      </c>
      <c r="F77" s="116" t="s">
        <v>72</v>
      </c>
      <c r="G77" s="113" t="s">
        <v>39</v>
      </c>
      <c r="H77" s="113" t="s">
        <v>47</v>
      </c>
      <c r="I77" s="113"/>
      <c r="J77" s="110">
        <f t="shared" si="6"/>
        <v>386.5</v>
      </c>
      <c r="K77" s="110">
        <f t="shared" si="6"/>
        <v>272.10000000000002</v>
      </c>
      <c r="L77" s="110">
        <f t="shared" si="6"/>
        <v>274.8</v>
      </c>
    </row>
    <row r="78" spans="1:12" ht="60">
      <c r="A78" s="115" t="s">
        <v>208</v>
      </c>
      <c r="B78" s="118">
        <v>65</v>
      </c>
      <c r="C78" s="118">
        <v>2</v>
      </c>
      <c r="D78" s="118" t="s">
        <v>69</v>
      </c>
      <c r="E78" s="118" t="s">
        <v>81</v>
      </c>
      <c r="F78" s="116" t="s">
        <v>72</v>
      </c>
      <c r="G78" s="113" t="s">
        <v>39</v>
      </c>
      <c r="H78" s="113" t="s">
        <v>47</v>
      </c>
      <c r="I78" s="140" t="s">
        <v>178</v>
      </c>
      <c r="J78" s="110">
        <f ca="1">'Приложение 2'!J24</f>
        <v>386.5</v>
      </c>
      <c r="K78" s="110">
        <f ca="1">'Приложение 2'!K24</f>
        <v>272.10000000000002</v>
      </c>
      <c r="L78" s="110">
        <f ca="1">'Приложение 2'!L24</f>
        <v>274.8</v>
      </c>
    </row>
    <row r="79" spans="1:12" ht="93" customHeight="1">
      <c r="A79" s="115" t="str">
        <f ca="1">'Приложение 2'!A25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9" s="118" t="s">
        <v>188</v>
      </c>
      <c r="C79" s="118" t="s">
        <v>9</v>
      </c>
      <c r="D79" s="118" t="s">
        <v>69</v>
      </c>
      <c r="E79" s="118" t="s">
        <v>211</v>
      </c>
      <c r="F79" s="116"/>
      <c r="G79" s="113"/>
      <c r="H79" s="113"/>
      <c r="I79" s="140"/>
      <c r="J79" s="110">
        <f>J80</f>
        <v>130.19999999999999</v>
      </c>
      <c r="K79" s="110"/>
      <c r="L79" s="110"/>
    </row>
    <row r="80" spans="1:12" ht="118.5" customHeight="1">
      <c r="A80" s="115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0" s="118" t="s">
        <v>188</v>
      </c>
      <c r="C80" s="118" t="s">
        <v>9</v>
      </c>
      <c r="D80" s="118" t="s">
        <v>69</v>
      </c>
      <c r="E80" s="118" t="s">
        <v>211</v>
      </c>
      <c r="F80" s="116" t="s">
        <v>71</v>
      </c>
      <c r="G80" s="113"/>
      <c r="H80" s="113"/>
      <c r="I80" s="140"/>
      <c r="J80" s="110">
        <f>J81</f>
        <v>130.19999999999999</v>
      </c>
      <c r="K80" s="110"/>
      <c r="L80" s="110"/>
    </row>
    <row r="81" spans="1:12" ht="45.75" customHeight="1">
      <c r="A81" s="115" t="str">
        <f>A75</f>
        <v>Расходы на выплаты персоналу государственных (муниципальных) органов</v>
      </c>
      <c r="B81" s="118" t="s">
        <v>188</v>
      </c>
      <c r="C81" s="118" t="s">
        <v>9</v>
      </c>
      <c r="D81" s="118" t="s">
        <v>69</v>
      </c>
      <c r="E81" s="118" t="s">
        <v>211</v>
      </c>
      <c r="F81" s="116" t="s">
        <v>72</v>
      </c>
      <c r="G81" s="113"/>
      <c r="H81" s="113"/>
      <c r="I81" s="140"/>
      <c r="J81" s="110">
        <f>J83</f>
        <v>130.19999999999999</v>
      </c>
      <c r="K81" s="110"/>
      <c r="L81" s="110"/>
    </row>
    <row r="82" spans="1:12" ht="15">
      <c r="A82" s="115" t="str">
        <f>A76</f>
        <v>Общегосударственные вопросы</v>
      </c>
      <c r="B82" s="118" t="s">
        <v>188</v>
      </c>
      <c r="C82" s="118" t="s">
        <v>9</v>
      </c>
      <c r="D82" s="118" t="s">
        <v>69</v>
      </c>
      <c r="E82" s="118" t="s">
        <v>211</v>
      </c>
      <c r="F82" s="116" t="s">
        <v>72</v>
      </c>
      <c r="G82" s="159" t="s">
        <v>39</v>
      </c>
      <c r="H82" s="113"/>
      <c r="I82" s="140"/>
      <c r="J82" s="110">
        <f>J83</f>
        <v>130.19999999999999</v>
      </c>
      <c r="K82" s="110"/>
      <c r="L82" s="110"/>
    </row>
    <row r="83" spans="1:12" ht="94.5" customHeight="1">
      <c r="A83" s="115" t="str">
        <f ca="1">'Приложение 4'!A77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3" s="118" t="s">
        <v>188</v>
      </c>
      <c r="C83" s="118" t="s">
        <v>9</v>
      </c>
      <c r="D83" s="118" t="s">
        <v>69</v>
      </c>
      <c r="E83" s="118" t="s">
        <v>211</v>
      </c>
      <c r="F83" s="116" t="s">
        <v>72</v>
      </c>
      <c r="G83" s="159" t="s">
        <v>39</v>
      </c>
      <c r="H83" s="159" t="s">
        <v>47</v>
      </c>
      <c r="I83" s="140"/>
      <c r="J83" s="110">
        <f>J84</f>
        <v>130.19999999999999</v>
      </c>
      <c r="K83" s="110"/>
      <c r="L83" s="110"/>
    </row>
    <row r="84" spans="1:12" ht="65.25" customHeight="1">
      <c r="A84" s="115" t="str">
        <f>A78</f>
        <v>Администрация Кочуновского сельского поселения Ромодановского муниципального района Республики Мордовия</v>
      </c>
      <c r="B84" s="118" t="s">
        <v>188</v>
      </c>
      <c r="C84" s="118" t="s">
        <v>9</v>
      </c>
      <c r="D84" s="118" t="s">
        <v>69</v>
      </c>
      <c r="E84" s="118" t="s">
        <v>211</v>
      </c>
      <c r="F84" s="116" t="s">
        <v>72</v>
      </c>
      <c r="G84" s="159" t="s">
        <v>39</v>
      </c>
      <c r="H84" s="159" t="s">
        <v>47</v>
      </c>
      <c r="I84" s="159" t="s">
        <v>178</v>
      </c>
      <c r="J84" s="110">
        <f ca="1">'Приложение 2'!J27</f>
        <v>130.19999999999999</v>
      </c>
      <c r="K84" s="110"/>
      <c r="L84" s="110"/>
    </row>
    <row r="85" spans="1:12" ht="45.75" customHeight="1">
      <c r="A85" s="115" t="str">
        <f ca="1">'Приложение 2'!A84</f>
        <v>Закупка товаров, работ и услуг для  государственных (муниципальных) нужд</v>
      </c>
      <c r="B85" s="118">
        <v>65</v>
      </c>
      <c r="C85" s="118">
        <v>2</v>
      </c>
      <c r="D85" s="118" t="s">
        <v>69</v>
      </c>
      <c r="E85" s="118" t="s">
        <v>82</v>
      </c>
      <c r="F85" s="116" t="s">
        <v>73</v>
      </c>
      <c r="G85" s="111"/>
      <c r="H85" s="111"/>
      <c r="I85" s="111"/>
      <c r="J85" s="110">
        <f>J86+J90</f>
        <v>377</v>
      </c>
      <c r="K85" s="110">
        <f>K86+K90</f>
        <v>105</v>
      </c>
      <c r="L85" s="110">
        <f>L86+L90</f>
        <v>110</v>
      </c>
    </row>
    <row r="86" spans="1:12" ht="60">
      <c r="A86" s="115" t="s">
        <v>48</v>
      </c>
      <c r="B86" s="118">
        <v>65</v>
      </c>
      <c r="C86" s="118">
        <v>2</v>
      </c>
      <c r="D86" s="118" t="s">
        <v>69</v>
      </c>
      <c r="E86" s="118" t="s">
        <v>82</v>
      </c>
      <c r="F86" s="116" t="s">
        <v>74</v>
      </c>
      <c r="G86" s="111"/>
      <c r="H86" s="111"/>
      <c r="I86" s="111"/>
      <c r="J86" s="110">
        <f t="shared" ref="J86:L88" si="7">J87</f>
        <v>370</v>
      </c>
      <c r="K86" s="110">
        <f t="shared" si="7"/>
        <v>100</v>
      </c>
      <c r="L86" s="110">
        <f t="shared" si="7"/>
        <v>105</v>
      </c>
    </row>
    <row r="87" spans="1:12" ht="15">
      <c r="A87" s="115" t="s">
        <v>38</v>
      </c>
      <c r="B87" s="118">
        <v>65</v>
      </c>
      <c r="C87" s="118">
        <v>2</v>
      </c>
      <c r="D87" s="118" t="s">
        <v>69</v>
      </c>
      <c r="E87" s="118" t="s">
        <v>82</v>
      </c>
      <c r="F87" s="116" t="s">
        <v>74</v>
      </c>
      <c r="G87" s="113" t="s">
        <v>39</v>
      </c>
      <c r="H87" s="113"/>
      <c r="I87" s="113"/>
      <c r="J87" s="110">
        <f t="shared" si="7"/>
        <v>370</v>
      </c>
      <c r="K87" s="110">
        <f t="shared" si="7"/>
        <v>100</v>
      </c>
      <c r="L87" s="110">
        <f t="shared" si="7"/>
        <v>105</v>
      </c>
    </row>
    <row r="88" spans="1:12" ht="91.5" customHeight="1">
      <c r="A88" s="34" t="s">
        <v>46</v>
      </c>
      <c r="B88" s="118">
        <v>65</v>
      </c>
      <c r="C88" s="118">
        <v>2</v>
      </c>
      <c r="D88" s="118" t="s">
        <v>69</v>
      </c>
      <c r="E88" s="118" t="s">
        <v>82</v>
      </c>
      <c r="F88" s="116" t="s">
        <v>74</v>
      </c>
      <c r="G88" s="113" t="s">
        <v>39</v>
      </c>
      <c r="H88" s="113" t="s">
        <v>47</v>
      </c>
      <c r="I88" s="113"/>
      <c r="J88" s="110">
        <f t="shared" si="7"/>
        <v>370</v>
      </c>
      <c r="K88" s="110">
        <f t="shared" si="7"/>
        <v>100</v>
      </c>
      <c r="L88" s="110">
        <f t="shared" si="7"/>
        <v>105</v>
      </c>
    </row>
    <row r="89" spans="1:12" ht="60">
      <c r="A89" s="115" t="s">
        <v>208</v>
      </c>
      <c r="B89" s="118">
        <v>65</v>
      </c>
      <c r="C89" s="118">
        <v>2</v>
      </c>
      <c r="D89" s="118" t="s">
        <v>69</v>
      </c>
      <c r="E89" s="118" t="s">
        <v>82</v>
      </c>
      <c r="F89" s="116" t="s">
        <v>74</v>
      </c>
      <c r="G89" s="113" t="s">
        <v>39</v>
      </c>
      <c r="H89" s="113" t="s">
        <v>47</v>
      </c>
      <c r="I89" s="140" t="s">
        <v>178</v>
      </c>
      <c r="J89" s="110">
        <f ca="1">'Приложение 2'!J30</f>
        <v>370</v>
      </c>
      <c r="K89" s="110">
        <f ca="1">'Приложение 2'!K30</f>
        <v>100</v>
      </c>
      <c r="L89" s="110">
        <f ca="1">'Приложение 2'!L30</f>
        <v>105</v>
      </c>
    </row>
    <row r="90" spans="1:12" ht="15">
      <c r="A90" s="115" t="s">
        <v>51</v>
      </c>
      <c r="B90" s="118">
        <v>65</v>
      </c>
      <c r="C90" s="118">
        <v>2</v>
      </c>
      <c r="D90" s="118" t="s">
        <v>69</v>
      </c>
      <c r="E90" s="118" t="s">
        <v>82</v>
      </c>
      <c r="F90" s="116" t="s">
        <v>75</v>
      </c>
      <c r="G90" s="111"/>
      <c r="H90" s="111"/>
      <c r="I90" s="111"/>
      <c r="J90" s="110">
        <f>J95+J91</f>
        <v>7</v>
      </c>
      <c r="K90" s="110">
        <f>K95</f>
        <v>5</v>
      </c>
      <c r="L90" s="110">
        <f>L95</f>
        <v>5</v>
      </c>
    </row>
    <row r="91" spans="1:12" ht="15">
      <c r="A91" s="115" t="str">
        <f ca="1">'Приложение 2'!A32</f>
        <v>исполнение судебных актов</v>
      </c>
      <c r="B91" s="118" t="s">
        <v>188</v>
      </c>
      <c r="C91" s="118" t="s">
        <v>9</v>
      </c>
      <c r="D91" s="118" t="s">
        <v>69</v>
      </c>
      <c r="E91" s="118" t="s">
        <v>82</v>
      </c>
      <c r="F91" s="116" t="s">
        <v>217</v>
      </c>
      <c r="G91" s="111"/>
      <c r="H91" s="111"/>
      <c r="I91" s="111"/>
      <c r="J91" s="110">
        <f>J92</f>
        <v>4</v>
      </c>
      <c r="K91" s="110"/>
      <c r="L91" s="110"/>
    </row>
    <row r="92" spans="1:12" ht="15">
      <c r="A92" s="115" t="str">
        <f>A96</f>
        <v>Общегосударственные вопросы</v>
      </c>
      <c r="B92" s="118" t="s">
        <v>188</v>
      </c>
      <c r="C92" s="118" t="s">
        <v>9</v>
      </c>
      <c r="D92" s="118" t="s">
        <v>69</v>
      </c>
      <c r="E92" s="118" t="s">
        <v>82</v>
      </c>
      <c r="F92" s="116" t="s">
        <v>217</v>
      </c>
      <c r="G92" s="113" t="str">
        <f>G96</f>
        <v>01</v>
      </c>
      <c r="H92" s="111"/>
      <c r="I92" s="111"/>
      <c r="J92" s="110">
        <f>J93</f>
        <v>4</v>
      </c>
      <c r="K92" s="110"/>
      <c r="L92" s="110"/>
    </row>
    <row r="93" spans="1:12" ht="90.75" customHeight="1">
      <c r="A93" s="115" t="str">
        <f>A97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3" s="118" t="s">
        <v>188</v>
      </c>
      <c r="C93" s="118" t="s">
        <v>9</v>
      </c>
      <c r="D93" s="118" t="s">
        <v>69</v>
      </c>
      <c r="E93" s="118" t="s">
        <v>82</v>
      </c>
      <c r="F93" s="116" t="s">
        <v>217</v>
      </c>
      <c r="G93" s="113" t="str">
        <f>G97</f>
        <v>01</v>
      </c>
      <c r="H93" s="113" t="str">
        <f>H97</f>
        <v>04</v>
      </c>
      <c r="I93" s="111"/>
      <c r="J93" s="110">
        <f>J94</f>
        <v>4</v>
      </c>
      <c r="K93" s="110"/>
      <c r="L93" s="110"/>
    </row>
    <row r="94" spans="1:12" ht="66.75" customHeight="1">
      <c r="A94" s="115" t="str">
        <f>A98</f>
        <v>Администрация Кочуновского сельского поселения Ромодановского муниципального района Республики Мордовия</v>
      </c>
      <c r="B94" s="118" t="s">
        <v>188</v>
      </c>
      <c r="C94" s="118" t="s">
        <v>9</v>
      </c>
      <c r="D94" s="118" t="s">
        <v>69</v>
      </c>
      <c r="E94" s="118" t="s">
        <v>82</v>
      </c>
      <c r="F94" s="116" t="s">
        <v>217</v>
      </c>
      <c r="G94" s="113" t="str">
        <f>G93</f>
        <v>01</v>
      </c>
      <c r="H94" s="113" t="str">
        <f>H93</f>
        <v>04</v>
      </c>
      <c r="I94" s="111">
        <v>913</v>
      </c>
      <c r="J94" s="110">
        <f ca="1">'Приложение 2'!J32</f>
        <v>4</v>
      </c>
      <c r="K94" s="110"/>
      <c r="L94" s="110"/>
    </row>
    <row r="95" spans="1:12" ht="30">
      <c r="A95" s="115" t="s">
        <v>52</v>
      </c>
      <c r="B95" s="118">
        <v>65</v>
      </c>
      <c r="C95" s="118">
        <v>2</v>
      </c>
      <c r="D95" s="118" t="s">
        <v>69</v>
      </c>
      <c r="E95" s="118" t="s">
        <v>82</v>
      </c>
      <c r="F95" s="116" t="s">
        <v>76</v>
      </c>
      <c r="G95" s="111"/>
      <c r="H95" s="111"/>
      <c r="I95" s="111"/>
      <c r="J95" s="110">
        <f t="shared" ref="J95:L97" si="8">J96</f>
        <v>3</v>
      </c>
      <c r="K95" s="110">
        <f t="shared" si="8"/>
        <v>5</v>
      </c>
      <c r="L95" s="110">
        <f t="shared" si="8"/>
        <v>5</v>
      </c>
    </row>
    <row r="96" spans="1:12" ht="18" customHeight="1">
      <c r="A96" s="115" t="s">
        <v>38</v>
      </c>
      <c r="B96" s="118">
        <v>65</v>
      </c>
      <c r="C96" s="118">
        <v>2</v>
      </c>
      <c r="D96" s="118" t="s">
        <v>69</v>
      </c>
      <c r="E96" s="118" t="s">
        <v>82</v>
      </c>
      <c r="F96" s="116" t="s">
        <v>76</v>
      </c>
      <c r="G96" s="113" t="s">
        <v>39</v>
      </c>
      <c r="H96" s="113"/>
      <c r="I96" s="113"/>
      <c r="J96" s="110">
        <f t="shared" si="8"/>
        <v>3</v>
      </c>
      <c r="K96" s="110">
        <f t="shared" si="8"/>
        <v>5</v>
      </c>
      <c r="L96" s="110">
        <f t="shared" si="8"/>
        <v>5</v>
      </c>
    </row>
    <row r="97" spans="1:12" ht="92.25" customHeight="1">
      <c r="A97" s="34" t="s">
        <v>46</v>
      </c>
      <c r="B97" s="118">
        <v>65</v>
      </c>
      <c r="C97" s="118">
        <v>2</v>
      </c>
      <c r="D97" s="118" t="s">
        <v>69</v>
      </c>
      <c r="E97" s="118" t="s">
        <v>82</v>
      </c>
      <c r="F97" s="116" t="s">
        <v>76</v>
      </c>
      <c r="G97" s="113" t="s">
        <v>39</v>
      </c>
      <c r="H97" s="113" t="s">
        <v>47</v>
      </c>
      <c r="I97" s="113"/>
      <c r="J97" s="110">
        <f t="shared" si="8"/>
        <v>3</v>
      </c>
      <c r="K97" s="110">
        <f t="shared" si="8"/>
        <v>5</v>
      </c>
      <c r="L97" s="110">
        <f t="shared" si="8"/>
        <v>5</v>
      </c>
    </row>
    <row r="98" spans="1:12" ht="60">
      <c r="A98" s="115" t="s">
        <v>208</v>
      </c>
      <c r="B98" s="118">
        <v>65</v>
      </c>
      <c r="C98" s="118">
        <v>2</v>
      </c>
      <c r="D98" s="118" t="s">
        <v>69</v>
      </c>
      <c r="E98" s="118" t="s">
        <v>82</v>
      </c>
      <c r="F98" s="116" t="s">
        <v>76</v>
      </c>
      <c r="G98" s="113" t="s">
        <v>39</v>
      </c>
      <c r="H98" s="113" t="s">
        <v>47</v>
      </c>
      <c r="I98" s="140" t="s">
        <v>178</v>
      </c>
      <c r="J98" s="110">
        <f ca="1">'Приложение 2'!J33</f>
        <v>3</v>
      </c>
      <c r="K98" s="110">
        <f ca="1">'Приложение 2'!K33</f>
        <v>5</v>
      </c>
      <c r="L98" s="110">
        <f ca="1">'Приложение 2'!L33</f>
        <v>5</v>
      </c>
    </row>
    <row r="99" spans="1:12" ht="95.25" customHeight="1">
      <c r="A99" s="115" t="str">
        <f ca="1">'Приложение 2'!A74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99" s="118" t="s">
        <v>84</v>
      </c>
      <c r="C99" s="118" t="s">
        <v>8</v>
      </c>
      <c r="D99" s="118"/>
      <c r="E99" s="118"/>
      <c r="F99" s="116"/>
      <c r="G99" s="113"/>
      <c r="H99" s="113"/>
      <c r="I99" s="140"/>
      <c r="J99" s="110">
        <f>J100</f>
        <v>536.70000000000005</v>
      </c>
      <c r="K99" s="110"/>
      <c r="L99" s="110"/>
    </row>
    <row r="100" spans="1:12" ht="105.75" customHeight="1">
      <c r="A100" s="115" t="str">
        <f ca="1">'Приложение 2'!A75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0" s="118" t="s">
        <v>84</v>
      </c>
      <c r="C100" s="118" t="s">
        <v>8</v>
      </c>
      <c r="D100" s="118" t="s">
        <v>69</v>
      </c>
      <c r="E100" s="118"/>
      <c r="F100" s="116"/>
      <c r="G100" s="113"/>
      <c r="H100" s="113"/>
      <c r="I100" s="140"/>
      <c r="J100" s="110">
        <f>J101+J107+J113+J118+J124+J130</f>
        <v>536.70000000000005</v>
      </c>
      <c r="K100" s="110"/>
      <c r="L100" s="110"/>
    </row>
    <row r="101" spans="1:12" ht="47.25" customHeight="1">
      <c r="A101" s="115" t="str">
        <f ca="1">'Приложение 2'!A96</f>
        <v>Доплаты к пенсиям муниципальных служащих Республики Мордовия</v>
      </c>
      <c r="B101" s="118" t="s">
        <v>84</v>
      </c>
      <c r="C101" s="118" t="s">
        <v>8</v>
      </c>
      <c r="D101" s="118" t="s">
        <v>69</v>
      </c>
      <c r="E101" s="118" t="s">
        <v>88</v>
      </c>
      <c r="F101" s="116"/>
      <c r="G101" s="113"/>
      <c r="H101" s="113"/>
      <c r="I101" s="140"/>
      <c r="J101" s="110">
        <f t="shared" ref="J101:L105" si="9">J102</f>
        <v>110</v>
      </c>
      <c r="K101" s="110">
        <f t="shared" si="9"/>
        <v>138</v>
      </c>
      <c r="L101" s="110">
        <f t="shared" si="9"/>
        <v>138</v>
      </c>
    </row>
    <row r="102" spans="1:12" ht="31.5" customHeight="1">
      <c r="A102" s="115" t="str">
        <f ca="1">'Приложение 2'!A97</f>
        <v>Социальное обеспечение и иные выплаты населению</v>
      </c>
      <c r="B102" s="118" t="s">
        <v>84</v>
      </c>
      <c r="C102" s="118" t="s">
        <v>8</v>
      </c>
      <c r="D102" s="118" t="s">
        <v>69</v>
      </c>
      <c r="E102" s="118" t="s">
        <v>88</v>
      </c>
      <c r="F102" s="116" t="s">
        <v>78</v>
      </c>
      <c r="G102" s="113"/>
      <c r="H102" s="113"/>
      <c r="I102" s="140"/>
      <c r="J102" s="110">
        <f t="shared" si="9"/>
        <v>110</v>
      </c>
      <c r="K102" s="110">
        <f t="shared" si="9"/>
        <v>138</v>
      </c>
      <c r="L102" s="110">
        <f t="shared" si="9"/>
        <v>138</v>
      </c>
    </row>
    <row r="103" spans="1:12" ht="30" customHeight="1">
      <c r="A103" s="115" t="str">
        <f ca="1">'Приложение 2'!A98</f>
        <v>Публичные нормативные социальные выплаты гражданам</v>
      </c>
      <c r="B103" s="118" t="s">
        <v>84</v>
      </c>
      <c r="C103" s="118" t="s">
        <v>8</v>
      </c>
      <c r="D103" s="118" t="s">
        <v>69</v>
      </c>
      <c r="E103" s="118" t="s">
        <v>88</v>
      </c>
      <c r="F103" s="116" t="s">
        <v>79</v>
      </c>
      <c r="G103" s="113"/>
      <c r="H103" s="113"/>
      <c r="I103" s="140"/>
      <c r="J103" s="110">
        <f t="shared" si="9"/>
        <v>110</v>
      </c>
      <c r="K103" s="110">
        <f t="shared" si="9"/>
        <v>138</v>
      </c>
      <c r="L103" s="110">
        <f t="shared" si="9"/>
        <v>138</v>
      </c>
    </row>
    <row r="104" spans="1:12" ht="18" customHeight="1">
      <c r="A104" s="115" t="str">
        <f ca="1">'Приложение 2'!A92</f>
        <v>Социальная политика</v>
      </c>
      <c r="B104" s="118" t="s">
        <v>84</v>
      </c>
      <c r="C104" s="118" t="s">
        <v>8</v>
      </c>
      <c r="D104" s="118" t="s">
        <v>69</v>
      </c>
      <c r="E104" s="118" t="s">
        <v>88</v>
      </c>
      <c r="F104" s="116" t="s">
        <v>79</v>
      </c>
      <c r="G104" s="153" t="s">
        <v>17</v>
      </c>
      <c r="H104" s="113"/>
      <c r="I104" s="140"/>
      <c r="J104" s="110">
        <f t="shared" si="9"/>
        <v>110</v>
      </c>
      <c r="K104" s="110">
        <f t="shared" si="9"/>
        <v>138</v>
      </c>
      <c r="L104" s="110">
        <f t="shared" si="9"/>
        <v>138</v>
      </c>
    </row>
    <row r="105" spans="1:12" ht="15">
      <c r="A105" s="115" t="str">
        <f ca="1">'Приложение 2'!A93</f>
        <v xml:space="preserve"> Пенсионное обеспечение</v>
      </c>
      <c r="B105" s="118" t="s">
        <v>84</v>
      </c>
      <c r="C105" s="118" t="s">
        <v>8</v>
      </c>
      <c r="D105" s="118" t="s">
        <v>69</v>
      </c>
      <c r="E105" s="118" t="s">
        <v>88</v>
      </c>
      <c r="F105" s="116" t="s">
        <v>79</v>
      </c>
      <c r="G105" s="153" t="s">
        <v>17</v>
      </c>
      <c r="H105" s="153" t="s">
        <v>39</v>
      </c>
      <c r="I105" s="140"/>
      <c r="J105" s="110">
        <f ca="1">'Приложение 2'!J98</f>
        <v>110</v>
      </c>
      <c r="K105" s="110">
        <f t="shared" si="9"/>
        <v>138</v>
      </c>
      <c r="L105" s="110">
        <f t="shared" si="9"/>
        <v>138</v>
      </c>
    </row>
    <row r="106" spans="1:12" ht="61.5" customHeight="1">
      <c r="A106" s="115" t="str">
        <f ca="1">A98</f>
        <v>Администрация Кочуновского сельского поселения Ромодановского муниципального района Республики Мордовия</v>
      </c>
      <c r="B106" s="118" t="s">
        <v>84</v>
      </c>
      <c r="C106" s="118" t="s">
        <v>8</v>
      </c>
      <c r="D106" s="118" t="s">
        <v>69</v>
      </c>
      <c r="E106" s="118" t="s">
        <v>88</v>
      </c>
      <c r="F106" s="116" t="s">
        <v>79</v>
      </c>
      <c r="G106" s="153" t="s">
        <v>17</v>
      </c>
      <c r="H106" s="153" t="s">
        <v>39</v>
      </c>
      <c r="I106" s="153" t="s">
        <v>178</v>
      </c>
      <c r="J106" s="110">
        <f ca="1">'Приложение 2'!J98</f>
        <v>110</v>
      </c>
      <c r="K106" s="110">
        <v>138</v>
      </c>
      <c r="L106" s="110">
        <v>138</v>
      </c>
    </row>
    <row r="107" spans="1:12" ht="61.5" customHeight="1">
      <c r="A107" s="115" t="str">
        <f ca="1">'Приложение 2'!A42</f>
        <v>Резервный фонд администрации Кочуновского сельского поселения Ромодановского муниципального района Республики Мордовия</v>
      </c>
      <c r="B107" s="118" t="s">
        <v>84</v>
      </c>
      <c r="C107" s="118" t="s">
        <v>8</v>
      </c>
      <c r="D107" s="118" t="s">
        <v>69</v>
      </c>
      <c r="E107" s="118" t="s">
        <v>86</v>
      </c>
      <c r="F107" s="116"/>
      <c r="G107" s="113"/>
      <c r="H107" s="113"/>
      <c r="I107" s="140"/>
      <c r="J107" s="110">
        <f t="shared" ref="J107:L111" si="10">J108</f>
        <v>5</v>
      </c>
      <c r="K107" s="110">
        <f t="shared" si="10"/>
        <v>5</v>
      </c>
      <c r="L107" s="110">
        <f t="shared" si="10"/>
        <v>5</v>
      </c>
    </row>
    <row r="108" spans="1:12" ht="15">
      <c r="A108" s="115" t="str">
        <f ca="1">'Приложение 2'!A43</f>
        <v>Иные бюджетные ассигнования</v>
      </c>
      <c r="B108" s="118" t="s">
        <v>84</v>
      </c>
      <c r="C108" s="118" t="s">
        <v>8</v>
      </c>
      <c r="D108" s="118" t="s">
        <v>69</v>
      </c>
      <c r="E108" s="118" t="s">
        <v>86</v>
      </c>
      <c r="F108" s="116" t="s">
        <v>75</v>
      </c>
      <c r="G108" s="113"/>
      <c r="H108" s="113"/>
      <c r="I108" s="140"/>
      <c r="J108" s="110">
        <f t="shared" si="10"/>
        <v>5</v>
      </c>
      <c r="K108" s="110">
        <f t="shared" si="10"/>
        <v>5</v>
      </c>
      <c r="L108" s="110">
        <f t="shared" si="10"/>
        <v>5</v>
      </c>
    </row>
    <row r="109" spans="1:12" ht="15">
      <c r="A109" s="115" t="str">
        <f ca="1">'Приложение 2'!A44</f>
        <v>Резервные средства</v>
      </c>
      <c r="B109" s="118" t="s">
        <v>84</v>
      </c>
      <c r="C109" s="118" t="s">
        <v>8</v>
      </c>
      <c r="D109" s="118" t="s">
        <v>69</v>
      </c>
      <c r="E109" s="118" t="s">
        <v>86</v>
      </c>
      <c r="F109" s="116" t="s">
        <v>77</v>
      </c>
      <c r="G109" s="113"/>
      <c r="H109" s="113"/>
      <c r="I109" s="140"/>
      <c r="J109" s="110">
        <f t="shared" si="10"/>
        <v>5</v>
      </c>
      <c r="K109" s="110">
        <f t="shared" si="10"/>
        <v>5</v>
      </c>
      <c r="L109" s="110">
        <f t="shared" si="10"/>
        <v>5</v>
      </c>
    </row>
    <row r="110" spans="1:12" ht="15">
      <c r="A110" s="115" t="str">
        <f ca="1">'Приложение 2'!A9</f>
        <v>Общегосударственные вопросы</v>
      </c>
      <c r="B110" s="118" t="s">
        <v>84</v>
      </c>
      <c r="C110" s="118" t="s">
        <v>8</v>
      </c>
      <c r="D110" s="118" t="s">
        <v>69</v>
      </c>
      <c r="E110" s="118" t="s">
        <v>86</v>
      </c>
      <c r="F110" s="116" t="s">
        <v>77</v>
      </c>
      <c r="G110" s="153" t="s">
        <v>39</v>
      </c>
      <c r="H110" s="113"/>
      <c r="I110" s="140"/>
      <c r="J110" s="110">
        <f t="shared" si="10"/>
        <v>5</v>
      </c>
      <c r="K110" s="110">
        <f t="shared" si="10"/>
        <v>5</v>
      </c>
      <c r="L110" s="110">
        <f t="shared" si="10"/>
        <v>5</v>
      </c>
    </row>
    <row r="111" spans="1:12" ht="15">
      <c r="A111" s="115" t="str">
        <f ca="1">'Приложение 2'!A39</f>
        <v xml:space="preserve">Резервные фонды </v>
      </c>
      <c r="B111" s="118" t="s">
        <v>84</v>
      </c>
      <c r="C111" s="118" t="s">
        <v>8</v>
      </c>
      <c r="D111" s="118" t="s">
        <v>69</v>
      </c>
      <c r="E111" s="118" t="s">
        <v>86</v>
      </c>
      <c r="F111" s="116" t="s">
        <v>77</v>
      </c>
      <c r="G111" s="153" t="s">
        <v>39</v>
      </c>
      <c r="H111" s="153" t="s">
        <v>18</v>
      </c>
      <c r="I111" s="140"/>
      <c r="J111" s="110">
        <f t="shared" si="10"/>
        <v>5</v>
      </c>
      <c r="K111" s="110">
        <f t="shared" si="10"/>
        <v>5</v>
      </c>
      <c r="L111" s="110">
        <f t="shared" si="10"/>
        <v>5</v>
      </c>
    </row>
    <row r="112" spans="1:12" ht="66.75" customHeight="1">
      <c r="A112" s="115" t="str">
        <f ca="1">A106</f>
        <v>Администрация Кочуновского сельского поселения Ромодановского муниципального района Республики Мордовия</v>
      </c>
      <c r="B112" s="118" t="s">
        <v>84</v>
      </c>
      <c r="C112" s="118" t="s">
        <v>8</v>
      </c>
      <c r="D112" s="118" t="s">
        <v>69</v>
      </c>
      <c r="E112" s="118" t="s">
        <v>86</v>
      </c>
      <c r="F112" s="116" t="s">
        <v>77</v>
      </c>
      <c r="G112" s="153" t="s">
        <v>39</v>
      </c>
      <c r="H112" s="153" t="s">
        <v>18</v>
      </c>
      <c r="I112" s="153" t="s">
        <v>178</v>
      </c>
      <c r="J112" s="110">
        <v>5</v>
      </c>
      <c r="K112" s="110">
        <v>5</v>
      </c>
      <c r="L112" s="110">
        <v>5</v>
      </c>
    </row>
    <row r="113" spans="1:12" ht="34.5" customHeight="1">
      <c r="A113" s="115" t="str">
        <f ca="1">'Приложение 2'!A66</f>
        <v>Мероприятия по землеустройству и землепользованию</v>
      </c>
      <c r="B113" s="118" t="s">
        <v>84</v>
      </c>
      <c r="C113" s="118" t="s">
        <v>8</v>
      </c>
      <c r="D113" s="118" t="s">
        <v>69</v>
      </c>
      <c r="E113" s="118" t="s">
        <v>87</v>
      </c>
      <c r="F113" s="116"/>
      <c r="G113" s="153"/>
      <c r="H113" s="153"/>
      <c r="I113" s="153"/>
      <c r="J113" s="110">
        <f t="shared" ref="J113:L116" si="11">J114</f>
        <v>35</v>
      </c>
      <c r="K113" s="110">
        <f t="shared" si="11"/>
        <v>0</v>
      </c>
      <c r="L113" s="110">
        <f t="shared" si="11"/>
        <v>0</v>
      </c>
    </row>
    <row r="114" spans="1:12" ht="45.75" customHeight="1">
      <c r="A114" s="115" t="str">
        <f ca="1">'Приложение 2'!A67</f>
        <v>Закупка товаров, работ и услуг для  государственных (муниципальных) нужд</v>
      </c>
      <c r="B114" s="118" t="s">
        <v>84</v>
      </c>
      <c r="C114" s="118" t="s">
        <v>8</v>
      </c>
      <c r="D114" s="118" t="s">
        <v>69</v>
      </c>
      <c r="E114" s="118" t="s">
        <v>87</v>
      </c>
      <c r="F114" s="116" t="s">
        <v>74</v>
      </c>
      <c r="G114" s="153"/>
      <c r="H114" s="153"/>
      <c r="I114" s="153"/>
      <c r="J114" s="110">
        <f t="shared" si="11"/>
        <v>35</v>
      </c>
      <c r="K114" s="110">
        <f t="shared" si="11"/>
        <v>0</v>
      </c>
      <c r="L114" s="110">
        <f t="shared" si="11"/>
        <v>0</v>
      </c>
    </row>
    <row r="115" spans="1:12" ht="15" customHeight="1">
      <c r="A115" s="115" t="str">
        <f ca="1">'Приложение 2'!A55</f>
        <v>Национальная экономика</v>
      </c>
      <c r="B115" s="118" t="s">
        <v>84</v>
      </c>
      <c r="C115" s="118" t="s">
        <v>8</v>
      </c>
      <c r="D115" s="118" t="s">
        <v>69</v>
      </c>
      <c r="E115" s="118" t="s">
        <v>87</v>
      </c>
      <c r="F115" s="116" t="s">
        <v>74</v>
      </c>
      <c r="G115" s="153" t="s">
        <v>47</v>
      </c>
      <c r="H115" s="153"/>
      <c r="I115" s="153"/>
      <c r="J115" s="110">
        <f t="shared" si="11"/>
        <v>35</v>
      </c>
      <c r="K115" s="110">
        <f t="shared" si="11"/>
        <v>0</v>
      </c>
      <c r="L115" s="110">
        <f t="shared" si="11"/>
        <v>0</v>
      </c>
    </row>
    <row r="116" spans="1:12" ht="34.5" customHeight="1">
      <c r="A116" s="115" t="str">
        <f ca="1">'Приложение 2'!A63</f>
        <v>Другие вопросы в области национальной экономики</v>
      </c>
      <c r="B116" s="118" t="s">
        <v>84</v>
      </c>
      <c r="C116" s="118" t="s">
        <v>8</v>
      </c>
      <c r="D116" s="118" t="s">
        <v>69</v>
      </c>
      <c r="E116" s="118" t="s">
        <v>87</v>
      </c>
      <c r="F116" s="116" t="s">
        <v>74</v>
      </c>
      <c r="G116" s="153" t="s">
        <v>47</v>
      </c>
      <c r="H116" s="153" t="s">
        <v>20</v>
      </c>
      <c r="I116" s="153"/>
      <c r="J116" s="110">
        <f t="shared" si="11"/>
        <v>35</v>
      </c>
      <c r="K116" s="110">
        <f t="shared" si="11"/>
        <v>0</v>
      </c>
      <c r="L116" s="110">
        <f t="shared" si="11"/>
        <v>0</v>
      </c>
    </row>
    <row r="117" spans="1:12" ht="64.5" customHeight="1">
      <c r="A117" s="115" t="str">
        <f ca="1">A112</f>
        <v>Администрация Кочуновского сельского поселения Ромодановского муниципального района Республики Мордовия</v>
      </c>
      <c r="B117" s="118" t="s">
        <v>84</v>
      </c>
      <c r="C117" s="118" t="s">
        <v>8</v>
      </c>
      <c r="D117" s="118" t="s">
        <v>69</v>
      </c>
      <c r="E117" s="118" t="s">
        <v>87</v>
      </c>
      <c r="F117" s="116" t="s">
        <v>74</v>
      </c>
      <c r="G117" s="153" t="s">
        <v>47</v>
      </c>
      <c r="H117" s="153" t="s">
        <v>20</v>
      </c>
      <c r="I117" s="153" t="s">
        <v>178</v>
      </c>
      <c r="J117" s="110">
        <v>35</v>
      </c>
      <c r="K117" s="110">
        <v>0</v>
      </c>
      <c r="L117" s="110">
        <v>0</v>
      </c>
    </row>
    <row r="118" spans="1:12" ht="135.75" customHeight="1">
      <c r="A118" s="115" t="str">
        <f ca="1">'Приложение 2'!A76</f>
        <v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v>
      </c>
      <c r="B118" s="118" t="s">
        <v>84</v>
      </c>
      <c r="C118" s="118" t="s">
        <v>8</v>
      </c>
      <c r="D118" s="118" t="s">
        <v>69</v>
      </c>
      <c r="E118" s="118" t="s">
        <v>235</v>
      </c>
      <c r="F118" s="116"/>
      <c r="G118" s="153"/>
      <c r="H118" s="153"/>
      <c r="I118" s="153"/>
      <c r="J118" s="110">
        <f>J119</f>
        <v>51.5</v>
      </c>
      <c r="K118" s="110"/>
      <c r="L118" s="110"/>
    </row>
    <row r="119" spans="1:12" ht="49.5" customHeight="1">
      <c r="A119" s="115" t="str">
        <f ca="1">'Приложение 2'!A77</f>
        <v>Со финансирование реализации мероприятий по устойчивому развитию сельских территорий</v>
      </c>
      <c r="B119" s="118" t="s">
        <v>84</v>
      </c>
      <c r="C119" s="118" t="s">
        <v>8</v>
      </c>
      <c r="D119" s="118" t="s">
        <v>69</v>
      </c>
      <c r="E119" s="118" t="s">
        <v>235</v>
      </c>
      <c r="F119" s="116" t="s">
        <v>236</v>
      </c>
      <c r="G119" s="153"/>
      <c r="H119" s="153"/>
      <c r="I119" s="153"/>
      <c r="J119" s="110">
        <f>J120</f>
        <v>51.5</v>
      </c>
      <c r="K119" s="110"/>
      <c r="L119" s="110"/>
    </row>
    <row r="120" spans="1:12" ht="17.25" customHeight="1">
      <c r="A120" s="115" t="str">
        <f ca="1">'Приложение 2'!A78</f>
        <v>Бюджетные инвестиции</v>
      </c>
      <c r="B120" s="118" t="s">
        <v>84</v>
      </c>
      <c r="C120" s="118" t="s">
        <v>8</v>
      </c>
      <c r="D120" s="118" t="s">
        <v>69</v>
      </c>
      <c r="E120" s="118" t="s">
        <v>235</v>
      </c>
      <c r="F120" s="116" t="s">
        <v>241</v>
      </c>
      <c r="G120" s="153"/>
      <c r="H120" s="153"/>
      <c r="I120" s="153"/>
      <c r="J120" s="110">
        <f>J121</f>
        <v>51.5</v>
      </c>
      <c r="K120" s="110"/>
      <c r="L120" s="110"/>
    </row>
    <row r="121" spans="1:12" ht="15" customHeight="1">
      <c r="A121" s="115" t="str">
        <f ca="1">'Приложение 2'!A72</f>
        <v>Жилищно-коммунальное хозяйство</v>
      </c>
      <c r="B121" s="118" t="s">
        <v>84</v>
      </c>
      <c r="C121" s="118" t="s">
        <v>8</v>
      </c>
      <c r="D121" s="118" t="s">
        <v>69</v>
      </c>
      <c r="E121" s="118" t="s">
        <v>235</v>
      </c>
      <c r="F121" s="116" t="s">
        <v>241</v>
      </c>
      <c r="G121" s="164" t="s">
        <v>53</v>
      </c>
      <c r="H121" s="153"/>
      <c r="I121" s="153"/>
      <c r="J121" s="110">
        <f>J122</f>
        <v>51.5</v>
      </c>
      <c r="K121" s="110"/>
      <c r="L121" s="110"/>
    </row>
    <row r="122" spans="1:12" ht="15.75" customHeight="1">
      <c r="A122" s="115" t="str">
        <f ca="1">'Приложение 2'!A73</f>
        <v>Коммунальное хозяйство</v>
      </c>
      <c r="B122" s="118" t="s">
        <v>84</v>
      </c>
      <c r="C122" s="118" t="s">
        <v>8</v>
      </c>
      <c r="D122" s="118" t="s">
        <v>69</v>
      </c>
      <c r="E122" s="118" t="s">
        <v>235</v>
      </c>
      <c r="F122" s="116" t="s">
        <v>241</v>
      </c>
      <c r="G122" s="164" t="s">
        <v>53</v>
      </c>
      <c r="H122" s="164" t="s">
        <v>41</v>
      </c>
      <c r="I122" s="153"/>
      <c r="J122" s="110">
        <f>J123</f>
        <v>51.5</v>
      </c>
      <c r="K122" s="110"/>
      <c r="L122" s="110"/>
    </row>
    <row r="123" spans="1:12" ht="64.5" customHeight="1">
      <c r="A123" s="115" t="str">
        <f ca="1">A117</f>
        <v>Администрация Кочуновского сельского поселения Ромодановского муниципального района Республики Мордовия</v>
      </c>
      <c r="B123" s="118" t="s">
        <v>84</v>
      </c>
      <c r="C123" s="118" t="s">
        <v>8</v>
      </c>
      <c r="D123" s="118" t="s">
        <v>69</v>
      </c>
      <c r="E123" s="118" t="s">
        <v>235</v>
      </c>
      <c r="F123" s="116" t="s">
        <v>241</v>
      </c>
      <c r="G123" s="164" t="s">
        <v>53</v>
      </c>
      <c r="H123" s="164" t="s">
        <v>41</v>
      </c>
      <c r="I123" s="164" t="s">
        <v>178</v>
      </c>
      <c r="J123" s="110">
        <f ca="1">'Приложение 2'!J78</f>
        <v>51.5</v>
      </c>
      <c r="K123" s="110"/>
      <c r="L123" s="110"/>
    </row>
    <row r="124" spans="1:12" ht="210" customHeight="1">
      <c r="A124" s="115" t="str">
        <f ca="1">'Приложение 2'!A69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124" s="118" t="s">
        <v>84</v>
      </c>
      <c r="C124" s="118" t="s">
        <v>8</v>
      </c>
      <c r="D124" s="118" t="s">
        <v>69</v>
      </c>
      <c r="E124" s="118" t="s">
        <v>219</v>
      </c>
      <c r="F124" s="116"/>
      <c r="G124" s="153"/>
      <c r="H124" s="153"/>
      <c r="I124" s="153"/>
      <c r="J124" s="110">
        <f>J125</f>
        <v>335</v>
      </c>
      <c r="K124" s="110"/>
      <c r="L124" s="110"/>
    </row>
    <row r="125" spans="1:12" ht="48.75" customHeight="1">
      <c r="A125" s="115" t="str">
        <f>A114</f>
        <v>Закупка товаров, работ и услуг для  государственных (муниципальных) нужд</v>
      </c>
      <c r="B125" s="118" t="s">
        <v>84</v>
      </c>
      <c r="C125" s="118" t="s">
        <v>8</v>
      </c>
      <c r="D125" s="118" t="s">
        <v>69</v>
      </c>
      <c r="E125" s="118" t="s">
        <v>219</v>
      </c>
      <c r="F125" s="116" t="s">
        <v>73</v>
      </c>
      <c r="G125" s="153"/>
      <c r="H125" s="153"/>
      <c r="I125" s="153"/>
      <c r="J125" s="110">
        <f>J126</f>
        <v>335</v>
      </c>
      <c r="K125" s="110"/>
      <c r="L125" s="110"/>
    </row>
    <row r="126" spans="1:12" ht="64.5" customHeight="1">
      <c r="A126" s="115" t="str">
        <f>A132</f>
        <v>Иные закупки товаров, работ и услуг для обеспечения государственных (муниципальных) нужд</v>
      </c>
      <c r="B126" s="118" t="s">
        <v>84</v>
      </c>
      <c r="C126" s="118" t="s">
        <v>8</v>
      </c>
      <c r="D126" s="118" t="s">
        <v>69</v>
      </c>
      <c r="E126" s="118" t="s">
        <v>219</v>
      </c>
      <c r="F126" s="116" t="s">
        <v>74</v>
      </c>
      <c r="G126" s="153"/>
      <c r="H126" s="153"/>
      <c r="I126" s="153"/>
      <c r="J126" s="110">
        <f>J127</f>
        <v>335</v>
      </c>
      <c r="K126" s="110"/>
      <c r="L126" s="110"/>
    </row>
    <row r="127" spans="1:12" ht="18.75" customHeight="1">
      <c r="A127" s="115" t="str">
        <f>A115</f>
        <v>Национальная экономика</v>
      </c>
      <c r="B127" s="118" t="s">
        <v>84</v>
      </c>
      <c r="C127" s="118" t="s">
        <v>8</v>
      </c>
      <c r="D127" s="118" t="s">
        <v>69</v>
      </c>
      <c r="E127" s="118" t="s">
        <v>219</v>
      </c>
      <c r="F127" s="116" t="s">
        <v>74</v>
      </c>
      <c r="G127" s="161" t="s">
        <v>47</v>
      </c>
      <c r="H127" s="153"/>
      <c r="I127" s="153"/>
      <c r="J127" s="110">
        <f>J128</f>
        <v>335</v>
      </c>
      <c r="K127" s="110"/>
      <c r="L127" s="110"/>
    </row>
    <row r="128" spans="1:12" ht="30.75" customHeight="1">
      <c r="A128" s="115" t="str">
        <f>A116</f>
        <v>Другие вопросы в области национальной экономики</v>
      </c>
      <c r="B128" s="118" t="s">
        <v>84</v>
      </c>
      <c r="C128" s="118" t="s">
        <v>8</v>
      </c>
      <c r="D128" s="118" t="s">
        <v>69</v>
      </c>
      <c r="E128" s="118" t="s">
        <v>219</v>
      </c>
      <c r="F128" s="116" t="s">
        <v>74</v>
      </c>
      <c r="G128" s="161" t="s">
        <v>47</v>
      </c>
      <c r="H128" s="161" t="s">
        <v>20</v>
      </c>
      <c r="I128" s="153"/>
      <c r="J128" s="110">
        <f>J129</f>
        <v>335</v>
      </c>
      <c r="K128" s="110"/>
      <c r="L128" s="110"/>
    </row>
    <row r="129" spans="1:12" ht="64.5" customHeight="1">
      <c r="A129" s="115" t="str">
        <f>A117</f>
        <v>Администрация Кочуновского сельского поселения Ромодановского муниципального района Республики Мордовия</v>
      </c>
      <c r="B129" s="118" t="s">
        <v>84</v>
      </c>
      <c r="C129" s="118" t="s">
        <v>8</v>
      </c>
      <c r="D129" s="118" t="s">
        <v>69</v>
      </c>
      <c r="E129" s="118" t="s">
        <v>219</v>
      </c>
      <c r="F129" s="116" t="s">
        <v>74</v>
      </c>
      <c r="G129" s="161" t="s">
        <v>47</v>
      </c>
      <c r="H129" s="161" t="s">
        <v>20</v>
      </c>
      <c r="I129" s="161" t="s">
        <v>178</v>
      </c>
      <c r="J129" s="110">
        <f ca="1">'Приложение 2'!J69</f>
        <v>335</v>
      </c>
      <c r="K129" s="110"/>
      <c r="L129" s="110"/>
    </row>
    <row r="130" spans="1:12" ht="195">
      <c r="A130" s="115" t="s">
        <v>34</v>
      </c>
      <c r="B130" s="118">
        <v>89</v>
      </c>
      <c r="C130" s="118">
        <v>1</v>
      </c>
      <c r="D130" s="118" t="s">
        <v>69</v>
      </c>
      <c r="E130" s="118" t="s">
        <v>83</v>
      </c>
      <c r="F130" s="116"/>
      <c r="G130" s="111"/>
      <c r="H130" s="111"/>
      <c r="I130" s="111"/>
      <c r="J130" s="110">
        <f t="shared" ref="J130:L134" si="12">J131</f>
        <v>0.2</v>
      </c>
      <c r="K130" s="110">
        <f t="shared" si="12"/>
        <v>0.2</v>
      </c>
      <c r="L130" s="110">
        <f t="shared" si="12"/>
        <v>0.2</v>
      </c>
    </row>
    <row r="131" spans="1:12" ht="45.75" customHeight="1">
      <c r="A131" s="115" t="str">
        <f>A125</f>
        <v>Закупка товаров, работ и услуг для  государственных (муниципальных) нужд</v>
      </c>
      <c r="B131" s="118">
        <v>89</v>
      </c>
      <c r="C131" s="118">
        <v>1</v>
      </c>
      <c r="D131" s="118" t="s">
        <v>69</v>
      </c>
      <c r="E131" s="118" t="s">
        <v>83</v>
      </c>
      <c r="F131" s="116" t="s">
        <v>73</v>
      </c>
      <c r="G131" s="111"/>
      <c r="H131" s="111"/>
      <c r="I131" s="111"/>
      <c r="J131" s="110">
        <f t="shared" si="12"/>
        <v>0.2</v>
      </c>
      <c r="K131" s="110">
        <f t="shared" ref="K131:L134" si="13">K132</f>
        <v>0.2</v>
      </c>
      <c r="L131" s="110">
        <f t="shared" si="13"/>
        <v>0.2</v>
      </c>
    </row>
    <row r="132" spans="1:12" ht="60">
      <c r="A132" s="115" t="s">
        <v>48</v>
      </c>
      <c r="B132" s="118">
        <v>89</v>
      </c>
      <c r="C132" s="118">
        <v>1</v>
      </c>
      <c r="D132" s="118" t="s">
        <v>69</v>
      </c>
      <c r="E132" s="118" t="s">
        <v>83</v>
      </c>
      <c r="F132" s="116" t="s">
        <v>74</v>
      </c>
      <c r="G132" s="111"/>
      <c r="H132" s="111"/>
      <c r="I132" s="111"/>
      <c r="J132" s="110">
        <f t="shared" si="12"/>
        <v>0.2</v>
      </c>
      <c r="K132" s="110">
        <f t="shared" si="13"/>
        <v>0.2</v>
      </c>
      <c r="L132" s="110">
        <f t="shared" si="13"/>
        <v>0.2</v>
      </c>
    </row>
    <row r="133" spans="1:12" ht="15">
      <c r="A133" s="115" t="s">
        <v>38</v>
      </c>
      <c r="B133" s="118">
        <v>89</v>
      </c>
      <c r="C133" s="118">
        <v>1</v>
      </c>
      <c r="D133" s="118" t="s">
        <v>69</v>
      </c>
      <c r="E133" s="118" t="s">
        <v>83</v>
      </c>
      <c r="F133" s="116" t="s">
        <v>74</v>
      </c>
      <c r="G133" s="113" t="s">
        <v>39</v>
      </c>
      <c r="H133" s="113"/>
      <c r="I133" s="113"/>
      <c r="J133" s="110">
        <f t="shared" si="12"/>
        <v>0.2</v>
      </c>
      <c r="K133" s="110">
        <f t="shared" si="13"/>
        <v>0.2</v>
      </c>
      <c r="L133" s="110">
        <f t="shared" si="13"/>
        <v>0.2</v>
      </c>
    </row>
    <row r="134" spans="1:12" ht="89.25" customHeight="1">
      <c r="A134" s="34" t="s">
        <v>46</v>
      </c>
      <c r="B134" s="118">
        <v>89</v>
      </c>
      <c r="C134" s="118">
        <v>1</v>
      </c>
      <c r="D134" s="118" t="s">
        <v>69</v>
      </c>
      <c r="E134" s="118" t="s">
        <v>83</v>
      </c>
      <c r="F134" s="116" t="s">
        <v>74</v>
      </c>
      <c r="G134" s="113" t="s">
        <v>39</v>
      </c>
      <c r="H134" s="113" t="s">
        <v>47</v>
      </c>
      <c r="I134" s="113"/>
      <c r="J134" s="110">
        <f t="shared" si="12"/>
        <v>0.2</v>
      </c>
      <c r="K134" s="110">
        <f t="shared" si="13"/>
        <v>0.2</v>
      </c>
      <c r="L134" s="110">
        <f t="shared" si="13"/>
        <v>0.2</v>
      </c>
    </row>
    <row r="135" spans="1:12" ht="60">
      <c r="A135" s="115" t="s">
        <v>208</v>
      </c>
      <c r="B135" s="118">
        <v>89</v>
      </c>
      <c r="C135" s="118">
        <v>1</v>
      </c>
      <c r="D135" s="118" t="s">
        <v>69</v>
      </c>
      <c r="E135" s="118" t="s">
        <v>83</v>
      </c>
      <c r="F135" s="116" t="s">
        <v>74</v>
      </c>
      <c r="G135" s="113" t="s">
        <v>39</v>
      </c>
      <c r="H135" s="113" t="s">
        <v>47</v>
      </c>
      <c r="I135" s="140" t="s">
        <v>178</v>
      </c>
      <c r="J135" s="110">
        <f ca="1">'Приложение 2'!J38</f>
        <v>0.2</v>
      </c>
      <c r="K135" s="110">
        <f ca="1">'Приложение 2'!K38</f>
        <v>0.2</v>
      </c>
      <c r="L135" s="110">
        <f ca="1">'Приложение 2'!L38</f>
        <v>0.2</v>
      </c>
    </row>
  </sheetData>
  <autoFilter ref="A1:L135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A3" sqref="A3:E5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51.6" customHeight="1">
      <c r="B1" s="104"/>
      <c r="C1" s="177" t="s">
        <v>222</v>
      </c>
      <c r="D1" s="177"/>
      <c r="E1" s="177"/>
      <c r="F1" s="53"/>
    </row>
    <row r="2" spans="1:7" ht="168" customHeight="1">
      <c r="A2" s="103"/>
      <c r="B2" s="102"/>
      <c r="C2" s="176" t="s">
        <v>223</v>
      </c>
      <c r="D2" s="176"/>
      <c r="E2" s="176"/>
      <c r="F2" s="51"/>
      <c r="G2" s="51"/>
    </row>
    <row r="3" spans="1:7" ht="13.15" customHeight="1">
      <c r="A3" s="175" t="s">
        <v>184</v>
      </c>
      <c r="B3" s="175"/>
      <c r="C3" s="175"/>
      <c r="D3" s="175"/>
      <c r="E3" s="175"/>
    </row>
    <row r="4" spans="1:7" ht="13.15" customHeight="1">
      <c r="A4" s="175"/>
      <c r="B4" s="175"/>
      <c r="C4" s="175"/>
      <c r="D4" s="175"/>
      <c r="E4" s="175"/>
    </row>
    <row r="5" spans="1:7" ht="83.25" customHeight="1">
      <c r="A5" s="175"/>
      <c r="B5" s="175"/>
      <c r="C5" s="175"/>
      <c r="D5" s="175"/>
      <c r="E5" s="175"/>
      <c r="F5" s="101"/>
    </row>
    <row r="6" spans="1:7" ht="23.25" customHeight="1">
      <c r="A6" s="100"/>
      <c r="B6" s="100"/>
      <c r="C6" s="99"/>
    </row>
    <row r="7" spans="1:7" ht="37.15" customHeight="1">
      <c r="A7" s="178" t="s">
        <v>23</v>
      </c>
      <c r="B7" s="179" t="s">
        <v>24</v>
      </c>
      <c r="C7" s="180" t="s">
        <v>25</v>
      </c>
      <c r="D7" s="180"/>
      <c r="E7" s="180"/>
    </row>
    <row r="8" spans="1:7" s="60" customFormat="1" ht="138.6" customHeight="1">
      <c r="A8" s="178"/>
      <c r="B8" s="179"/>
      <c r="C8" s="52" t="s">
        <v>26</v>
      </c>
      <c r="D8" s="52" t="s">
        <v>27</v>
      </c>
      <c r="E8" s="52" t="s">
        <v>28</v>
      </c>
      <c r="F8" s="61"/>
    </row>
    <row r="9" spans="1:7" s="76" customFormat="1" ht="28.15" customHeight="1">
      <c r="A9" s="98" t="s">
        <v>8</v>
      </c>
      <c r="B9" s="97" t="s">
        <v>9</v>
      </c>
      <c r="C9" s="96">
        <v>3</v>
      </c>
      <c r="D9" s="96">
        <v>4</v>
      </c>
      <c r="E9" s="96">
        <v>5</v>
      </c>
      <c r="F9" s="77"/>
    </row>
    <row r="10" spans="1:7" s="76" customFormat="1" ht="44.45" customHeight="1">
      <c r="A10" s="93" t="s">
        <v>92</v>
      </c>
      <c r="B10" s="105" t="s">
        <v>124</v>
      </c>
      <c r="C10" s="95">
        <f>C11+C22+C14+C18</f>
        <v>207.10000000000019</v>
      </c>
      <c r="D10" s="95">
        <f>D11+D22+D14+D18</f>
        <v>-4.6185277824406512E-14</v>
      </c>
      <c r="E10" s="95">
        <f>E11+E22+E14+E18</f>
        <v>3.1974423109204508E-13</v>
      </c>
      <c r="F10" s="77"/>
    </row>
    <row r="11" spans="1:7" s="76" customFormat="1" ht="55.5" customHeight="1">
      <c r="A11" s="93" t="s">
        <v>123</v>
      </c>
      <c r="B11" s="94" t="s">
        <v>91</v>
      </c>
      <c r="C11" s="88">
        <f t="shared" ref="C11:E12" si="0">SUM(C12)</f>
        <v>0</v>
      </c>
      <c r="D11" s="87">
        <f t="shared" si="0"/>
        <v>0</v>
      </c>
      <c r="E11" s="87">
        <f t="shared" si="0"/>
        <v>0</v>
      </c>
      <c r="F11" s="77"/>
    </row>
    <row r="12" spans="1:7" s="76" customFormat="1" ht="73.900000000000006" customHeight="1">
      <c r="A12" s="93" t="s">
        <v>122</v>
      </c>
      <c r="B12" s="92" t="s">
        <v>121</v>
      </c>
      <c r="C12" s="88">
        <f t="shared" si="0"/>
        <v>0</v>
      </c>
      <c r="D12" s="87">
        <f t="shared" si="0"/>
        <v>0</v>
      </c>
      <c r="E12" s="87">
        <f t="shared" si="0"/>
        <v>0</v>
      </c>
      <c r="F12" s="77"/>
    </row>
    <row r="13" spans="1:7" s="76" customFormat="1" ht="71.45" customHeight="1">
      <c r="A13" s="93" t="s">
        <v>120</v>
      </c>
      <c r="B13" s="92" t="s">
        <v>119</v>
      </c>
      <c r="C13" s="88"/>
      <c r="D13" s="70"/>
      <c r="E13" s="70"/>
      <c r="F13" s="77"/>
    </row>
    <row r="14" spans="1:7" s="76" customFormat="1" ht="63" customHeight="1">
      <c r="A14" s="74" t="s">
        <v>118</v>
      </c>
      <c r="B14" s="91" t="s">
        <v>117</v>
      </c>
      <c r="C14" s="88">
        <f t="shared" ref="C14:E15" si="1">C15</f>
        <v>-14.2</v>
      </c>
      <c r="D14" s="87">
        <f t="shared" si="1"/>
        <v>-21.3</v>
      </c>
      <c r="E14" s="87">
        <f t="shared" si="1"/>
        <v>-28.4</v>
      </c>
      <c r="F14" s="77"/>
    </row>
    <row r="15" spans="1:7" s="76" customFormat="1" ht="57" customHeight="1">
      <c r="A15" s="74" t="s">
        <v>116</v>
      </c>
      <c r="B15" s="91" t="s">
        <v>115</v>
      </c>
      <c r="C15" s="88">
        <f t="shared" si="1"/>
        <v>-14.2</v>
      </c>
      <c r="D15" s="87">
        <f t="shared" si="1"/>
        <v>-21.3</v>
      </c>
      <c r="E15" s="87">
        <f t="shared" si="1"/>
        <v>-28.4</v>
      </c>
      <c r="F15" s="77"/>
    </row>
    <row r="16" spans="1:7" s="76" customFormat="1" ht="82.9" customHeight="1">
      <c r="A16" s="90" t="s">
        <v>114</v>
      </c>
      <c r="B16" s="89" t="s">
        <v>113</v>
      </c>
      <c r="C16" s="88">
        <f>SUM(C17)</f>
        <v>-14.2</v>
      </c>
      <c r="D16" s="87">
        <f>SUM(D17)</f>
        <v>-21.3</v>
      </c>
      <c r="E16" s="87">
        <f>SUM(E17)</f>
        <v>-28.4</v>
      </c>
      <c r="F16" s="77"/>
    </row>
    <row r="17" spans="1:6" s="76" customFormat="1" ht="77.45" customHeight="1">
      <c r="A17" s="74" t="s">
        <v>193</v>
      </c>
      <c r="B17" s="86" t="s">
        <v>192</v>
      </c>
      <c r="C17" s="85">
        <v>-14.2</v>
      </c>
      <c r="D17" s="85">
        <v>-21.3</v>
      </c>
      <c r="E17" s="85">
        <v>-28.4</v>
      </c>
      <c r="F17" s="77"/>
    </row>
    <row r="18" spans="1:6" s="76" customFormat="1" ht="48" customHeight="1">
      <c r="A18" s="81" t="s">
        <v>112</v>
      </c>
      <c r="B18" s="83" t="s">
        <v>111</v>
      </c>
      <c r="C18" s="82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1" t="s">
        <v>110</v>
      </c>
      <c r="B19" s="83" t="s">
        <v>109</v>
      </c>
      <c r="C19" s="82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4" t="s">
        <v>108</v>
      </c>
      <c r="B20" s="83" t="s">
        <v>107</v>
      </c>
      <c r="C20" s="82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4" t="s">
        <v>106</v>
      </c>
      <c r="B21" s="83" t="s">
        <v>105</v>
      </c>
      <c r="C21" s="82"/>
      <c r="D21" s="70"/>
      <c r="E21" s="70"/>
      <c r="F21" s="77"/>
    </row>
    <row r="22" spans="1:6" s="76" customFormat="1" ht="52.9" customHeight="1">
      <c r="A22" s="81" t="s">
        <v>104</v>
      </c>
      <c r="B22" s="80" t="s">
        <v>103</v>
      </c>
      <c r="C22" s="79">
        <f>C25+C26</f>
        <v>221.30000000000018</v>
      </c>
      <c r="D22" s="78">
        <f>D25+D26</f>
        <v>21.299999999999955</v>
      </c>
      <c r="E22" s="78">
        <f>E25+E26</f>
        <v>28.400000000000318</v>
      </c>
      <c r="F22" s="77"/>
    </row>
    <row r="23" spans="1:6" s="68" customFormat="1" ht="40.15" customHeight="1">
      <c r="A23" s="72" t="s">
        <v>102</v>
      </c>
      <c r="B23" s="75" t="s">
        <v>101</v>
      </c>
      <c r="C23" s="70">
        <f t="shared" ref="C23:E24" si="3">SUM(C24)</f>
        <v>-2258.1999999999998</v>
      </c>
      <c r="D23" s="70">
        <f t="shared" si="3"/>
        <v>-1208.7</v>
      </c>
      <c r="E23" s="70">
        <f t="shared" si="3"/>
        <v>-1230.5999999999999</v>
      </c>
      <c r="F23" s="69"/>
    </row>
    <row r="24" spans="1:6" s="60" customFormat="1" ht="46.15" customHeight="1">
      <c r="A24" s="74" t="s">
        <v>100</v>
      </c>
      <c r="B24" s="73" t="s">
        <v>99</v>
      </c>
      <c r="C24" s="56">
        <f t="shared" si="3"/>
        <v>-2258.1999999999998</v>
      </c>
      <c r="D24" s="56">
        <f t="shared" si="3"/>
        <v>-1208.7</v>
      </c>
      <c r="E24" s="56">
        <f t="shared" si="3"/>
        <v>-1230.5999999999999</v>
      </c>
      <c r="F24" s="61"/>
    </row>
    <row r="25" spans="1:6" s="60" customFormat="1" ht="58.15" customHeight="1">
      <c r="A25" s="74" t="s">
        <v>194</v>
      </c>
      <c r="B25" s="73" t="s">
        <v>195</v>
      </c>
      <c r="C25" s="56">
        <f ca="1">-Приложение1!C11-C30</f>
        <v>-2258.1999999999998</v>
      </c>
      <c r="D25" s="56">
        <f ca="1">-Приложение1!D11-D30</f>
        <v>-1208.7</v>
      </c>
      <c r="E25" s="56">
        <f ca="1">-Приложение1!E11-E30</f>
        <v>-1230.5999999999999</v>
      </c>
      <c r="F25" s="61"/>
    </row>
    <row r="26" spans="1:6" s="68" customFormat="1" ht="43.15" customHeight="1">
      <c r="A26" s="72" t="s">
        <v>98</v>
      </c>
      <c r="B26" s="71" t="s">
        <v>97</v>
      </c>
      <c r="C26" s="70">
        <f t="shared" ref="C26:E27" si="4">SUM(C27)</f>
        <v>2479.5</v>
      </c>
      <c r="D26" s="70">
        <f t="shared" si="4"/>
        <v>1230</v>
      </c>
      <c r="E26" s="70">
        <f t="shared" si="4"/>
        <v>1259.0000000000002</v>
      </c>
      <c r="F26" s="69"/>
    </row>
    <row r="27" spans="1:6" s="60" customFormat="1" ht="47.45" customHeight="1">
      <c r="A27" s="67" t="s">
        <v>96</v>
      </c>
      <c r="B27" s="66" t="s">
        <v>95</v>
      </c>
      <c r="C27" s="56">
        <f t="shared" si="4"/>
        <v>2479.5</v>
      </c>
      <c r="D27" s="56">
        <f t="shared" si="4"/>
        <v>1230</v>
      </c>
      <c r="E27" s="56">
        <f t="shared" si="4"/>
        <v>1259.0000000000002</v>
      </c>
      <c r="F27" s="61"/>
    </row>
    <row r="28" spans="1:6" s="60" customFormat="1" ht="56.45" customHeight="1">
      <c r="A28" s="65" t="s">
        <v>94</v>
      </c>
      <c r="B28" s="64" t="s">
        <v>93</v>
      </c>
      <c r="C28" s="56">
        <f ca="1">-C17+'Приложение 2'!J7</f>
        <v>2479.5</v>
      </c>
      <c r="D28" s="56">
        <f ca="1">-D17+'Приложение 2'!K7</f>
        <v>1230</v>
      </c>
      <c r="E28" s="56">
        <f ca="1">-E17+'Приложение 2'!L7</f>
        <v>1259.0000000000002</v>
      </c>
      <c r="F28" s="61"/>
    </row>
    <row r="29" spans="1:6" s="60" customFormat="1" ht="78.75" customHeight="1">
      <c r="A29" s="63" t="s">
        <v>92</v>
      </c>
      <c r="B29" s="62" t="s">
        <v>196</v>
      </c>
      <c r="C29" s="56"/>
      <c r="D29" s="56"/>
      <c r="E29" s="56"/>
      <c r="F29" s="61"/>
    </row>
    <row r="30" spans="1:6" ht="37.15" customHeight="1">
      <c r="A30" s="59"/>
      <c r="B30" s="58" t="s">
        <v>172</v>
      </c>
      <c r="C30" s="57">
        <v>608.9</v>
      </c>
      <c r="D30" s="56">
        <v>619.5</v>
      </c>
      <c r="E30" s="56">
        <v>632.1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2022-03-16T07:22:51Z</cp:lastPrinted>
  <dcterms:created xsi:type="dcterms:W3CDTF">2006-09-16T00:00:00Z</dcterms:created>
  <dcterms:modified xsi:type="dcterms:W3CDTF">2022-03-18T10:25:20Z</dcterms:modified>
</cp:coreProperties>
</file>