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Админ\Desktop\НПА\СЕССИИ\Сессия-2021год\29 декабря 2021\"/>
    </mc:Choice>
  </mc:AlternateContent>
  <bookViews>
    <workbookView xWindow="0" yWindow="0" windowWidth="20490" windowHeight="7620" tabRatio="960" activeTab="6"/>
  </bookViews>
  <sheets>
    <sheet name="Прил 1" sheetId="15" r:id="rId1"/>
    <sheet name="Приложение 2" sheetId="2" r:id="rId2"/>
    <sheet name="Приложение 3" sheetId="3" r:id="rId3"/>
    <sheet name="Приложение 4" sheetId="4" r:id="rId4"/>
    <sheet name="Приложение 5" sheetId="6" r:id="rId5"/>
    <sheet name="прил 6" sheetId="14" r:id="rId6"/>
    <sheet name="прил7" sheetId="13" r:id="rId7"/>
  </sheets>
  <definedNames>
    <definedName name="_xlnm._FilterDatabase" localSheetId="2" hidden="1">'Приложение 3'!$A$1:$L$86</definedName>
    <definedName name="_xlnm._FilterDatabase" localSheetId="3" hidden="1">'Приложение 4'!$A$1:$K$84</definedName>
    <definedName name="_xlnm._FilterDatabase" localSheetId="4" hidden="1">'Приложение 5'!$A$1:$L$107</definedName>
    <definedName name="Z_146E8F15_80AC_4549_8E02_D6058BD21F29_.wvu.FilterData" localSheetId="2" hidden="1">'Приложение 3'!$A$1:$L$86</definedName>
    <definedName name="Z_146E8F15_80AC_4549_8E02_D6058BD21F29_.wvu.FilterData" localSheetId="3" hidden="1">'Приложение 4'!$A$1:$K$84</definedName>
    <definedName name="Z_146E8F15_80AC_4549_8E02_D6058BD21F29_.wvu.FilterData" localSheetId="4" hidden="1">'Приложение 5'!$A$6:$L$107</definedName>
    <definedName name="Z_146E8F15_80AC_4549_8E02_D6058BD21F29_.wvu.PrintArea" localSheetId="1" hidden="1">'Приложение 2'!$A$1:$E$36</definedName>
    <definedName name="Z_1F1289EE_F3DA_4F9E_9F23_CD1DBBB60441_.wvu.FilterData" localSheetId="3" hidden="1">'Приложение 4'!$A$1:$K$84</definedName>
    <definedName name="Z_2EE6EB00_C2BB_404A_98A6_E66B3D281ECF_.wvu.FilterData" localSheetId="2" hidden="1">'Приложение 3'!$A$6:$L$79</definedName>
    <definedName name="Z_2EE6EB00_C2BB_404A_98A6_E66B3D281ECF_.wvu.FilterData" localSheetId="3" hidden="1">'Приложение 4'!$A$6:$O$84</definedName>
    <definedName name="Z_2EE6EB00_C2BB_404A_98A6_E66B3D281ECF_.wvu.FilterData" localSheetId="4" hidden="1">'Приложение 5'!$A$6:$L$107</definedName>
    <definedName name="Z_2EE6EB00_C2BB_404A_98A6_E66B3D281ECF_.wvu.PrintArea" localSheetId="1" hidden="1">'Приложение 2'!$A$1:$E$36</definedName>
    <definedName name="Z_D2A2E364_7F41_4DF0_B445_F266635B8190_.wvu.FilterData" localSheetId="2" hidden="1">'Приложение 3'!$A$1:$L$86</definedName>
    <definedName name="Z_D2A2E364_7F41_4DF0_B445_F266635B8190_.wvu.FilterData" localSheetId="3" hidden="1">'Приложение 4'!$A$1:$K$84</definedName>
    <definedName name="Z_D2A2E364_7F41_4DF0_B445_F266635B8190_.wvu.FilterData" localSheetId="4" hidden="1">'Приложение 5'!$A$6:$L$107</definedName>
    <definedName name="Z_D2A2E364_7F41_4DF0_B445_F266635B8190_.wvu.PrintArea" localSheetId="1" hidden="1">'Приложение 2'!$A$1:$E$36</definedName>
    <definedName name="Z_E262048E_84F9_43BC_A071_99F77224052B_.wvu.FilterData" localSheetId="4" hidden="1">'Приложение 5'!$A$6:$L$107</definedName>
    <definedName name="_xlnm.Print_Area" localSheetId="5">'прил 6'!$A$1:$E$29</definedName>
    <definedName name="_xlnm.Print_Area" localSheetId="6">прил7!$A$1:$E$20</definedName>
    <definedName name="_xlnm.Print_Area" localSheetId="1">'Приложение 2'!$A$1:$E$36</definedName>
    <definedName name="_xlnm.Print_Area" localSheetId="2">'Приложение 3'!$A$1:$L$86</definedName>
  </definedNames>
  <calcPr calcId="162913"/>
  <customWorkbookViews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</customWorkbookViews>
</workbook>
</file>

<file path=xl/calcChain.xml><?xml version="1.0" encoding="utf-8"?>
<calcChain xmlns="http://schemas.openxmlformats.org/spreadsheetml/2006/main">
  <c r="J78" i="6" l="1"/>
  <c r="J77" i="6" s="1"/>
  <c r="J76" i="6" s="1"/>
  <c r="J75" i="6" s="1"/>
  <c r="J74" i="6" s="1"/>
  <c r="J73" i="6" s="1"/>
  <c r="A74" i="6"/>
  <c r="A75" i="6"/>
  <c r="A76" i="6"/>
  <c r="A77" i="6"/>
  <c r="A79" i="6"/>
  <c r="A78" i="6"/>
  <c r="J65" i="6"/>
  <c r="J64" i="6" s="1"/>
  <c r="J63" i="6" s="1"/>
  <c r="J62" i="6" s="1"/>
  <c r="J61" i="6" s="1"/>
  <c r="J60" i="6" s="1"/>
  <c r="A60" i="6"/>
  <c r="A61" i="6"/>
  <c r="A62" i="6"/>
  <c r="A63" i="6"/>
  <c r="A64" i="6"/>
  <c r="A65" i="6"/>
  <c r="I25" i="4"/>
  <c r="I24" i="4" s="1"/>
  <c r="I23" i="4" s="1"/>
  <c r="I16" i="4"/>
  <c r="I15" i="4" s="1"/>
  <c r="I14" i="4" s="1"/>
  <c r="A14" i="4"/>
  <c r="I22" i="4"/>
  <c r="J71" i="3"/>
  <c r="J26" i="3"/>
  <c r="J25" i="3" s="1"/>
  <c r="A25" i="3"/>
  <c r="A73" i="6" s="1"/>
  <c r="A26" i="3"/>
  <c r="A24" i="4" s="1"/>
  <c r="A27" i="3"/>
  <c r="A25" i="4" s="1"/>
  <c r="A17" i="3"/>
  <c r="A15" i="4" s="1"/>
  <c r="A18" i="3"/>
  <c r="A16" i="4" s="1"/>
  <c r="J17" i="3"/>
  <c r="J16" i="3" s="1"/>
  <c r="L101" i="6"/>
  <c r="L100" i="6" s="1"/>
  <c r="L99" i="6" s="1"/>
  <c r="L98" i="6" s="1"/>
  <c r="L97" i="6" s="1"/>
  <c r="L96" i="6" s="1"/>
  <c r="K101" i="6"/>
  <c r="K100" i="6" s="1"/>
  <c r="K99" i="6" s="1"/>
  <c r="K98" i="6" s="1"/>
  <c r="K97" i="6" s="1"/>
  <c r="K96" i="6" s="1"/>
  <c r="J101" i="6"/>
  <c r="J100" i="6" s="1"/>
  <c r="J99" i="6" s="1"/>
  <c r="J98" i="6" s="1"/>
  <c r="J97" i="6" s="1"/>
  <c r="J96" i="6" s="1"/>
  <c r="A100" i="6"/>
  <c r="A99" i="6"/>
  <c r="A98" i="6"/>
  <c r="A97" i="6"/>
  <c r="A96" i="6"/>
  <c r="L95" i="6"/>
  <c r="L94" i="6" s="1"/>
  <c r="L93" i="6" s="1"/>
  <c r="L92" i="6" s="1"/>
  <c r="L91" i="6" s="1"/>
  <c r="L90" i="6" s="1"/>
  <c r="K95" i="6"/>
  <c r="K94" i="6" s="1"/>
  <c r="K93" i="6" s="1"/>
  <c r="K92" i="6" s="1"/>
  <c r="K91" i="6" s="1"/>
  <c r="K90" i="6" s="1"/>
  <c r="J95" i="6"/>
  <c r="J94" i="6" s="1"/>
  <c r="J93" i="6" s="1"/>
  <c r="J92" i="6" s="1"/>
  <c r="J91" i="6" s="1"/>
  <c r="J90" i="6" s="1"/>
  <c r="K30" i="4"/>
  <c r="K28" i="4"/>
  <c r="K59" i="4"/>
  <c r="K58" i="4" s="1"/>
  <c r="J59" i="4"/>
  <c r="I59" i="4"/>
  <c r="I58" i="4" s="1"/>
  <c r="I57" i="4" s="1"/>
  <c r="K51" i="4"/>
  <c r="J51" i="4"/>
  <c r="I51" i="4"/>
  <c r="A42" i="4"/>
  <c r="K41" i="4"/>
  <c r="K40" i="4" s="1"/>
  <c r="J41" i="4"/>
  <c r="J40" i="4" s="1"/>
  <c r="I41" i="4"/>
  <c r="I40" i="4" s="1"/>
  <c r="K35" i="4"/>
  <c r="J35" i="4"/>
  <c r="I35" i="4"/>
  <c r="J30" i="4"/>
  <c r="J29" i="4" s="1"/>
  <c r="I30" i="4"/>
  <c r="I29" i="4" s="1"/>
  <c r="J28" i="4"/>
  <c r="I28" i="4"/>
  <c r="K22" i="4"/>
  <c r="J22" i="4"/>
  <c r="A17" i="4"/>
  <c r="K13" i="4"/>
  <c r="J13" i="4"/>
  <c r="I13" i="4"/>
  <c r="A95" i="6"/>
  <c r="A101" i="6" s="1"/>
  <c r="A94" i="6"/>
  <c r="A93" i="6"/>
  <c r="A92" i="6"/>
  <c r="A91" i="6"/>
  <c r="A90" i="6"/>
  <c r="A18" i="6"/>
  <c r="A9" i="6"/>
  <c r="K70" i="4"/>
  <c r="J70" i="4"/>
  <c r="I70" i="4"/>
  <c r="A63" i="4"/>
  <c r="A55" i="4"/>
  <c r="L59" i="6"/>
  <c r="L58" i="6" s="1"/>
  <c r="L57" i="6" s="1"/>
  <c r="L56" i="6" s="1"/>
  <c r="L55" i="6" s="1"/>
  <c r="L54" i="6" s="1"/>
  <c r="K83" i="4"/>
  <c r="K82" i="4" s="1"/>
  <c r="K81" i="4" s="1"/>
  <c r="K80" i="4" s="1"/>
  <c r="K79" i="4" s="1"/>
  <c r="K78" i="4" s="1"/>
  <c r="J84" i="4"/>
  <c r="K59" i="6" s="1"/>
  <c r="K58" i="6" s="1"/>
  <c r="K57" i="6" s="1"/>
  <c r="K56" i="6" s="1"/>
  <c r="K55" i="6" s="1"/>
  <c r="K54" i="6" s="1"/>
  <c r="L85" i="3"/>
  <c r="L84" i="3" s="1"/>
  <c r="L83" i="3" s="1"/>
  <c r="L82" i="3" s="1"/>
  <c r="L81" i="3" s="1"/>
  <c r="L80" i="3" s="1"/>
  <c r="K85" i="3"/>
  <c r="J83" i="4" s="1"/>
  <c r="A84" i="4"/>
  <c r="A56" i="6" s="1"/>
  <c r="A83" i="4"/>
  <c r="A55" i="6" s="1"/>
  <c r="A82" i="4"/>
  <c r="A54" i="6" s="1"/>
  <c r="A81" i="4"/>
  <c r="A80" i="4"/>
  <c r="A79" i="4"/>
  <c r="A58" i="6" s="1"/>
  <c r="A78" i="4"/>
  <c r="A57" i="6" s="1"/>
  <c r="E26" i="2"/>
  <c r="D26" i="2"/>
  <c r="J60" i="3"/>
  <c r="J59" i="3" s="1"/>
  <c r="J56" i="3" s="1"/>
  <c r="J55" i="3" s="1"/>
  <c r="J54" i="3" s="1"/>
  <c r="L29" i="3"/>
  <c r="K60" i="3"/>
  <c r="K59" i="3" s="1"/>
  <c r="K56" i="3" s="1"/>
  <c r="K55" i="3" s="1"/>
  <c r="K54" i="3" s="1"/>
  <c r="L60" i="3"/>
  <c r="L59" i="3" s="1"/>
  <c r="L56" i="3" s="1"/>
  <c r="L55" i="3" s="1"/>
  <c r="L54" i="3" s="1"/>
  <c r="E35" i="2"/>
  <c r="D35" i="2"/>
  <c r="C35" i="2"/>
  <c r="E33" i="2"/>
  <c r="D33" i="2"/>
  <c r="C33" i="2"/>
  <c r="E31" i="2"/>
  <c r="E30" i="2" s="1"/>
  <c r="D31" i="2"/>
  <c r="D30" i="2" s="1"/>
  <c r="C31" i="2"/>
  <c r="C30" i="2" s="1"/>
  <c r="E28" i="2"/>
  <c r="E25" i="2" s="1"/>
  <c r="D28" i="2"/>
  <c r="C28" i="2"/>
  <c r="C26" i="2"/>
  <c r="E23" i="2"/>
  <c r="D23" i="2"/>
  <c r="C23" i="2"/>
  <c r="E21" i="2"/>
  <c r="D21" i="2"/>
  <c r="C21" i="2"/>
  <c r="E19" i="2"/>
  <c r="E18" i="2" s="1"/>
  <c r="D19" i="2"/>
  <c r="C19" i="2"/>
  <c r="C18" i="2"/>
  <c r="E16" i="2"/>
  <c r="D16" i="2"/>
  <c r="C16" i="2"/>
  <c r="E14" i="2"/>
  <c r="E13" i="2" s="1"/>
  <c r="D14" i="2"/>
  <c r="C14" i="2"/>
  <c r="C13" i="2" s="1"/>
  <c r="D13" i="2" l="1"/>
  <c r="D18" i="2"/>
  <c r="D25" i="2"/>
  <c r="A23" i="4"/>
  <c r="K84" i="3"/>
  <c r="E11" i="2"/>
  <c r="E12" i="2" s="1"/>
  <c r="D11" i="2"/>
  <c r="D12" i="2" s="1"/>
  <c r="C25" i="2"/>
  <c r="C12" i="2" s="1"/>
  <c r="C11" i="2" s="1"/>
  <c r="C25" i="14" s="1"/>
  <c r="K57" i="4"/>
  <c r="K56" i="4" s="1"/>
  <c r="K54" i="4" s="1"/>
  <c r="K53" i="4" s="1"/>
  <c r="K52" i="4" s="1"/>
  <c r="I56" i="4"/>
  <c r="I54" i="4" s="1"/>
  <c r="I53" i="4" s="1"/>
  <c r="I52" i="4" s="1"/>
  <c r="L58" i="3"/>
  <c r="L57" i="3" s="1"/>
  <c r="K58" i="3"/>
  <c r="K57" i="3" s="1"/>
  <c r="J58" i="3"/>
  <c r="J57" i="3" s="1"/>
  <c r="D25" i="14"/>
  <c r="E25" i="14"/>
  <c r="K83" i="3" l="1"/>
  <c r="J82" i="4"/>
  <c r="L40" i="6"/>
  <c r="L39" i="6" s="1"/>
  <c r="L38" i="6" s="1"/>
  <c r="L37" i="6" s="1"/>
  <c r="L36" i="6" s="1"/>
  <c r="K40" i="6"/>
  <c r="J40" i="6"/>
  <c r="J39" i="6" s="1"/>
  <c r="J38" i="6" s="1"/>
  <c r="J37" i="6" s="1"/>
  <c r="J36" i="6" s="1"/>
  <c r="K39" i="6"/>
  <c r="K38" i="6" s="1"/>
  <c r="K37" i="6" s="1"/>
  <c r="K36" i="6" s="1"/>
  <c r="K50" i="4"/>
  <c r="K49" i="4" s="1"/>
  <c r="J50" i="4"/>
  <c r="J49" i="4" s="1"/>
  <c r="I50" i="4"/>
  <c r="I49" i="4" s="1"/>
  <c r="L50" i="3"/>
  <c r="K50" i="3"/>
  <c r="J50" i="3"/>
  <c r="L107" i="6"/>
  <c r="L106" i="6" s="1"/>
  <c r="L105" i="6" s="1"/>
  <c r="L104" i="6" s="1"/>
  <c r="L103" i="6" s="1"/>
  <c r="L102" i="6" s="1"/>
  <c r="K107" i="6"/>
  <c r="K106" i="6" s="1"/>
  <c r="K105" i="6" s="1"/>
  <c r="K104" i="6" s="1"/>
  <c r="K103" i="6" s="1"/>
  <c r="K102" i="6" s="1"/>
  <c r="L89" i="6"/>
  <c r="L88" i="6" s="1"/>
  <c r="L87" i="6" s="1"/>
  <c r="L86" i="6" s="1"/>
  <c r="L85" i="6" s="1"/>
  <c r="K89" i="6"/>
  <c r="K88" i="6" s="1"/>
  <c r="K87" i="6" s="1"/>
  <c r="K86" i="6" s="1"/>
  <c r="K85" i="6" s="1"/>
  <c r="L84" i="6"/>
  <c r="L83" i="6" s="1"/>
  <c r="L82" i="6" s="1"/>
  <c r="L81" i="6" s="1"/>
  <c r="K84" i="6"/>
  <c r="K83" i="6" s="1"/>
  <c r="K82" i="6" s="1"/>
  <c r="K81" i="6" s="1"/>
  <c r="K80" i="6" s="1"/>
  <c r="L72" i="6"/>
  <c r="L71" i="6" s="1"/>
  <c r="L70" i="6" s="1"/>
  <c r="L69" i="6" s="1"/>
  <c r="L68" i="6" s="1"/>
  <c r="L67" i="6" s="1"/>
  <c r="L66" i="6" s="1"/>
  <c r="K72" i="6"/>
  <c r="K71" i="6" s="1"/>
  <c r="K70" i="6" s="1"/>
  <c r="K69" i="6" s="1"/>
  <c r="K68" i="6" s="1"/>
  <c r="K67" i="6" s="1"/>
  <c r="K66" i="6" s="1"/>
  <c r="L53" i="6"/>
  <c r="L52" i="6" s="1"/>
  <c r="L51" i="6" s="1"/>
  <c r="L50" i="6" s="1"/>
  <c r="L49" i="6" s="1"/>
  <c r="L48" i="6" s="1"/>
  <c r="L47" i="6" s="1"/>
  <c r="K53" i="6"/>
  <c r="K52" i="6" s="1"/>
  <c r="K51" i="6" s="1"/>
  <c r="K50" i="6" s="1"/>
  <c r="K49" i="6" s="1"/>
  <c r="K48" i="6" s="1"/>
  <c r="K47" i="6" s="1"/>
  <c r="K45" i="6"/>
  <c r="K44" i="6" s="1"/>
  <c r="K43" i="6" s="1"/>
  <c r="K42" i="6" s="1"/>
  <c r="K41" i="6" s="1"/>
  <c r="L45" i="6"/>
  <c r="L44" i="6" s="1"/>
  <c r="L43" i="6" s="1"/>
  <c r="L42" i="6" s="1"/>
  <c r="L41" i="6" s="1"/>
  <c r="K31" i="6"/>
  <c r="K30" i="6" s="1"/>
  <c r="K29" i="6" s="1"/>
  <c r="K28" i="6" s="1"/>
  <c r="K27" i="6" s="1"/>
  <c r="K26" i="6" s="1"/>
  <c r="L31" i="6"/>
  <c r="L30" i="6" s="1"/>
  <c r="L29" i="6" s="1"/>
  <c r="L28" i="6" s="1"/>
  <c r="L27" i="6" s="1"/>
  <c r="L26" i="6" s="1"/>
  <c r="K25" i="6"/>
  <c r="K24" i="6" s="1"/>
  <c r="K23" i="6" s="1"/>
  <c r="K22" i="6" s="1"/>
  <c r="K21" i="6" s="1"/>
  <c r="K20" i="6" s="1"/>
  <c r="L25" i="6"/>
  <c r="L24" i="6" s="1"/>
  <c r="L23" i="6" s="1"/>
  <c r="L22" i="6" s="1"/>
  <c r="L21" i="6" s="1"/>
  <c r="L20" i="6" s="1"/>
  <c r="L16" i="6"/>
  <c r="L15" i="6" s="1"/>
  <c r="L14" i="6" s="1"/>
  <c r="L13" i="6" s="1"/>
  <c r="L12" i="6" s="1"/>
  <c r="L11" i="6" s="1"/>
  <c r="L10" i="6" s="1"/>
  <c r="K16" i="6"/>
  <c r="K15" i="6" s="1"/>
  <c r="K14" i="6" s="1"/>
  <c r="K13" i="6" s="1"/>
  <c r="K12" i="6" s="1"/>
  <c r="K11" i="6" s="1"/>
  <c r="K10" i="6" s="1"/>
  <c r="J107" i="6"/>
  <c r="J106" i="6" s="1"/>
  <c r="J105" i="6" s="1"/>
  <c r="J104" i="6" s="1"/>
  <c r="J103" i="6" s="1"/>
  <c r="J102" i="6" s="1"/>
  <c r="J89" i="6"/>
  <c r="J88" i="6" s="1"/>
  <c r="J87" i="6" s="1"/>
  <c r="J86" i="6" s="1"/>
  <c r="J85" i="6" s="1"/>
  <c r="J84" i="6"/>
  <c r="J83" i="6" s="1"/>
  <c r="J82" i="6" s="1"/>
  <c r="J81" i="6" s="1"/>
  <c r="J72" i="6"/>
  <c r="J71" i="6" s="1"/>
  <c r="J70" i="6" s="1"/>
  <c r="J69" i="6" s="1"/>
  <c r="J68" i="6" s="1"/>
  <c r="J67" i="6" s="1"/>
  <c r="J53" i="6"/>
  <c r="J52" i="6" s="1"/>
  <c r="J51" i="6" s="1"/>
  <c r="J50" i="6" s="1"/>
  <c r="J49" i="6" s="1"/>
  <c r="J48" i="6" s="1"/>
  <c r="J47" i="6" s="1"/>
  <c r="J46" i="6" s="1"/>
  <c r="J45" i="6"/>
  <c r="J44" i="6" s="1"/>
  <c r="J43" i="6" s="1"/>
  <c r="J42" i="6" s="1"/>
  <c r="J41" i="6" s="1"/>
  <c r="J31" i="6"/>
  <c r="J30" i="6" s="1"/>
  <c r="J29" i="6" s="1"/>
  <c r="J28" i="6" s="1"/>
  <c r="J27" i="6" s="1"/>
  <c r="J26" i="6" s="1"/>
  <c r="J25" i="6"/>
  <c r="J24" i="6" s="1"/>
  <c r="J23" i="6" s="1"/>
  <c r="J22" i="6" s="1"/>
  <c r="J21" i="6" s="1"/>
  <c r="J20" i="6" s="1"/>
  <c r="J16" i="6"/>
  <c r="J15" i="6" s="1"/>
  <c r="J14" i="6" s="1"/>
  <c r="J13" i="6" s="1"/>
  <c r="J12" i="6" s="1"/>
  <c r="J11" i="6" s="1"/>
  <c r="J10" i="6" s="1"/>
  <c r="K77" i="4"/>
  <c r="J77" i="4"/>
  <c r="I77" i="4"/>
  <c r="K69" i="4"/>
  <c r="J69" i="4"/>
  <c r="I69" i="4"/>
  <c r="K68" i="4"/>
  <c r="K67" i="4" s="1"/>
  <c r="K66" i="4" s="1"/>
  <c r="J68" i="4"/>
  <c r="J67" i="4" s="1"/>
  <c r="J66" i="4" s="1"/>
  <c r="I68" i="4"/>
  <c r="I67" i="4" s="1"/>
  <c r="I66" i="4" s="1"/>
  <c r="K39" i="4"/>
  <c r="K38" i="4" s="1"/>
  <c r="K37" i="4" s="1"/>
  <c r="K36" i="4" s="1"/>
  <c r="J39" i="4"/>
  <c r="J38" i="4" s="1"/>
  <c r="J37" i="4" s="1"/>
  <c r="J36" i="4" s="1"/>
  <c r="I39" i="4"/>
  <c r="I38" i="4" s="1"/>
  <c r="I37" i="4" s="1"/>
  <c r="I36" i="4" s="1"/>
  <c r="K34" i="4"/>
  <c r="K33" i="4" s="1"/>
  <c r="J34" i="4"/>
  <c r="J33" i="4" s="1"/>
  <c r="I34" i="4"/>
  <c r="I33" i="4" s="1"/>
  <c r="K21" i="4"/>
  <c r="J21" i="4"/>
  <c r="I21" i="4"/>
  <c r="I20" i="4" s="1"/>
  <c r="K12" i="4"/>
  <c r="K11" i="4" s="1"/>
  <c r="K10" i="4" s="1"/>
  <c r="K9" i="4" s="1"/>
  <c r="J12" i="4"/>
  <c r="J11" i="4" s="1"/>
  <c r="J10" i="4" s="1"/>
  <c r="J9" i="4" s="1"/>
  <c r="I12" i="4"/>
  <c r="I11" i="4" s="1"/>
  <c r="I10" i="4" s="1"/>
  <c r="I9" i="4" s="1"/>
  <c r="I8" i="4" s="1"/>
  <c r="L78" i="3"/>
  <c r="L77" i="3" s="1"/>
  <c r="L76" i="3" s="1"/>
  <c r="L75" i="3" s="1"/>
  <c r="L74" i="3" s="1"/>
  <c r="L73" i="3" s="1"/>
  <c r="K78" i="3"/>
  <c r="K77" i="3" s="1"/>
  <c r="K76" i="3" s="1"/>
  <c r="K75" i="3" s="1"/>
  <c r="K74" i="3" s="1"/>
  <c r="K73" i="3" s="1"/>
  <c r="J78" i="3"/>
  <c r="J76" i="4" l="1"/>
  <c r="J75" i="4" s="1"/>
  <c r="J74" i="4" s="1"/>
  <c r="J73" i="4" s="1"/>
  <c r="J72" i="4" s="1"/>
  <c r="J71" i="4" s="1"/>
  <c r="I76" i="4"/>
  <c r="I75" i="4" s="1"/>
  <c r="I74" i="4" s="1"/>
  <c r="I73" i="4" s="1"/>
  <c r="I72" i="4" s="1"/>
  <c r="I71" i="4" s="1"/>
  <c r="K76" i="4"/>
  <c r="K75" i="4" s="1"/>
  <c r="K74" i="4" s="1"/>
  <c r="K73" i="4" s="1"/>
  <c r="K72" i="4" s="1"/>
  <c r="K71" i="4" s="1"/>
  <c r="J8" i="6"/>
  <c r="J9" i="6"/>
  <c r="L8" i="6"/>
  <c r="L9" i="6"/>
  <c r="K8" i="6"/>
  <c r="K9" i="6"/>
  <c r="J81" i="4"/>
  <c r="K82" i="3"/>
  <c r="J58" i="4"/>
  <c r="J57" i="4" s="1"/>
  <c r="J56" i="4" s="1"/>
  <c r="J54" i="4" s="1"/>
  <c r="J53" i="4" s="1"/>
  <c r="J52" i="4" s="1"/>
  <c r="L46" i="6"/>
  <c r="K46" i="6"/>
  <c r="L80" i="6"/>
  <c r="J80" i="6"/>
  <c r="J79" i="6" s="1"/>
  <c r="J66" i="6" s="1"/>
  <c r="I27" i="4"/>
  <c r="J27" i="4"/>
  <c r="K35" i="6"/>
  <c r="K48" i="4"/>
  <c r="K47" i="4" s="1"/>
  <c r="K46" i="4" s="1"/>
  <c r="K45" i="4" s="1"/>
  <c r="K44" i="4" s="1"/>
  <c r="K43" i="4" s="1"/>
  <c r="K42" i="4" s="1"/>
  <c r="J48" i="4"/>
  <c r="J47" i="4" s="1"/>
  <c r="J46" i="4" s="1"/>
  <c r="J45" i="4" s="1"/>
  <c r="J44" i="4" s="1"/>
  <c r="J43" i="4" s="1"/>
  <c r="J42" i="4" s="1"/>
  <c r="I48" i="4"/>
  <c r="I47" i="4" s="1"/>
  <c r="I46" i="4" s="1"/>
  <c r="I45" i="4" s="1"/>
  <c r="I44" i="4" s="1"/>
  <c r="I43" i="4" s="1"/>
  <c r="I42" i="4" s="1"/>
  <c r="J35" i="6"/>
  <c r="J34" i="6" s="1"/>
  <c r="J33" i="6" s="1"/>
  <c r="J32" i="6" s="1"/>
  <c r="L35" i="6"/>
  <c r="L34" i="6" s="1"/>
  <c r="L33" i="6" s="1"/>
  <c r="L32" i="6" s="1"/>
  <c r="K34" i="6"/>
  <c r="K33" i="6" s="1"/>
  <c r="K32" i="6" s="1"/>
  <c r="J19" i="6"/>
  <c r="K19" i="6"/>
  <c r="L19" i="6"/>
  <c r="I65" i="4"/>
  <c r="I64" i="4" s="1"/>
  <c r="I63" i="4" s="1"/>
  <c r="J32" i="4"/>
  <c r="J31" i="4" s="1"/>
  <c r="I32" i="4"/>
  <c r="I31" i="4" s="1"/>
  <c r="K32" i="4"/>
  <c r="K31" i="4" s="1"/>
  <c r="K29" i="4" s="1"/>
  <c r="K65" i="4"/>
  <c r="K64" i="4" s="1"/>
  <c r="K63" i="4" s="1"/>
  <c r="J65" i="4"/>
  <c r="J64" i="4" s="1"/>
  <c r="J63" i="4" s="1"/>
  <c r="J7" i="6" l="1"/>
  <c r="K7" i="6"/>
  <c r="L7" i="6"/>
  <c r="K27" i="4"/>
  <c r="K20" i="4" s="1"/>
  <c r="K19" i="4" s="1"/>
  <c r="K18" i="4" s="1"/>
  <c r="K17" i="4" s="1"/>
  <c r="J20" i="4"/>
  <c r="J19" i="4" s="1"/>
  <c r="J18" i="4" s="1"/>
  <c r="J26" i="4"/>
  <c r="I19" i="4"/>
  <c r="I18" i="4" s="1"/>
  <c r="I26" i="4"/>
  <c r="J17" i="6"/>
  <c r="J18" i="6"/>
  <c r="K18" i="6"/>
  <c r="L18" i="6"/>
  <c r="K81" i="3"/>
  <c r="J80" i="4"/>
  <c r="K17" i="6"/>
  <c r="L17" i="6"/>
  <c r="J62" i="4"/>
  <c r="J60" i="4" s="1"/>
  <c r="K62" i="4"/>
  <c r="K60" i="4" s="1"/>
  <c r="I62" i="4"/>
  <c r="I60" i="4" s="1"/>
  <c r="I17" i="4" l="1"/>
  <c r="I7" i="4" s="1"/>
  <c r="K26" i="4"/>
  <c r="J8" i="4"/>
  <c r="J17" i="4"/>
  <c r="K8" i="4"/>
  <c r="K7" i="4" s="1"/>
  <c r="J79" i="4"/>
  <c r="K80" i="3"/>
  <c r="J78" i="4" s="1"/>
  <c r="L71" i="3"/>
  <c r="L70" i="3" s="1"/>
  <c r="K71" i="3"/>
  <c r="K70" i="3" s="1"/>
  <c r="J70" i="3"/>
  <c r="L68" i="3"/>
  <c r="L67" i="3" s="1"/>
  <c r="K68" i="3"/>
  <c r="K67" i="3" s="1"/>
  <c r="J68" i="3"/>
  <c r="J67" i="3" s="1"/>
  <c r="J7" i="4" l="1"/>
  <c r="L66" i="3"/>
  <c r="K66" i="3"/>
  <c r="J66" i="3"/>
  <c r="J64" i="3" l="1"/>
  <c r="J63" i="3" s="1"/>
  <c r="J62" i="3" s="1"/>
  <c r="J65" i="3"/>
  <c r="L64" i="3"/>
  <c r="L65" i="3"/>
  <c r="K64" i="3"/>
  <c r="K65" i="3"/>
  <c r="L63" i="3"/>
  <c r="L62" i="3" s="1"/>
  <c r="K63" i="3"/>
  <c r="K62" i="3" s="1"/>
  <c r="C12" i="14"/>
  <c r="C11" i="14" s="1"/>
  <c r="D12" i="14"/>
  <c r="D11" i="14" s="1"/>
  <c r="E12" i="14"/>
  <c r="E11" i="14" s="1"/>
  <c r="C16" i="14"/>
  <c r="C15" i="14" s="1"/>
  <c r="C14" i="14" s="1"/>
  <c r="D16" i="14"/>
  <c r="D15" i="14" s="1"/>
  <c r="D14" i="14" s="1"/>
  <c r="E16" i="14"/>
  <c r="E15" i="14" s="1"/>
  <c r="E14" i="14" s="1"/>
  <c r="C20" i="14"/>
  <c r="C19" i="14" s="1"/>
  <c r="C18" i="14" s="1"/>
  <c r="D20" i="14"/>
  <c r="D19" i="14" s="1"/>
  <c r="D18" i="14" s="1"/>
  <c r="E20" i="14"/>
  <c r="E19" i="14" s="1"/>
  <c r="E18" i="14" s="1"/>
  <c r="C12" i="13"/>
  <c r="D12" i="13"/>
  <c r="E12" i="13"/>
  <c r="C19" i="13"/>
  <c r="C16" i="13" s="1"/>
  <c r="D19" i="13"/>
  <c r="D20" i="13" s="1"/>
  <c r="E19" i="13"/>
  <c r="E16" i="13" s="1"/>
  <c r="L14" i="3"/>
  <c r="D16" i="13" l="1"/>
  <c r="E20" i="13"/>
  <c r="C20" i="13"/>
  <c r="J14" i="3" l="1"/>
  <c r="J52" i="3"/>
  <c r="J77" i="3"/>
  <c r="J76" i="3" s="1"/>
  <c r="J75" i="3" s="1"/>
  <c r="J74" i="3" s="1"/>
  <c r="J73" i="3" s="1"/>
  <c r="J42" i="3"/>
  <c r="J41" i="3"/>
  <c r="J40" i="3" s="1"/>
  <c r="J39" i="3" s="1"/>
  <c r="J38" i="3" s="1"/>
  <c r="J36" i="3"/>
  <c r="J35" i="3" s="1"/>
  <c r="J34" i="3" s="1"/>
  <c r="J31" i="3"/>
  <c r="J29" i="3"/>
  <c r="J23" i="3"/>
  <c r="J22" i="3" s="1"/>
  <c r="L52" i="3"/>
  <c r="L42" i="3"/>
  <c r="L41" i="3"/>
  <c r="L40" i="3" s="1"/>
  <c r="L39" i="3" s="1"/>
  <c r="L38" i="3" s="1"/>
  <c r="L36" i="3"/>
  <c r="L35" i="3" s="1"/>
  <c r="L34" i="3" s="1"/>
  <c r="L31" i="3"/>
  <c r="L28" i="3" s="1"/>
  <c r="L23" i="3"/>
  <c r="L22" i="3" s="1"/>
  <c r="K52" i="3"/>
  <c r="K42" i="3"/>
  <c r="K41" i="3"/>
  <c r="K40" i="3" s="1"/>
  <c r="K39" i="3" s="1"/>
  <c r="K38" i="3" s="1"/>
  <c r="K36" i="3"/>
  <c r="K35" i="3" s="1"/>
  <c r="K34" i="3" s="1"/>
  <c r="K31" i="3"/>
  <c r="K29" i="3"/>
  <c r="K23" i="3"/>
  <c r="K22" i="3" s="1"/>
  <c r="K14" i="3"/>
  <c r="K13" i="3" s="1"/>
  <c r="K12" i="3" s="1"/>
  <c r="K11" i="3" s="1"/>
  <c r="K10" i="3" s="1"/>
  <c r="J28" i="3" l="1"/>
  <c r="J21" i="3" s="1"/>
  <c r="K28" i="3"/>
  <c r="K21" i="3" s="1"/>
  <c r="L21" i="3"/>
  <c r="J49" i="3"/>
  <c r="J48" i="3" s="1"/>
  <c r="J47" i="3" s="1"/>
  <c r="J46" i="3" s="1"/>
  <c r="J45" i="3" s="1"/>
  <c r="J44" i="3" s="1"/>
  <c r="K49" i="3"/>
  <c r="K48" i="3" s="1"/>
  <c r="K47" i="3" s="1"/>
  <c r="K46" i="3" s="1"/>
  <c r="K45" i="3" s="1"/>
  <c r="K44" i="3" s="1"/>
  <c r="L49" i="3"/>
  <c r="L48" i="3" s="1"/>
  <c r="L47" i="3" s="1"/>
  <c r="L46" i="3" s="1"/>
  <c r="L45" i="3" s="1"/>
  <c r="L44" i="3" s="1"/>
  <c r="J13" i="3"/>
  <c r="J12" i="3" s="1"/>
  <c r="J11" i="3" s="1"/>
  <c r="J10" i="3" s="1"/>
  <c r="L13" i="3"/>
  <c r="L12" i="3" s="1"/>
  <c r="L11" i="3" s="1"/>
  <c r="L10" i="3" s="1"/>
  <c r="K33" i="3"/>
  <c r="J33" i="3"/>
  <c r="L33" i="3"/>
  <c r="K20" i="3" l="1"/>
  <c r="K19" i="3" s="1"/>
  <c r="K9" i="3" s="1"/>
  <c r="L20" i="3"/>
  <c r="L19" i="3" s="1"/>
  <c r="L9" i="3" s="1"/>
  <c r="J20" i="3"/>
  <c r="J19" i="3" s="1"/>
  <c r="J9" i="3" l="1"/>
  <c r="J8" i="3" s="1"/>
  <c r="J7" i="3" s="1"/>
  <c r="C28" i="14" s="1"/>
  <c r="C27" i="14" s="1"/>
  <c r="C26" i="14" s="1"/>
  <c r="C22" i="14" s="1"/>
  <c r="K8" i="3"/>
  <c r="K7" i="3" s="1"/>
  <c r="D28" i="14" s="1"/>
  <c r="D27" i="14" s="1"/>
  <c r="D26" i="14" s="1"/>
  <c r="L8" i="3"/>
  <c r="L7" i="3" s="1"/>
  <c r="E28" i="14" s="1"/>
  <c r="E27" i="14" s="1"/>
  <c r="E26" i="14" s="1"/>
  <c r="D24" i="14"/>
  <c r="D23" i="14" s="1"/>
  <c r="D22" i="14" l="1"/>
  <c r="D10" i="14" s="1"/>
  <c r="E24" i="14" l="1"/>
  <c r="E23" i="14" s="1"/>
  <c r="E22" i="14"/>
  <c r="E10" i="14" s="1"/>
  <c r="C24" i="14"/>
  <c r="C23" i="14" s="1"/>
  <c r="C10" i="14"/>
</calcChain>
</file>

<file path=xl/sharedStrings.xml><?xml version="1.0" encoding="utf-8"?>
<sst xmlns="http://schemas.openxmlformats.org/spreadsheetml/2006/main" count="1816" uniqueCount="270">
  <si>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</si>
  <si>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</si>
  <si>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</si>
  <si>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</si>
  <si>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</si>
  <si>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</si>
  <si>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</si>
  <si>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</si>
  <si>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</si>
  <si>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</si>
  <si>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</si>
  <si>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</si>
  <si>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</si>
  <si>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</si>
  <si>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</si>
  <si>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</si>
  <si>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</si>
  <si>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</si>
  <si>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</si>
  <si>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</si>
  <si>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</si>
  <si>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</si>
  <si>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</si>
  <si>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Местные бюджеты,%</t>
  </si>
  <si>
    <t>Наименование дохода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</si>
  <si>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</si>
  <si>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</si>
  <si>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</si>
  <si>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№ п/п</t>
  </si>
  <si>
    <t>Сумма (тыс. рублей)</t>
  </si>
  <si>
    <t>2022 год</t>
  </si>
  <si>
    <t>2023 год</t>
  </si>
  <si>
    <t>2024 год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</si>
  <si>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</si>
  <si>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</si>
  <si>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</si>
  <si>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</si>
  <si>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Прочие субсидии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</si>
  <si>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</si>
  <si>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</si>
  <si>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2 02 49999 00 0000 150</t>
  </si>
  <si>
    <t>Прочие межбюджетные трансферты, передаваемые бюджетам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</si>
  <si>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</si>
  <si>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</si>
  <si>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</si>
  <si>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</si>
  <si>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</si>
  <si>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</si>
  <si>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</si>
  <si>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</si>
  <si>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</si>
  <si>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</si>
  <si>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</si>
  <si>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</si>
  <si>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 xml:space="preserve">Расходы на выплаты по оплате труда работников органов местного самоуправления </t>
  </si>
  <si>
    <t>Расходы на обеспечение функций органов местного самоуправления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</si>
  <si>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</si>
  <si>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</si>
  <si>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</si>
  <si>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</si>
  <si>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</si>
  <si>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</si>
  <si>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</si>
  <si>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</si>
  <si>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</si>
  <si>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</si>
  <si>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</si>
  <si>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</si>
  <si>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</si>
  <si>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</si>
  <si>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</si>
  <si>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</si>
  <si>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</si>
  <si>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</si>
  <si>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</si>
  <si>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</si>
  <si>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</si>
  <si>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</si>
  <si>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</si>
  <si>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</si>
  <si>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</si>
  <si>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</si>
  <si>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</si>
  <si>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</si>
  <si>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41110</t>
  </si>
  <si>
    <t>41120</t>
  </si>
  <si>
    <t>77150</t>
  </si>
  <si>
    <t>89</t>
  </si>
  <si>
    <t>0</t>
  </si>
  <si>
    <t>41180</t>
  </si>
  <si>
    <t>03010</t>
  </si>
  <si>
    <t>17</t>
  </si>
  <si>
    <t>44102</t>
  </si>
  <si>
    <t>Доходы от федеральных налогов и сборов</t>
  </si>
  <si>
    <t>В части погашения задолженности и перерасчетов по отмененным налогам, сборам и иным обязательным платежам</t>
  </si>
  <si>
    <t>Земельный налог (по обязательствам, возникшим до 1 января 2006 года), мобилизуемый на территориях поселений</t>
  </si>
  <si>
    <t>Налог с продаж</t>
  </si>
  <si>
    <t>Налог, взимаемый в виде стоимости патента в связи с применением упрощенной системы налогообложения (за налоговые периоды  с 1 января 2011 года по 1 января 2013 года)</t>
  </si>
  <si>
    <t>Налог на рекламу</t>
  </si>
  <si>
    <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</t>
  </si>
  <si>
    <t>Лицензионный сбор за право торговли спиртными напитками</t>
  </si>
  <si>
    <t>Прочие местные налоги и сборы</t>
  </si>
  <si>
    <t>В части доходов от оказания платных услуг (работ) и компенсации затрат государства</t>
  </si>
  <si>
    <t>Прочие доходы от оказания платных услуг (работ) получателями средств бюджетов муниципальных районов</t>
  </si>
  <si>
    <t>Прочие доходы от оказания платных услуг (работ) получателями средств бюджетов поселений</t>
  </si>
  <si>
    <t>Прочие доходы от компенсации затрат бюджетов муниципальных районов</t>
  </si>
  <si>
    <t>Прочие доходы от компенсации затрат бюджетов поселений</t>
  </si>
  <si>
    <t>В части административных платежей и сборов</t>
  </si>
  <si>
    <t>Платежи, взимаемые органами местного самоуправления (организациями) муниципальных районов за выполнение определенных функций</t>
  </si>
  <si>
    <t>Платежи, взимаемые органами местного самоуправления (организациями) поселений за выполнение определенных функций</t>
  </si>
  <si>
    <t>В части штрафов, санкций, возмещение ущерба</t>
  </si>
  <si>
    <t>Доходы от возмещения ущерба при возникновении страховых случаев, когда выгодоприобретателями выступают получатели средств бюджетов муниципальных районов</t>
  </si>
  <si>
    <t>Доходы от возмещения ущерба при возникновении страховых случаев, когда выгодоприобретателями выступают получатели средств бюджетов поселений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</si>
  <si>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муниципальных районов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</si>
  <si>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поселений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</si>
  <si>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муниципальных районов)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</si>
  <si>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поселений)</t>
  </si>
  <si>
    <t>Прочие поступления от денежных взысканий (штрафов) и иных сумм в возмещение ущерба, зачисляемые в бюджеты муниципальных районов</t>
  </si>
  <si>
    <t>Прочие поступления от денежных взысканий (штрафов) и иных сумм в возмещение ущерба, зачисляемые в бюджеты поселений</t>
  </si>
  <si>
    <t>В части прочих неналоговых доходов</t>
  </si>
  <si>
    <t>Невыясненные поступления, зачисляемые в бюджеты муниципальных районов</t>
  </si>
  <si>
    <t>Невыясненные поступления, зачисляемые в бюджеты поселений</t>
  </si>
  <si>
    <t>Прочие неналоговые доходы бюджетов муниципальных районов</t>
  </si>
  <si>
    <t>Прочие неналоговые доходы бюджетов поселений</t>
  </si>
  <si>
    <t>Объем привлечения</t>
  </si>
  <si>
    <t>в том числе</t>
  </si>
  <si>
    <t>Бюджетные кредиты от других бюджетов бюджетной системы Российской Федерации</t>
  </si>
  <si>
    <t>Кредиты кредитных организаций в валюте Российской Федерации</t>
  </si>
  <si>
    <t>I</t>
  </si>
  <si>
    <t>ВИДЫ ЗАИМСТВОВАНИЙ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</si>
  <si>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</si>
  <si>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</si>
  <si>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</si>
  <si>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</si>
  <si>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</si>
  <si>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</si>
  <si>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</si>
  <si>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</si>
  <si>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</si>
  <si>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</si>
  <si>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</si>
  <si>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</si>
  <si>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</si>
  <si>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</si>
  <si>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</si>
  <si>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</si>
  <si>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</si>
  <si>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</si>
  <si>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</si>
  <si>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</si>
  <si>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</si>
  <si>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>000 01 03 01 00 05 0000 810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</si>
  <si>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</si>
  <si>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</si>
  <si>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</si>
  <si>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</si>
  <si>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</si>
  <si>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</si>
  <si>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>000 01 02 00 00 05 0000 710</t>
  </si>
  <si>
    <t>000 01 02 00 00 00 0000 700</t>
  </si>
  <si>
    <t>000 01 02 00 00 00 0000 000</t>
  </si>
  <si>
    <t>ИСТОЧНИКИ ВНУТРЕННЕГО ФИНАНСИРОВАНИЯ ДЕФИЦИТОВ БЮДЖЕТОВ</t>
  </si>
  <si>
    <t>Приложение 1</t>
  </si>
  <si>
    <t>Национальная оборона</t>
  </si>
  <si>
    <t>Мобилизация и вневойсковая подготовка</t>
  </si>
  <si>
    <t>Программа повышения эффективности управления государственными финансами в Республике Мордовия</t>
  </si>
  <si>
    <t>Подпрограмма "Повышения эффективности межбюджетных отношений"</t>
  </si>
  <si>
    <t>Основное мероприятие: "Обеспечение осуществления органами местного самоуправления отдельных государственных полномочий"</t>
  </si>
  <si>
    <t>51180</t>
  </si>
  <si>
    <t>Осуществление первичного воинского учета на территориях где отсутствуют военные комиссариаты</t>
  </si>
  <si>
    <t>43010</t>
  </si>
  <si>
    <t>Уличное освещение</t>
  </si>
  <si>
    <t>43040</t>
  </si>
  <si>
    <t>Прочие мероприятия по благоустройству</t>
  </si>
  <si>
    <t>Дорожное хозяйство</t>
  </si>
  <si>
    <t>Бюджет поселение</t>
  </si>
  <si>
    <t>2 02 10000 00 0000 150</t>
  </si>
  <si>
    <t xml:space="preserve">  2 02 15001 00 0000 150</t>
  </si>
  <si>
    <t xml:space="preserve"> 2 02 15002 00 0000 150</t>
  </si>
  <si>
    <t xml:space="preserve"> 2 02 15002 10 0000 150</t>
  </si>
  <si>
    <t xml:space="preserve"> 2 02 20000 00 0000 150</t>
  </si>
  <si>
    <t xml:space="preserve">  2 02 25555 00 0000 150</t>
  </si>
  <si>
    <t xml:space="preserve">  2 02 25555 10  0000 150</t>
  </si>
  <si>
    <t xml:space="preserve">  2 02 25576 00 0000 150</t>
  </si>
  <si>
    <t xml:space="preserve"> 2 02 25576 10 0000 150</t>
  </si>
  <si>
    <t xml:space="preserve"> 2 02 29999 00 0000 150</t>
  </si>
  <si>
    <t>2 02 29999 10 0000 150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</si>
  <si>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</si>
  <si>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</si>
  <si>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</si>
  <si>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</si>
  <si>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</si>
  <si>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</si>
  <si>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</si>
  <si>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</si>
  <si>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>2 02 49999 10 0000 150</t>
  </si>
  <si>
    <t>2 07 00000 00 0000 000</t>
  </si>
  <si>
    <t>2 07 05000 10 0000 150</t>
  </si>
  <si>
    <t>Дотации бюджетам бюджетной системы Российской Федерации</t>
  </si>
  <si>
    <t xml:space="preserve">  Дотации на выравнивание бюджетной обеспеченности</t>
  </si>
  <si>
    <t xml:space="preserve">  Дотации бюджетам на поддержку мер по обеспечению сбалансированности бюджетов</t>
  </si>
  <si>
    <t xml:space="preserve">  Дотации бюджетам сельских поселений на поддержку мер по обеспечению сбалансированности бюджетов</t>
  </si>
  <si>
    <t xml:space="preserve">  Субсидии бюджетам бюджетной системы Российской Федерации (межбюджетные субсидии)</t>
  </si>
  <si>
    <t>Субсидии бюджетам на реализацию программ формирования современной городской среды</t>
  </si>
  <si>
    <t>Субсидии бюджетам на обеспечение комплексного развития сельских территорий</t>
  </si>
  <si>
    <t>Прочие субсидии бюджетам сельских поселений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</si>
  <si>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</si>
  <si>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</si>
  <si>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</si>
  <si>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</si>
  <si>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</si>
  <si>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Прочие межбюджетные трансферты , передаваемые бюджетам сельских поселений</t>
  </si>
  <si>
    <t>Прочие безвозмездные поступления</t>
  </si>
  <si>
    <t>Прочие безвозмезные поступления в бюджеты сельских поселений</t>
  </si>
  <si>
    <t>Приложение 6</t>
  </si>
  <si>
    <t>собственные доходы</t>
  </si>
  <si>
    <t>Приложение 7</t>
  </si>
  <si>
    <t>Обеспечение деятельности аппарата  Администрации</t>
  </si>
  <si>
    <t xml:space="preserve">Обеспечение деятельности аппарата  Администрации </t>
  </si>
  <si>
    <t xml:space="preserve">Непрограмные расходы в рамках обеспечение деятельности Администрации </t>
  </si>
  <si>
    <t>Непрограмные расходы в рамках обеспечение деятельности Администраци</t>
  </si>
  <si>
    <t xml:space="preserve">Приложение 2
к решению  Совета депутатов Пушкинского сельского поселения Ромодановского муниципального района  Республики Мордовия «О бюджете Пушкинского сельского поселения Ромодановского муниципального района  Республики Мордовия на 2022 год и на плановый период 2023 и 2024 годов»
</t>
  </si>
  <si>
    <t xml:space="preserve">ОБЪЕМ 
БЕЗВОЗМЕЗДНЫХ ПОСТУПЛЕНИЙ В БЮДЖЕТ ПУШКИНСКОГО СЕЛЬСКОГО ПОСЕЛЕНИЯ  РОМОДАНОВСКОГО МУНИЦИПАЛЬНОГО РАЙОНА  РЕСПУБЛИКИ МОРДОВИЯ НА 2022 ГОД И НА ПЛАНОВЫЙ ПЕРИОД 2023 И 2024 ГОДОВ
</t>
  </si>
  <si>
    <t>Приложение 3 
к решению  Совета депутатов Пушкинского сельского поселения Ромодановского муниципального района Республики Мордовия «О бюджете Пушкинского сельского поселения Ромодановского муниципального района Республики Мордовия на 2022 год и на плановый период 2023 и 2024 годов»</t>
  </si>
  <si>
    <t>ВЕДОМСТВЕННАЯ СТРУКТУРА 
РАСХОДОВ БЮДЖЕТА ПУШКИНСКОГО СЕЛЬСКОГО ПОСЕЛЕНИЯ РОМОДАНОВСКОГО МУНИЦИПАЛЬНОГО РАЙОНА РЕСПУБЛИКИ МОРДОВИЯ НА 2022 ГОД И НА ПЛАНОВЫЙ ПЕРИОД 2023 И 2024 ГОДОВ</t>
  </si>
  <si>
    <t>921</t>
  </si>
  <si>
    <t>Непрограммные расходы главных распорядителей бюджетных средств Пушкинского сельского поселения Ромодановского муниципального района Республики Мордовия</t>
  </si>
  <si>
    <t>08</t>
  </si>
  <si>
    <t>07</t>
  </si>
  <si>
    <t>Приложение 4 
к решению  Совета депутатов Пушкинского сельского поселения Ромодановского муниципального района Республики Мордовия «О бюджете Пушкинского сельского поселеняи  Ромодановского муниципального района Республики Мордовия на 2022 год и на плановый период 2023 и 2024 годов»</t>
  </si>
  <si>
    <t>РАСПРЕДЕЛЕНИЕ 
БЮДЖЕТНЫХ АССИГНОВАНИЙ БЮДЖЕТА ПУШКИНСКОГО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2022 ГОД И НА ПЛАНОВЫЙ ПЕРИОД
2023 И 2024 ГОДОВ</t>
  </si>
  <si>
    <t>РАСПРЕДЕЛЕНИЕ 
БЮДЖЕТНЫХ АССИГНОВАНИЙ БЮДЖЕТА ПУШКИНСКОГО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2022 ГОД И НА ПЛАНОВЫЙ ПЕРИОД 2023 И 2024 ГОДОВ</t>
  </si>
  <si>
    <t>ИСТОЧНИКИ 
ВНУТРЕННЕГО ФИНАНСИРОВАНИЯ ДЕФИЦИТА БЮДЖЕТА ПУШКИНСКОГО СЕЛЬСКОГО ПОСЕЛЕНИЯ  РОМОДАНОВСКОГО МУНИЦИПАЛЬНОГО РАЙОНА РЕСПУБЛИКИ МОРДОВИЯ НА 2022 ГОД И НА ПЛАНОВЫЙ ПЕРИОД 2023 и 2024 ГОДОВ</t>
  </si>
  <si>
    <t xml:space="preserve">ПРОГРАММА 
МУНИЦИПАЛЬНЫХ ВНУТРЕННИХ ЗАИМСТВОВАНИЙ ПУШКИНСКОГО СЕЛЬСКОГО ПОСЕЛЕНИЯ РОМОДАНОВСКОГО МУНИЦИПАЛЬНОГО РАЙОНА РЕСПУБЛИКИ МОРДОВИЯ НА 2022 ГОД И 
НА ПЛАНОВЫЙ ПЕРИОД 2023 И 2024 ГОДОВ </t>
  </si>
  <si>
    <t>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</si>
  <si>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условно утвержденные расходы</t>
  </si>
  <si>
    <t>обеспечение деятельности администрации</t>
  </si>
  <si>
    <t>99</t>
  </si>
  <si>
    <t>65</t>
  </si>
  <si>
    <t>41990</t>
  </si>
  <si>
    <t>Приложение 5 
к решению  Совета депутатов Пушкинского сельского поселения Ромодановского муниципального района Республики Мордовия «О бюджете Пушкинского сельского поселения Ромодановского муниципального района Республики Мордовия на 2022 год и на плановый период 2023 и 2024 годов»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</si>
  <si>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</si>
  <si>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2 02 15001 10 0000 150</t>
  </si>
  <si>
    <t>Увеличение прочих остатков денежных средств бюджетов сельских поселений</t>
  </si>
  <si>
    <t>000 01 05 02 01 10 0000 510</t>
  </si>
  <si>
    <t>Расходы на выплаты по оплате труда высшего должностного лицамуниципального образования</t>
  </si>
  <si>
    <t>к решению Совета депутатов Пушкинского сельского поселения Ромодановского муниципального района Республики Мордовия "О бюджете Пушкинского сельского поселения Ромодановского муниципального района Республики Мордовия на 2022 год и на плановый период 2023 и 2024 годов"</t>
  </si>
  <si>
    <t xml:space="preserve">НОРМАТИВЫ 
РАСПРЕДЕЛЕНИЯ ДОХОДОВ МЕЖДУ БЮДЖЕТОМ ПУШКИНСКОГО СЕЛЬСКОГО ПОСЕЛЕНИЯ РОМОДАНОВСКОГО МУНИЦИПАЛЬНОГО РАЙОНА РЕСПУБЛИКИ МОРДОВИЯ И БЮДЖЕТОМ РОМОДАНОВСКОГО МУНИЦИПАЛЬНОГО РАЙОНА РЕСПУБЛИКИ МОРДОВИЯ НА 2022 ГОД И НА ПЛАНОВЫЙ ПЕРИОД 2023 И 2024 ГОДОВ
 (в процентах от сумм, зачисляемых в консолидированный бюджет 
Пушкинского  сельского поселения Ромодановского муниципального района Республики Мордовия)
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</si>
  <si>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</si>
  <si>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</si>
  <si>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Администрация Пушкинского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</si>
  <si>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бюджетных средств Пушкинского сельского поселения Ромодановского муниципального района Республики Мордовия</t>
  </si>
  <si>
    <t>Резервный фонд Администрации Пушкинского сельского поселени Ромодановского муниципального района Республики Мордовия</t>
  </si>
  <si>
    <t>Резервный фонд Администрации Пушкинского сельского поселения Ромодановского муниципального района Республики Мордовия</t>
  </si>
  <si>
    <t>Программа «Комплексного развития транспортной инфраструктуры Пушкинского сельского поселения Ромодановского муниципального района Республики Мордовия на 2018- 2028 года"</t>
  </si>
  <si>
    <t>Подпрограмма «Комплексного развития транспортной инфраструктуры Пушкинского сельского поселения Ромодановского муниципального района Республики Мордовия на 2018- 2028 года"</t>
  </si>
  <si>
    <t>Основное мероприятие "Ремонт и содержание  автомобильных дорог общего пользования в границах поселения"</t>
  </si>
  <si>
    <t>Программа "Комплексного развития коммунальной  инфраструктуры Пушкинского сельского поселения  Ромодановского муниципального района Республики Мордовия на  2018-2028 года"</t>
  </si>
  <si>
    <t>Подпрограмма "Комплексного развития коммунальной  инфраструктуры Пушкинского сельского поселения  Ромодановского муниципального района Республики Мордовия на  2018-2028 года"</t>
  </si>
  <si>
    <t>Основное мероприятие "Благоустройство территории"</t>
  </si>
  <si>
    <t>Основное мероприятие "Ремонт и содержание  автомобильных дорог общего пользования  в границах поселения"</t>
  </si>
  <si>
    <t>Основное мероприятие  "Благоустройство территории"</t>
  </si>
  <si>
    <t>Итого источников внутреннего финансирования дефицита бюджета Пушкинского сельского поселения  Ромодановского муниципального района Республики Мордовия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</si>
  <si>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</si>
  <si>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Привлечение кредитов от кредитных организаций бюджетами муниципальных районов в валюте Российской Федерации</t>
  </si>
  <si>
    <t>Привлечение кредитов от кредитных организаций в валюте Российской Федерации</t>
  </si>
  <si>
    <t>Объем средств, направляемых на погашение основной суммы долга</t>
  </si>
  <si>
    <t>к решению Совета депутатов Пушкинского сельского поселения Ромодановского муниципального района Республики Мордовия "О бюджете Пушкинского сельского поселения  Ромодановского муниципального района Республики Мордовия на 2022 год и на  плановый период 2023 и 2024 годов"</t>
  </si>
  <si>
    <t>44205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</si>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</sst>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4" formatCode="_-* #,##0.00&quot;р.&quot;_-;\-* #,##0.00&quot;р.&quot;_-;_-* &quot;-&quot;??&quot;р.&quot;_-;_-@_-"/>
    <numFmt numFmtId="164" formatCode="_-* #,##0.00\ _₽_-;\-* #,##0.00\ _₽_-;_-* &quot;-&quot;??\ _₽_-;_-@_-"/>
    <numFmt numFmtId="165" formatCode="#,##0.0"/>
    <numFmt numFmtId="166" formatCode="_-* #,##0.0_р_._-;\-* #,##0.0_р_._-;_-* &quot;-&quot;?_р_._-;_-@_-"/>
    <numFmt numFmtId="167" formatCode="0.0"/>
    <numFmt numFmtId="168" formatCode="_-* #,##0.0_р_._-;\-* #,##0.0_р_._-;_-* &quot;-&quot;??_р_._-;_-@_-"/>
    <numFmt numFmtId="169" formatCode="_(* #,##0.00_);_(* \(#,##0.00\);_(* &quot;-&quot;??_);_(@_)"/>
    <numFmt numFmtId="170" formatCode="#,##0.0_ ;\-#,##0.0\ "/>
  </numFmts>
  <fonts count="75" x14ac:knownFonts="1">
    <font>
      <sz val="10"/>
      <color rgb="FF000000"/>
      <name val="Times New Roman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4"/>
      <name val="Times New Roman"/>
      <family val="1"/>
      <charset val="204"/>
    </font>
    <font>
      <sz val="24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b/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4"/>
      <name val="Times New Roman"/>
      <family val="1"/>
      <charset val="204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b/>
      <sz val="18"/>
      <color theme="3"/>
      <name val="Cambria"/>
      <family val="1"/>
      <charset val="204"/>
      <scheme val="major"/>
    </font>
    <font>
      <sz val="11"/>
      <color rgb="FF002060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4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</fills>
  <borders count="7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</borders>
  <cellStyleXfs count="347">
    <xf numFmtId="44" fontId="0" fillId="0" borderId="0">
      <alignment vertical="top" wrapText="1"/>
    </xf>
    <xf numFmtId="0" fontId="17" fillId="0" borderId="0"/>
    <xf numFmtId="0" fontId="15" fillId="0" borderId="0"/>
    <xf numFmtId="164" fontId="24" fillId="0" borderId="0" applyFont="0" applyFill="0" applyBorder="0" applyAlignment="0" applyProtection="0"/>
    <xf numFmtId="0" fontId="26" fillId="0" borderId="0"/>
    <xf numFmtId="0" fontId="27" fillId="0" borderId="0"/>
    <xf numFmtId="0" fontId="9" fillId="0" borderId="0"/>
    <xf numFmtId="0" fontId="8" fillId="0" borderId="0"/>
    <xf numFmtId="0" fontId="30" fillId="0" borderId="0"/>
    <xf numFmtId="0" fontId="31" fillId="0" borderId="0"/>
    <xf numFmtId="0" fontId="32" fillId="0" borderId="0"/>
    <xf numFmtId="0" fontId="26" fillId="0" borderId="0">
      <alignment horizontal="left"/>
    </xf>
    <xf numFmtId="0" fontId="26" fillId="0" borderId="0">
      <alignment horizontal="left"/>
    </xf>
    <xf numFmtId="0" fontId="33" fillId="0" borderId="0"/>
    <xf numFmtId="0" fontId="27" fillId="0" borderId="0"/>
    <xf numFmtId="0" fontId="27" fillId="0" borderId="0"/>
    <xf numFmtId="0" fontId="26" fillId="0" borderId="0">
      <alignment horizontal="left"/>
    </xf>
    <xf numFmtId="4" fontId="34" fillId="0" borderId="12">
      <alignment horizontal="right"/>
    </xf>
    <xf numFmtId="4" fontId="34" fillId="0" borderId="13">
      <alignment horizontal="right"/>
    </xf>
    <xf numFmtId="49" fontId="34" fillId="0" borderId="0">
      <alignment horizontal="right"/>
    </xf>
    <xf numFmtId="0" fontId="34" fillId="0" borderId="14">
      <alignment horizontal="left" wrapText="1"/>
    </xf>
    <xf numFmtId="0" fontId="34" fillId="0" borderId="15">
      <alignment horizontal="left" wrapText="1" indent="1"/>
    </xf>
    <xf numFmtId="0" fontId="35" fillId="0" borderId="16">
      <alignment horizontal="left" wrapText="1"/>
    </xf>
    <xf numFmtId="0" fontId="34" fillId="3" borderId="0"/>
    <xf numFmtId="0" fontId="34" fillId="0" borderId="4"/>
    <xf numFmtId="0" fontId="34" fillId="0" borderId="0">
      <alignment horizontal="center"/>
    </xf>
    <xf numFmtId="0" fontId="27" fillId="0" borderId="4"/>
    <xf numFmtId="4" fontId="34" fillId="0" borderId="17">
      <alignment horizontal="right"/>
    </xf>
    <xf numFmtId="49" fontId="34" fillId="0" borderId="16">
      <alignment horizontal="center"/>
    </xf>
    <xf numFmtId="4" fontId="34" fillId="0" borderId="18">
      <alignment horizontal="right"/>
    </xf>
    <xf numFmtId="0" fontId="35" fillId="0" borderId="0">
      <alignment horizontal="center"/>
    </xf>
    <xf numFmtId="0" fontId="35" fillId="0" borderId="4"/>
    <xf numFmtId="0" fontId="34" fillId="0" borderId="19">
      <alignment horizontal="left" wrapText="1"/>
    </xf>
    <xf numFmtId="0" fontId="34" fillId="0" borderId="20">
      <alignment horizontal="left" wrapText="1" indent="1"/>
    </xf>
    <xf numFmtId="0" fontId="34" fillId="0" borderId="19">
      <alignment horizontal="left" wrapText="1" indent="2"/>
    </xf>
    <xf numFmtId="0" fontId="34" fillId="0" borderId="14">
      <alignment horizontal="left" wrapText="1" indent="2"/>
    </xf>
    <xf numFmtId="0" fontId="34" fillId="0" borderId="0">
      <alignment horizontal="center" wrapText="1"/>
    </xf>
    <xf numFmtId="49" fontId="34" fillId="0" borderId="4">
      <alignment horizontal="left"/>
    </xf>
    <xf numFmtId="49" fontId="34" fillId="0" borderId="21">
      <alignment horizontal="center" wrapText="1"/>
    </xf>
    <xf numFmtId="49" fontId="34" fillId="0" borderId="21">
      <alignment horizontal="left" wrapText="1"/>
    </xf>
    <xf numFmtId="49" fontId="34" fillId="0" borderId="21">
      <alignment horizontal="center" shrinkToFit="1"/>
    </xf>
    <xf numFmtId="49" fontId="34" fillId="0" borderId="12">
      <alignment horizontal="center" shrinkToFit="1"/>
    </xf>
    <xf numFmtId="0" fontId="34" fillId="0" borderId="15">
      <alignment horizontal="left" wrapText="1"/>
    </xf>
    <xf numFmtId="0" fontId="34" fillId="0" borderId="14">
      <alignment horizontal="left" wrapText="1" indent="1"/>
    </xf>
    <xf numFmtId="0" fontId="34" fillId="0" borderId="15">
      <alignment horizontal="left" wrapText="1" indent="2"/>
    </xf>
    <xf numFmtId="0" fontId="27" fillId="0" borderId="22"/>
    <xf numFmtId="0" fontId="27" fillId="0" borderId="23"/>
    <xf numFmtId="49" fontId="34" fillId="0" borderId="17">
      <alignment horizontal="center"/>
    </xf>
    <xf numFmtId="0" fontId="35" fillId="0" borderId="3">
      <alignment horizontal="center" vertical="center" textRotation="90" wrapText="1"/>
    </xf>
    <xf numFmtId="0" fontId="35" fillId="0" borderId="23">
      <alignment horizontal="center" vertical="center" textRotation="90" wrapText="1"/>
    </xf>
    <xf numFmtId="0" fontId="34" fillId="0" borderId="0">
      <alignment vertical="center"/>
    </xf>
    <xf numFmtId="0" fontId="35" fillId="0" borderId="0">
      <alignment horizontal="center" vertical="center" textRotation="90" wrapText="1"/>
    </xf>
    <xf numFmtId="0" fontId="35" fillId="0" borderId="24">
      <alignment horizontal="center" vertical="center" textRotation="90" wrapText="1"/>
    </xf>
    <xf numFmtId="0" fontId="35" fillId="0" borderId="0">
      <alignment horizontal="center" vertical="center" textRotation="90"/>
    </xf>
    <xf numFmtId="0" fontId="35" fillId="0" borderId="24">
      <alignment horizontal="center" vertical="center" textRotation="90"/>
    </xf>
    <xf numFmtId="0" fontId="35" fillId="0" borderId="1">
      <alignment horizontal="center" vertical="center" textRotation="90"/>
    </xf>
    <xf numFmtId="0" fontId="16" fillId="0" borderId="4">
      <alignment wrapText="1"/>
    </xf>
    <xf numFmtId="0" fontId="16" fillId="0" borderId="1">
      <alignment wrapText="1"/>
    </xf>
    <xf numFmtId="0" fontId="16" fillId="0" borderId="23">
      <alignment wrapText="1"/>
    </xf>
    <xf numFmtId="0" fontId="34" fillId="0" borderId="1">
      <alignment horizontal="center" vertical="top" wrapText="1"/>
    </xf>
    <xf numFmtId="0" fontId="35" fillId="0" borderId="25"/>
    <xf numFmtId="49" fontId="36" fillId="0" borderId="26">
      <alignment horizontal="left" vertical="center" wrapText="1"/>
    </xf>
    <xf numFmtId="49" fontId="34" fillId="0" borderId="15">
      <alignment horizontal="left" vertical="center" wrapText="1" indent="2"/>
    </xf>
    <xf numFmtId="49" fontId="34" fillId="0" borderId="14">
      <alignment horizontal="left" vertical="center" wrapText="1" indent="3"/>
    </xf>
    <xf numFmtId="49" fontId="34" fillId="0" borderId="26">
      <alignment horizontal="left" vertical="center" wrapText="1" indent="3"/>
    </xf>
    <xf numFmtId="49" fontId="34" fillId="0" borderId="27">
      <alignment horizontal="left" vertical="center" wrapText="1" indent="3"/>
    </xf>
    <xf numFmtId="0" fontId="36" fillId="0" borderId="25">
      <alignment horizontal="left" vertical="center" wrapText="1"/>
    </xf>
    <xf numFmtId="49" fontId="34" fillId="0" borderId="23">
      <alignment horizontal="left" vertical="center" wrapText="1" indent="3"/>
    </xf>
    <xf numFmtId="49" fontId="34" fillId="0" borderId="0">
      <alignment horizontal="left" vertical="center" wrapText="1" indent="3"/>
    </xf>
    <xf numFmtId="49" fontId="34" fillId="0" borderId="4">
      <alignment horizontal="left" vertical="center" wrapText="1" indent="3"/>
    </xf>
    <xf numFmtId="49" fontId="36" fillId="0" borderId="25">
      <alignment horizontal="left" vertical="center" wrapText="1"/>
    </xf>
    <xf numFmtId="0" fontId="34" fillId="0" borderId="26">
      <alignment horizontal="left" vertical="center" wrapText="1"/>
    </xf>
    <xf numFmtId="0" fontId="34" fillId="0" borderId="27">
      <alignment horizontal="left" vertical="center" wrapText="1"/>
    </xf>
    <xf numFmtId="49" fontId="36" fillId="0" borderId="28">
      <alignment horizontal="left" vertical="center" wrapText="1"/>
    </xf>
    <xf numFmtId="49" fontId="34" fillId="0" borderId="29">
      <alignment horizontal="left" vertical="center" wrapText="1"/>
    </xf>
    <xf numFmtId="49" fontId="34" fillId="0" borderId="30">
      <alignment horizontal="left" vertical="center" wrapText="1"/>
    </xf>
    <xf numFmtId="49" fontId="35" fillId="0" borderId="31">
      <alignment horizontal="center"/>
    </xf>
    <xf numFmtId="49" fontId="35" fillId="0" borderId="32">
      <alignment horizontal="center" vertical="center" wrapText="1"/>
    </xf>
    <xf numFmtId="49" fontId="34" fillId="0" borderId="33">
      <alignment horizontal="center" vertical="center" wrapText="1"/>
    </xf>
    <xf numFmtId="49" fontId="34" fillId="0" borderId="21">
      <alignment horizontal="center" vertical="center" wrapText="1"/>
    </xf>
    <xf numFmtId="49" fontId="34" fillId="0" borderId="32">
      <alignment horizontal="center" vertical="center" wrapText="1"/>
    </xf>
    <xf numFmtId="49" fontId="34" fillId="0" borderId="23">
      <alignment horizontal="center" vertical="center" wrapText="1"/>
    </xf>
    <xf numFmtId="49" fontId="34" fillId="0" borderId="0">
      <alignment horizontal="center" vertical="center" wrapText="1"/>
    </xf>
    <xf numFmtId="49" fontId="34" fillId="0" borderId="4">
      <alignment horizontal="center" vertical="center" wrapText="1"/>
    </xf>
    <xf numFmtId="49" fontId="35" fillId="0" borderId="31">
      <alignment horizontal="center" vertical="center" wrapText="1"/>
    </xf>
    <xf numFmtId="49" fontId="34" fillId="0" borderId="34">
      <alignment horizontal="center" vertical="center" wrapText="1"/>
    </xf>
    <xf numFmtId="0" fontId="27" fillId="0" borderId="35"/>
    <xf numFmtId="0" fontId="34" fillId="0" borderId="31">
      <alignment horizontal="center" vertical="center"/>
    </xf>
    <xf numFmtId="0" fontId="34" fillId="0" borderId="33">
      <alignment horizontal="center" vertical="center"/>
    </xf>
    <xf numFmtId="0" fontId="34" fillId="0" borderId="21">
      <alignment horizontal="center" vertical="center"/>
    </xf>
    <xf numFmtId="0" fontId="34" fillId="0" borderId="32">
      <alignment horizontal="center" vertical="center"/>
    </xf>
    <xf numFmtId="49" fontId="34" fillId="0" borderId="13">
      <alignment horizontal="center" vertical="center"/>
    </xf>
    <xf numFmtId="49" fontId="34" fillId="0" borderId="11">
      <alignment horizontal="center" vertical="center"/>
    </xf>
    <xf numFmtId="49" fontId="34" fillId="0" borderId="12">
      <alignment horizontal="center" vertical="center"/>
    </xf>
    <xf numFmtId="49" fontId="34" fillId="0" borderId="1">
      <alignment horizontal="center" vertical="center"/>
    </xf>
    <xf numFmtId="49" fontId="34" fillId="0" borderId="4">
      <alignment horizontal="center"/>
    </xf>
    <xf numFmtId="0" fontId="34" fillId="0" borderId="23">
      <alignment horizontal="center"/>
    </xf>
    <xf numFmtId="0" fontId="34" fillId="0" borderId="0">
      <alignment horizontal="center"/>
    </xf>
    <xf numFmtId="49" fontId="34" fillId="0" borderId="4"/>
    <xf numFmtId="0" fontId="34" fillId="0" borderId="1">
      <alignment horizontal="center" vertical="top"/>
    </xf>
    <xf numFmtId="49" fontId="34" fillId="0" borderId="1">
      <alignment horizontal="center" vertical="top" wrapText="1"/>
    </xf>
    <xf numFmtId="0" fontId="34" fillId="0" borderId="11"/>
    <xf numFmtId="4" fontId="34" fillId="0" borderId="23">
      <alignment horizontal="right"/>
    </xf>
    <xf numFmtId="4" fontId="34" fillId="0" borderId="0">
      <alignment horizontal="right" shrinkToFit="1"/>
    </xf>
    <xf numFmtId="4" fontId="34" fillId="0" borderId="4">
      <alignment horizontal="right"/>
    </xf>
    <xf numFmtId="4" fontId="34" fillId="0" borderId="36">
      <alignment horizontal="right"/>
    </xf>
    <xf numFmtId="0" fontId="34" fillId="0" borderId="23"/>
    <xf numFmtId="0" fontId="34" fillId="0" borderId="1">
      <alignment horizontal="center" vertical="top" wrapText="1"/>
    </xf>
    <xf numFmtId="0" fontId="34" fillId="0" borderId="4">
      <alignment horizontal="center"/>
    </xf>
    <xf numFmtId="49" fontId="34" fillId="0" borderId="23">
      <alignment horizontal="center"/>
    </xf>
    <xf numFmtId="49" fontId="34" fillId="0" borderId="0">
      <alignment horizontal="left"/>
    </xf>
    <xf numFmtId="4" fontId="34" fillId="0" borderId="11">
      <alignment horizontal="right"/>
    </xf>
    <xf numFmtId="0" fontId="34" fillId="0" borderId="1">
      <alignment horizontal="center" vertical="top"/>
    </xf>
    <xf numFmtId="4" fontId="34" fillId="0" borderId="37">
      <alignment horizontal="right"/>
    </xf>
    <xf numFmtId="0" fontId="34" fillId="0" borderId="37"/>
    <xf numFmtId="4" fontId="34" fillId="0" borderId="38">
      <alignment horizontal="right"/>
    </xf>
    <xf numFmtId="0" fontId="27" fillId="4" borderId="0"/>
    <xf numFmtId="0" fontId="35" fillId="0" borderId="0"/>
    <xf numFmtId="0" fontId="37" fillId="0" borderId="0"/>
    <xf numFmtId="0" fontId="34" fillId="0" borderId="0">
      <alignment horizontal="left"/>
    </xf>
    <xf numFmtId="0" fontId="34" fillId="0" borderId="0"/>
    <xf numFmtId="0" fontId="38" fillId="0" borderId="0"/>
    <xf numFmtId="0" fontId="27" fillId="0" borderId="0"/>
    <xf numFmtId="0" fontId="27" fillId="4" borderId="4"/>
    <xf numFmtId="49" fontId="34" fillId="0" borderId="1">
      <alignment horizontal="center" vertical="center" wrapText="1"/>
    </xf>
    <xf numFmtId="49" fontId="34" fillId="0" borderId="1">
      <alignment horizontal="center" vertical="center" wrapText="1"/>
    </xf>
    <xf numFmtId="0" fontId="27" fillId="4" borderId="2"/>
    <xf numFmtId="0" fontId="34" fillId="0" borderId="39">
      <alignment horizontal="left" wrapText="1"/>
    </xf>
    <xf numFmtId="0" fontId="34" fillId="0" borderId="19">
      <alignment horizontal="left" wrapText="1" indent="1"/>
    </xf>
    <xf numFmtId="0" fontId="34" fillId="0" borderId="25">
      <alignment horizontal="left" wrapText="1" indent="2"/>
    </xf>
    <xf numFmtId="0" fontId="27" fillId="4" borderId="40"/>
    <xf numFmtId="0" fontId="39" fillId="0" borderId="0">
      <alignment horizontal="center" wrapText="1"/>
    </xf>
    <xf numFmtId="0" fontId="40" fillId="0" borderId="0">
      <alignment horizontal="center" vertical="top"/>
    </xf>
    <xf numFmtId="0" fontId="34" fillId="0" borderId="4">
      <alignment wrapText="1"/>
    </xf>
    <xf numFmtId="0" fontId="34" fillId="0" borderId="2">
      <alignment wrapText="1"/>
    </xf>
    <xf numFmtId="0" fontId="34" fillId="0" borderId="23">
      <alignment horizontal="left"/>
    </xf>
    <xf numFmtId="0" fontId="27" fillId="4" borderId="41"/>
    <xf numFmtId="49" fontId="34" fillId="0" borderId="31">
      <alignment horizontal="center" wrapText="1"/>
    </xf>
    <xf numFmtId="49" fontId="34" fillId="0" borderId="33">
      <alignment horizontal="center" wrapText="1"/>
    </xf>
    <xf numFmtId="49" fontId="34" fillId="0" borderId="32">
      <alignment horizontal="center"/>
    </xf>
    <xf numFmtId="0" fontId="27" fillId="4" borderId="23"/>
    <xf numFmtId="0" fontId="27" fillId="4" borderId="42"/>
    <xf numFmtId="0" fontId="34" fillId="0" borderId="35"/>
    <xf numFmtId="0" fontId="34" fillId="0" borderId="0">
      <alignment horizontal="left"/>
    </xf>
    <xf numFmtId="49" fontId="34" fillId="0" borderId="23"/>
    <xf numFmtId="49" fontId="34" fillId="0" borderId="0"/>
    <xf numFmtId="49" fontId="34" fillId="0" borderId="13">
      <alignment horizontal="center"/>
    </xf>
    <xf numFmtId="49" fontId="34" fillId="0" borderId="11">
      <alignment horizontal="center"/>
    </xf>
    <xf numFmtId="49" fontId="34" fillId="0" borderId="1">
      <alignment horizontal="center"/>
    </xf>
    <xf numFmtId="49" fontId="34" fillId="0" borderId="1">
      <alignment horizontal="center" vertical="center" wrapText="1"/>
    </xf>
    <xf numFmtId="49" fontId="34" fillId="0" borderId="36">
      <alignment horizontal="center" vertical="center" wrapText="1"/>
    </xf>
    <xf numFmtId="0" fontId="27" fillId="4" borderId="43"/>
    <xf numFmtId="4" fontId="34" fillId="0" borderId="1">
      <alignment horizontal="right"/>
    </xf>
    <xf numFmtId="0" fontId="34" fillId="3" borderId="35"/>
    <xf numFmtId="0" fontId="39" fillId="0" borderId="0">
      <alignment horizontal="center" wrapText="1"/>
    </xf>
    <xf numFmtId="0" fontId="41" fillId="0" borderId="24"/>
    <xf numFmtId="49" fontId="42" fillId="0" borderId="44">
      <alignment horizontal="right"/>
    </xf>
    <xf numFmtId="0" fontId="34" fillId="0" borderId="44">
      <alignment horizontal="right"/>
    </xf>
    <xf numFmtId="0" fontId="41" fillId="0" borderId="4"/>
    <xf numFmtId="0" fontId="34" fillId="0" borderId="36">
      <alignment horizontal="center"/>
    </xf>
    <xf numFmtId="49" fontId="27" fillId="0" borderId="45">
      <alignment horizontal="center"/>
    </xf>
    <xf numFmtId="14" fontId="34" fillId="0" borderId="46">
      <alignment horizontal="center"/>
    </xf>
    <xf numFmtId="0" fontId="34" fillId="0" borderId="47">
      <alignment horizontal="center"/>
    </xf>
    <xf numFmtId="49" fontId="34" fillId="0" borderId="48">
      <alignment horizontal="center"/>
    </xf>
    <xf numFmtId="49" fontId="34" fillId="0" borderId="46">
      <alignment horizontal="center"/>
    </xf>
    <xf numFmtId="0" fontId="34" fillId="0" borderId="46">
      <alignment horizontal="center"/>
    </xf>
    <xf numFmtId="49" fontId="34" fillId="0" borderId="49">
      <alignment horizontal="center"/>
    </xf>
    <xf numFmtId="0" fontId="38" fillId="0" borderId="35"/>
    <xf numFmtId="0" fontId="41" fillId="0" borderId="0"/>
    <xf numFmtId="0" fontId="27" fillId="0" borderId="50"/>
    <xf numFmtId="0" fontId="27" fillId="0" borderId="51"/>
    <xf numFmtId="0" fontId="34" fillId="0" borderId="16">
      <alignment horizontal="left" wrapText="1"/>
    </xf>
    <xf numFmtId="49" fontId="34" fillId="0" borderId="37">
      <alignment horizontal="center"/>
    </xf>
    <xf numFmtId="0" fontId="39" fillId="0" borderId="0">
      <alignment horizontal="left" wrapText="1"/>
    </xf>
    <xf numFmtId="49" fontId="27" fillId="0" borderId="0"/>
    <xf numFmtId="0" fontId="34" fillId="0" borderId="0">
      <alignment horizontal="right"/>
    </xf>
    <xf numFmtId="49" fontId="34" fillId="0" borderId="0">
      <alignment horizontal="right"/>
    </xf>
    <xf numFmtId="4" fontId="34" fillId="0" borderId="16">
      <alignment horizontal="right"/>
    </xf>
    <xf numFmtId="0" fontId="34" fillId="0" borderId="0">
      <alignment horizontal="left" wrapText="1"/>
    </xf>
    <xf numFmtId="0" fontId="34" fillId="0" borderId="4">
      <alignment horizontal="left"/>
    </xf>
    <xf numFmtId="0" fontId="34" fillId="0" borderId="20">
      <alignment horizontal="left" wrapText="1"/>
    </xf>
    <xf numFmtId="0" fontId="34" fillId="0" borderId="2"/>
    <xf numFmtId="0" fontId="35" fillId="0" borderId="52">
      <alignment horizontal="left" wrapText="1"/>
    </xf>
    <xf numFmtId="0" fontId="34" fillId="0" borderId="17">
      <alignment horizontal="left" wrapText="1" indent="2"/>
    </xf>
    <xf numFmtId="49" fontId="34" fillId="0" borderId="0">
      <alignment horizontal="center" wrapText="1"/>
    </xf>
    <xf numFmtId="49" fontId="34" fillId="0" borderId="32">
      <alignment horizontal="center" wrapText="1"/>
    </xf>
    <xf numFmtId="0" fontId="34" fillId="0" borderId="53"/>
    <xf numFmtId="0" fontId="34" fillId="0" borderId="54">
      <alignment horizontal="center" wrapText="1"/>
    </xf>
    <xf numFmtId="0" fontId="27" fillId="4" borderId="35"/>
    <xf numFmtId="49" fontId="34" fillId="0" borderId="21">
      <alignment horizontal="center"/>
    </xf>
    <xf numFmtId="49" fontId="34" fillId="0" borderId="0">
      <alignment horizontal="center"/>
    </xf>
    <xf numFmtId="49" fontId="34" fillId="0" borderId="12">
      <alignment horizontal="center" wrapText="1"/>
    </xf>
    <xf numFmtId="49" fontId="34" fillId="0" borderId="55">
      <alignment horizontal="center" wrapText="1"/>
    </xf>
    <xf numFmtId="49" fontId="34" fillId="0" borderId="12">
      <alignment horizontal="center"/>
    </xf>
    <xf numFmtId="49" fontId="34" fillId="0" borderId="4"/>
    <xf numFmtId="0" fontId="32" fillId="0" borderId="0"/>
    <xf numFmtId="169" fontId="27" fillId="0" borderId="0" applyFont="0" applyFill="0" applyBorder="0" applyAlignment="0" applyProtection="0"/>
    <xf numFmtId="0" fontId="27" fillId="0" borderId="0"/>
    <xf numFmtId="0" fontId="27" fillId="0" borderId="0"/>
    <xf numFmtId="44" fontId="14" fillId="0" borderId="0">
      <alignment vertical="top" wrapText="1"/>
    </xf>
    <xf numFmtId="0" fontId="27" fillId="0" borderId="0"/>
    <xf numFmtId="44" fontId="14" fillId="0" borderId="0">
      <alignment vertical="top" wrapText="1"/>
    </xf>
    <xf numFmtId="0" fontId="27" fillId="0" borderId="0"/>
    <xf numFmtId="44" fontId="14" fillId="0" borderId="0">
      <alignment vertical="top" wrapText="1"/>
    </xf>
    <xf numFmtId="0" fontId="27" fillId="0" borderId="0"/>
    <xf numFmtId="44" fontId="14" fillId="0" borderId="0">
      <alignment vertical="top" wrapText="1"/>
    </xf>
    <xf numFmtId="0" fontId="27" fillId="0" borderId="0"/>
    <xf numFmtId="44" fontId="14" fillId="0" borderId="0">
      <alignment vertical="top" wrapText="1"/>
    </xf>
    <xf numFmtId="0" fontId="27" fillId="0" borderId="0"/>
    <xf numFmtId="44" fontId="14" fillId="0" borderId="0">
      <alignment vertical="top" wrapText="1"/>
    </xf>
    <xf numFmtId="0" fontId="27" fillId="0" borderId="0"/>
    <xf numFmtId="44" fontId="14" fillId="0" borderId="0">
      <alignment vertical="top" wrapText="1"/>
    </xf>
    <xf numFmtId="0" fontId="27" fillId="0" borderId="0"/>
    <xf numFmtId="44" fontId="14" fillId="0" borderId="0">
      <alignment vertical="top" wrapText="1"/>
    </xf>
    <xf numFmtId="0" fontId="27" fillId="0" borderId="0"/>
    <xf numFmtId="44" fontId="14" fillId="0" borderId="0">
      <alignment vertical="top" wrapText="1"/>
    </xf>
    <xf numFmtId="0" fontId="27" fillId="0" borderId="0"/>
    <xf numFmtId="44" fontId="14" fillId="0" borderId="0">
      <alignment vertical="top" wrapText="1"/>
    </xf>
    <xf numFmtId="0" fontId="27" fillId="0" borderId="0"/>
    <xf numFmtId="44" fontId="14" fillId="0" borderId="0">
      <alignment vertical="top" wrapText="1"/>
    </xf>
    <xf numFmtId="0" fontId="27" fillId="0" borderId="0"/>
    <xf numFmtId="44" fontId="14" fillId="0" borderId="0">
      <alignment vertical="top" wrapText="1"/>
    </xf>
    <xf numFmtId="0" fontId="27" fillId="0" borderId="0"/>
    <xf numFmtId="44" fontId="14" fillId="0" borderId="0">
      <alignment vertical="top" wrapText="1"/>
    </xf>
    <xf numFmtId="0" fontId="27" fillId="0" borderId="0"/>
    <xf numFmtId="44" fontId="14" fillId="0" borderId="0">
      <alignment vertical="top" wrapText="1"/>
    </xf>
    <xf numFmtId="0" fontId="27" fillId="0" borderId="0"/>
    <xf numFmtId="0" fontId="27" fillId="0" borderId="0"/>
    <xf numFmtId="0" fontId="27" fillId="0" borderId="0"/>
    <xf numFmtId="44" fontId="14" fillId="0" borderId="0">
      <alignment vertical="top" wrapText="1"/>
    </xf>
    <xf numFmtId="0" fontId="27" fillId="0" borderId="0"/>
    <xf numFmtId="0" fontId="27" fillId="0" borderId="0"/>
    <xf numFmtId="44" fontId="14" fillId="0" borderId="0">
      <alignment vertical="top" wrapText="1"/>
    </xf>
    <xf numFmtId="44" fontId="14" fillId="0" borderId="0">
      <alignment vertical="top" wrapText="1"/>
    </xf>
    <xf numFmtId="0" fontId="27" fillId="0" borderId="0"/>
    <xf numFmtId="0" fontId="27" fillId="0" borderId="0"/>
    <xf numFmtId="44" fontId="14" fillId="0" borderId="0">
      <alignment vertical="top" wrapText="1"/>
    </xf>
    <xf numFmtId="0" fontId="27" fillId="0" borderId="0"/>
    <xf numFmtId="0" fontId="27" fillId="0" borderId="0"/>
    <xf numFmtId="44" fontId="14" fillId="0" borderId="0">
      <alignment vertical="top" wrapText="1"/>
    </xf>
    <xf numFmtId="0" fontId="27" fillId="0" borderId="0"/>
    <xf numFmtId="44" fontId="14" fillId="0" borderId="0">
      <alignment vertical="top" wrapText="1"/>
    </xf>
    <xf numFmtId="0" fontId="27" fillId="0" borderId="0"/>
    <xf numFmtId="0" fontId="27" fillId="0" borderId="0"/>
    <xf numFmtId="44" fontId="14" fillId="0" borderId="0">
      <alignment vertical="top" wrapText="1"/>
    </xf>
    <xf numFmtId="0" fontId="27" fillId="0" borderId="0"/>
    <xf numFmtId="44" fontId="14" fillId="0" borderId="0">
      <alignment vertical="top" wrapText="1"/>
    </xf>
    <xf numFmtId="0" fontId="27" fillId="0" borderId="0"/>
    <xf numFmtId="44" fontId="14" fillId="0" borderId="0">
      <alignment vertical="top" wrapText="1"/>
    </xf>
    <xf numFmtId="44" fontId="14" fillId="0" borderId="0">
      <alignment vertical="top" wrapText="1"/>
    </xf>
    <xf numFmtId="0" fontId="27" fillId="0" borderId="0"/>
    <xf numFmtId="0" fontId="27" fillId="0" borderId="0"/>
    <xf numFmtId="44" fontId="14" fillId="0" borderId="0">
      <alignment vertical="top" wrapText="1"/>
    </xf>
    <xf numFmtId="0" fontId="27" fillId="0" borderId="0"/>
    <xf numFmtId="0" fontId="27" fillId="0" borderId="0"/>
    <xf numFmtId="44" fontId="14" fillId="0" borderId="0">
      <alignment vertical="top" wrapText="1"/>
    </xf>
    <xf numFmtId="0" fontId="27" fillId="0" borderId="0"/>
    <xf numFmtId="44" fontId="14" fillId="0" borderId="0">
      <alignment vertical="top" wrapText="1"/>
    </xf>
    <xf numFmtId="0" fontId="27" fillId="0" borderId="0"/>
    <xf numFmtId="44" fontId="14" fillId="0" borderId="0">
      <alignment vertical="top" wrapText="1"/>
    </xf>
    <xf numFmtId="0" fontId="27" fillId="0" borderId="0"/>
    <xf numFmtId="44" fontId="14" fillId="0" borderId="0">
      <alignment vertical="top" wrapText="1"/>
    </xf>
    <xf numFmtId="0" fontId="27" fillId="0" borderId="0"/>
    <xf numFmtId="44" fontId="14" fillId="0" borderId="0">
      <alignment vertical="top" wrapText="1"/>
    </xf>
    <xf numFmtId="0" fontId="27" fillId="0" borderId="0"/>
    <xf numFmtId="44" fontId="14" fillId="0" borderId="0">
      <alignment vertical="top" wrapText="1"/>
    </xf>
    <xf numFmtId="0" fontId="27" fillId="0" borderId="0"/>
    <xf numFmtId="44" fontId="14" fillId="0" borderId="0">
      <alignment vertical="top" wrapText="1"/>
    </xf>
    <xf numFmtId="0" fontId="27" fillId="0" borderId="0"/>
    <xf numFmtId="44" fontId="14" fillId="0" borderId="0">
      <alignment vertical="top" wrapText="1"/>
    </xf>
    <xf numFmtId="44" fontId="14" fillId="0" borderId="0">
      <alignment vertical="top" wrapText="1"/>
    </xf>
    <xf numFmtId="0" fontId="27" fillId="0" borderId="0"/>
    <xf numFmtId="0" fontId="27" fillId="0" borderId="0"/>
    <xf numFmtId="0" fontId="27" fillId="0" borderId="0"/>
    <xf numFmtId="44" fontId="14" fillId="0" borderId="0">
      <alignment vertical="top" wrapText="1"/>
    </xf>
    <xf numFmtId="0" fontId="27" fillId="0" borderId="0"/>
    <xf numFmtId="44" fontId="14" fillId="0" borderId="0">
      <alignment vertical="top" wrapText="1"/>
    </xf>
    <xf numFmtId="0" fontId="27" fillId="0" borderId="0"/>
    <xf numFmtId="44" fontId="14" fillId="0" borderId="0">
      <alignment vertical="top" wrapText="1"/>
    </xf>
    <xf numFmtId="0" fontId="27" fillId="0" borderId="0"/>
    <xf numFmtId="44" fontId="14" fillId="0" borderId="0">
      <alignment vertical="top" wrapText="1"/>
    </xf>
    <xf numFmtId="0" fontId="27" fillId="0" borderId="0"/>
    <xf numFmtId="44" fontId="14" fillId="0" borderId="0">
      <alignment vertical="top" wrapText="1"/>
    </xf>
    <xf numFmtId="0" fontId="27" fillId="0" borderId="0"/>
    <xf numFmtId="44" fontId="14" fillId="0" borderId="0">
      <alignment vertical="top" wrapText="1"/>
    </xf>
    <xf numFmtId="44" fontId="14" fillId="0" borderId="0">
      <alignment vertical="top" wrapText="1"/>
    </xf>
    <xf numFmtId="0" fontId="27" fillId="0" borderId="0"/>
    <xf numFmtId="0" fontId="27" fillId="0" borderId="0"/>
    <xf numFmtId="44" fontId="14" fillId="0" borderId="0">
      <alignment vertical="top" wrapText="1"/>
    </xf>
    <xf numFmtId="0" fontId="27" fillId="0" borderId="0"/>
    <xf numFmtId="44" fontId="14" fillId="0" borderId="0">
      <alignment vertical="top" wrapText="1"/>
    </xf>
    <xf numFmtId="0" fontId="27" fillId="0" borderId="0"/>
    <xf numFmtId="44" fontId="14" fillId="0" borderId="0">
      <alignment vertical="top" wrapText="1"/>
    </xf>
    <xf numFmtId="0" fontId="27" fillId="0" borderId="0"/>
    <xf numFmtId="0" fontId="27" fillId="0" borderId="0"/>
    <xf numFmtId="44" fontId="14" fillId="0" borderId="0">
      <alignment vertical="top" wrapText="1"/>
    </xf>
    <xf numFmtId="0" fontId="27" fillId="0" borderId="0"/>
    <xf numFmtId="44" fontId="14" fillId="0" borderId="0">
      <alignment vertical="top" wrapText="1"/>
    </xf>
    <xf numFmtId="0" fontId="7" fillId="0" borderId="0"/>
    <xf numFmtId="44" fontId="14" fillId="0" borderId="0">
      <alignment vertical="top" wrapText="1"/>
    </xf>
    <xf numFmtId="164" fontId="14" fillId="0" borderId="0" applyFont="0" applyFill="0" applyBorder="0" applyAlignment="0" applyProtection="0"/>
    <xf numFmtId="0" fontId="7" fillId="0" borderId="0"/>
    <xf numFmtId="0" fontId="7" fillId="0" borderId="0"/>
    <xf numFmtId="0" fontId="27" fillId="0" borderId="0"/>
    <xf numFmtId="0" fontId="71" fillId="0" borderId="16">
      <alignment horizontal="left" wrapText="1" indent="2"/>
    </xf>
    <xf numFmtId="49" fontId="71" fillId="0" borderId="11">
      <alignment horizontal="center"/>
    </xf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70" fillId="22" borderId="0" applyNumberFormat="0" applyBorder="0" applyAlignment="0" applyProtection="0"/>
    <xf numFmtId="0" fontId="70" fillId="23" borderId="0" applyNumberFormat="0" applyBorder="0" applyAlignment="0" applyProtection="0"/>
    <xf numFmtId="0" fontId="70" fillId="24" borderId="0" applyNumberFormat="0" applyBorder="0" applyAlignment="0" applyProtection="0"/>
    <xf numFmtId="0" fontId="70" fillId="25" borderId="0" applyNumberFormat="0" applyBorder="0" applyAlignment="0" applyProtection="0"/>
    <xf numFmtId="0" fontId="70" fillId="26" borderId="0" applyNumberFormat="0" applyBorder="0" applyAlignment="0" applyProtection="0"/>
    <xf numFmtId="0" fontId="70" fillId="27" borderId="0" applyNumberFormat="0" applyBorder="0" applyAlignment="0" applyProtection="0"/>
    <xf numFmtId="0" fontId="70" fillId="28" borderId="0" applyNumberFormat="0" applyBorder="0" applyAlignment="0" applyProtection="0"/>
    <xf numFmtId="0" fontId="70" fillId="29" borderId="0" applyNumberFormat="0" applyBorder="0" applyAlignment="0" applyProtection="0"/>
    <xf numFmtId="0" fontId="70" fillId="30" borderId="0" applyNumberFormat="0" applyBorder="0" applyAlignment="0" applyProtection="0"/>
    <xf numFmtId="0" fontId="70" fillId="31" borderId="0" applyNumberFormat="0" applyBorder="0" applyAlignment="0" applyProtection="0"/>
    <xf numFmtId="0" fontId="70" fillId="32" borderId="0" applyNumberFormat="0" applyBorder="0" applyAlignment="0" applyProtection="0"/>
    <xf numFmtId="0" fontId="70" fillId="33" borderId="0" applyNumberFormat="0" applyBorder="0" applyAlignment="0" applyProtection="0"/>
    <xf numFmtId="0" fontId="60" fillId="34" borderId="0" applyNumberFormat="0" applyBorder="0" applyAlignment="0" applyProtection="0"/>
    <xf numFmtId="0" fontId="64" fillId="35" borderId="67" applyNumberFormat="0" applyAlignment="0" applyProtection="0"/>
    <xf numFmtId="0" fontId="66" fillId="36" borderId="70" applyNumberFormat="0" applyAlignment="0" applyProtection="0"/>
    <xf numFmtId="0" fontId="68" fillId="0" borderId="0" applyNumberFormat="0" applyFill="0" applyBorder="0" applyAlignment="0" applyProtection="0"/>
    <xf numFmtId="0" fontId="59" fillId="37" borderId="0" applyNumberFormat="0" applyBorder="0" applyAlignment="0" applyProtection="0"/>
    <xf numFmtId="0" fontId="56" fillId="0" borderId="64" applyNumberFormat="0" applyFill="0" applyAlignment="0" applyProtection="0"/>
    <xf numFmtId="0" fontId="57" fillId="0" borderId="65" applyNumberFormat="0" applyFill="0" applyAlignment="0" applyProtection="0"/>
    <xf numFmtId="0" fontId="58" fillId="0" borderId="66" applyNumberFormat="0" applyFill="0" applyAlignment="0" applyProtection="0"/>
    <xf numFmtId="0" fontId="58" fillId="0" borderId="0" applyNumberFormat="0" applyFill="0" applyBorder="0" applyAlignment="0" applyProtection="0"/>
    <xf numFmtId="0" fontId="62" fillId="38" borderId="67" applyNumberFormat="0" applyAlignment="0" applyProtection="0"/>
    <xf numFmtId="0" fontId="65" fillId="0" borderId="69" applyNumberFormat="0" applyFill="0" applyAlignment="0" applyProtection="0"/>
    <xf numFmtId="0" fontId="61" fillId="39" borderId="0" applyNumberFormat="0" applyBorder="0" applyAlignment="0" applyProtection="0"/>
    <xf numFmtId="0" fontId="6" fillId="40" borderId="71" applyNumberFormat="0" applyFont="0" applyAlignment="0" applyProtection="0"/>
    <xf numFmtId="0" fontId="63" fillId="35" borderId="68" applyNumberFormat="0" applyAlignment="0" applyProtection="0"/>
    <xf numFmtId="0" fontId="72" fillId="0" borderId="0" applyNumberFormat="0" applyFill="0" applyBorder="0" applyAlignment="0" applyProtection="0"/>
    <xf numFmtId="0" fontId="69" fillId="0" borderId="72" applyNumberFormat="0" applyFill="0" applyAlignment="0" applyProtection="0"/>
    <xf numFmtId="0" fontId="67" fillId="0" borderId="0" applyNumberFormat="0" applyFill="0" applyBorder="0" applyAlignment="0" applyProtection="0"/>
  </cellStyleXfs>
  <cellXfs count="253">
    <xf numFmtId="44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11" fillId="0" borderId="0" xfId="0" applyNumberFormat="1" applyFont="1" applyFill="1" applyAlignment="1">
      <alignment horizontal="center" vertical="top" wrapText="1"/>
    </xf>
    <xf numFmtId="0" fontId="11" fillId="0" borderId="1" xfId="0" applyNumberFormat="1" applyFont="1" applyFill="1" applyBorder="1" applyAlignment="1">
      <alignment horizontal="center" wrapText="1"/>
    </xf>
    <xf numFmtId="0" fontId="13" fillId="0" borderId="1" xfId="0" applyNumberFormat="1" applyFont="1" applyFill="1" applyBorder="1" applyAlignment="1">
      <alignment horizontal="left" wrapText="1"/>
    </xf>
    <xf numFmtId="44" fontId="16" fillId="0" borderId="0" xfId="0" applyFont="1" applyFill="1" applyAlignment="1"/>
    <xf numFmtId="44" fontId="18" fillId="0" borderId="0" xfId="0" applyFont="1" applyFill="1" applyAlignment="1">
      <alignment horizontal="left"/>
    </xf>
    <xf numFmtId="165" fontId="18" fillId="0" borderId="0" xfId="0" applyNumberFormat="1" applyFont="1" applyFill="1" applyAlignment="1"/>
    <xf numFmtId="166" fontId="18" fillId="0" borderId="0" xfId="0" applyNumberFormat="1" applyFont="1" applyFill="1" applyAlignment="1"/>
    <xf numFmtId="44" fontId="18" fillId="0" borderId="0" xfId="0" applyFont="1" applyFill="1" applyAlignment="1"/>
    <xf numFmtId="44" fontId="19" fillId="0" borderId="0" xfId="0" applyFont="1" applyFill="1" applyAlignment="1">
      <alignment horizontal="left" wrapText="1"/>
    </xf>
    <xf numFmtId="44" fontId="19" fillId="0" borderId="0" xfId="0" applyFont="1" applyFill="1" applyAlignment="1">
      <alignment horizontal="center"/>
    </xf>
    <xf numFmtId="165" fontId="18" fillId="0" borderId="0" xfId="0" applyNumberFormat="1" applyFont="1" applyFill="1" applyAlignment="1">
      <alignment horizontal="right"/>
    </xf>
    <xf numFmtId="165" fontId="18" fillId="0" borderId="0" xfId="0" applyNumberFormat="1" applyFont="1" applyFill="1" applyBorder="1" applyAlignment="1"/>
    <xf numFmtId="166" fontId="18" fillId="0" borderId="0" xfId="0" applyNumberFormat="1" applyFont="1" applyFill="1" applyBorder="1" applyAlignment="1"/>
    <xf numFmtId="44" fontId="18" fillId="0" borderId="0" xfId="0" applyFont="1" applyFill="1" applyBorder="1" applyAlignment="1"/>
    <xf numFmtId="49" fontId="19" fillId="0" borderId="5" xfId="0" applyNumberFormat="1" applyFont="1" applyFill="1" applyBorder="1" applyAlignment="1">
      <alignment horizontal="center"/>
    </xf>
    <xf numFmtId="49" fontId="18" fillId="0" borderId="0" xfId="0" applyNumberFormat="1" applyFont="1" applyFill="1" applyBorder="1" applyAlignment="1"/>
    <xf numFmtId="165" fontId="18" fillId="2" borderId="0" xfId="0" applyNumberFormat="1" applyFont="1" applyFill="1" applyAlignment="1"/>
    <xf numFmtId="166" fontId="18" fillId="2" borderId="0" xfId="0" applyNumberFormat="1" applyFont="1" applyFill="1" applyBorder="1" applyAlignment="1"/>
    <xf numFmtId="44" fontId="18" fillId="2" borderId="0" xfId="0" applyFont="1" applyFill="1" applyAlignment="1"/>
    <xf numFmtId="49" fontId="18" fillId="2" borderId="0" xfId="0" applyNumberFormat="1" applyFont="1" applyFill="1" applyAlignment="1">
      <alignment horizontal="right"/>
    </xf>
    <xf numFmtId="49" fontId="14" fillId="2" borderId="0" xfId="0" applyNumberFormat="1" applyFont="1" applyFill="1" applyAlignment="1">
      <alignment horizontal="right"/>
    </xf>
    <xf numFmtId="0" fontId="11" fillId="0" borderId="1" xfId="0" applyNumberFormat="1" applyFont="1" applyFill="1" applyBorder="1" applyAlignment="1">
      <alignment horizontal="center" wrapText="1"/>
    </xf>
    <xf numFmtId="0" fontId="11" fillId="0" borderId="1" xfId="0" applyNumberFormat="1" applyFont="1" applyFill="1" applyBorder="1" applyAlignment="1">
      <alignment horizontal="center" vertical="center" wrapText="1"/>
    </xf>
    <xf numFmtId="165" fontId="19" fillId="0" borderId="5" xfId="0" applyNumberFormat="1" applyFont="1" applyFill="1" applyBorder="1" applyAlignment="1">
      <alignment horizontal="center" vertical="center"/>
    </xf>
    <xf numFmtId="168" fontId="21" fillId="2" borderId="5" xfId="3" applyNumberFormat="1" applyFont="1" applyFill="1" applyBorder="1" applyAlignment="1">
      <alignment horizontal="center" vertical="center" wrapText="1"/>
    </xf>
    <xf numFmtId="168" fontId="21" fillId="2" borderId="5" xfId="0" applyNumberFormat="1" applyFont="1" applyFill="1" applyBorder="1" applyAlignment="1">
      <alignment horizontal="center"/>
    </xf>
    <xf numFmtId="168" fontId="25" fillId="2" borderId="5" xfId="3" applyNumberFormat="1" applyFont="1" applyFill="1" applyBorder="1" applyAlignment="1">
      <alignment horizontal="center" vertical="center" wrapText="1"/>
    </xf>
    <xf numFmtId="1" fontId="20" fillId="2" borderId="5" xfId="5" applyNumberFormat="1" applyFont="1" applyFill="1" applyBorder="1" applyAlignment="1">
      <alignment horizontal="left" vertical="top" wrapText="1"/>
    </xf>
    <xf numFmtId="49" fontId="20" fillId="2" borderId="5" xfId="5" applyNumberFormat="1" applyFont="1" applyFill="1" applyBorder="1" applyAlignment="1">
      <alignment horizontal="center"/>
    </xf>
    <xf numFmtId="1" fontId="23" fillId="2" borderId="5" xfId="5" applyNumberFormat="1" applyFont="1" applyFill="1" applyBorder="1" applyAlignment="1">
      <alignment horizontal="left" vertical="top" wrapText="1"/>
    </xf>
    <xf numFmtId="49" fontId="23" fillId="2" borderId="5" xfId="5" applyNumberFormat="1" applyFont="1" applyFill="1" applyBorder="1" applyAlignment="1">
      <alignment horizontal="left"/>
    </xf>
    <xf numFmtId="49" fontId="16" fillId="2" borderId="5" xfId="5" applyNumberFormat="1" applyFont="1" applyFill="1" applyBorder="1" applyAlignment="1">
      <alignment horizontal="left"/>
    </xf>
    <xf numFmtId="1" fontId="16" fillId="2" borderId="5" xfId="5" applyNumberFormat="1" applyFont="1" applyFill="1" applyBorder="1" applyAlignment="1">
      <alignment horizontal="left" vertical="top" wrapText="1"/>
    </xf>
    <xf numFmtId="49" fontId="16" fillId="2" borderId="5" xfId="5" applyNumberFormat="1" applyFont="1" applyFill="1" applyBorder="1" applyAlignment="1">
      <alignment horizontal="left" wrapText="1"/>
    </xf>
    <xf numFmtId="0" fontId="16" fillId="2" borderId="0" xfId="6" applyFont="1" applyFill="1" applyAlignment="1">
      <alignment horizontal="left" vertical="top" wrapText="1"/>
    </xf>
    <xf numFmtId="0" fontId="16" fillId="2" borderId="5" xfId="5" applyFont="1" applyFill="1" applyBorder="1" applyAlignment="1">
      <alignment horizontal="left" vertical="top" wrapText="1"/>
    </xf>
    <xf numFmtId="0" fontId="28" fillId="2" borderId="5" xfId="5" applyFont="1" applyFill="1" applyBorder="1" applyAlignment="1">
      <alignment horizontal="left" vertical="top" wrapText="1"/>
    </xf>
    <xf numFmtId="0" fontId="29" fillId="2" borderId="5" xfId="6" applyFont="1" applyFill="1" applyBorder="1" applyAlignment="1">
      <alignment horizontal="left" vertical="top" wrapText="1"/>
    </xf>
    <xf numFmtId="165" fontId="20" fillId="2" borderId="5" xfId="5" applyNumberFormat="1" applyFont="1" applyFill="1" applyBorder="1" applyAlignment="1">
      <alignment horizontal="center"/>
    </xf>
    <xf numFmtId="49" fontId="23" fillId="2" borderId="5" xfId="5" applyNumberFormat="1" applyFont="1" applyFill="1" applyBorder="1" applyAlignment="1">
      <alignment horizontal="center"/>
    </xf>
    <xf numFmtId="165" fontId="23" fillId="2" borderId="5" xfId="5" applyNumberFormat="1" applyFont="1" applyFill="1" applyBorder="1" applyAlignment="1">
      <alignment horizontal="center"/>
    </xf>
    <xf numFmtId="49" fontId="16" fillId="2" borderId="5" xfId="5" applyNumberFormat="1" applyFont="1" applyFill="1" applyBorder="1" applyAlignment="1"/>
    <xf numFmtId="165" fontId="16" fillId="2" borderId="5" xfId="5" applyNumberFormat="1" applyFont="1" applyFill="1" applyBorder="1" applyAlignment="1">
      <alignment horizontal="center"/>
    </xf>
    <xf numFmtId="167" fontId="16" fillId="2" borderId="5" xfId="5" applyNumberFormat="1" applyFont="1" applyFill="1" applyBorder="1" applyAlignment="1">
      <alignment horizontal="center"/>
    </xf>
    <xf numFmtId="49" fontId="13" fillId="0" borderId="1" xfId="0" applyNumberFormat="1" applyFont="1" applyFill="1" applyBorder="1" applyAlignment="1">
      <alignment horizontal="left" wrapText="1"/>
    </xf>
    <xf numFmtId="49" fontId="12" fillId="0" borderId="1" xfId="0" applyNumberFormat="1" applyFont="1" applyFill="1" applyBorder="1" applyAlignment="1">
      <alignment horizontal="left" wrapText="1"/>
    </xf>
    <xf numFmtId="49" fontId="0" fillId="0" borderId="0" xfId="0" applyNumberFormat="1" applyFont="1" applyFill="1" applyAlignment="1">
      <alignment vertical="top" wrapText="1"/>
    </xf>
    <xf numFmtId="0" fontId="11" fillId="0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right" vertical="top" wrapText="1"/>
    </xf>
    <xf numFmtId="49" fontId="16" fillId="0" borderId="5" xfId="5" applyNumberFormat="1" applyFont="1" applyFill="1" applyBorder="1" applyAlignment="1"/>
    <xf numFmtId="165" fontId="16" fillId="0" borderId="5" xfId="5" applyNumberFormat="1" applyFont="1" applyFill="1" applyBorder="1" applyAlignment="1">
      <alignment horizontal="center"/>
    </xf>
    <xf numFmtId="0" fontId="21" fillId="0" borderId="0" xfId="10" applyFont="1" applyBorder="1"/>
    <xf numFmtId="0" fontId="21" fillId="0" borderId="0" xfId="8" applyFont="1" applyFill="1" applyAlignment="1">
      <alignment vertical="center" wrapText="1"/>
    </xf>
    <xf numFmtId="0" fontId="21" fillId="0" borderId="0" xfId="10" applyFont="1" applyBorder="1" applyAlignment="1">
      <alignment horizontal="left"/>
    </xf>
    <xf numFmtId="4" fontId="21" fillId="0" borderId="0" xfId="10" applyNumberFormat="1" applyFont="1" applyBorder="1"/>
    <xf numFmtId="0" fontId="43" fillId="0" borderId="0" xfId="10" applyFont="1" applyBorder="1"/>
    <xf numFmtId="0" fontId="43" fillId="0" borderId="0" xfId="10" applyFont="1" applyBorder="1" applyAlignment="1">
      <alignment horizontal="left"/>
    </xf>
    <xf numFmtId="165" fontId="44" fillId="0" borderId="5" xfId="10" applyNumberFormat="1" applyFont="1" applyBorder="1" applyAlignment="1">
      <alignment horizontal="right"/>
    </xf>
    <xf numFmtId="0" fontId="43" fillId="0" borderId="56" xfId="8" applyFont="1" applyFill="1" applyBorder="1" applyAlignment="1">
      <alignment wrapText="1"/>
    </xf>
    <xf numFmtId="0" fontId="43" fillId="0" borderId="57" xfId="10" applyFont="1" applyBorder="1" applyAlignment="1">
      <alignment horizontal="center" vertical="top"/>
    </xf>
    <xf numFmtId="0" fontId="43" fillId="0" borderId="56" xfId="10" applyFont="1" applyBorder="1" applyAlignment="1">
      <alignment wrapText="1"/>
    </xf>
    <xf numFmtId="165" fontId="45" fillId="0" borderId="5" xfId="10" applyNumberFormat="1" applyFont="1" applyBorder="1" applyAlignment="1">
      <alignment horizontal="right"/>
    </xf>
    <xf numFmtId="0" fontId="43" fillId="0" borderId="56" xfId="10" applyFont="1" applyBorder="1" applyAlignment="1">
      <alignment vertical="top" wrapText="1"/>
    </xf>
    <xf numFmtId="0" fontId="46" fillId="0" borderId="57" xfId="10" applyFont="1" applyBorder="1" applyAlignment="1">
      <alignment horizontal="center" vertical="top"/>
    </xf>
    <xf numFmtId="0" fontId="46" fillId="0" borderId="56" xfId="10" applyFont="1" applyBorder="1" applyAlignment="1">
      <alignment vertical="top" wrapText="1"/>
    </xf>
    <xf numFmtId="0" fontId="43" fillId="0" borderId="5" xfId="10" applyFont="1" applyBorder="1"/>
    <xf numFmtId="165" fontId="44" fillId="5" borderId="5" xfId="10" applyNumberFormat="1" applyFont="1" applyFill="1" applyBorder="1" applyAlignment="1">
      <alignment horizontal="right"/>
    </xf>
    <xf numFmtId="0" fontId="46" fillId="0" borderId="56" xfId="10" applyFont="1" applyBorder="1" applyAlignment="1">
      <alignment wrapText="1"/>
    </xf>
    <xf numFmtId="165" fontId="46" fillId="0" borderId="5" xfId="10" applyNumberFormat="1" applyFont="1" applyBorder="1" applyAlignment="1">
      <alignment horizontal="right"/>
    </xf>
    <xf numFmtId="0" fontId="46" fillId="0" borderId="5" xfId="10" applyFont="1" applyBorder="1" applyAlignment="1">
      <alignment horizontal="center"/>
    </xf>
    <xf numFmtId="3" fontId="46" fillId="0" borderId="5" xfId="10" applyNumberFormat="1" applyFont="1" applyBorder="1" applyAlignment="1">
      <alignment horizontal="center"/>
    </xf>
    <xf numFmtId="0" fontId="46" fillId="0" borderId="58" xfId="10" applyFont="1" applyBorder="1" applyAlignment="1">
      <alignment horizontal="center"/>
    </xf>
    <xf numFmtId="0" fontId="46" fillId="0" borderId="59" xfId="10" applyFont="1" applyBorder="1" applyAlignment="1">
      <alignment horizontal="center" vertical="top"/>
    </xf>
    <xf numFmtId="0" fontId="47" fillId="0" borderId="9" xfId="8" applyFont="1" applyBorder="1" applyAlignment="1">
      <alignment horizontal="center" vertical="center" wrapText="1"/>
    </xf>
    <xf numFmtId="0" fontId="22" fillId="0" borderId="8" xfId="9" applyFont="1" applyBorder="1" applyAlignment="1">
      <alignment vertical="center"/>
    </xf>
    <xf numFmtId="0" fontId="22" fillId="0" borderId="7" xfId="9" applyFont="1" applyBorder="1" applyAlignment="1">
      <alignment vertical="center"/>
    </xf>
    <xf numFmtId="0" fontId="44" fillId="0" borderId="0" xfId="10" applyFont="1" applyBorder="1" applyAlignment="1">
      <alignment horizontal="right"/>
    </xf>
    <xf numFmtId="0" fontId="21" fillId="0" borderId="0" xfId="10" applyFont="1" applyBorder="1" applyAlignment="1">
      <alignment horizontal="center"/>
    </xf>
    <xf numFmtId="0" fontId="20" fillId="0" borderId="0" xfId="10" applyFont="1" applyBorder="1" applyAlignment="1">
      <alignment horizontal="center"/>
    </xf>
    <xf numFmtId="0" fontId="48" fillId="0" borderId="0" xfId="8" applyFont="1" applyFill="1" applyAlignment="1">
      <alignment horizontal="left" vertical="top" wrapText="1"/>
    </xf>
    <xf numFmtId="0" fontId="20" fillId="0" borderId="0" xfId="8" applyFont="1" applyFill="1" applyAlignment="1">
      <alignment horizontal="left" wrapText="1"/>
    </xf>
    <xf numFmtId="0" fontId="18" fillId="0" borderId="0" xfId="10" applyFont="1" applyBorder="1"/>
    <xf numFmtId="0" fontId="49" fillId="0" borderId="0" xfId="8" applyFont="1" applyAlignment="1">
      <alignment horizontal="right"/>
    </xf>
    <xf numFmtId="0" fontId="32" fillId="0" borderId="0" xfId="10" applyBorder="1" applyAlignment="1">
      <alignment horizontal="center"/>
    </xf>
    <xf numFmtId="0" fontId="50" fillId="0" borderId="0" xfId="8" applyFont="1" applyFill="1" applyAlignment="1">
      <alignment horizontal="left" wrapText="1"/>
    </xf>
    <xf numFmtId="0" fontId="20" fillId="0" borderId="0" xfId="8" applyFont="1" applyAlignment="1">
      <alignment horizontal="left" vertical="center"/>
    </xf>
    <xf numFmtId="0" fontId="18" fillId="0" borderId="0" xfId="195" applyFont="1" applyBorder="1"/>
    <xf numFmtId="0" fontId="18" fillId="0" borderId="0" xfId="195" applyFont="1" applyBorder="1" applyAlignment="1">
      <alignment horizontal="left"/>
    </xf>
    <xf numFmtId="167" fontId="44" fillId="0" borderId="5" xfId="195" applyNumberFormat="1" applyFont="1" applyBorder="1" applyAlignment="1">
      <alignment horizontal="center"/>
    </xf>
    <xf numFmtId="165" fontId="44" fillId="0" borderId="5" xfId="195" applyNumberFormat="1" applyFont="1" applyBorder="1" applyAlignment="1">
      <alignment horizontal="center"/>
    </xf>
    <xf numFmtId="0" fontId="43" fillId="0" borderId="7" xfId="195" applyFont="1" applyBorder="1" applyAlignment="1">
      <alignment horizontal="left" wrapText="1"/>
    </xf>
    <xf numFmtId="49" fontId="46" fillId="0" borderId="60" xfId="195" applyNumberFormat="1" applyFont="1" applyBorder="1" applyAlignment="1">
      <alignment horizontal="center" vertical="justify"/>
    </xf>
    <xf numFmtId="0" fontId="44" fillId="0" borderId="0" xfId="195" applyFont="1" applyBorder="1"/>
    <xf numFmtId="0" fontId="44" fillId="0" borderId="0" xfId="195" applyFont="1" applyBorder="1" applyAlignment="1">
      <alignment horizontal="left"/>
    </xf>
    <xf numFmtId="49" fontId="43" fillId="0" borderId="10" xfId="195" applyNumberFormat="1" applyFont="1" applyBorder="1" applyAlignment="1">
      <alignment horizontal="left" wrapText="1"/>
    </xf>
    <xf numFmtId="49" fontId="43" fillId="0" borderId="60" xfId="195" applyNumberFormat="1" applyFont="1" applyBorder="1" applyAlignment="1">
      <alignment horizontal="center" vertical="center"/>
    </xf>
    <xf numFmtId="0" fontId="43" fillId="0" borderId="6" xfId="195" applyFont="1" applyBorder="1" applyAlignment="1">
      <alignment horizontal="left" vertical="top" wrapText="1"/>
    </xf>
    <xf numFmtId="49" fontId="43" fillId="0" borderId="5" xfId="195" applyNumberFormat="1" applyFont="1" applyBorder="1" applyAlignment="1">
      <alignment horizontal="center" vertical="center"/>
    </xf>
    <xf numFmtId="0" fontId="43" fillId="0" borderId="61" xfId="195" applyFont="1" applyBorder="1" applyAlignment="1">
      <alignment horizontal="left" vertical="top" wrapText="1"/>
    </xf>
    <xf numFmtId="49" fontId="43" fillId="0" borderId="62" xfId="195" applyNumberFormat="1" applyFont="1" applyBorder="1" applyAlignment="1">
      <alignment horizontal="center" vertical="center"/>
    </xf>
    <xf numFmtId="0" fontId="45" fillId="0" borderId="0" xfId="195" applyFont="1" applyBorder="1"/>
    <xf numFmtId="0" fontId="45" fillId="0" borderId="0" xfId="195" applyFont="1" applyBorder="1" applyAlignment="1">
      <alignment horizontal="left"/>
    </xf>
    <xf numFmtId="167" fontId="45" fillId="0" borderId="5" xfId="195" applyNumberFormat="1" applyFont="1" applyBorder="1" applyAlignment="1">
      <alignment horizontal="center"/>
    </xf>
    <xf numFmtId="0" fontId="46" fillId="0" borderId="56" xfId="195" applyFont="1" applyBorder="1" applyAlignment="1">
      <alignment horizontal="left" vertical="top" wrapText="1"/>
    </xf>
    <xf numFmtId="49" fontId="46" fillId="0" borderId="57" xfId="195" applyNumberFormat="1" applyFont="1" applyBorder="1" applyAlignment="1">
      <alignment horizontal="center" vertical="center"/>
    </xf>
    <xf numFmtId="0" fontId="43" fillId="0" borderId="56" xfId="195" applyFont="1" applyBorder="1" applyAlignment="1">
      <alignment horizontal="left" vertical="top" wrapText="1"/>
    </xf>
    <xf numFmtId="49" fontId="43" fillId="0" borderId="57" xfId="195" applyNumberFormat="1" applyFont="1" applyBorder="1" applyAlignment="1">
      <alignment horizontal="center" vertical="center"/>
    </xf>
    <xf numFmtId="0" fontId="46" fillId="0" borderId="58" xfId="195" applyFont="1" applyBorder="1" applyAlignment="1">
      <alignment horizontal="left" vertical="top" wrapText="1"/>
    </xf>
    <xf numFmtId="0" fontId="51" fillId="0" borderId="0" xfId="195" applyFont="1" applyBorder="1"/>
    <xf numFmtId="0" fontId="51" fillId="0" borderId="0" xfId="195" applyFont="1" applyBorder="1" applyAlignment="1">
      <alignment horizontal="left"/>
    </xf>
    <xf numFmtId="167" fontId="45" fillId="0" borderId="8" xfId="195" applyNumberFormat="1" applyFont="1" applyBorder="1" applyAlignment="1">
      <alignment horizontal="center"/>
    </xf>
    <xf numFmtId="167" fontId="45" fillId="0" borderId="8" xfId="195" applyNumberFormat="1" applyFont="1" applyFill="1" applyBorder="1" applyAlignment="1">
      <alignment horizontal="center"/>
    </xf>
    <xf numFmtId="49" fontId="46" fillId="0" borderId="5" xfId="195" applyNumberFormat="1" applyFont="1" applyFill="1" applyBorder="1" applyAlignment="1">
      <alignment horizontal="left" vertical="center" wrapText="1"/>
    </xf>
    <xf numFmtId="49" fontId="43" fillId="0" borderId="56" xfId="195" applyNumberFormat="1" applyFont="1" applyBorder="1" applyAlignment="1">
      <alignment horizontal="center" vertical="center"/>
    </xf>
    <xf numFmtId="167" fontId="45" fillId="0" borderId="5" xfId="195" applyNumberFormat="1" applyFont="1" applyFill="1" applyBorder="1" applyAlignment="1">
      <alignment horizontal="center"/>
    </xf>
    <xf numFmtId="49" fontId="43" fillId="0" borderId="5" xfId="195" applyNumberFormat="1" applyFont="1" applyFill="1" applyBorder="1" applyAlignment="1">
      <alignment horizontal="left" wrapText="1"/>
    </xf>
    <xf numFmtId="49" fontId="43" fillId="0" borderId="56" xfId="195" applyNumberFormat="1" applyFont="1" applyFill="1" applyBorder="1" applyAlignment="1">
      <alignment horizontal="center" vertical="center"/>
    </xf>
    <xf numFmtId="167" fontId="45" fillId="0" borderId="9" xfId="195" applyNumberFormat="1" applyFont="1" applyBorder="1" applyAlignment="1">
      <alignment horizontal="center"/>
    </xf>
    <xf numFmtId="49" fontId="43" fillId="0" borderId="62" xfId="195" applyNumberFormat="1" applyFont="1" applyFill="1" applyBorder="1" applyAlignment="1">
      <alignment horizontal="left" wrapText="1"/>
    </xf>
    <xf numFmtId="167" fontId="45" fillId="0" borderId="56" xfId="195" applyNumberFormat="1" applyFont="1" applyBorder="1" applyAlignment="1">
      <alignment horizontal="center"/>
    </xf>
    <xf numFmtId="167" fontId="45" fillId="0" borderId="56" xfId="195" applyNumberFormat="1" applyFont="1" applyFill="1" applyBorder="1" applyAlignment="1">
      <alignment horizontal="center"/>
    </xf>
    <xf numFmtId="49" fontId="43" fillId="0" borderId="57" xfId="195" applyNumberFormat="1" applyFont="1" applyFill="1" applyBorder="1" applyAlignment="1">
      <alignment horizontal="left" wrapText="1"/>
    </xf>
    <xf numFmtId="49" fontId="43" fillId="0" borderId="57" xfId="195" applyNumberFormat="1" applyFont="1" applyFill="1" applyBorder="1" applyAlignment="1">
      <alignment horizontal="center" vertical="center"/>
    </xf>
    <xf numFmtId="49" fontId="43" fillId="0" borderId="56" xfId="195" applyNumberFormat="1" applyFont="1" applyFill="1" applyBorder="1" applyAlignment="1">
      <alignment horizontal="left" wrapText="1"/>
    </xf>
    <xf numFmtId="0" fontId="43" fillId="0" borderId="8" xfId="195" applyFont="1" applyBorder="1" applyAlignment="1">
      <alignment horizontal="left" wrapText="1"/>
    </xf>
    <xf numFmtId="0" fontId="43" fillId="0" borderId="60" xfId="195" applyFont="1" applyBorder="1" applyAlignment="1">
      <alignment horizontal="center" vertical="justify"/>
    </xf>
    <xf numFmtId="0" fontId="43" fillId="0" borderId="8" xfId="195" applyFont="1" applyBorder="1" applyAlignment="1">
      <alignment horizontal="left" vertical="top" wrapText="1"/>
    </xf>
    <xf numFmtId="167" fontId="45" fillId="0" borderId="58" xfId="195" applyNumberFormat="1" applyFont="1" applyBorder="1" applyAlignment="1">
      <alignment horizontal="center"/>
    </xf>
    <xf numFmtId="1" fontId="50" fillId="0" borderId="5" xfId="195" applyNumberFormat="1" applyFont="1" applyBorder="1" applyAlignment="1">
      <alignment horizontal="center"/>
    </xf>
    <xf numFmtId="49" fontId="50" fillId="0" borderId="5" xfId="195" applyNumberFormat="1" applyFont="1" applyBorder="1" applyAlignment="1">
      <alignment horizontal="center"/>
    </xf>
    <xf numFmtId="49" fontId="50" fillId="0" borderId="5" xfId="195" applyNumberFormat="1" applyFont="1" applyBorder="1" applyAlignment="1">
      <alignment horizontal="center" vertical="top"/>
    </xf>
    <xf numFmtId="0" fontId="21" fillId="0" borderId="63" xfId="195" applyFont="1" applyBorder="1" applyAlignment="1"/>
    <xf numFmtId="0" fontId="21" fillId="0" borderId="0" xfId="195" applyFont="1" applyBorder="1" applyAlignment="1"/>
    <xf numFmtId="0" fontId="47" fillId="0" borderId="0" xfId="195" applyFont="1" applyBorder="1" applyAlignment="1">
      <alignment horizontal="left" wrapText="1"/>
    </xf>
    <xf numFmtId="0" fontId="32" fillId="0" borderId="0" xfId="195" applyBorder="1" applyAlignment="1"/>
    <xf numFmtId="0" fontId="52" fillId="0" borderId="0" xfId="195" applyFont="1" applyBorder="1" applyAlignment="1">
      <alignment horizontal="left"/>
    </xf>
    <xf numFmtId="0" fontId="45" fillId="0" borderId="0" xfId="8" applyFont="1" applyAlignment="1"/>
    <xf numFmtId="49" fontId="51" fillId="0" borderId="10" xfId="195" applyNumberFormat="1" applyFont="1" applyBorder="1" applyAlignment="1">
      <alignment horizontal="left" wrapText="1"/>
    </xf>
    <xf numFmtId="0" fontId="27" fillId="0" borderId="0" xfId="5"/>
    <xf numFmtId="0" fontId="18" fillId="0" borderId="0" xfId="5" applyFont="1"/>
    <xf numFmtId="0" fontId="21" fillId="0" borderId="0" xfId="5" applyFont="1" applyAlignment="1">
      <alignment horizontal="justify"/>
    </xf>
    <xf numFmtId="0" fontId="21" fillId="0" borderId="5" xfId="5" applyFont="1" applyBorder="1" applyAlignment="1">
      <alignment horizontal="center" wrapText="1"/>
    </xf>
    <xf numFmtId="0" fontId="21" fillId="0" borderId="5" xfId="5" applyFont="1" applyBorder="1" applyAlignment="1">
      <alignment horizontal="justify" vertical="top" wrapText="1"/>
    </xf>
    <xf numFmtId="0" fontId="21" fillId="0" borderId="5" xfId="5" applyFont="1" applyBorder="1" applyAlignment="1">
      <alignment horizontal="justify" wrapText="1"/>
    </xf>
    <xf numFmtId="0" fontId="20" fillId="0" borderId="5" xfId="5" applyFont="1" applyBorder="1" applyAlignment="1">
      <alignment horizontal="justify" vertical="top" wrapText="1"/>
    </xf>
    <xf numFmtId="0" fontId="20" fillId="0" borderId="5" xfId="5" applyFont="1" applyBorder="1" applyAlignment="1">
      <alignment horizontal="justify" wrapText="1"/>
    </xf>
    <xf numFmtId="0" fontId="16" fillId="0" borderId="5" xfId="5" applyFont="1" applyBorder="1" applyAlignment="1">
      <alignment horizontal="center" wrapText="1"/>
    </xf>
    <xf numFmtId="0" fontId="53" fillId="0" borderId="0" xfId="5" applyFont="1" applyBorder="1" applyAlignment="1">
      <alignment horizontal="center"/>
    </xf>
    <xf numFmtId="0" fontId="54" fillId="0" borderId="0" xfId="5" applyFont="1" applyAlignment="1">
      <alignment wrapText="1"/>
    </xf>
    <xf numFmtId="0" fontId="20" fillId="0" borderId="0" xfId="5" applyFont="1" applyAlignment="1">
      <alignment wrapText="1"/>
    </xf>
    <xf numFmtId="0" fontId="55" fillId="0" borderId="0" xfId="5" applyFont="1"/>
    <xf numFmtId="0" fontId="23" fillId="0" borderId="0" xfId="5" applyFont="1" applyFill="1" applyAlignment="1">
      <alignment wrapText="1"/>
    </xf>
    <xf numFmtId="0" fontId="55" fillId="0" borderId="0" xfId="5" applyFont="1" applyAlignment="1">
      <alignment horizontal="right"/>
    </xf>
    <xf numFmtId="0" fontId="48" fillId="0" borderId="0" xfId="5" applyFont="1"/>
    <xf numFmtId="0" fontId="20" fillId="0" borderId="0" xfId="5" applyFont="1" applyFill="1" applyAlignment="1">
      <alignment vertical="center"/>
    </xf>
    <xf numFmtId="0" fontId="11" fillId="0" borderId="1" xfId="0" applyNumberFormat="1" applyFont="1" applyFill="1" applyBorder="1" applyAlignment="1">
      <alignment horizontal="center" vertical="center" wrapText="1"/>
    </xf>
    <xf numFmtId="0" fontId="11" fillId="0" borderId="11" xfId="0" applyNumberFormat="1" applyFont="1" applyFill="1" applyBorder="1" applyAlignment="1">
      <alignment horizontal="center" vertical="top" wrapText="1"/>
    </xf>
    <xf numFmtId="0" fontId="12" fillId="0" borderId="5" xfId="0" applyNumberFormat="1" applyFont="1" applyFill="1" applyBorder="1" applyAlignment="1">
      <alignment horizontal="left" wrapText="1"/>
    </xf>
    <xf numFmtId="0" fontId="13" fillId="0" borderId="5" xfId="0" applyNumberFormat="1" applyFont="1" applyFill="1" applyBorder="1" applyAlignment="1">
      <alignment horizontal="left" wrapText="1"/>
    </xf>
    <xf numFmtId="165" fontId="12" fillId="0" borderId="5" xfId="0" applyNumberFormat="1" applyFont="1" applyFill="1" applyBorder="1" applyAlignment="1">
      <alignment horizontal="right" wrapText="1"/>
    </xf>
    <xf numFmtId="165" fontId="13" fillId="0" borderId="5" xfId="0" applyNumberFormat="1" applyFont="1" applyFill="1" applyBorder="1" applyAlignment="1">
      <alignment horizontal="right" wrapText="1"/>
    </xf>
    <xf numFmtId="0" fontId="21" fillId="0" borderId="5" xfId="5" applyFont="1" applyBorder="1" applyAlignment="1">
      <alignment horizontal="center" vertical="center" wrapText="1"/>
    </xf>
    <xf numFmtId="0" fontId="21" fillId="0" borderId="0" xfId="5" applyFont="1" applyBorder="1" applyAlignment="1">
      <alignment horizontal="center" vertical="center" wrapText="1"/>
    </xf>
    <xf numFmtId="0" fontId="7" fillId="0" borderId="5" xfId="298" applyFill="1" applyBorder="1"/>
    <xf numFmtId="49" fontId="16" fillId="0" borderId="5" xfId="5" applyNumberFormat="1" applyFont="1" applyFill="1" applyBorder="1" applyAlignment="1">
      <alignment horizontal="left"/>
    </xf>
    <xf numFmtId="49" fontId="7" fillId="0" borderId="5" xfId="298" applyNumberFormat="1" applyFill="1" applyBorder="1"/>
    <xf numFmtId="0" fontId="28" fillId="0" borderId="5" xfId="5" applyFont="1" applyFill="1" applyBorder="1" applyAlignment="1">
      <alignment horizontal="left" vertical="top" wrapText="1"/>
    </xf>
    <xf numFmtId="1" fontId="16" fillId="0" borderId="5" xfId="5" applyNumberFormat="1" applyFont="1" applyFill="1" applyBorder="1" applyAlignment="1">
      <alignment horizontal="left" vertical="top" wrapText="1"/>
    </xf>
    <xf numFmtId="49" fontId="16" fillId="0" borderId="5" xfId="5" applyNumberFormat="1" applyFont="1" applyFill="1" applyBorder="1" applyAlignment="1"/>
    <xf numFmtId="0" fontId="16" fillId="0" borderId="5" xfId="301" applyFont="1" applyFill="1" applyBorder="1" applyAlignment="1">
      <alignment horizontal="left" vertical="top" wrapText="1"/>
    </xf>
    <xf numFmtId="49" fontId="13" fillId="0" borderId="5" xfId="299" applyNumberFormat="1" applyFont="1" applyFill="1" applyBorder="1" applyAlignment="1">
      <alignment horizontal="left" wrapText="1"/>
    </xf>
    <xf numFmtId="49" fontId="16" fillId="0" borderId="5" xfId="5" applyNumberFormat="1" applyFont="1" applyFill="1" applyBorder="1" applyAlignment="1">
      <alignment horizontal="left"/>
    </xf>
    <xf numFmtId="49" fontId="7" fillId="0" borderId="5" xfId="302" applyNumberFormat="1" applyFill="1" applyBorder="1"/>
    <xf numFmtId="0" fontId="28" fillId="0" borderId="5" xfId="5" applyFont="1" applyFill="1" applyBorder="1" applyAlignment="1">
      <alignment horizontal="left" vertical="top" wrapText="1"/>
    </xf>
    <xf numFmtId="1" fontId="16" fillId="0" borderId="5" xfId="5" applyNumberFormat="1" applyFont="1" applyFill="1" applyBorder="1" applyAlignment="1">
      <alignment horizontal="left" vertical="top" wrapText="1"/>
    </xf>
    <xf numFmtId="49" fontId="16" fillId="0" borderId="5" xfId="5" applyNumberFormat="1" applyFont="1" applyFill="1" applyBorder="1" applyAlignment="1"/>
    <xf numFmtId="49" fontId="13" fillId="0" borderId="5" xfId="299" applyNumberFormat="1" applyFont="1" applyFill="1" applyBorder="1" applyAlignment="1">
      <alignment horizontal="left" wrapText="1"/>
    </xf>
    <xf numFmtId="0" fontId="21" fillId="0" borderId="5" xfId="5" applyFont="1" applyBorder="1" applyAlignment="1">
      <alignment horizontal="center" vertical="center" wrapText="1"/>
    </xf>
    <xf numFmtId="0" fontId="23" fillId="6" borderId="5" xfId="1" applyFont="1" applyFill="1" applyBorder="1" applyAlignment="1">
      <alignment horizontal="center" vertical="top"/>
    </xf>
    <xf numFmtId="0" fontId="16" fillId="6" borderId="5" xfId="1" applyFont="1" applyFill="1" applyBorder="1" applyAlignment="1">
      <alignment horizontal="center" vertical="top"/>
    </xf>
    <xf numFmtId="0" fontId="16" fillId="7" borderId="5" xfId="1" applyFont="1" applyFill="1" applyBorder="1" applyAlignment="1">
      <alignment horizontal="center" vertical="top"/>
    </xf>
    <xf numFmtId="0" fontId="23" fillId="6" borderId="5" xfId="1" applyFont="1" applyFill="1" applyBorder="1" applyAlignment="1">
      <alignment horizontal="justify" vertical="top" wrapText="1"/>
    </xf>
    <xf numFmtId="0" fontId="16" fillId="6" borderId="5" xfId="1" applyFont="1" applyFill="1" applyBorder="1" applyAlignment="1">
      <alignment horizontal="justify" vertical="top" wrapText="1"/>
    </xf>
    <xf numFmtId="0" fontId="23" fillId="7" borderId="5" xfId="1" applyFont="1" applyFill="1" applyBorder="1" applyAlignment="1">
      <alignment horizontal="justify" vertical="top" wrapText="1"/>
    </xf>
    <xf numFmtId="49" fontId="29" fillId="8" borderId="1" xfId="305" applyNumberFormat="1" applyFont="1" applyFill="1" applyBorder="1" applyProtection="1">
      <alignment horizontal="center"/>
    </xf>
    <xf numFmtId="0" fontId="29" fillId="8" borderId="16" xfId="304" applyNumberFormat="1" applyFont="1" applyFill="1" applyAlignment="1" applyProtection="1">
      <alignment wrapText="1"/>
    </xf>
    <xf numFmtId="49" fontId="29" fillId="0" borderId="1" xfId="305" applyNumberFormat="1" applyFont="1" applyBorder="1" applyProtection="1">
      <alignment horizontal="center"/>
    </xf>
    <xf numFmtId="0" fontId="29" fillId="0" borderId="16" xfId="304" applyNumberFormat="1" applyFont="1" applyAlignment="1" applyProtection="1">
      <alignment wrapText="1"/>
    </xf>
    <xf numFmtId="49" fontId="29" fillId="7" borderId="1" xfId="305" applyNumberFormat="1" applyFont="1" applyFill="1" applyBorder="1" applyProtection="1">
      <alignment horizontal="center"/>
    </xf>
    <xf numFmtId="0" fontId="29" fillId="7" borderId="16" xfId="304" applyNumberFormat="1" applyFont="1" applyFill="1" applyAlignment="1" applyProtection="1">
      <alignment wrapText="1"/>
    </xf>
    <xf numFmtId="49" fontId="29" fillId="9" borderId="1" xfId="305" applyNumberFormat="1" applyFont="1" applyFill="1" applyBorder="1" applyProtection="1">
      <alignment horizontal="center"/>
    </xf>
    <xf numFmtId="0" fontId="29" fillId="9" borderId="16" xfId="304" applyNumberFormat="1" applyFont="1" applyFill="1" applyAlignment="1" applyProtection="1">
      <alignment wrapText="1"/>
    </xf>
    <xf numFmtId="49" fontId="29" fillId="0" borderId="11" xfId="305" applyNumberFormat="1" applyFont="1" applyBorder="1" applyProtection="1">
      <alignment horizontal="center"/>
    </xf>
    <xf numFmtId="0" fontId="29" fillId="0" borderId="73" xfId="304" applyNumberFormat="1" applyFont="1" applyBorder="1" applyAlignment="1" applyProtection="1">
      <alignment wrapText="1"/>
    </xf>
    <xf numFmtId="49" fontId="29" fillId="8" borderId="5" xfId="305" applyNumberFormat="1" applyFont="1" applyFill="1" applyBorder="1" applyProtection="1">
      <alignment horizontal="center"/>
    </xf>
    <xf numFmtId="0" fontId="29" fillId="8" borderId="5" xfId="304" applyNumberFormat="1" applyFont="1" applyFill="1" applyBorder="1" applyAlignment="1" applyProtection="1">
      <alignment wrapText="1"/>
    </xf>
    <xf numFmtId="49" fontId="29" fillId="0" borderId="5" xfId="305" applyNumberFormat="1" applyFont="1" applyBorder="1" applyProtection="1">
      <alignment horizontal="center"/>
    </xf>
    <xf numFmtId="0" fontId="29" fillId="0" borderId="5" xfId="304" applyNumberFormat="1" applyFont="1" applyBorder="1" applyAlignment="1" applyProtection="1">
      <alignment wrapText="1"/>
    </xf>
    <xf numFmtId="49" fontId="23" fillId="2" borderId="5" xfId="5" applyNumberFormat="1" applyFont="1" applyFill="1" applyBorder="1" applyAlignment="1">
      <alignment horizontal="left" wrapText="1"/>
    </xf>
    <xf numFmtId="49" fontId="5" fillId="0" borderId="5" xfId="298" applyNumberFormat="1" applyFont="1" applyFill="1" applyBorder="1"/>
    <xf numFmtId="49" fontId="5" fillId="0" borderId="5" xfId="302" applyNumberFormat="1" applyFont="1" applyFill="1" applyBorder="1"/>
    <xf numFmtId="0" fontId="16" fillId="2" borderId="5" xfId="5" applyNumberFormat="1" applyFont="1" applyFill="1" applyBorder="1" applyAlignment="1">
      <alignment horizontal="left" vertical="top" wrapText="1"/>
    </xf>
    <xf numFmtId="1" fontId="16" fillId="2" borderId="9" xfId="5" applyNumberFormat="1" applyFont="1" applyFill="1" applyBorder="1" applyAlignment="1">
      <alignment horizontal="left" vertical="top" wrapText="1"/>
    </xf>
    <xf numFmtId="49" fontId="16" fillId="2" borderId="9" xfId="5" applyNumberFormat="1" applyFont="1" applyFill="1" applyBorder="1" applyAlignment="1">
      <alignment horizontal="left"/>
    </xf>
    <xf numFmtId="49" fontId="13" fillId="0" borderId="11" xfId="0" applyNumberFormat="1" applyFont="1" applyFill="1" applyBorder="1" applyAlignment="1">
      <alignment horizontal="left" wrapText="1"/>
    </xf>
    <xf numFmtId="49" fontId="16" fillId="2" borderId="9" xfId="5" applyNumberFormat="1" applyFont="1" applyFill="1" applyBorder="1" applyAlignment="1"/>
    <xf numFmtId="165" fontId="16" fillId="2" borderId="9" xfId="5" applyNumberFormat="1" applyFont="1" applyFill="1" applyBorder="1" applyAlignment="1">
      <alignment horizontal="center"/>
    </xf>
    <xf numFmtId="44" fontId="0" fillId="0" borderId="5" xfId="0" applyNumberFormat="1" applyFont="1" applyFill="1" applyBorder="1" applyAlignment="1">
      <alignment vertical="top" wrapText="1"/>
    </xf>
    <xf numFmtId="49" fontId="4" fillId="0" borderId="5" xfId="298" applyNumberFormat="1" applyFont="1" applyFill="1" applyBorder="1"/>
    <xf numFmtId="170" fontId="0" fillId="0" borderId="5" xfId="0" applyNumberFormat="1" applyFont="1" applyFill="1" applyBorder="1" applyAlignment="1">
      <alignment horizontal="center" vertical="top" wrapText="1"/>
    </xf>
    <xf numFmtId="49" fontId="23" fillId="0" borderId="5" xfId="5" applyNumberFormat="1" applyFont="1" applyFill="1" applyBorder="1" applyAlignment="1">
      <alignment horizontal="left"/>
    </xf>
    <xf numFmtId="49" fontId="73" fillId="0" borderId="5" xfId="5" applyNumberFormat="1" applyFont="1" applyFill="1" applyBorder="1" applyAlignment="1">
      <alignment horizontal="left"/>
    </xf>
    <xf numFmtId="0" fontId="74" fillId="2" borderId="5" xfId="5" applyFont="1" applyFill="1" applyBorder="1" applyAlignment="1">
      <alignment horizontal="left" vertical="top" wrapText="1"/>
    </xf>
    <xf numFmtId="49" fontId="3" fillId="0" borderId="5" xfId="298" applyNumberFormat="1" applyFont="1" applyFill="1" applyBorder="1"/>
    <xf numFmtId="44" fontId="29" fillId="0" borderId="5" xfId="0" applyNumberFormat="1" applyFont="1" applyFill="1" applyBorder="1" applyAlignment="1">
      <alignment vertical="top" wrapText="1"/>
    </xf>
    <xf numFmtId="49" fontId="2" fillId="0" borderId="5" xfId="298" applyNumberFormat="1" applyFont="1" applyFill="1" applyBorder="1"/>
    <xf numFmtId="44" fontId="29" fillId="0" borderId="0" xfId="0" applyNumberFormat="1" applyFont="1" applyFill="1" applyAlignment="1">
      <alignment vertical="top" wrapText="1"/>
    </xf>
    <xf numFmtId="49" fontId="1" fillId="0" borderId="5" xfId="298" applyNumberFormat="1" applyFont="1" applyFill="1" applyBorder="1"/>
    <xf numFmtId="0" fontId="48" fillId="0" borderId="0" xfId="5" applyFont="1" applyFill="1" applyAlignment="1">
      <alignment horizontal="left"/>
    </xf>
    <xf numFmtId="0" fontId="21" fillId="0" borderId="0" xfId="5" applyFont="1" applyAlignment="1">
      <alignment horizontal="left" wrapText="1"/>
    </xf>
    <xf numFmtId="0" fontId="48" fillId="0" borderId="0" xfId="5" applyFont="1" applyFill="1" applyAlignment="1">
      <alignment horizontal="center" wrapText="1"/>
    </xf>
    <xf numFmtId="0" fontId="27" fillId="0" borderId="0" xfId="5" applyBorder="1" applyAlignment="1">
      <alignment horizontal="center"/>
    </xf>
    <xf numFmtId="0" fontId="21" fillId="0" borderId="5" xfId="5" applyFont="1" applyBorder="1" applyAlignment="1">
      <alignment horizontal="center" vertical="center" wrapText="1"/>
    </xf>
    <xf numFmtId="44" fontId="20" fillId="0" borderId="0" xfId="0" applyFont="1" applyFill="1" applyAlignment="1">
      <alignment horizontal="center" vertical="top" wrapText="1"/>
    </xf>
    <xf numFmtId="44" fontId="19" fillId="0" borderId="5" xfId="0" applyFont="1" applyFill="1" applyBorder="1" applyAlignment="1">
      <alignment horizontal="center" vertical="center"/>
    </xf>
    <xf numFmtId="165" fontId="19" fillId="0" borderId="5" xfId="0" applyNumberFormat="1" applyFont="1" applyFill="1" applyBorder="1" applyAlignment="1">
      <alignment horizontal="center" vertical="center"/>
    </xf>
    <xf numFmtId="165" fontId="18" fillId="0" borderId="0" xfId="0" applyNumberFormat="1" applyFont="1" applyFill="1" applyBorder="1" applyAlignment="1">
      <alignment horizontal="left" vertical="top" wrapText="1"/>
    </xf>
    <xf numFmtId="165" fontId="18" fillId="0" borderId="0" xfId="0" applyNumberFormat="1" applyFont="1" applyFill="1" applyBorder="1" applyAlignment="1">
      <alignment horizontal="left" vertical="top"/>
    </xf>
    <xf numFmtId="0" fontId="14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10" fillId="0" borderId="0" xfId="0" applyNumberFormat="1" applyFont="1" applyFill="1" applyAlignment="1">
      <alignment horizontal="center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11" fillId="0" borderId="1" xfId="0" applyNumberFormat="1" applyFont="1" applyFill="1" applyBorder="1" applyAlignment="1">
      <alignment horizontal="center" vertical="center" wrapText="1"/>
    </xf>
    <xf numFmtId="0" fontId="45" fillId="0" borderId="0" xfId="195" applyFont="1" applyFill="1" applyBorder="1" applyAlignment="1">
      <alignment horizontal="center" vertical="center" wrapText="1"/>
    </xf>
    <xf numFmtId="0" fontId="51" fillId="0" borderId="0" xfId="8" applyFont="1" applyFill="1" applyAlignment="1">
      <alignment horizontal="left" wrapText="1"/>
    </xf>
    <xf numFmtId="0" fontId="50" fillId="0" borderId="0" xfId="8" applyFont="1" applyFill="1" applyAlignment="1"/>
    <xf numFmtId="0" fontId="45" fillId="0" borderId="5" xfId="195" applyFont="1" applyBorder="1" applyAlignment="1">
      <alignment horizontal="center" vertical="center"/>
    </xf>
    <xf numFmtId="0" fontId="46" fillId="0" borderId="5" xfId="195" applyFont="1" applyBorder="1" applyAlignment="1">
      <alignment horizontal="center" vertical="center" wrapText="1"/>
    </xf>
    <xf numFmtId="0" fontId="50" fillId="0" borderId="5" xfId="9" applyFont="1" applyBorder="1" applyAlignment="1">
      <alignment horizontal="center" vertical="center"/>
    </xf>
    <xf numFmtId="0" fontId="46" fillId="0" borderId="57" xfId="10" applyFont="1" applyBorder="1" applyAlignment="1">
      <alignment horizontal="left" vertical="top"/>
    </xf>
    <xf numFmtId="0" fontId="46" fillId="0" borderId="56" xfId="10" applyFont="1" applyBorder="1" applyAlignment="1">
      <alignment horizontal="left" vertical="top"/>
    </xf>
    <xf numFmtId="0" fontId="45" fillId="0" borderId="0" xfId="10" applyFont="1" applyBorder="1" applyAlignment="1">
      <alignment horizontal="right"/>
    </xf>
    <xf numFmtId="0" fontId="48" fillId="0" borderId="0" xfId="8" applyFont="1" applyFill="1" applyAlignment="1">
      <alignment horizontal="left"/>
    </xf>
    <xf numFmtId="0" fontId="21" fillId="0" borderId="0" xfId="8" applyFont="1" applyFill="1" applyAlignment="1">
      <alignment horizontal="left" wrapText="1"/>
    </xf>
    <xf numFmtId="0" fontId="46" fillId="0" borderId="0" xfId="10" applyFont="1" applyBorder="1" applyAlignment="1">
      <alignment horizontal="center" vertical="center" wrapText="1"/>
    </xf>
    <xf numFmtId="0" fontId="46" fillId="0" borderId="5" xfId="10" applyFont="1" applyBorder="1" applyAlignment="1">
      <alignment horizontal="center" vertical="center"/>
    </xf>
    <xf numFmtId="0" fontId="46" fillId="0" borderId="6" xfId="10" applyFont="1" applyBorder="1" applyAlignment="1">
      <alignment horizontal="center" vertical="center"/>
    </xf>
    <xf numFmtId="0" fontId="47" fillId="0" borderId="6" xfId="9" applyFont="1" applyBorder="1" applyAlignment="1">
      <alignment horizontal="center" vertical="center"/>
    </xf>
    <xf numFmtId="0" fontId="47" fillId="0" borderId="7" xfId="9" applyFont="1" applyBorder="1" applyAlignment="1">
      <alignment horizontal="center" vertical="center"/>
    </xf>
  </cellXfs>
  <cellStyles count="347">
    <cellStyle name="20% - Accent1" xfId="306"/>
    <cellStyle name="20% - Accent2" xfId="307"/>
    <cellStyle name="20% - Accent3" xfId="308"/>
    <cellStyle name="20% - Accent4" xfId="309"/>
    <cellStyle name="20% - Accent5" xfId="310"/>
    <cellStyle name="20% - Accent6" xfId="311"/>
    <cellStyle name="40% - Accent1" xfId="312"/>
    <cellStyle name="40% - Accent2" xfId="313"/>
    <cellStyle name="40% - Accent3" xfId="314"/>
    <cellStyle name="40% - Accent4" xfId="315"/>
    <cellStyle name="40% - Accent5" xfId="316"/>
    <cellStyle name="40% - Accent6" xfId="317"/>
    <cellStyle name="60% - Accent1" xfId="318"/>
    <cellStyle name="60% - Accent2" xfId="319"/>
    <cellStyle name="60% - Accent3" xfId="320"/>
    <cellStyle name="60% - Accent4" xfId="321"/>
    <cellStyle name="60% - Accent5" xfId="322"/>
    <cellStyle name="60% - Accent6" xfId="323"/>
    <cellStyle name="Accent1" xfId="324"/>
    <cellStyle name="Accent2" xfId="325"/>
    <cellStyle name="Accent3" xfId="326"/>
    <cellStyle name="Accent4" xfId="327"/>
    <cellStyle name="Accent5" xfId="328"/>
    <cellStyle name="Accent6" xfId="329"/>
    <cellStyle name="Bad" xfId="330"/>
    <cellStyle name="br" xfId="11"/>
    <cellStyle name="Calculation" xfId="331"/>
    <cellStyle name="Check Cell" xfId="332"/>
    <cellStyle name="col" xfId="12"/>
    <cellStyle name="Explanatory Text" xfId="333"/>
    <cellStyle name="Good" xfId="334"/>
    <cellStyle name="Heading 1" xfId="335"/>
    <cellStyle name="Heading 2" xfId="336"/>
    <cellStyle name="Heading 3" xfId="337"/>
    <cellStyle name="Heading 4" xfId="338"/>
    <cellStyle name="Input" xfId="339"/>
    <cellStyle name="Linked Cell" xfId="340"/>
    <cellStyle name="Neutral" xfId="341"/>
    <cellStyle name="Normal" xfId="13"/>
    <cellStyle name="Note" xfId="342"/>
    <cellStyle name="Output" xfId="343"/>
    <cellStyle name="style0" xfId="14"/>
    <cellStyle name="td" xfId="15"/>
    <cellStyle name="Title" xfId="344"/>
    <cellStyle name="Total" xfId="345"/>
    <cellStyle name="tr" xfId="16"/>
    <cellStyle name="Warning Text" xfId="346"/>
    <cellStyle name="xl100" xfId="17"/>
    <cellStyle name="xl101" xfId="18"/>
    <cellStyle name="xl102" xfId="19"/>
    <cellStyle name="xl103" xfId="20"/>
    <cellStyle name="xl104" xfId="21"/>
    <cellStyle name="xl105" xfId="22"/>
    <cellStyle name="xl106" xfId="23"/>
    <cellStyle name="xl107" xfId="24"/>
    <cellStyle name="xl108" xfId="25"/>
    <cellStyle name="xl109" xfId="26"/>
    <cellStyle name="xl110" xfId="27"/>
    <cellStyle name="xl111" xfId="28"/>
    <cellStyle name="xl112" xfId="29"/>
    <cellStyle name="xl113" xfId="30"/>
    <cellStyle name="xl114" xfId="31"/>
    <cellStyle name="xl115" xfId="32"/>
    <cellStyle name="xl116" xfId="33"/>
    <cellStyle name="xl117" xfId="34"/>
    <cellStyle name="xl118" xfId="35"/>
    <cellStyle name="xl119" xfId="36"/>
    <cellStyle name="xl120" xfId="37"/>
    <cellStyle name="xl121" xfId="38"/>
    <cellStyle name="xl122" xfId="39"/>
    <cellStyle name="xl123" xfId="40"/>
    <cellStyle name="xl124" xfId="41"/>
    <cellStyle name="xl125" xfId="42"/>
    <cellStyle name="xl126" xfId="43"/>
    <cellStyle name="xl127" xfId="44"/>
    <cellStyle name="xl128" xfId="45"/>
    <cellStyle name="xl129" xfId="46"/>
    <cellStyle name="xl130" xfId="47"/>
    <cellStyle name="xl131" xfId="48"/>
    <cellStyle name="xl132" xfId="49"/>
    <cellStyle name="xl133" xfId="50"/>
    <cellStyle name="xl134" xfId="51"/>
    <cellStyle name="xl135" xfId="52"/>
    <cellStyle name="xl136" xfId="53"/>
    <cellStyle name="xl137" xfId="54"/>
    <cellStyle name="xl138" xfId="55"/>
    <cellStyle name="xl139" xfId="56"/>
    <cellStyle name="xl140" xfId="57"/>
    <cellStyle name="xl141" xfId="58"/>
    <cellStyle name="xl142" xfId="59"/>
    <cellStyle name="xl143" xfId="60"/>
    <cellStyle name="xl144" xfId="61"/>
    <cellStyle name="xl145" xfId="62"/>
    <cellStyle name="xl146" xfId="63"/>
    <cellStyle name="xl147" xfId="64"/>
    <cellStyle name="xl148" xfId="65"/>
    <cellStyle name="xl149" xfId="66"/>
    <cellStyle name="xl150" xfId="67"/>
    <cellStyle name="xl151" xfId="68"/>
    <cellStyle name="xl152" xfId="69"/>
    <cellStyle name="xl153" xfId="70"/>
    <cellStyle name="xl154" xfId="71"/>
    <cellStyle name="xl155" xfId="72"/>
    <cellStyle name="xl156" xfId="73"/>
    <cellStyle name="xl157" xfId="74"/>
    <cellStyle name="xl158" xfId="75"/>
    <cellStyle name="xl159" xfId="76"/>
    <cellStyle name="xl160" xfId="77"/>
    <cellStyle name="xl161" xfId="78"/>
    <cellStyle name="xl162" xfId="79"/>
    <cellStyle name="xl163" xfId="80"/>
    <cellStyle name="xl164" xfId="81"/>
    <cellStyle name="xl165" xfId="82"/>
    <cellStyle name="xl166" xfId="83"/>
    <cellStyle name="xl167" xfId="84"/>
    <cellStyle name="xl168" xfId="85"/>
    <cellStyle name="xl169" xfId="86"/>
    <cellStyle name="xl170" xfId="87"/>
    <cellStyle name="xl171" xfId="88"/>
    <cellStyle name="xl172" xfId="89"/>
    <cellStyle name="xl173" xfId="90"/>
    <cellStyle name="xl174" xfId="91"/>
    <cellStyle name="xl175" xfId="92"/>
    <cellStyle name="xl176" xfId="93"/>
    <cellStyle name="xl177" xfId="94"/>
    <cellStyle name="xl178" xfId="95"/>
    <cellStyle name="xl179" xfId="96"/>
    <cellStyle name="xl180" xfId="97"/>
    <cellStyle name="xl181" xfId="98"/>
    <cellStyle name="xl182" xfId="99"/>
    <cellStyle name="xl183" xfId="100"/>
    <cellStyle name="xl184" xfId="101"/>
    <cellStyle name="xl185" xfId="102"/>
    <cellStyle name="xl186" xfId="103"/>
    <cellStyle name="xl187" xfId="104"/>
    <cellStyle name="xl188" xfId="105"/>
    <cellStyle name="xl189" xfId="106"/>
    <cellStyle name="xl190" xfId="107"/>
    <cellStyle name="xl191" xfId="108"/>
    <cellStyle name="xl192" xfId="109"/>
    <cellStyle name="xl193" xfId="110"/>
    <cellStyle name="xl194" xfId="111"/>
    <cellStyle name="xl195" xfId="112"/>
    <cellStyle name="xl196" xfId="113"/>
    <cellStyle name="xl197" xfId="114"/>
    <cellStyle name="xl198" xfId="115"/>
    <cellStyle name="xl21" xfId="116"/>
    <cellStyle name="xl22" xfId="117"/>
    <cellStyle name="xl23" xfId="118"/>
    <cellStyle name="xl24" xfId="119"/>
    <cellStyle name="xl25" xfId="120"/>
    <cellStyle name="xl26" xfId="121"/>
    <cellStyle name="xl27" xfId="122"/>
    <cellStyle name="xl28" xfId="123"/>
    <cellStyle name="xl29" xfId="124"/>
    <cellStyle name="xl30" xfId="125"/>
    <cellStyle name="xl31" xfId="126"/>
    <cellStyle name="xl31 2" xfId="304"/>
    <cellStyle name="xl32" xfId="127"/>
    <cellStyle name="xl33" xfId="128"/>
    <cellStyle name="xl34" xfId="129"/>
    <cellStyle name="xl35" xfId="130"/>
    <cellStyle name="xl36" xfId="131"/>
    <cellStyle name="xl37" xfId="132"/>
    <cellStyle name="xl38" xfId="133"/>
    <cellStyle name="xl39" xfId="134"/>
    <cellStyle name="xl40" xfId="135"/>
    <cellStyle name="xl41" xfId="136"/>
    <cellStyle name="xl42" xfId="137"/>
    <cellStyle name="xl43" xfId="138"/>
    <cellStyle name="xl43 2" xfId="305"/>
    <cellStyle name="xl44" xfId="139"/>
    <cellStyle name="xl45" xfId="140"/>
    <cellStyle name="xl46" xfId="141"/>
    <cellStyle name="xl47" xfId="142"/>
    <cellStyle name="xl48" xfId="143"/>
    <cellStyle name="xl49" xfId="144"/>
    <cellStyle name="xl50" xfId="145"/>
    <cellStyle name="xl51" xfId="146"/>
    <cellStyle name="xl52" xfId="147"/>
    <cellStyle name="xl53" xfId="148"/>
    <cellStyle name="xl54" xfId="149"/>
    <cellStyle name="xl55" xfId="150"/>
    <cellStyle name="xl56" xfId="151"/>
    <cellStyle name="xl57" xfId="152"/>
    <cellStyle name="xl58" xfId="153"/>
    <cellStyle name="xl59" xfId="154"/>
    <cellStyle name="xl60" xfId="155"/>
    <cellStyle name="xl61" xfId="156"/>
    <cellStyle name="xl62" xfId="157"/>
    <cellStyle name="xl63" xfId="158"/>
    <cellStyle name="xl64" xfId="159"/>
    <cellStyle name="xl65" xfId="160"/>
    <cellStyle name="xl66" xfId="161"/>
    <cellStyle name="xl67" xfId="162"/>
    <cellStyle name="xl68" xfId="163"/>
    <cellStyle name="xl69" xfId="164"/>
    <cellStyle name="xl70" xfId="165"/>
    <cellStyle name="xl71" xfId="166"/>
    <cellStyle name="xl72" xfId="167"/>
    <cellStyle name="xl73" xfId="168"/>
    <cellStyle name="xl74" xfId="169"/>
    <cellStyle name="xl75" xfId="170"/>
    <cellStyle name="xl76" xfId="171"/>
    <cellStyle name="xl77" xfId="172"/>
    <cellStyle name="xl78" xfId="173"/>
    <cellStyle name="xl79" xfId="174"/>
    <cellStyle name="xl80" xfId="175"/>
    <cellStyle name="xl81" xfId="176"/>
    <cellStyle name="xl82" xfId="177"/>
    <cellStyle name="xl83" xfId="178"/>
    <cellStyle name="xl84" xfId="179"/>
    <cellStyle name="xl85" xfId="180"/>
    <cellStyle name="xl86" xfId="181"/>
    <cellStyle name="xl87" xfId="182"/>
    <cellStyle name="xl88" xfId="183"/>
    <cellStyle name="xl89" xfId="184"/>
    <cellStyle name="xl90" xfId="185"/>
    <cellStyle name="xl91" xfId="186"/>
    <cellStyle name="xl92" xfId="187"/>
    <cellStyle name="xl93" xfId="188"/>
    <cellStyle name="xl94" xfId="189"/>
    <cellStyle name="xl95" xfId="190"/>
    <cellStyle name="xl96" xfId="191"/>
    <cellStyle name="xl97" xfId="192"/>
    <cellStyle name="xl98" xfId="193"/>
    <cellStyle name="xl99" xfId="194"/>
    <cellStyle name="Обычный" xfId="0" builtinId="0"/>
    <cellStyle name="Обычный 10" xfId="199"/>
    <cellStyle name="Обычный 11" xfId="203"/>
    <cellStyle name="Обычный 12" xfId="207"/>
    <cellStyle name="Обычный 13" xfId="209"/>
    <cellStyle name="Обычный 14" xfId="213"/>
    <cellStyle name="Обычный 15" xfId="215"/>
    <cellStyle name="Обычный 16" xfId="217"/>
    <cellStyle name="Обычный 17" xfId="219"/>
    <cellStyle name="Обычный 2" xfId="2"/>
    <cellStyle name="Обычный 2 2" xfId="5"/>
    <cellStyle name="Обычный 2 2 10" xfId="212"/>
    <cellStyle name="Обычный 2 2 11" xfId="214"/>
    <cellStyle name="Обычный 2 2 12" xfId="216"/>
    <cellStyle name="Обычный 2 2 13" xfId="218"/>
    <cellStyle name="Обычный 2 2 15" xfId="226"/>
    <cellStyle name="Обычный 2 2 16" xfId="228"/>
    <cellStyle name="Обычный 2 2 17" xfId="204"/>
    <cellStyle name="Обычный 2 2 18" xfId="210"/>
    <cellStyle name="Обычный 2 2 19" xfId="220"/>
    <cellStyle name="Обычный 2 2 20" xfId="222"/>
    <cellStyle name="Обычный 2 2 21" xfId="224"/>
    <cellStyle name="Обычный 2 2 22" xfId="231"/>
    <cellStyle name="Обычный 2 2 23" xfId="234"/>
    <cellStyle name="Обычный 2 2 24" xfId="235"/>
    <cellStyle name="Обычный 2 2 25" xfId="238"/>
    <cellStyle name="Обычный 2 2 26" xfId="240"/>
    <cellStyle name="Обычный 2 2 27" xfId="243"/>
    <cellStyle name="Обычный 2 2 28" xfId="245"/>
    <cellStyle name="Обычный 2 2 29" xfId="247"/>
    <cellStyle name="Обычный 2 2 30" xfId="250"/>
    <cellStyle name="Обычный 2 2 31" xfId="251"/>
    <cellStyle name="Обычный 2 2 32" xfId="254"/>
    <cellStyle name="Обычный 2 2 33" xfId="256"/>
    <cellStyle name="Обычный 2 2 34" xfId="258"/>
    <cellStyle name="Обычный 2 2 35" xfId="260"/>
    <cellStyle name="Обычный 2 2 36" xfId="262"/>
    <cellStyle name="Обычный 2 2 37" xfId="264"/>
    <cellStyle name="Обычный 2 2 38" xfId="266"/>
    <cellStyle name="Обычный 2 2 39" xfId="268"/>
    <cellStyle name="Обычный 2 2 40" xfId="271"/>
    <cellStyle name="Обычный 2 2 41" xfId="273"/>
    <cellStyle name="Обычный 2 2 42" xfId="275"/>
    <cellStyle name="Обычный 2 2 43" xfId="277"/>
    <cellStyle name="Обычный 2 2 44" xfId="279"/>
    <cellStyle name="Обычный 2 2 45" xfId="281"/>
    <cellStyle name="Обычный 2 2 46" xfId="283"/>
    <cellStyle name="Обычный 2 2 47" xfId="286"/>
    <cellStyle name="Обычный 2 2 48" xfId="287"/>
    <cellStyle name="Обычный 2 2 49" xfId="289"/>
    <cellStyle name="Обычный 2 2 5" xfId="200"/>
    <cellStyle name="Обычный 2 2 50" xfId="291"/>
    <cellStyle name="Обычный 2 2 51" xfId="293"/>
    <cellStyle name="Обычный 2 2 52" xfId="296"/>
    <cellStyle name="Обычный 2 2 53" xfId="197"/>
    <cellStyle name="Обычный 2 2 55" xfId="227"/>
    <cellStyle name="Обычный 2 2 56" xfId="230"/>
    <cellStyle name="Обычный 2 2 57" xfId="237"/>
    <cellStyle name="Обычный 2 2 58" xfId="242"/>
    <cellStyle name="Обычный 2 2 6" xfId="198"/>
    <cellStyle name="Обычный 2 2 60" xfId="253"/>
    <cellStyle name="Обычный 2 2 61" xfId="272"/>
    <cellStyle name="Обычный 2 2 62" xfId="294"/>
    <cellStyle name="Обычный 2 2 7" xfId="202"/>
    <cellStyle name="Обычный 2 2 8" xfId="206"/>
    <cellStyle name="Обычный 2 2 9" xfId="208"/>
    <cellStyle name="Обычный 2 3" xfId="9"/>
    <cellStyle name="Обычный 20" xfId="229"/>
    <cellStyle name="Обычный 21" xfId="205"/>
    <cellStyle name="Обычный 22" xfId="211"/>
    <cellStyle name="Обычный 23" xfId="221"/>
    <cellStyle name="Обычный 24" xfId="223"/>
    <cellStyle name="Обычный 25" xfId="225"/>
    <cellStyle name="Обычный 26" xfId="232"/>
    <cellStyle name="Обычный 27" xfId="233"/>
    <cellStyle name="Обычный 28" xfId="236"/>
    <cellStyle name="Обычный 29" xfId="239"/>
    <cellStyle name="Обычный 3" xfId="4"/>
    <cellStyle name="Обычный 30" xfId="241"/>
    <cellStyle name="Обычный 31" xfId="244"/>
    <cellStyle name="Обычный 32" xfId="246"/>
    <cellStyle name="Обычный 33" xfId="248"/>
    <cellStyle name="Обычный 34" xfId="249"/>
    <cellStyle name="Обычный 35" xfId="252"/>
    <cellStyle name="Обычный 36" xfId="255"/>
    <cellStyle name="Обычный 37" xfId="257"/>
    <cellStyle name="Обычный 38" xfId="259"/>
    <cellStyle name="Обычный 39" xfId="261"/>
    <cellStyle name="Обычный 4" xfId="7"/>
    <cellStyle name="Обычный 4 2" xfId="302"/>
    <cellStyle name="Обычный 40" xfId="263"/>
    <cellStyle name="Обычный 41" xfId="265"/>
    <cellStyle name="Обычный 42" xfId="267"/>
    <cellStyle name="Обычный 43" xfId="269"/>
    <cellStyle name="Обычный 44" xfId="270"/>
    <cellStyle name="Обычный 45" xfId="274"/>
    <cellStyle name="Обычный 46" xfId="276"/>
    <cellStyle name="Обычный 47" xfId="278"/>
    <cellStyle name="Обычный 48" xfId="280"/>
    <cellStyle name="Обычный 49" xfId="282"/>
    <cellStyle name="Обычный 5" xfId="8"/>
    <cellStyle name="Обычный 5 2" xfId="303"/>
    <cellStyle name="Обычный 50" xfId="284"/>
    <cellStyle name="Обычный 51" xfId="285"/>
    <cellStyle name="Обычный 52" xfId="288"/>
    <cellStyle name="Обычный 53" xfId="290"/>
    <cellStyle name="Обычный 54" xfId="292"/>
    <cellStyle name="Обычный 55" xfId="295"/>
    <cellStyle name="Обычный 56" xfId="297"/>
    <cellStyle name="Обычный 6" xfId="299"/>
    <cellStyle name="Обычный 7" xfId="6"/>
    <cellStyle name="Обычный 7 2" xfId="301"/>
    <cellStyle name="Обычный 8" xfId="298"/>
    <cellStyle name="Обычный 9" xfId="201"/>
    <cellStyle name="Обычный_З_15_Приложение 16 - Источники дефицита" xfId="195"/>
    <cellStyle name="Обычный_З_16_Приложение 17 - Программа гос заимствований" xfId="10"/>
    <cellStyle name="Стиль 1" xfId="1"/>
    <cellStyle name="Финансовый" xfId="3" builtinId="3"/>
    <cellStyle name="Финансовый 2" xfId="196"/>
    <cellStyle name="Финансовый 3" xfId="300"/>
  </cellStyles>
  <dxfs count="19"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printerSettings" Target="../printerSettings/printerSettings5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Relationship Id="rId4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2.bin"/><Relationship Id="rId2" Type="http://schemas.openxmlformats.org/officeDocument/2006/relationships/printerSettings" Target="../printerSettings/printerSettings11.bin"/><Relationship Id="rId1" Type="http://schemas.openxmlformats.org/officeDocument/2006/relationships/printerSettings" Target="../printerSettings/printerSettings10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Relationship Id="rId4" Type="http://schemas.openxmlformats.org/officeDocument/2006/relationships/printerSettings" Target="../printerSettings/printerSettings1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9"/>
  <sheetViews>
    <sheetView view="pageBreakPreview" topLeftCell="A10" zoomScaleSheetLayoutView="100" workbookViewId="0">
      <selection activeCell="A11" sqref="A11"/>
    </sheetView>
  </sheetViews>
  <sheetFormatPr defaultRowHeight="12.75" x14ac:dyDescent="0.2"/>
  <cols>
    <col min="1" max="1" width="88.6640625" style="142" customWidth="1"/>
    <col min="2" max="2" width="31" style="142" customWidth="1"/>
    <col min="3" max="3" width="22" style="142" customWidth="1"/>
    <col min="4" max="4" width="23.33203125" style="143" customWidth="1"/>
    <col min="5" max="16384" width="9.33203125" style="142"/>
  </cols>
  <sheetData>
    <row r="1" spans="1:9" ht="38.25" customHeight="1" x14ac:dyDescent="0.3">
      <c r="B1" s="222" t="s">
        <v>162</v>
      </c>
      <c r="C1" s="222"/>
      <c r="D1" s="158"/>
      <c r="E1" s="156"/>
      <c r="F1" s="157"/>
      <c r="I1" s="156"/>
    </row>
    <row r="2" spans="1:9" ht="129" customHeight="1" x14ac:dyDescent="0.3">
      <c r="B2" s="223" t="s">
        <v>246</v>
      </c>
      <c r="C2" s="223"/>
      <c r="D2" s="155"/>
      <c r="F2" s="154"/>
    </row>
    <row r="3" spans="1:9" ht="168.75" customHeight="1" x14ac:dyDescent="0.3">
      <c r="A3" s="224" t="s">
        <v>247</v>
      </c>
      <c r="B3" s="224"/>
      <c r="C3" s="224"/>
      <c r="D3" s="153"/>
      <c r="E3" s="152"/>
      <c r="F3" s="152"/>
      <c r="G3" s="152"/>
      <c r="H3" s="152"/>
      <c r="I3" s="152"/>
    </row>
    <row r="4" spans="1:9" ht="15.75" x14ac:dyDescent="0.25">
      <c r="A4" s="151"/>
      <c r="B4" s="225"/>
      <c r="C4" s="225"/>
    </row>
    <row r="5" spans="1:9" ht="18.600000000000001" customHeight="1" x14ac:dyDescent="0.2">
      <c r="A5" s="226" t="s">
        <v>24</v>
      </c>
      <c r="B5" s="165" t="s">
        <v>23</v>
      </c>
      <c r="C5" s="166"/>
    </row>
    <row r="6" spans="1:9" ht="54.75" customHeight="1" x14ac:dyDescent="0.2">
      <c r="A6" s="226"/>
      <c r="B6" s="181" t="s">
        <v>175</v>
      </c>
      <c r="C6" s="143"/>
      <c r="D6" s="142"/>
    </row>
    <row r="7" spans="1:9" ht="16.149999999999999" customHeight="1" x14ac:dyDescent="0.25">
      <c r="A7" s="150">
        <v>1</v>
      </c>
      <c r="B7" s="150">
        <v>3</v>
      </c>
      <c r="C7" s="143"/>
      <c r="D7" s="142"/>
    </row>
    <row r="8" spans="1:9" ht="21" customHeight="1" x14ac:dyDescent="0.25">
      <c r="A8" s="149" t="s">
        <v>93</v>
      </c>
      <c r="B8" s="145"/>
      <c r="C8" s="143"/>
      <c r="D8" s="142"/>
    </row>
    <row r="9" spans="1:9" ht="37.9" customHeight="1" x14ac:dyDescent="0.25">
      <c r="A9" s="148" t="s">
        <v>94</v>
      </c>
      <c r="B9" s="145"/>
      <c r="C9" s="143"/>
      <c r="D9" s="142"/>
    </row>
    <row r="10" spans="1:9" ht="33.75" customHeight="1" x14ac:dyDescent="0.25">
      <c r="A10" s="146" t="s">
        <v>95</v>
      </c>
      <c r="B10" s="145">
        <v>100</v>
      </c>
      <c r="C10" s="143"/>
      <c r="D10" s="142"/>
    </row>
    <row r="11" spans="1:9" ht="15.75" x14ac:dyDescent="0.25">
      <c r="A11" s="146" t="s">
        <v>96</v>
      </c>
      <c r="B11" s="145">
        <v>0</v>
      </c>
      <c r="C11" s="143"/>
      <c r="D11" s="142"/>
    </row>
    <row r="12" spans="1:9" ht="47.25" x14ac:dyDescent="0.25">
      <c r="A12" s="146" t="s">
        <v>97</v>
      </c>
      <c r="B12" s="145">
        <v>0</v>
      </c>
      <c r="C12" s="143"/>
      <c r="D12" s="142"/>
    </row>
    <row r="13" spans="1:9" ht="21" customHeight="1" x14ac:dyDescent="0.25">
      <c r="A13" s="146" t="s">
        <v>98</v>
      </c>
      <c r="B13" s="145">
        <v>0</v>
      </c>
      <c r="C13" s="143"/>
      <c r="D13" s="142"/>
    </row>
    <row r="14" spans="1:9" ht="47.25" x14ac:dyDescent="0.25">
      <c r="A14" s="146" t="s">
        <v>99</v>
      </c>
      <c r="B14" s="145">
        <v>0</v>
      </c>
      <c r="C14" s="143"/>
      <c r="D14" s="142"/>
    </row>
    <row r="15" spans="1:9" ht="15.75" x14ac:dyDescent="0.25">
      <c r="A15" s="146" t="s">
        <v>100</v>
      </c>
      <c r="B15" s="145">
        <v>0</v>
      </c>
      <c r="C15" s="143"/>
      <c r="D15" s="142"/>
    </row>
    <row r="16" spans="1:9" ht="15.75" x14ac:dyDescent="0.25">
      <c r="A16" s="146" t="s">
        <v>101</v>
      </c>
      <c r="B16" s="145">
        <v>0</v>
      </c>
      <c r="C16" s="143"/>
      <c r="D16" s="142"/>
    </row>
    <row r="17" spans="1:4" ht="31.5" x14ac:dyDescent="0.25">
      <c r="A17" s="148" t="s">
        <v>102</v>
      </c>
      <c r="B17" s="147"/>
      <c r="D17" s="142"/>
    </row>
    <row r="18" spans="1:4" ht="31.5" x14ac:dyDescent="0.25">
      <c r="A18" s="146" t="s">
        <v>103</v>
      </c>
      <c r="B18" s="145">
        <v>0</v>
      </c>
      <c r="D18" s="142"/>
    </row>
    <row r="19" spans="1:4" ht="33" customHeight="1" x14ac:dyDescent="0.25">
      <c r="A19" s="146" t="s">
        <v>104</v>
      </c>
      <c r="B19" s="145">
        <v>100</v>
      </c>
      <c r="D19" s="142"/>
    </row>
    <row r="20" spans="1:4" ht="20.25" customHeight="1" x14ac:dyDescent="0.25">
      <c r="A20" s="146" t="s">
        <v>105</v>
      </c>
      <c r="B20" s="145">
        <v>0</v>
      </c>
      <c r="D20" s="142"/>
    </row>
    <row r="21" spans="1:4" ht="15.75" x14ac:dyDescent="0.25">
      <c r="A21" s="146" t="s">
        <v>106</v>
      </c>
      <c r="B21" s="145">
        <v>100</v>
      </c>
      <c r="D21" s="142"/>
    </row>
    <row r="22" spans="1:4" ht="15.75" x14ac:dyDescent="0.25">
      <c r="A22" s="148" t="s">
        <v>107</v>
      </c>
      <c r="B22" s="147"/>
      <c r="D22" s="142"/>
    </row>
    <row r="23" spans="1:4" ht="36" customHeight="1" x14ac:dyDescent="0.25">
      <c r="A23" s="146" t="s">
        <v>108</v>
      </c>
      <c r="B23" s="145">
        <v>0</v>
      </c>
      <c r="D23" s="142"/>
    </row>
    <row r="24" spans="1:4" ht="31.5" x14ac:dyDescent="0.25">
      <c r="A24" s="146" t="s">
        <v>109</v>
      </c>
      <c r="B24" s="145">
        <v>100</v>
      </c>
      <c r="D24" s="142"/>
    </row>
    <row r="25" spans="1:4" ht="15.75" x14ac:dyDescent="0.25">
      <c r="A25" s="148" t="s">
        <v>110</v>
      </c>
      <c r="B25" s="147"/>
      <c r="D25" s="142"/>
    </row>
    <row r="26" spans="1:4" ht="51.6" customHeight="1" x14ac:dyDescent="0.25">
      <c r="A26" s="146" t="s">
        <v>111</v>
      </c>
      <c r="B26" s="145">
        <v>0</v>
      </c>
      <c r="D26" s="142"/>
    </row>
    <row r="27" spans="1:4" ht="49.5" customHeight="1" x14ac:dyDescent="0.25">
      <c r="A27" s="146" t="s">
        <v>112</v>
      </c>
      <c r="B27" s="145">
        <v>100</v>
      </c>
      <c r="D27" s="142"/>
    </row>
    <row r="28" spans="1:4" ht="55.15" customHeight="1" x14ac:dyDescent="0.25">
      <c r="A28" s="146" t="s">
        <v>113</v>
      </c>
      <c r="B28" s="145">
        <v>0</v>
      </c>
      <c r="D28" s="142"/>
    </row>
    <row r="29" spans="1:4" ht="55.9" customHeight="1" x14ac:dyDescent="0.25">
      <c r="A29" s="146" t="s">
        <v>114</v>
      </c>
      <c r="B29" s="145">
        <v>100</v>
      </c>
      <c r="D29" s="142"/>
    </row>
    <row r="30" spans="1:4" ht="51.6" customHeight="1" x14ac:dyDescent="0.25">
      <c r="A30" s="146" t="s">
        <v>115</v>
      </c>
      <c r="B30" s="145">
        <v>0</v>
      </c>
      <c r="D30" s="142"/>
    </row>
    <row r="31" spans="1:4" ht="50.45" customHeight="1" x14ac:dyDescent="0.25">
      <c r="A31" s="146" t="s">
        <v>116</v>
      </c>
      <c r="B31" s="145">
        <v>100</v>
      </c>
      <c r="D31" s="142"/>
    </row>
    <row r="32" spans="1:4" ht="36.6" customHeight="1" x14ac:dyDescent="0.25">
      <c r="A32" s="146" t="s">
        <v>117</v>
      </c>
      <c r="B32" s="145">
        <v>0</v>
      </c>
      <c r="D32" s="142"/>
    </row>
    <row r="33" spans="1:4" ht="33" customHeight="1" x14ac:dyDescent="0.25">
      <c r="A33" s="146" t="s">
        <v>118</v>
      </c>
      <c r="B33" s="145">
        <v>100</v>
      </c>
      <c r="D33" s="142"/>
    </row>
    <row r="34" spans="1:4" ht="15.75" x14ac:dyDescent="0.25">
      <c r="A34" s="148" t="s">
        <v>119</v>
      </c>
      <c r="B34" s="147"/>
      <c r="D34" s="142"/>
    </row>
    <row r="35" spans="1:4" ht="18.600000000000001" customHeight="1" x14ac:dyDescent="0.25">
      <c r="A35" s="146" t="s">
        <v>120</v>
      </c>
      <c r="B35" s="145">
        <v>0</v>
      </c>
      <c r="D35" s="142"/>
    </row>
    <row r="36" spans="1:4" ht="18.600000000000001" customHeight="1" x14ac:dyDescent="0.25">
      <c r="A36" s="146" t="s">
        <v>121</v>
      </c>
      <c r="B36" s="145">
        <v>100</v>
      </c>
      <c r="D36" s="142"/>
    </row>
    <row r="37" spans="1:4" ht="19.899999999999999" customHeight="1" x14ac:dyDescent="0.25">
      <c r="A37" s="146" t="s">
        <v>122</v>
      </c>
      <c r="B37" s="145">
        <v>0</v>
      </c>
      <c r="D37" s="142"/>
    </row>
    <row r="38" spans="1:4" ht="20.45" customHeight="1" x14ac:dyDescent="0.25">
      <c r="A38" s="146" t="s">
        <v>123</v>
      </c>
      <c r="B38" s="145">
        <v>100</v>
      </c>
      <c r="D38" s="142"/>
    </row>
    <row r="39" spans="1:4" ht="15.75" x14ac:dyDescent="0.25">
      <c r="A39" s="144"/>
      <c r="D39" s="142"/>
    </row>
  </sheetData>
  <mergeCells count="5">
    <mergeCell ref="B1:C1"/>
    <mergeCell ref="B2:C2"/>
    <mergeCell ref="A3:C3"/>
    <mergeCell ref="B4:C4"/>
    <mergeCell ref="A5:A6"/>
  </mergeCells>
  <pageMargins left="0.7" right="0.7" top="0.75" bottom="0.75" header="0.3" footer="0.3"/>
  <pageSetup paperSize="9"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view="pageBreakPreview" topLeftCell="A16" zoomScaleSheetLayoutView="100" workbookViewId="0">
      <selection activeCell="C12" sqref="C12"/>
    </sheetView>
  </sheetViews>
  <sheetFormatPr defaultRowHeight="12.75" x14ac:dyDescent="0.2"/>
  <cols>
    <col min="1" max="1" width="24.33203125" style="7" customWidth="1"/>
    <col min="2" max="2" width="61.5" style="10" customWidth="1"/>
    <col min="3" max="3" width="16.6640625" style="10" customWidth="1"/>
    <col min="4" max="4" width="16" style="10" customWidth="1"/>
    <col min="5" max="5" width="16.5" style="8" customWidth="1"/>
    <col min="6" max="6" width="13.83203125" style="8" customWidth="1"/>
    <col min="7" max="7" width="17" style="9" customWidth="1"/>
    <col min="8" max="8" width="13.83203125" style="10" bestFit="1" customWidth="1"/>
    <col min="9" max="9" width="12.5" style="10" bestFit="1" customWidth="1"/>
    <col min="10" max="16384" width="9.33203125" style="10"/>
  </cols>
  <sheetData>
    <row r="1" spans="1:8" ht="15" customHeight="1" x14ac:dyDescent="0.25">
      <c r="B1" s="6"/>
      <c r="C1" s="230" t="s">
        <v>221</v>
      </c>
      <c r="D1" s="231"/>
      <c r="E1" s="231"/>
    </row>
    <row r="2" spans="1:8" ht="15" x14ac:dyDescent="0.25">
      <c r="B2" s="6"/>
      <c r="C2" s="231"/>
      <c r="D2" s="231"/>
      <c r="E2" s="231"/>
    </row>
    <row r="3" spans="1:8" ht="15" x14ac:dyDescent="0.25">
      <c r="B3" s="6"/>
      <c r="C3" s="231"/>
      <c r="D3" s="231"/>
      <c r="E3" s="231"/>
    </row>
    <row r="4" spans="1:8" ht="33.75" customHeight="1" x14ac:dyDescent="0.25">
      <c r="B4" s="6"/>
      <c r="C4" s="231"/>
      <c r="D4" s="231"/>
      <c r="E4" s="231"/>
    </row>
    <row r="5" spans="1:8" ht="24.75" customHeight="1" x14ac:dyDescent="0.2">
      <c r="C5" s="231"/>
      <c r="D5" s="231"/>
      <c r="E5" s="231"/>
    </row>
    <row r="6" spans="1:8" ht="63" customHeight="1" x14ac:dyDescent="0.2">
      <c r="A6" s="227" t="s">
        <v>222</v>
      </c>
      <c r="B6" s="227"/>
      <c r="C6" s="227"/>
      <c r="D6" s="227"/>
      <c r="E6" s="227"/>
    </row>
    <row r="7" spans="1:8" x14ac:dyDescent="0.2">
      <c r="A7" s="11"/>
      <c r="B7" s="12"/>
      <c r="C7" s="12"/>
      <c r="D7" s="12"/>
      <c r="E7" s="13" t="s">
        <v>1</v>
      </c>
    </row>
    <row r="8" spans="1:8" s="16" customFormat="1" x14ac:dyDescent="0.2">
      <c r="A8" s="228" t="s">
        <v>25</v>
      </c>
      <c r="B8" s="228" t="s">
        <v>2</v>
      </c>
      <c r="C8" s="229" t="s">
        <v>7</v>
      </c>
      <c r="D8" s="229"/>
      <c r="E8" s="229"/>
      <c r="F8" s="14"/>
      <c r="G8" s="15"/>
    </row>
    <row r="9" spans="1:8" s="16" customFormat="1" ht="16.5" customHeight="1" x14ac:dyDescent="0.2">
      <c r="A9" s="228"/>
      <c r="B9" s="228"/>
      <c r="C9" s="26" t="s">
        <v>30</v>
      </c>
      <c r="D9" s="26" t="s">
        <v>31</v>
      </c>
      <c r="E9" s="26" t="s">
        <v>32</v>
      </c>
      <c r="F9" s="14"/>
      <c r="G9" s="15"/>
      <c r="H9" s="14"/>
    </row>
    <row r="10" spans="1:8" s="18" customFormat="1" x14ac:dyDescent="0.2">
      <c r="A10" s="17">
        <v>1</v>
      </c>
      <c r="B10" s="17">
        <v>2</v>
      </c>
      <c r="C10" s="17" t="s">
        <v>10</v>
      </c>
      <c r="D10" s="17" t="s">
        <v>11</v>
      </c>
      <c r="E10" s="17" t="s">
        <v>12</v>
      </c>
      <c r="F10" s="14"/>
      <c r="G10" s="15"/>
    </row>
    <row r="11" spans="1:8" s="21" customFormat="1" ht="15.75" x14ac:dyDescent="0.2">
      <c r="A11" s="182" t="s">
        <v>33</v>
      </c>
      <c r="B11" s="185" t="s">
        <v>34</v>
      </c>
      <c r="C11" s="29">
        <f>C12</f>
        <v>880.5</v>
      </c>
      <c r="D11" s="29">
        <f>D13+D25+D30</f>
        <v>678.5</v>
      </c>
      <c r="E11" s="29">
        <f>E13+E25+E30</f>
        <v>766.09999999999991</v>
      </c>
      <c r="F11" s="19"/>
      <c r="G11" s="20"/>
    </row>
    <row r="12" spans="1:8" s="21" customFormat="1" ht="30" x14ac:dyDescent="0.2">
      <c r="A12" s="183" t="s">
        <v>35</v>
      </c>
      <c r="B12" s="186" t="s">
        <v>36</v>
      </c>
      <c r="C12" s="27">
        <f>C13+C18+C25+C30</f>
        <v>880.5</v>
      </c>
      <c r="D12" s="27">
        <f>D11</f>
        <v>678.5</v>
      </c>
      <c r="E12" s="27">
        <f>E11</f>
        <v>766.09999999999991</v>
      </c>
      <c r="F12" s="19"/>
      <c r="G12" s="20"/>
    </row>
    <row r="13" spans="1:8" s="21" customFormat="1" ht="28.5" x14ac:dyDescent="0.2">
      <c r="A13" s="184" t="s">
        <v>176</v>
      </c>
      <c r="B13" s="187" t="s">
        <v>198</v>
      </c>
      <c r="C13" s="27">
        <f>C14+C16</f>
        <v>528.9</v>
      </c>
      <c r="D13" s="27">
        <f t="shared" ref="D13:E13" si="0">D14+D16</f>
        <v>425.8</v>
      </c>
      <c r="E13" s="27">
        <f t="shared" si="0"/>
        <v>510.2</v>
      </c>
      <c r="F13" s="19"/>
      <c r="G13" s="20"/>
    </row>
    <row r="14" spans="1:8" s="21" customFormat="1" ht="15.75" x14ac:dyDescent="0.25">
      <c r="A14" s="188" t="s">
        <v>177</v>
      </c>
      <c r="B14" s="189" t="s">
        <v>199</v>
      </c>
      <c r="C14" s="28">
        <f>C15</f>
        <v>528.9</v>
      </c>
      <c r="D14" s="28">
        <f>D15</f>
        <v>425.8</v>
      </c>
      <c r="E14" s="28">
        <f>E15</f>
        <v>510.2</v>
      </c>
      <c r="F14" s="19"/>
      <c r="G14" s="20"/>
    </row>
    <row r="15" spans="1:8" s="21" customFormat="1" ht="45" x14ac:dyDescent="0.25">
      <c r="A15" s="190" t="s">
        <v>242</v>
      </c>
      <c r="B15" s="191" t="s">
        <v>241</v>
      </c>
      <c r="C15" s="28">
        <v>528.9</v>
      </c>
      <c r="D15" s="28">
        <v>425.8</v>
      </c>
      <c r="E15" s="28">
        <v>510.2</v>
      </c>
      <c r="F15" s="19"/>
      <c r="G15" s="20"/>
    </row>
    <row r="16" spans="1:8" s="21" customFormat="1" ht="30" x14ac:dyDescent="0.25">
      <c r="A16" s="188" t="s">
        <v>178</v>
      </c>
      <c r="B16" s="189" t="s">
        <v>200</v>
      </c>
      <c r="C16" s="28">
        <f>C17</f>
        <v>0</v>
      </c>
      <c r="D16" s="28">
        <f>D17</f>
        <v>0</v>
      </c>
      <c r="E16" s="28">
        <f>E17</f>
        <v>0</v>
      </c>
      <c r="F16" s="19"/>
      <c r="G16" s="20"/>
    </row>
    <row r="17" spans="1:7" s="21" customFormat="1" ht="30" x14ac:dyDescent="0.25">
      <c r="A17" s="190" t="s">
        <v>179</v>
      </c>
      <c r="B17" s="191" t="s">
        <v>201</v>
      </c>
      <c r="C17" s="28"/>
      <c r="D17" s="28"/>
      <c r="E17" s="28"/>
      <c r="F17" s="19"/>
      <c r="G17" s="20"/>
    </row>
    <row r="18" spans="1:7" s="21" customFormat="1" ht="30" x14ac:dyDescent="0.25">
      <c r="A18" s="192" t="s">
        <v>180</v>
      </c>
      <c r="B18" s="193" t="s">
        <v>202</v>
      </c>
      <c r="C18" s="28">
        <f>C19+C21+C23</f>
        <v>101.9</v>
      </c>
      <c r="D18" s="28">
        <f t="shared" ref="D18:E18" si="1">D19+D21+D23</f>
        <v>0</v>
      </c>
      <c r="E18" s="28">
        <f t="shared" si="1"/>
        <v>0</v>
      </c>
      <c r="F18" s="19"/>
      <c r="G18" s="20"/>
    </row>
    <row r="19" spans="1:7" s="21" customFormat="1" ht="30" x14ac:dyDescent="0.25">
      <c r="A19" s="188" t="s">
        <v>181</v>
      </c>
      <c r="B19" s="189" t="s">
        <v>203</v>
      </c>
      <c r="C19" s="28">
        <f>C20</f>
        <v>0</v>
      </c>
      <c r="D19" s="28">
        <f>D20</f>
        <v>0</v>
      </c>
      <c r="E19" s="28">
        <f>E20</f>
        <v>0</v>
      </c>
      <c r="F19" s="19"/>
      <c r="G19" s="20"/>
    </row>
    <row r="20" spans="1:7" s="21" customFormat="1" ht="30" x14ac:dyDescent="0.25">
      <c r="A20" s="190" t="s">
        <v>182</v>
      </c>
      <c r="B20" s="191" t="s">
        <v>203</v>
      </c>
      <c r="C20" s="28"/>
      <c r="D20" s="28"/>
      <c r="E20" s="28"/>
      <c r="F20" s="19"/>
      <c r="G20" s="20"/>
    </row>
    <row r="21" spans="1:7" s="21" customFormat="1" ht="30" x14ac:dyDescent="0.25">
      <c r="A21" s="188" t="s">
        <v>183</v>
      </c>
      <c r="B21" s="189" t="s">
        <v>204</v>
      </c>
      <c r="C21" s="28">
        <f>C22</f>
        <v>0</v>
      </c>
      <c r="D21" s="28">
        <f>D22</f>
        <v>0</v>
      </c>
      <c r="E21" s="28">
        <f>E22</f>
        <v>0</v>
      </c>
      <c r="F21" s="19"/>
      <c r="G21" s="20"/>
    </row>
    <row r="22" spans="1:7" s="21" customFormat="1" ht="30" x14ac:dyDescent="0.25">
      <c r="A22" s="190" t="s">
        <v>184</v>
      </c>
      <c r="B22" s="191" t="s">
        <v>204</v>
      </c>
      <c r="C22" s="28"/>
      <c r="D22" s="28"/>
      <c r="E22" s="28"/>
      <c r="F22" s="19"/>
      <c r="G22" s="20"/>
    </row>
    <row r="23" spans="1:7" s="21" customFormat="1" ht="15.75" x14ac:dyDescent="0.25">
      <c r="A23" s="188" t="s">
        <v>185</v>
      </c>
      <c r="B23" s="189" t="s">
        <v>37</v>
      </c>
      <c r="C23" s="28">
        <f>C24</f>
        <v>101.9</v>
      </c>
      <c r="D23" s="28">
        <f>D24</f>
        <v>0</v>
      </c>
      <c r="E23" s="28">
        <f>E24</f>
        <v>0</v>
      </c>
      <c r="F23" s="19"/>
      <c r="G23" s="20"/>
    </row>
    <row r="24" spans="1:7" s="21" customFormat="1" ht="15.75" x14ac:dyDescent="0.25">
      <c r="A24" s="190" t="s">
        <v>186</v>
      </c>
      <c r="B24" s="191" t="s">
        <v>205</v>
      </c>
      <c r="C24" s="28">
        <v>101.9</v>
      </c>
      <c r="D24" s="28"/>
      <c r="E24" s="28"/>
      <c r="F24" s="19"/>
      <c r="G24" s="20"/>
    </row>
    <row r="25" spans="1:7" s="21" customFormat="1" ht="30" x14ac:dyDescent="0.25">
      <c r="A25" s="192" t="s">
        <v>187</v>
      </c>
      <c r="B25" s="193" t="s">
        <v>206</v>
      </c>
      <c r="C25" s="28">
        <f>C26+C28</f>
        <v>89.899999999999991</v>
      </c>
      <c r="D25" s="28">
        <f t="shared" ref="D25:E25" si="2">D26+D28</f>
        <v>92.899999999999991</v>
      </c>
      <c r="E25" s="28">
        <f t="shared" si="2"/>
        <v>96.1</v>
      </c>
      <c r="F25" s="19"/>
      <c r="G25" s="20"/>
    </row>
    <row r="26" spans="1:7" s="21" customFormat="1" ht="45" x14ac:dyDescent="0.25">
      <c r="A26" s="188" t="s">
        <v>188</v>
      </c>
      <c r="B26" s="189" t="s">
        <v>207</v>
      </c>
      <c r="C26" s="28">
        <f>C27</f>
        <v>0.1</v>
      </c>
      <c r="D26" s="28">
        <f>D27</f>
        <v>0.1</v>
      </c>
      <c r="E26" s="28">
        <f>E27</f>
        <v>0.1</v>
      </c>
      <c r="F26" s="19"/>
      <c r="G26" s="20"/>
    </row>
    <row r="27" spans="1:7" s="21" customFormat="1" ht="45" x14ac:dyDescent="0.25">
      <c r="A27" s="190" t="s">
        <v>189</v>
      </c>
      <c r="B27" s="191" t="s">
        <v>208</v>
      </c>
      <c r="C27" s="28">
        <v>0.1</v>
      </c>
      <c r="D27" s="28">
        <v>0.1</v>
      </c>
      <c r="E27" s="28">
        <v>0.1</v>
      </c>
      <c r="F27" s="19"/>
      <c r="G27" s="20"/>
    </row>
    <row r="28" spans="1:7" s="21" customFormat="1" ht="45" x14ac:dyDescent="0.25">
      <c r="A28" s="188" t="s">
        <v>190</v>
      </c>
      <c r="B28" s="189" t="s">
        <v>209</v>
      </c>
      <c r="C28" s="28">
        <f>C29</f>
        <v>89.8</v>
      </c>
      <c r="D28" s="28">
        <f>D29</f>
        <v>92.8</v>
      </c>
      <c r="E28" s="28">
        <f>E29</f>
        <v>96</v>
      </c>
      <c r="F28" s="19"/>
      <c r="G28" s="20"/>
    </row>
    <row r="29" spans="1:7" s="21" customFormat="1" ht="45" x14ac:dyDescent="0.25">
      <c r="A29" s="190" t="s">
        <v>191</v>
      </c>
      <c r="B29" s="191" t="s">
        <v>210</v>
      </c>
      <c r="C29" s="28">
        <v>89.8</v>
      </c>
      <c r="D29" s="28">
        <v>92.8</v>
      </c>
      <c r="E29" s="28">
        <v>96</v>
      </c>
      <c r="F29" s="19"/>
      <c r="G29" s="20"/>
    </row>
    <row r="30" spans="1:7" s="21" customFormat="1" ht="15.75" x14ac:dyDescent="0.25">
      <c r="A30" s="194" t="s">
        <v>192</v>
      </c>
      <c r="B30" s="195" t="s">
        <v>39</v>
      </c>
      <c r="C30" s="28">
        <f>C31</f>
        <v>159.80000000000001</v>
      </c>
      <c r="D30" s="28">
        <f>D31</f>
        <v>159.80000000000001</v>
      </c>
      <c r="E30" s="28">
        <f>E31</f>
        <v>159.80000000000001</v>
      </c>
      <c r="F30" s="19"/>
      <c r="G30" s="20"/>
    </row>
    <row r="31" spans="1:7" s="21" customFormat="1" ht="63" customHeight="1" x14ac:dyDescent="0.25">
      <c r="A31" s="188" t="s">
        <v>193</v>
      </c>
      <c r="B31" s="189" t="s">
        <v>248</v>
      </c>
      <c r="C31" s="28">
        <f>C32</f>
        <v>159.80000000000001</v>
      </c>
      <c r="D31" s="28">
        <f t="shared" ref="D31:E31" si="3">D32</f>
        <v>159.80000000000001</v>
      </c>
      <c r="E31" s="28">
        <f t="shared" si="3"/>
        <v>159.80000000000001</v>
      </c>
      <c r="F31" s="19"/>
      <c r="G31" s="20"/>
    </row>
    <row r="32" spans="1:7" s="21" customFormat="1" ht="75" x14ac:dyDescent="0.25">
      <c r="A32" s="190" t="s">
        <v>194</v>
      </c>
      <c r="B32" s="191" t="s">
        <v>249</v>
      </c>
      <c r="C32" s="28">
        <v>159.80000000000001</v>
      </c>
      <c r="D32" s="28">
        <v>159.80000000000001</v>
      </c>
      <c r="E32" s="28">
        <v>159.80000000000001</v>
      </c>
      <c r="F32" s="19"/>
      <c r="G32" s="20"/>
    </row>
    <row r="33" spans="1:7" s="21" customFormat="1" ht="30" x14ac:dyDescent="0.25">
      <c r="A33" s="188" t="s">
        <v>40</v>
      </c>
      <c r="B33" s="189" t="s">
        <v>41</v>
      </c>
      <c r="C33" s="28">
        <f>C34</f>
        <v>0</v>
      </c>
      <c r="D33" s="28">
        <f>D34</f>
        <v>0</v>
      </c>
      <c r="E33" s="28">
        <f>E34</f>
        <v>0</v>
      </c>
      <c r="F33" s="22"/>
      <c r="G33" s="20"/>
    </row>
    <row r="34" spans="1:7" s="21" customFormat="1" ht="30" x14ac:dyDescent="0.25">
      <c r="A34" s="196" t="s">
        <v>195</v>
      </c>
      <c r="B34" s="197" t="s">
        <v>211</v>
      </c>
      <c r="C34" s="28"/>
      <c r="D34" s="28"/>
      <c r="E34" s="28"/>
      <c r="F34" s="22"/>
      <c r="G34" s="20"/>
    </row>
    <row r="35" spans="1:7" s="21" customFormat="1" ht="15.75" x14ac:dyDescent="0.25">
      <c r="A35" s="198" t="s">
        <v>196</v>
      </c>
      <c r="B35" s="199" t="s">
        <v>212</v>
      </c>
      <c r="C35" s="28">
        <f>C36</f>
        <v>0</v>
      </c>
      <c r="D35" s="28">
        <f t="shared" ref="D35:E35" si="4">D36</f>
        <v>0</v>
      </c>
      <c r="E35" s="28">
        <f t="shared" si="4"/>
        <v>0</v>
      </c>
      <c r="F35" s="22"/>
      <c r="G35" s="20"/>
    </row>
    <row r="36" spans="1:7" s="21" customFormat="1" ht="30" x14ac:dyDescent="0.25">
      <c r="A36" s="200" t="s">
        <v>197</v>
      </c>
      <c r="B36" s="201" t="s">
        <v>213</v>
      </c>
      <c r="C36" s="28"/>
      <c r="D36" s="28"/>
      <c r="E36" s="28"/>
      <c r="F36" s="23"/>
      <c r="G36" s="20"/>
    </row>
  </sheetData>
  <customSheetViews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3"/>
    </customSheetView>
  </customSheetViews>
  <mergeCells count="5">
    <mergeCell ref="A6:E6"/>
    <mergeCell ref="A8:A9"/>
    <mergeCell ref="B8:B9"/>
    <mergeCell ref="C8:E8"/>
    <mergeCell ref="C1:E5"/>
  </mergeCells>
  <conditionalFormatting sqref="C1">
    <cfRule type="expression" dxfId="18" priority="2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5"/>
  <sheetViews>
    <sheetView view="pageBreakPreview" zoomScaleSheetLayoutView="100" workbookViewId="0">
      <selection activeCell="J29" sqref="J29"/>
    </sheetView>
  </sheetViews>
  <sheetFormatPr defaultRowHeight="12.75" x14ac:dyDescent="0.2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111.75" customHeight="1" x14ac:dyDescent="0.2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32" t="s">
        <v>223</v>
      </c>
      <c r="J1" s="233"/>
      <c r="K1" s="233"/>
      <c r="L1" s="233"/>
    </row>
    <row r="2" spans="1:12" ht="66" customHeight="1" x14ac:dyDescent="0.2">
      <c r="A2" s="234" t="s">
        <v>224</v>
      </c>
      <c r="B2" s="234"/>
      <c r="C2" s="234"/>
      <c r="D2" s="234"/>
      <c r="E2" s="234"/>
      <c r="F2" s="234"/>
      <c r="G2" s="234"/>
      <c r="H2" s="234"/>
      <c r="I2" s="234"/>
      <c r="J2" s="234"/>
      <c r="K2" s="234"/>
      <c r="L2" s="234"/>
    </row>
    <row r="3" spans="1:12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235" t="s">
        <v>1</v>
      </c>
      <c r="J3" s="235"/>
      <c r="K3" s="235"/>
      <c r="L3" s="235"/>
    </row>
    <row r="4" spans="1:12" ht="19.899999999999999" customHeight="1" x14ac:dyDescent="0.2">
      <c r="A4" s="236" t="s">
        <v>2</v>
      </c>
      <c r="B4" s="236" t="s">
        <v>21</v>
      </c>
      <c r="C4" s="236" t="s">
        <v>3</v>
      </c>
      <c r="D4" s="236" t="s">
        <v>4</v>
      </c>
      <c r="E4" s="236" t="s">
        <v>5</v>
      </c>
      <c r="F4" s="236"/>
      <c r="G4" s="236"/>
      <c r="H4" s="236"/>
      <c r="I4" s="236" t="s">
        <v>6</v>
      </c>
      <c r="J4" s="236" t="s">
        <v>7</v>
      </c>
      <c r="K4" s="236"/>
      <c r="L4" s="236"/>
    </row>
    <row r="5" spans="1:12" ht="16.350000000000001" customHeight="1" x14ac:dyDescent="0.2">
      <c r="A5" s="236" t="s">
        <v>0</v>
      </c>
      <c r="B5" s="236" t="s">
        <v>0</v>
      </c>
      <c r="C5" s="236" t="s">
        <v>0</v>
      </c>
      <c r="D5" s="236" t="s">
        <v>0</v>
      </c>
      <c r="E5" s="236" t="s">
        <v>0</v>
      </c>
      <c r="F5" s="236"/>
      <c r="G5" s="236"/>
      <c r="H5" s="236"/>
      <c r="I5" s="236" t="s">
        <v>0</v>
      </c>
      <c r="J5" s="25" t="s">
        <v>30</v>
      </c>
      <c r="K5" s="25" t="s">
        <v>31</v>
      </c>
      <c r="L5" s="25" t="s">
        <v>32</v>
      </c>
    </row>
    <row r="6" spans="1:12" ht="14.45" customHeight="1" x14ac:dyDescent="0.2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14.45" customHeight="1" x14ac:dyDescent="0.25">
      <c r="A7" s="30" t="s">
        <v>19</v>
      </c>
      <c r="B7" s="31"/>
      <c r="C7" s="31"/>
      <c r="D7" s="31"/>
      <c r="E7" s="5" t="s">
        <v>0</v>
      </c>
      <c r="F7" s="5" t="s">
        <v>0</v>
      </c>
      <c r="G7" s="5" t="s">
        <v>0</v>
      </c>
      <c r="H7" s="5" t="s">
        <v>0</v>
      </c>
      <c r="I7" s="31" t="s">
        <v>0</v>
      </c>
      <c r="J7" s="41">
        <f>J8</f>
        <v>1388.3999999999999</v>
      </c>
      <c r="K7" s="41">
        <f t="shared" ref="K7:L7" si="0">K8</f>
        <v>1193.2</v>
      </c>
      <c r="L7" s="41">
        <f t="shared" si="0"/>
        <v>1287.1999999999998</v>
      </c>
    </row>
    <row r="8" spans="1:12" ht="71.25" x14ac:dyDescent="0.2">
      <c r="A8" s="32" t="s">
        <v>250</v>
      </c>
      <c r="B8" s="33" t="s">
        <v>225</v>
      </c>
      <c r="C8" s="33"/>
      <c r="D8" s="33"/>
      <c r="E8" s="5"/>
      <c r="F8" s="5"/>
      <c r="G8" s="5"/>
      <c r="H8" s="5"/>
      <c r="I8" s="42"/>
      <c r="J8" s="43">
        <f>J9+J44+J54+J62+J73</f>
        <v>1388.3999999999999</v>
      </c>
      <c r="K8" s="43">
        <f>K9+K44+K54+K62+K73+K80</f>
        <v>1193.2</v>
      </c>
      <c r="L8" s="43">
        <f>L9+L44+L54+L62+L73+L80</f>
        <v>1287.1999999999998</v>
      </c>
    </row>
    <row r="9" spans="1:12" ht="28.5" x14ac:dyDescent="0.25">
      <c r="A9" s="32" t="s">
        <v>42</v>
      </c>
      <c r="B9" s="34" t="s">
        <v>225</v>
      </c>
      <c r="C9" s="214" t="s">
        <v>43</v>
      </c>
      <c r="D9" s="34"/>
      <c r="E9" s="48"/>
      <c r="F9" s="48"/>
      <c r="G9" s="48"/>
      <c r="H9" s="48"/>
      <c r="I9" s="44"/>
      <c r="J9" s="45">
        <f>J10+J19+J38</f>
        <v>1002</v>
      </c>
      <c r="K9" s="45">
        <f>K10+K19+K38</f>
        <v>778.30000000000007</v>
      </c>
      <c r="L9" s="45">
        <f>L10+L19+L38</f>
        <v>837</v>
      </c>
    </row>
    <row r="10" spans="1:12" ht="60" x14ac:dyDescent="0.25">
      <c r="A10" s="35" t="s">
        <v>44</v>
      </c>
      <c r="B10" s="34" t="s">
        <v>225</v>
      </c>
      <c r="C10" s="175" t="s">
        <v>43</v>
      </c>
      <c r="D10" s="175" t="s">
        <v>45</v>
      </c>
      <c r="E10" s="48"/>
      <c r="F10" s="48"/>
      <c r="G10" s="48"/>
      <c r="H10" s="48"/>
      <c r="I10" s="34"/>
      <c r="J10" s="54">
        <f>J11+J16</f>
        <v>436</v>
      </c>
      <c r="K10" s="45">
        <f>K11</f>
        <v>362.1</v>
      </c>
      <c r="L10" s="45">
        <f>L11</f>
        <v>338.4</v>
      </c>
    </row>
    <row r="11" spans="1:12" ht="30" x14ac:dyDescent="0.25">
      <c r="A11" s="35" t="s">
        <v>217</v>
      </c>
      <c r="B11" s="34" t="s">
        <v>225</v>
      </c>
      <c r="C11" s="34" t="s">
        <v>43</v>
      </c>
      <c r="D11" s="34" t="s">
        <v>45</v>
      </c>
      <c r="E11" s="47">
        <v>65</v>
      </c>
      <c r="F11" s="47">
        <v>0</v>
      </c>
      <c r="G11" s="47"/>
      <c r="H11" s="47"/>
      <c r="I11" s="34"/>
      <c r="J11" s="45">
        <f t="shared" ref="J11:J13" si="1">J12</f>
        <v>385.1</v>
      </c>
      <c r="K11" s="45">
        <f t="shared" ref="K11:L13" si="2">K12</f>
        <v>362.1</v>
      </c>
      <c r="L11" s="45">
        <f t="shared" si="2"/>
        <v>338.4</v>
      </c>
    </row>
    <row r="12" spans="1:12" ht="15" x14ac:dyDescent="0.25">
      <c r="A12" s="35" t="s">
        <v>46</v>
      </c>
      <c r="B12" s="34" t="s">
        <v>225</v>
      </c>
      <c r="C12" s="34" t="s">
        <v>43</v>
      </c>
      <c r="D12" s="34" t="s">
        <v>45</v>
      </c>
      <c r="E12" s="47">
        <v>65</v>
      </c>
      <c r="F12" s="47">
        <v>1</v>
      </c>
      <c r="G12" s="47"/>
      <c r="H12" s="47"/>
      <c r="I12" s="34"/>
      <c r="J12" s="45">
        <f t="shared" si="1"/>
        <v>385.1</v>
      </c>
      <c r="K12" s="45">
        <f t="shared" si="2"/>
        <v>362.1</v>
      </c>
      <c r="L12" s="45">
        <f t="shared" si="2"/>
        <v>338.4</v>
      </c>
    </row>
    <row r="13" spans="1:12" ht="60" x14ac:dyDescent="0.25">
      <c r="A13" s="35" t="s">
        <v>245</v>
      </c>
      <c r="B13" s="34" t="s">
        <v>225</v>
      </c>
      <c r="C13" s="34" t="s">
        <v>43</v>
      </c>
      <c r="D13" s="34" t="s">
        <v>45</v>
      </c>
      <c r="E13" s="47">
        <v>65</v>
      </c>
      <c r="F13" s="47">
        <v>1</v>
      </c>
      <c r="G13" s="47" t="s">
        <v>72</v>
      </c>
      <c r="H13" s="47" t="s">
        <v>83</v>
      </c>
      <c r="I13" s="34"/>
      <c r="J13" s="45">
        <f t="shared" si="1"/>
        <v>385.1</v>
      </c>
      <c r="K13" s="45">
        <f t="shared" si="2"/>
        <v>362.1</v>
      </c>
      <c r="L13" s="45">
        <f t="shared" si="2"/>
        <v>338.4</v>
      </c>
    </row>
    <row r="14" spans="1:12" ht="120" x14ac:dyDescent="0.25">
      <c r="A14" s="35" t="s">
        <v>48</v>
      </c>
      <c r="B14" s="34" t="s">
        <v>225</v>
      </c>
      <c r="C14" s="34" t="s">
        <v>43</v>
      </c>
      <c r="D14" s="34" t="s">
        <v>45</v>
      </c>
      <c r="E14" s="47">
        <v>65</v>
      </c>
      <c r="F14" s="47">
        <v>1</v>
      </c>
      <c r="G14" s="47" t="s">
        <v>72</v>
      </c>
      <c r="H14" s="47" t="s">
        <v>83</v>
      </c>
      <c r="I14" s="34" t="s">
        <v>74</v>
      </c>
      <c r="J14" s="45">
        <f>J15</f>
        <v>385.1</v>
      </c>
      <c r="K14" s="45">
        <f>K15</f>
        <v>362.1</v>
      </c>
      <c r="L14" s="45">
        <f>L15</f>
        <v>338.4</v>
      </c>
    </row>
    <row r="15" spans="1:12" ht="45" x14ac:dyDescent="0.25">
      <c r="A15" s="35" t="s">
        <v>49</v>
      </c>
      <c r="B15" s="34" t="s">
        <v>225</v>
      </c>
      <c r="C15" s="34" t="s">
        <v>43</v>
      </c>
      <c r="D15" s="34" t="s">
        <v>45</v>
      </c>
      <c r="E15" s="47">
        <v>65</v>
      </c>
      <c r="F15" s="47">
        <v>1</v>
      </c>
      <c r="G15" s="47" t="s">
        <v>72</v>
      </c>
      <c r="H15" s="47" t="s">
        <v>83</v>
      </c>
      <c r="I15" s="34" t="s">
        <v>75</v>
      </c>
      <c r="J15" s="45">
        <v>385.1</v>
      </c>
      <c r="K15" s="45">
        <v>362.1</v>
      </c>
      <c r="L15" s="45">
        <v>338.4</v>
      </c>
    </row>
    <row r="16" spans="1:12" ht="91.5" customHeight="1" x14ac:dyDescent="0.25">
      <c r="A16" s="220" t="s">
        <v>269</v>
      </c>
      <c r="B16" s="34" t="s">
        <v>225</v>
      </c>
      <c r="C16" s="34" t="s">
        <v>43</v>
      </c>
      <c r="D16" s="34" t="s">
        <v>45</v>
      </c>
      <c r="E16" s="47" t="s">
        <v>238</v>
      </c>
      <c r="F16" s="47" t="s">
        <v>8</v>
      </c>
      <c r="G16" s="47" t="s">
        <v>72</v>
      </c>
      <c r="H16" s="47" t="s">
        <v>268</v>
      </c>
      <c r="I16" s="34"/>
      <c r="J16" s="45">
        <f>J17</f>
        <v>50.9</v>
      </c>
      <c r="K16" s="45"/>
      <c r="L16" s="45"/>
    </row>
    <row r="17" spans="1:12" ht="121.5" customHeight="1" x14ac:dyDescent="0.25">
      <c r="A17" s="35" t="str">
        <f>A14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7" s="34" t="s">
        <v>225</v>
      </c>
      <c r="C17" s="34" t="s">
        <v>43</v>
      </c>
      <c r="D17" s="34" t="s">
        <v>45</v>
      </c>
      <c r="E17" s="47" t="s">
        <v>238</v>
      </c>
      <c r="F17" s="47" t="s">
        <v>8</v>
      </c>
      <c r="G17" s="47" t="s">
        <v>72</v>
      </c>
      <c r="H17" s="47" t="s">
        <v>268</v>
      </c>
      <c r="I17" s="34" t="s">
        <v>74</v>
      </c>
      <c r="J17" s="45">
        <f>J18</f>
        <v>50.9</v>
      </c>
      <c r="K17" s="45"/>
      <c r="L17" s="45"/>
    </row>
    <row r="18" spans="1:12" ht="45.75" customHeight="1" x14ac:dyDescent="0.25">
      <c r="A18" s="35" t="str">
        <f>A15</f>
        <v>Расходы на выплаты персоналу государственных (муниципальных) органов</v>
      </c>
      <c r="B18" s="34" t="s">
        <v>225</v>
      </c>
      <c r="C18" s="34" t="s">
        <v>43</v>
      </c>
      <c r="D18" s="34" t="s">
        <v>45</v>
      </c>
      <c r="E18" s="47" t="s">
        <v>238</v>
      </c>
      <c r="F18" s="47" t="s">
        <v>8</v>
      </c>
      <c r="G18" s="47" t="s">
        <v>72</v>
      </c>
      <c r="H18" s="47" t="s">
        <v>268</v>
      </c>
      <c r="I18" s="34" t="s">
        <v>75</v>
      </c>
      <c r="J18" s="45">
        <v>50.9</v>
      </c>
      <c r="K18" s="45"/>
      <c r="L18" s="45"/>
    </row>
    <row r="19" spans="1:12" ht="89.25" customHeight="1" x14ac:dyDescent="0.25">
      <c r="A19" s="35" t="s">
        <v>50</v>
      </c>
      <c r="B19" s="34" t="s">
        <v>225</v>
      </c>
      <c r="C19" s="175" t="s">
        <v>43</v>
      </c>
      <c r="D19" s="175" t="s">
        <v>51</v>
      </c>
      <c r="E19" s="47"/>
      <c r="F19" s="47"/>
      <c r="G19" s="47"/>
      <c r="H19" s="47"/>
      <c r="I19" s="44"/>
      <c r="J19" s="54">
        <f>J20+J33+J25</f>
        <v>561</v>
      </c>
      <c r="K19" s="54">
        <f>K20+K33</f>
        <v>411.20000000000005</v>
      </c>
      <c r="L19" s="54">
        <f>L20+L33</f>
        <v>493.6</v>
      </c>
    </row>
    <row r="20" spans="1:12" ht="30" x14ac:dyDescent="0.25">
      <c r="A20" s="35" t="s">
        <v>218</v>
      </c>
      <c r="B20" s="34" t="s">
        <v>225</v>
      </c>
      <c r="C20" s="36" t="s">
        <v>43</v>
      </c>
      <c r="D20" s="202" t="s">
        <v>51</v>
      </c>
      <c r="E20" s="47">
        <v>65</v>
      </c>
      <c r="F20" s="47">
        <v>0</v>
      </c>
      <c r="G20" s="47"/>
      <c r="H20" s="47"/>
      <c r="I20" s="44"/>
      <c r="J20" s="45">
        <f t="shared" ref="J20" si="3">J21</f>
        <v>509.9</v>
      </c>
      <c r="K20" s="45">
        <f t="shared" ref="K20:L20" si="4">K21</f>
        <v>411.1</v>
      </c>
      <c r="L20" s="45">
        <f t="shared" si="4"/>
        <v>493.5</v>
      </c>
    </row>
    <row r="21" spans="1:12" ht="32.25" customHeight="1" x14ac:dyDescent="0.25">
      <c r="A21" s="35" t="s">
        <v>220</v>
      </c>
      <c r="B21" s="34" t="s">
        <v>225</v>
      </c>
      <c r="C21" s="34" t="s">
        <v>43</v>
      </c>
      <c r="D21" s="34" t="s">
        <v>51</v>
      </c>
      <c r="E21" s="47">
        <v>65</v>
      </c>
      <c r="F21" s="47">
        <v>2</v>
      </c>
      <c r="G21" s="47"/>
      <c r="H21" s="47"/>
      <c r="I21" s="44"/>
      <c r="J21" s="45">
        <f>J22+J28</f>
        <v>509.9</v>
      </c>
      <c r="K21" s="45">
        <f>K22+K28</f>
        <v>411.1</v>
      </c>
      <c r="L21" s="45">
        <f>L22+L28</f>
        <v>493.5</v>
      </c>
    </row>
    <row r="22" spans="1:12" ht="45" x14ac:dyDescent="0.25">
      <c r="A22" s="35" t="s">
        <v>54</v>
      </c>
      <c r="B22" s="34" t="s">
        <v>225</v>
      </c>
      <c r="C22" s="34" t="s">
        <v>43</v>
      </c>
      <c r="D22" s="34" t="s">
        <v>51</v>
      </c>
      <c r="E22" s="47">
        <v>65</v>
      </c>
      <c r="F22" s="47">
        <v>2</v>
      </c>
      <c r="G22" s="47" t="s">
        <v>72</v>
      </c>
      <c r="H22" s="47" t="s">
        <v>84</v>
      </c>
      <c r="I22" s="44"/>
      <c r="J22" s="45">
        <f t="shared" ref="J22:J23" si="5">J23</f>
        <v>326.89999999999998</v>
      </c>
      <c r="K22" s="45">
        <f t="shared" ref="K22:L23" si="6">K23</f>
        <v>321.10000000000002</v>
      </c>
      <c r="L22" s="45">
        <f t="shared" si="6"/>
        <v>324.60000000000002</v>
      </c>
    </row>
    <row r="23" spans="1:12" ht="120" x14ac:dyDescent="0.25">
      <c r="A23" s="35" t="s">
        <v>48</v>
      </c>
      <c r="B23" s="34" t="s">
        <v>225</v>
      </c>
      <c r="C23" s="34" t="s">
        <v>43</v>
      </c>
      <c r="D23" s="34" t="s">
        <v>51</v>
      </c>
      <c r="E23" s="47">
        <v>65</v>
      </c>
      <c r="F23" s="47">
        <v>2</v>
      </c>
      <c r="G23" s="47" t="s">
        <v>72</v>
      </c>
      <c r="H23" s="47" t="s">
        <v>84</v>
      </c>
      <c r="I23" s="44" t="s">
        <v>74</v>
      </c>
      <c r="J23" s="45">
        <f t="shared" si="5"/>
        <v>326.89999999999998</v>
      </c>
      <c r="K23" s="45">
        <f t="shared" si="6"/>
        <v>321.10000000000002</v>
      </c>
      <c r="L23" s="45">
        <f t="shared" si="6"/>
        <v>324.60000000000002</v>
      </c>
    </row>
    <row r="24" spans="1:12" ht="45" x14ac:dyDescent="0.25">
      <c r="A24" s="35" t="s">
        <v>49</v>
      </c>
      <c r="B24" s="34" t="s">
        <v>225</v>
      </c>
      <c r="C24" s="34" t="s">
        <v>43</v>
      </c>
      <c r="D24" s="34" t="s">
        <v>51</v>
      </c>
      <c r="E24" s="47">
        <v>65</v>
      </c>
      <c r="F24" s="47">
        <v>2</v>
      </c>
      <c r="G24" s="47" t="s">
        <v>72</v>
      </c>
      <c r="H24" s="47" t="s">
        <v>84</v>
      </c>
      <c r="I24" s="44" t="s">
        <v>75</v>
      </c>
      <c r="J24" s="45">
        <v>326.89999999999998</v>
      </c>
      <c r="K24" s="45">
        <v>321.10000000000002</v>
      </c>
      <c r="L24" s="45">
        <v>324.60000000000002</v>
      </c>
    </row>
    <row r="25" spans="1:12" ht="82.5" customHeight="1" x14ac:dyDescent="0.25">
      <c r="A25" s="35" t="str">
        <f>A16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5" s="34" t="s">
        <v>225</v>
      </c>
      <c r="C25" s="34" t="s">
        <v>43</v>
      </c>
      <c r="D25" s="34" t="s">
        <v>51</v>
      </c>
      <c r="E25" s="47" t="s">
        <v>238</v>
      </c>
      <c r="F25" s="47" t="s">
        <v>9</v>
      </c>
      <c r="G25" s="47" t="s">
        <v>72</v>
      </c>
      <c r="H25" s="47" t="s">
        <v>268</v>
      </c>
      <c r="I25" s="44"/>
      <c r="J25" s="45">
        <f>J26</f>
        <v>51</v>
      </c>
      <c r="K25" s="45"/>
      <c r="L25" s="45"/>
    </row>
    <row r="26" spans="1:12" ht="120.75" customHeight="1" x14ac:dyDescent="0.25">
      <c r="A26" s="35" t="str">
        <f>A23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26" s="34" t="s">
        <v>225</v>
      </c>
      <c r="C26" s="34" t="s">
        <v>43</v>
      </c>
      <c r="D26" s="34" t="s">
        <v>51</v>
      </c>
      <c r="E26" s="47" t="s">
        <v>238</v>
      </c>
      <c r="F26" s="47" t="s">
        <v>9</v>
      </c>
      <c r="G26" s="47" t="s">
        <v>72</v>
      </c>
      <c r="H26" s="47" t="s">
        <v>268</v>
      </c>
      <c r="I26" s="44" t="s">
        <v>74</v>
      </c>
      <c r="J26" s="45">
        <f>J27</f>
        <v>51</v>
      </c>
      <c r="K26" s="45"/>
      <c r="L26" s="45"/>
    </row>
    <row r="27" spans="1:12" ht="47.25" customHeight="1" x14ac:dyDescent="0.25">
      <c r="A27" s="35" t="str">
        <f>A24</f>
        <v>Расходы на выплаты персоналу государственных (муниципальных) органов</v>
      </c>
      <c r="B27" s="34" t="s">
        <v>225</v>
      </c>
      <c r="C27" s="34" t="s">
        <v>43</v>
      </c>
      <c r="D27" s="34" t="s">
        <v>51</v>
      </c>
      <c r="E27" s="47" t="s">
        <v>238</v>
      </c>
      <c r="F27" s="47" t="s">
        <v>9</v>
      </c>
      <c r="G27" s="47" t="s">
        <v>72</v>
      </c>
      <c r="H27" s="47" t="s">
        <v>268</v>
      </c>
      <c r="I27" s="44" t="s">
        <v>75</v>
      </c>
      <c r="J27" s="45">
        <v>51</v>
      </c>
      <c r="K27" s="45"/>
      <c r="L27" s="45"/>
    </row>
    <row r="28" spans="1:12" ht="31.5" customHeight="1" x14ac:dyDescent="0.25">
      <c r="A28" s="35" t="s">
        <v>55</v>
      </c>
      <c r="B28" s="34" t="s">
        <v>225</v>
      </c>
      <c r="C28" s="34" t="s">
        <v>43</v>
      </c>
      <c r="D28" s="34" t="s">
        <v>51</v>
      </c>
      <c r="E28" s="47">
        <v>65</v>
      </c>
      <c r="F28" s="47">
        <v>2</v>
      </c>
      <c r="G28" s="47" t="s">
        <v>72</v>
      </c>
      <c r="H28" s="47" t="s">
        <v>85</v>
      </c>
      <c r="I28" s="44"/>
      <c r="J28" s="45">
        <f>+J29+J31</f>
        <v>183</v>
      </c>
      <c r="K28" s="45">
        <f>+K29+K31</f>
        <v>90</v>
      </c>
      <c r="L28" s="45">
        <f>+L29+L31</f>
        <v>168.9</v>
      </c>
    </row>
    <row r="29" spans="1:12" ht="44.25" customHeight="1" x14ac:dyDescent="0.25">
      <c r="A29" s="35" t="s">
        <v>52</v>
      </c>
      <c r="B29" s="34" t="s">
        <v>225</v>
      </c>
      <c r="C29" s="34" t="s">
        <v>43</v>
      </c>
      <c r="D29" s="34" t="s">
        <v>51</v>
      </c>
      <c r="E29" s="47">
        <v>65</v>
      </c>
      <c r="F29" s="47">
        <v>2</v>
      </c>
      <c r="G29" s="47" t="s">
        <v>72</v>
      </c>
      <c r="H29" s="47" t="s">
        <v>85</v>
      </c>
      <c r="I29" s="44" t="s">
        <v>76</v>
      </c>
      <c r="J29" s="45">
        <f t="shared" ref="J29" si="7">J30</f>
        <v>179</v>
      </c>
      <c r="K29" s="45">
        <f t="shared" ref="K29" si="8">K30</f>
        <v>70</v>
      </c>
      <c r="L29" s="45">
        <f>L30</f>
        <v>148.9</v>
      </c>
    </row>
    <row r="30" spans="1:12" ht="60" x14ac:dyDescent="0.25">
      <c r="A30" s="35" t="s">
        <v>53</v>
      </c>
      <c r="B30" s="34" t="s">
        <v>225</v>
      </c>
      <c r="C30" s="34" t="s">
        <v>43</v>
      </c>
      <c r="D30" s="34" t="s">
        <v>51</v>
      </c>
      <c r="E30" s="47">
        <v>65</v>
      </c>
      <c r="F30" s="47">
        <v>2</v>
      </c>
      <c r="G30" s="47" t="s">
        <v>72</v>
      </c>
      <c r="H30" s="47" t="s">
        <v>85</v>
      </c>
      <c r="I30" s="44" t="s">
        <v>77</v>
      </c>
      <c r="J30" s="45">
        <v>179</v>
      </c>
      <c r="K30" s="45">
        <v>70</v>
      </c>
      <c r="L30" s="45">
        <v>148.9</v>
      </c>
    </row>
    <row r="31" spans="1:12" ht="15" x14ac:dyDescent="0.25">
      <c r="A31" s="35" t="s">
        <v>56</v>
      </c>
      <c r="B31" s="34" t="s">
        <v>225</v>
      </c>
      <c r="C31" s="34" t="s">
        <v>43</v>
      </c>
      <c r="D31" s="34" t="s">
        <v>51</v>
      </c>
      <c r="E31" s="47">
        <v>65</v>
      </c>
      <c r="F31" s="47">
        <v>2</v>
      </c>
      <c r="G31" s="47" t="s">
        <v>72</v>
      </c>
      <c r="H31" s="47" t="s">
        <v>85</v>
      </c>
      <c r="I31" s="44" t="s">
        <v>78</v>
      </c>
      <c r="J31" s="45">
        <f t="shared" ref="J31" si="9">J32</f>
        <v>4</v>
      </c>
      <c r="K31" s="45">
        <f>K32</f>
        <v>20</v>
      </c>
      <c r="L31" s="45">
        <f>L32</f>
        <v>20</v>
      </c>
    </row>
    <row r="32" spans="1:12" ht="30" x14ac:dyDescent="0.25">
      <c r="A32" s="35" t="s">
        <v>57</v>
      </c>
      <c r="B32" s="34" t="s">
        <v>225</v>
      </c>
      <c r="C32" s="34" t="s">
        <v>43</v>
      </c>
      <c r="D32" s="34" t="s">
        <v>51</v>
      </c>
      <c r="E32" s="47">
        <v>65</v>
      </c>
      <c r="F32" s="47">
        <v>2</v>
      </c>
      <c r="G32" s="47" t="s">
        <v>72</v>
      </c>
      <c r="H32" s="47" t="s">
        <v>85</v>
      </c>
      <c r="I32" s="44" t="s">
        <v>79</v>
      </c>
      <c r="J32" s="45">
        <v>4</v>
      </c>
      <c r="K32" s="45">
        <v>20</v>
      </c>
      <c r="L32" s="45">
        <v>20</v>
      </c>
    </row>
    <row r="33" spans="1:12" ht="91.5" customHeight="1" x14ac:dyDescent="0.25">
      <c r="A33" s="35" t="s">
        <v>226</v>
      </c>
      <c r="B33" s="34" t="s">
        <v>225</v>
      </c>
      <c r="C33" s="34" t="s">
        <v>43</v>
      </c>
      <c r="D33" s="34" t="s">
        <v>51</v>
      </c>
      <c r="E33" s="47">
        <v>89</v>
      </c>
      <c r="F33" s="47">
        <v>0</v>
      </c>
      <c r="G33" s="47"/>
      <c r="H33" s="47"/>
      <c r="I33" s="44"/>
      <c r="J33" s="45">
        <f t="shared" ref="J33" si="10">J34</f>
        <v>0.1</v>
      </c>
      <c r="K33" s="45">
        <f t="shared" ref="K33:L34" si="11">K34</f>
        <v>0.1</v>
      </c>
      <c r="L33" s="45">
        <f t="shared" si="11"/>
        <v>0.1</v>
      </c>
    </row>
    <row r="34" spans="1:12" ht="109.5" customHeight="1" x14ac:dyDescent="0.25">
      <c r="A34" s="35" t="s">
        <v>251</v>
      </c>
      <c r="B34" s="34" t="s">
        <v>225</v>
      </c>
      <c r="C34" s="34" t="s">
        <v>43</v>
      </c>
      <c r="D34" s="34" t="s">
        <v>51</v>
      </c>
      <c r="E34" s="47">
        <v>89</v>
      </c>
      <c r="F34" s="47">
        <v>1</v>
      </c>
      <c r="G34" s="47"/>
      <c r="H34" s="47"/>
      <c r="I34" s="44"/>
      <c r="J34" s="45">
        <f>J35</f>
        <v>0.1</v>
      </c>
      <c r="K34" s="45">
        <f t="shared" si="11"/>
        <v>0.1</v>
      </c>
      <c r="L34" s="45">
        <f t="shared" si="11"/>
        <v>0.1</v>
      </c>
    </row>
    <row r="35" spans="1:12" ht="210" x14ac:dyDescent="0.25">
      <c r="A35" s="35" t="s">
        <v>38</v>
      </c>
      <c r="B35" s="34" t="s">
        <v>225</v>
      </c>
      <c r="C35" s="34" t="s">
        <v>43</v>
      </c>
      <c r="D35" s="34" t="s">
        <v>51</v>
      </c>
      <c r="E35" s="47">
        <v>89</v>
      </c>
      <c r="F35" s="47">
        <v>1</v>
      </c>
      <c r="G35" s="47" t="s">
        <v>72</v>
      </c>
      <c r="H35" s="47" t="s">
        <v>86</v>
      </c>
      <c r="I35" s="44"/>
      <c r="J35" s="46">
        <f t="shared" ref="J35:J36" si="12">J36</f>
        <v>0.1</v>
      </c>
      <c r="K35" s="46">
        <f t="shared" ref="K35:L36" si="13">K36</f>
        <v>0.1</v>
      </c>
      <c r="L35" s="46">
        <f t="shared" si="13"/>
        <v>0.1</v>
      </c>
    </row>
    <row r="36" spans="1:12" ht="48" customHeight="1" x14ac:dyDescent="0.25">
      <c r="A36" s="35" t="s">
        <v>52</v>
      </c>
      <c r="B36" s="34" t="s">
        <v>225</v>
      </c>
      <c r="C36" s="34" t="s">
        <v>43</v>
      </c>
      <c r="D36" s="34" t="s">
        <v>51</v>
      </c>
      <c r="E36" s="47">
        <v>89</v>
      </c>
      <c r="F36" s="47">
        <v>1</v>
      </c>
      <c r="G36" s="47" t="s">
        <v>72</v>
      </c>
      <c r="H36" s="47" t="s">
        <v>86</v>
      </c>
      <c r="I36" s="44" t="s">
        <v>76</v>
      </c>
      <c r="J36" s="46">
        <f t="shared" si="12"/>
        <v>0.1</v>
      </c>
      <c r="K36" s="46">
        <f t="shared" si="13"/>
        <v>0.1</v>
      </c>
      <c r="L36" s="46">
        <f t="shared" si="13"/>
        <v>0.1</v>
      </c>
    </row>
    <row r="37" spans="1:12" ht="60" x14ac:dyDescent="0.25">
      <c r="A37" s="35" t="s">
        <v>53</v>
      </c>
      <c r="B37" s="34" t="s">
        <v>225</v>
      </c>
      <c r="C37" s="34" t="s">
        <v>43</v>
      </c>
      <c r="D37" s="34" t="s">
        <v>51</v>
      </c>
      <c r="E37" s="47">
        <v>89</v>
      </c>
      <c r="F37" s="47">
        <v>1</v>
      </c>
      <c r="G37" s="47" t="s">
        <v>72</v>
      </c>
      <c r="H37" s="47" t="s">
        <v>86</v>
      </c>
      <c r="I37" s="44" t="s">
        <v>77</v>
      </c>
      <c r="J37" s="46">
        <v>0.1</v>
      </c>
      <c r="K37" s="46">
        <v>0.1</v>
      </c>
      <c r="L37" s="46">
        <v>0.1</v>
      </c>
    </row>
    <row r="38" spans="1:12" ht="15" x14ac:dyDescent="0.25">
      <c r="A38" s="35" t="s">
        <v>59</v>
      </c>
      <c r="B38" s="34" t="s">
        <v>225</v>
      </c>
      <c r="C38" s="175" t="s">
        <v>43</v>
      </c>
      <c r="D38" s="175" t="s">
        <v>18</v>
      </c>
      <c r="E38" s="47"/>
      <c r="F38" s="47"/>
      <c r="G38" s="47"/>
      <c r="H38" s="47"/>
      <c r="I38" s="44"/>
      <c r="J38" s="54">
        <f t="shared" ref="J38:J40" si="14">J39</f>
        <v>5</v>
      </c>
      <c r="K38" s="45">
        <f t="shared" ref="K38:L40" si="15">K39</f>
        <v>5</v>
      </c>
      <c r="L38" s="45">
        <f t="shared" si="15"/>
        <v>5</v>
      </c>
    </row>
    <row r="39" spans="1:12" ht="88.5" customHeight="1" x14ac:dyDescent="0.25">
      <c r="A39" s="35" t="s">
        <v>226</v>
      </c>
      <c r="B39" s="34" t="s">
        <v>225</v>
      </c>
      <c r="C39" s="34" t="s">
        <v>43</v>
      </c>
      <c r="D39" s="34" t="s">
        <v>18</v>
      </c>
      <c r="E39" s="47" t="s">
        <v>87</v>
      </c>
      <c r="F39" s="47" t="s">
        <v>88</v>
      </c>
      <c r="G39" s="47"/>
      <c r="H39" s="47"/>
      <c r="I39" s="44"/>
      <c r="J39" s="45">
        <f t="shared" si="14"/>
        <v>5</v>
      </c>
      <c r="K39" s="45">
        <f t="shared" si="15"/>
        <v>5</v>
      </c>
      <c r="L39" s="45">
        <f t="shared" si="15"/>
        <v>5</v>
      </c>
    </row>
    <row r="40" spans="1:12" ht="108" customHeight="1" x14ac:dyDescent="0.25">
      <c r="A40" s="35" t="s">
        <v>251</v>
      </c>
      <c r="B40" s="34" t="s">
        <v>225</v>
      </c>
      <c r="C40" s="34" t="s">
        <v>43</v>
      </c>
      <c r="D40" s="34" t="s">
        <v>18</v>
      </c>
      <c r="E40" s="47" t="s">
        <v>87</v>
      </c>
      <c r="F40" s="47" t="s">
        <v>8</v>
      </c>
      <c r="G40" s="47"/>
      <c r="H40" s="47"/>
      <c r="I40" s="44"/>
      <c r="J40" s="45">
        <f t="shared" si="14"/>
        <v>5</v>
      </c>
      <c r="K40" s="45">
        <f t="shared" si="15"/>
        <v>5</v>
      </c>
      <c r="L40" s="45">
        <f t="shared" si="15"/>
        <v>5</v>
      </c>
    </row>
    <row r="41" spans="1:12" ht="64.5" customHeight="1" x14ac:dyDescent="0.25">
      <c r="A41" s="35" t="s">
        <v>253</v>
      </c>
      <c r="B41" s="34" t="s">
        <v>225</v>
      </c>
      <c r="C41" s="34" t="s">
        <v>43</v>
      </c>
      <c r="D41" s="34" t="s">
        <v>18</v>
      </c>
      <c r="E41" s="47" t="s">
        <v>87</v>
      </c>
      <c r="F41" s="47" t="s">
        <v>8</v>
      </c>
      <c r="G41" s="47" t="s">
        <v>72</v>
      </c>
      <c r="H41" s="47" t="s">
        <v>89</v>
      </c>
      <c r="I41" s="44"/>
      <c r="J41" s="45">
        <f>J43</f>
        <v>5</v>
      </c>
      <c r="K41" s="45">
        <f>K43</f>
        <v>5</v>
      </c>
      <c r="L41" s="45">
        <f>L43</f>
        <v>5</v>
      </c>
    </row>
    <row r="42" spans="1:12" ht="15" x14ac:dyDescent="0.25">
      <c r="A42" s="35" t="s">
        <v>56</v>
      </c>
      <c r="B42" s="34" t="s">
        <v>225</v>
      </c>
      <c r="C42" s="34" t="s">
        <v>43</v>
      </c>
      <c r="D42" s="34" t="s">
        <v>18</v>
      </c>
      <c r="E42" s="47" t="s">
        <v>87</v>
      </c>
      <c r="F42" s="47" t="s">
        <v>8</v>
      </c>
      <c r="G42" s="47" t="s">
        <v>72</v>
      </c>
      <c r="H42" s="47" t="s">
        <v>89</v>
      </c>
      <c r="I42" s="44" t="s">
        <v>78</v>
      </c>
      <c r="J42" s="45">
        <f>J43</f>
        <v>5</v>
      </c>
      <c r="K42" s="45">
        <f>K43</f>
        <v>5</v>
      </c>
      <c r="L42" s="45">
        <f>L43</f>
        <v>5</v>
      </c>
    </row>
    <row r="43" spans="1:12" ht="15" x14ac:dyDescent="0.25">
      <c r="A43" s="35" t="s">
        <v>60</v>
      </c>
      <c r="B43" s="34" t="s">
        <v>225</v>
      </c>
      <c r="C43" s="34" t="s">
        <v>43</v>
      </c>
      <c r="D43" s="34" t="s">
        <v>61</v>
      </c>
      <c r="E43" s="47" t="s">
        <v>87</v>
      </c>
      <c r="F43" s="47" t="s">
        <v>8</v>
      </c>
      <c r="G43" s="47" t="s">
        <v>72</v>
      </c>
      <c r="H43" s="47" t="s">
        <v>89</v>
      </c>
      <c r="I43" s="44" t="s">
        <v>80</v>
      </c>
      <c r="J43" s="45">
        <v>5</v>
      </c>
      <c r="K43" s="45">
        <v>5</v>
      </c>
      <c r="L43" s="45">
        <v>5</v>
      </c>
    </row>
    <row r="44" spans="1:12" ht="15" x14ac:dyDescent="0.25">
      <c r="A44" s="32" t="s">
        <v>163</v>
      </c>
      <c r="B44" s="33" t="s">
        <v>225</v>
      </c>
      <c r="C44" s="33" t="s">
        <v>45</v>
      </c>
      <c r="D44" s="34"/>
      <c r="E44" s="47"/>
      <c r="F44" s="47"/>
      <c r="G44" s="47"/>
      <c r="H44" s="47"/>
      <c r="I44" s="44"/>
      <c r="J44" s="45">
        <f>J45</f>
        <v>89.8</v>
      </c>
      <c r="K44" s="45">
        <f t="shared" ref="K44:L44" si="16">K45</f>
        <v>92.8</v>
      </c>
      <c r="L44" s="45">
        <f t="shared" si="16"/>
        <v>96</v>
      </c>
    </row>
    <row r="45" spans="1:12" ht="30" x14ac:dyDescent="0.25">
      <c r="A45" s="35" t="s">
        <v>164</v>
      </c>
      <c r="B45" s="34" t="s">
        <v>225</v>
      </c>
      <c r="C45" s="34" t="s">
        <v>45</v>
      </c>
      <c r="D45" s="34" t="s">
        <v>62</v>
      </c>
      <c r="E45" s="47"/>
      <c r="F45" s="47"/>
      <c r="G45" s="47"/>
      <c r="H45" s="47"/>
      <c r="I45" s="44"/>
      <c r="J45" s="45">
        <f t="shared" ref="J45:L46" si="17">J46</f>
        <v>89.8</v>
      </c>
      <c r="K45" s="45">
        <f t="shared" si="17"/>
        <v>92.8</v>
      </c>
      <c r="L45" s="45">
        <f t="shared" si="17"/>
        <v>96</v>
      </c>
    </row>
    <row r="46" spans="1:12" ht="60" x14ac:dyDescent="0.25">
      <c r="A46" s="35" t="s">
        <v>165</v>
      </c>
      <c r="B46" s="34" t="s">
        <v>225</v>
      </c>
      <c r="C46" s="34" t="s">
        <v>45</v>
      </c>
      <c r="D46" s="34" t="s">
        <v>62</v>
      </c>
      <c r="E46" s="47" t="s">
        <v>91</v>
      </c>
      <c r="F46" s="47" t="s">
        <v>88</v>
      </c>
      <c r="G46" s="47"/>
      <c r="H46" s="47"/>
      <c r="I46" s="44"/>
      <c r="J46" s="45">
        <f>J47</f>
        <v>89.8</v>
      </c>
      <c r="K46" s="45">
        <f t="shared" si="17"/>
        <v>92.8</v>
      </c>
      <c r="L46" s="45">
        <f t="shared" si="17"/>
        <v>96</v>
      </c>
    </row>
    <row r="47" spans="1:12" ht="45" x14ac:dyDescent="0.25">
      <c r="A47" s="35" t="s">
        <v>166</v>
      </c>
      <c r="B47" s="34" t="s">
        <v>225</v>
      </c>
      <c r="C47" s="34" t="s">
        <v>45</v>
      </c>
      <c r="D47" s="34" t="s">
        <v>62</v>
      </c>
      <c r="E47" s="47" t="s">
        <v>91</v>
      </c>
      <c r="F47" s="47" t="s">
        <v>10</v>
      </c>
      <c r="G47" s="47"/>
      <c r="H47" s="47"/>
      <c r="I47" s="44"/>
      <c r="J47" s="45">
        <f t="shared" ref="J47:J52" si="18">J48</f>
        <v>89.8</v>
      </c>
      <c r="K47" s="45">
        <f t="shared" ref="K47:L52" si="19">K48</f>
        <v>92.8</v>
      </c>
      <c r="L47" s="45">
        <f t="shared" si="19"/>
        <v>96</v>
      </c>
    </row>
    <row r="48" spans="1:12" ht="75" x14ac:dyDescent="0.25">
      <c r="A48" s="37" t="s">
        <v>167</v>
      </c>
      <c r="B48" s="34" t="s">
        <v>225</v>
      </c>
      <c r="C48" s="34" t="s">
        <v>45</v>
      </c>
      <c r="D48" s="34" t="s">
        <v>62</v>
      </c>
      <c r="E48" s="47" t="s">
        <v>91</v>
      </c>
      <c r="F48" s="47" t="s">
        <v>10</v>
      </c>
      <c r="G48" s="47" t="s">
        <v>45</v>
      </c>
      <c r="H48" s="47"/>
      <c r="I48" s="44"/>
      <c r="J48" s="45">
        <f t="shared" si="18"/>
        <v>89.8</v>
      </c>
      <c r="K48" s="45">
        <f t="shared" si="19"/>
        <v>92.8</v>
      </c>
      <c r="L48" s="45">
        <f t="shared" si="19"/>
        <v>96</v>
      </c>
    </row>
    <row r="49" spans="1:12" ht="60" x14ac:dyDescent="0.25">
      <c r="A49" s="35" t="s">
        <v>169</v>
      </c>
      <c r="B49" s="34" t="s">
        <v>225</v>
      </c>
      <c r="C49" s="34" t="s">
        <v>45</v>
      </c>
      <c r="D49" s="34" t="s">
        <v>62</v>
      </c>
      <c r="E49" s="47" t="s">
        <v>91</v>
      </c>
      <c r="F49" s="47" t="s">
        <v>10</v>
      </c>
      <c r="G49" s="47" t="s">
        <v>45</v>
      </c>
      <c r="H49" s="47" t="s">
        <v>168</v>
      </c>
      <c r="I49" s="44"/>
      <c r="J49" s="45">
        <f>J52+J50</f>
        <v>89.8</v>
      </c>
      <c r="K49" s="45">
        <f t="shared" ref="K49:L49" si="20">K52+K50</f>
        <v>92.8</v>
      </c>
      <c r="L49" s="45">
        <f t="shared" si="20"/>
        <v>96</v>
      </c>
    </row>
    <row r="50" spans="1:12" ht="120" x14ac:dyDescent="0.25">
      <c r="A50" s="35" t="s">
        <v>48</v>
      </c>
      <c r="B50" s="34" t="s">
        <v>225</v>
      </c>
      <c r="C50" s="34" t="s">
        <v>45</v>
      </c>
      <c r="D50" s="34" t="s">
        <v>62</v>
      </c>
      <c r="E50" s="47" t="s">
        <v>91</v>
      </c>
      <c r="F50" s="47" t="s">
        <v>10</v>
      </c>
      <c r="G50" s="47" t="s">
        <v>45</v>
      </c>
      <c r="H50" s="47" t="s">
        <v>168</v>
      </c>
      <c r="I50" s="44" t="s">
        <v>74</v>
      </c>
      <c r="J50" s="45">
        <f>J51</f>
        <v>84.8</v>
      </c>
      <c r="K50" s="45">
        <f t="shared" ref="K50:L50" si="21">K51</f>
        <v>87.8</v>
      </c>
      <c r="L50" s="45">
        <f t="shared" si="21"/>
        <v>91</v>
      </c>
    </row>
    <row r="51" spans="1:12" ht="45" x14ac:dyDescent="0.25">
      <c r="A51" s="35" t="s">
        <v>49</v>
      </c>
      <c r="B51" s="34" t="s">
        <v>225</v>
      </c>
      <c r="C51" s="34" t="s">
        <v>45</v>
      </c>
      <c r="D51" s="34" t="s">
        <v>62</v>
      </c>
      <c r="E51" s="47" t="s">
        <v>91</v>
      </c>
      <c r="F51" s="47" t="s">
        <v>10</v>
      </c>
      <c r="G51" s="47" t="s">
        <v>45</v>
      </c>
      <c r="H51" s="47" t="s">
        <v>168</v>
      </c>
      <c r="I51" s="44" t="s">
        <v>75</v>
      </c>
      <c r="J51" s="45">
        <v>84.8</v>
      </c>
      <c r="K51" s="45">
        <v>87.8</v>
      </c>
      <c r="L51" s="45">
        <v>91</v>
      </c>
    </row>
    <row r="52" spans="1:12" ht="45" customHeight="1" x14ac:dyDescent="0.25">
      <c r="A52" s="35" t="s">
        <v>52</v>
      </c>
      <c r="B52" s="34" t="s">
        <v>225</v>
      </c>
      <c r="C52" s="34" t="s">
        <v>45</v>
      </c>
      <c r="D52" s="34" t="s">
        <v>62</v>
      </c>
      <c r="E52" s="47" t="s">
        <v>91</v>
      </c>
      <c r="F52" s="47" t="s">
        <v>10</v>
      </c>
      <c r="G52" s="47" t="s">
        <v>45</v>
      </c>
      <c r="H52" s="47" t="s">
        <v>168</v>
      </c>
      <c r="I52" s="44" t="s">
        <v>76</v>
      </c>
      <c r="J52" s="45">
        <f t="shared" si="18"/>
        <v>5</v>
      </c>
      <c r="K52" s="45">
        <f t="shared" si="19"/>
        <v>5</v>
      </c>
      <c r="L52" s="45">
        <f t="shared" si="19"/>
        <v>5</v>
      </c>
    </row>
    <row r="53" spans="1:12" ht="60" x14ac:dyDescent="0.25">
      <c r="A53" s="35" t="s">
        <v>53</v>
      </c>
      <c r="B53" s="34" t="s">
        <v>225</v>
      </c>
      <c r="C53" s="34" t="s">
        <v>45</v>
      </c>
      <c r="D53" s="34" t="s">
        <v>62</v>
      </c>
      <c r="E53" s="47" t="s">
        <v>91</v>
      </c>
      <c r="F53" s="47" t="s">
        <v>10</v>
      </c>
      <c r="G53" s="47" t="s">
        <v>45</v>
      </c>
      <c r="H53" s="47" t="s">
        <v>168</v>
      </c>
      <c r="I53" s="44" t="s">
        <v>77</v>
      </c>
      <c r="J53" s="45">
        <v>5</v>
      </c>
      <c r="K53" s="45">
        <v>5</v>
      </c>
      <c r="L53" s="45">
        <v>5</v>
      </c>
    </row>
    <row r="54" spans="1:12" ht="18.75" customHeight="1" x14ac:dyDescent="0.25">
      <c r="A54" s="32" t="s">
        <v>63</v>
      </c>
      <c r="B54" s="33" t="s">
        <v>225</v>
      </c>
      <c r="C54" s="214" t="s">
        <v>51</v>
      </c>
      <c r="D54" s="34"/>
      <c r="E54" s="47"/>
      <c r="F54" s="47"/>
      <c r="G54" s="47"/>
      <c r="H54" s="47"/>
      <c r="I54" s="44"/>
      <c r="J54" s="45">
        <f>J55</f>
        <v>159.80000000000001</v>
      </c>
      <c r="K54" s="45">
        <f>K55</f>
        <v>159.80000000000001</v>
      </c>
      <c r="L54" s="45">
        <f>L55</f>
        <v>159.80000000000001</v>
      </c>
    </row>
    <row r="55" spans="1:12" ht="30" x14ac:dyDescent="0.25">
      <c r="A55" s="35" t="s">
        <v>65</v>
      </c>
      <c r="B55" s="34" t="s">
        <v>225</v>
      </c>
      <c r="C55" s="34" t="s">
        <v>51</v>
      </c>
      <c r="D55" s="34" t="s">
        <v>66</v>
      </c>
      <c r="E55" s="47"/>
      <c r="F55" s="47"/>
      <c r="G55" s="47"/>
      <c r="H55" s="47"/>
      <c r="I55" s="44"/>
      <c r="J55" s="45">
        <f>J56</f>
        <v>159.80000000000001</v>
      </c>
      <c r="K55" s="45">
        <f t="shared" ref="K55:L55" si="22">K56</f>
        <v>159.80000000000001</v>
      </c>
      <c r="L55" s="45">
        <f t="shared" si="22"/>
        <v>159.80000000000001</v>
      </c>
    </row>
    <row r="56" spans="1:12" ht="104.25" customHeight="1" x14ac:dyDescent="0.25">
      <c r="A56" s="38" t="s">
        <v>254</v>
      </c>
      <c r="B56" s="34" t="s">
        <v>225</v>
      </c>
      <c r="C56" s="34" t="s">
        <v>51</v>
      </c>
      <c r="D56" s="34" t="s">
        <v>66</v>
      </c>
      <c r="E56" s="47" t="s">
        <v>17</v>
      </c>
      <c r="F56" s="47" t="s">
        <v>88</v>
      </c>
      <c r="G56" s="47"/>
      <c r="H56" s="47"/>
      <c r="I56" s="44"/>
      <c r="J56" s="45">
        <f>J59</f>
        <v>159.80000000000001</v>
      </c>
      <c r="K56" s="45">
        <f t="shared" ref="K56:L56" si="23">K59</f>
        <v>159.80000000000001</v>
      </c>
      <c r="L56" s="45">
        <f t="shared" si="23"/>
        <v>159.80000000000001</v>
      </c>
    </row>
    <row r="57" spans="1:12" ht="104.25" customHeight="1" x14ac:dyDescent="0.25">
      <c r="A57" s="38" t="s">
        <v>255</v>
      </c>
      <c r="B57" s="34" t="s">
        <v>225</v>
      </c>
      <c r="C57" s="34" t="s">
        <v>51</v>
      </c>
      <c r="D57" s="34" t="s">
        <v>66</v>
      </c>
      <c r="E57" s="47" t="s">
        <v>17</v>
      </c>
      <c r="F57" s="47" t="s">
        <v>8</v>
      </c>
      <c r="G57" s="47"/>
      <c r="H57" s="47"/>
      <c r="I57" s="44"/>
      <c r="J57" s="45">
        <f>J58</f>
        <v>159.80000000000001</v>
      </c>
      <c r="K57" s="45">
        <f>K58</f>
        <v>159.80000000000001</v>
      </c>
      <c r="L57" s="45">
        <f>L58</f>
        <v>159.80000000000001</v>
      </c>
    </row>
    <row r="58" spans="1:12" ht="62.25" customHeight="1" x14ac:dyDescent="0.25">
      <c r="A58" s="38" t="s">
        <v>256</v>
      </c>
      <c r="B58" s="34" t="s">
        <v>225</v>
      </c>
      <c r="C58" s="34" t="s">
        <v>51</v>
      </c>
      <c r="D58" s="34" t="s">
        <v>66</v>
      </c>
      <c r="E58" s="47" t="s">
        <v>17</v>
      </c>
      <c r="F58" s="47" t="s">
        <v>8</v>
      </c>
      <c r="G58" s="47" t="s">
        <v>45</v>
      </c>
      <c r="H58" s="47"/>
      <c r="I58" s="44"/>
      <c r="J58" s="45">
        <f t="shared" ref="J58:L58" si="24">J59</f>
        <v>159.80000000000001</v>
      </c>
      <c r="K58" s="45">
        <f t="shared" si="24"/>
        <v>159.80000000000001</v>
      </c>
      <c r="L58" s="45">
        <f t="shared" si="24"/>
        <v>159.80000000000001</v>
      </c>
    </row>
    <row r="59" spans="1:12" ht="348" customHeight="1" x14ac:dyDescent="0.25">
      <c r="A59" s="205" t="s">
        <v>234</v>
      </c>
      <c r="B59" s="34" t="s">
        <v>225</v>
      </c>
      <c r="C59" s="34" t="s">
        <v>51</v>
      </c>
      <c r="D59" s="34" t="s">
        <v>66</v>
      </c>
      <c r="E59" s="47" t="s">
        <v>17</v>
      </c>
      <c r="F59" s="47" t="s">
        <v>8</v>
      </c>
      <c r="G59" s="47" t="s">
        <v>45</v>
      </c>
      <c r="H59" s="47" t="s">
        <v>92</v>
      </c>
      <c r="I59" s="44"/>
      <c r="J59" s="45">
        <f>J60</f>
        <v>159.80000000000001</v>
      </c>
      <c r="K59" s="45">
        <f t="shared" ref="K59:L59" si="25">K60</f>
        <v>159.80000000000001</v>
      </c>
      <c r="L59" s="45">
        <f t="shared" si="25"/>
        <v>159.80000000000001</v>
      </c>
    </row>
    <row r="60" spans="1:12" ht="47.25" customHeight="1" x14ac:dyDescent="0.25">
      <c r="A60" s="35" t="s">
        <v>52</v>
      </c>
      <c r="B60" s="34" t="s">
        <v>225</v>
      </c>
      <c r="C60" s="34" t="s">
        <v>51</v>
      </c>
      <c r="D60" s="34" t="s">
        <v>66</v>
      </c>
      <c r="E60" s="47" t="s">
        <v>17</v>
      </c>
      <c r="F60" s="47" t="s">
        <v>8</v>
      </c>
      <c r="G60" s="47" t="s">
        <v>45</v>
      </c>
      <c r="H60" s="47" t="s">
        <v>92</v>
      </c>
      <c r="I60" s="44" t="s">
        <v>76</v>
      </c>
      <c r="J60" s="45">
        <f>J61</f>
        <v>159.80000000000001</v>
      </c>
      <c r="K60" s="45">
        <f t="shared" ref="K60:L60" si="26">K61</f>
        <v>159.80000000000001</v>
      </c>
      <c r="L60" s="45">
        <f t="shared" si="26"/>
        <v>159.80000000000001</v>
      </c>
    </row>
    <row r="61" spans="1:12" ht="60" x14ac:dyDescent="0.25">
      <c r="A61" s="35" t="s">
        <v>53</v>
      </c>
      <c r="B61" s="34" t="s">
        <v>225</v>
      </c>
      <c r="C61" s="34" t="s">
        <v>51</v>
      </c>
      <c r="D61" s="34" t="s">
        <v>66</v>
      </c>
      <c r="E61" s="47" t="s">
        <v>17</v>
      </c>
      <c r="F61" s="47" t="s">
        <v>8</v>
      </c>
      <c r="G61" s="47" t="s">
        <v>45</v>
      </c>
      <c r="H61" s="47" t="s">
        <v>92</v>
      </c>
      <c r="I61" s="44" t="s">
        <v>77</v>
      </c>
      <c r="J61" s="45">
        <v>159.80000000000001</v>
      </c>
      <c r="K61" s="45">
        <v>159.80000000000001</v>
      </c>
      <c r="L61" s="45">
        <v>159.80000000000001</v>
      </c>
    </row>
    <row r="62" spans="1:12" ht="15.75" customHeight="1" x14ac:dyDescent="0.25">
      <c r="A62" s="32" t="s">
        <v>67</v>
      </c>
      <c r="B62" s="33" t="s">
        <v>225</v>
      </c>
      <c r="C62" s="33" t="s">
        <v>58</v>
      </c>
      <c r="D62" s="34"/>
      <c r="E62" s="47"/>
      <c r="F62" s="47"/>
      <c r="G62" s="47"/>
      <c r="H62" s="47"/>
      <c r="I62" s="44"/>
      <c r="J62" s="45">
        <f>J63</f>
        <v>102</v>
      </c>
      <c r="K62" s="45">
        <f t="shared" ref="K62:L62" si="27">K63</f>
        <v>100</v>
      </c>
      <c r="L62" s="45">
        <f t="shared" si="27"/>
        <v>100</v>
      </c>
    </row>
    <row r="63" spans="1:12" ht="15" x14ac:dyDescent="0.25">
      <c r="A63" s="39" t="s">
        <v>73</v>
      </c>
      <c r="B63" s="34" t="s">
        <v>225</v>
      </c>
      <c r="C63" s="34" t="s">
        <v>58</v>
      </c>
      <c r="D63" s="34" t="s">
        <v>62</v>
      </c>
      <c r="E63" s="47"/>
      <c r="F63" s="47"/>
      <c r="G63" s="47"/>
      <c r="H63" s="47"/>
      <c r="I63" s="34"/>
      <c r="J63" s="45">
        <f>J64</f>
        <v>102</v>
      </c>
      <c r="K63" s="45">
        <f>K64</f>
        <v>100</v>
      </c>
      <c r="L63" s="45">
        <f>L64</f>
        <v>100</v>
      </c>
    </row>
    <row r="64" spans="1:12" ht="108" customHeight="1" x14ac:dyDescent="0.25">
      <c r="A64" s="39" t="s">
        <v>257</v>
      </c>
      <c r="B64" s="34" t="s">
        <v>225</v>
      </c>
      <c r="C64" s="34" t="s">
        <v>58</v>
      </c>
      <c r="D64" s="34" t="s">
        <v>62</v>
      </c>
      <c r="E64" s="47" t="s">
        <v>17</v>
      </c>
      <c r="F64" s="47" t="s">
        <v>88</v>
      </c>
      <c r="G64" s="47"/>
      <c r="H64" s="47"/>
      <c r="I64" s="34"/>
      <c r="J64" s="45">
        <f>J66</f>
        <v>102</v>
      </c>
      <c r="K64" s="45">
        <f t="shared" ref="K64:L64" si="28">K66</f>
        <v>100</v>
      </c>
      <c r="L64" s="45">
        <f t="shared" si="28"/>
        <v>100</v>
      </c>
    </row>
    <row r="65" spans="1:12" ht="108" customHeight="1" x14ac:dyDescent="0.25">
      <c r="A65" s="39" t="s">
        <v>258</v>
      </c>
      <c r="B65" s="34" t="s">
        <v>225</v>
      </c>
      <c r="C65" s="34" t="s">
        <v>58</v>
      </c>
      <c r="D65" s="34" t="s">
        <v>62</v>
      </c>
      <c r="E65" s="47" t="s">
        <v>17</v>
      </c>
      <c r="F65" s="47" t="s">
        <v>8</v>
      </c>
      <c r="G65" s="47"/>
      <c r="H65" s="47"/>
      <c r="I65" s="34"/>
      <c r="J65" s="45">
        <f>J66</f>
        <v>102</v>
      </c>
      <c r="K65" s="45">
        <f>K66</f>
        <v>100</v>
      </c>
      <c r="L65" s="45">
        <f>L66</f>
        <v>100</v>
      </c>
    </row>
    <row r="66" spans="1:12" ht="30.75" customHeight="1" x14ac:dyDescent="0.25">
      <c r="A66" s="40" t="s">
        <v>259</v>
      </c>
      <c r="B66" s="34" t="s">
        <v>225</v>
      </c>
      <c r="C66" s="34" t="s">
        <v>58</v>
      </c>
      <c r="D66" s="34" t="s">
        <v>62</v>
      </c>
      <c r="E66" s="47" t="s">
        <v>17</v>
      </c>
      <c r="F66" s="47" t="s">
        <v>8</v>
      </c>
      <c r="G66" s="47" t="s">
        <v>227</v>
      </c>
      <c r="H66" s="47"/>
      <c r="I66" s="34"/>
      <c r="J66" s="45">
        <f>J67+J70</f>
        <v>102</v>
      </c>
      <c r="K66" s="45">
        <f t="shared" ref="K66:L66" si="29">K67+K70</f>
        <v>100</v>
      </c>
      <c r="L66" s="45">
        <f t="shared" si="29"/>
        <v>100</v>
      </c>
    </row>
    <row r="67" spans="1:12" ht="15" x14ac:dyDescent="0.25">
      <c r="A67" s="39" t="s">
        <v>171</v>
      </c>
      <c r="B67" s="34" t="s">
        <v>225</v>
      </c>
      <c r="C67" s="34" t="s">
        <v>58</v>
      </c>
      <c r="D67" s="34" t="s">
        <v>62</v>
      </c>
      <c r="E67" s="47" t="s">
        <v>17</v>
      </c>
      <c r="F67" s="47" t="s">
        <v>8</v>
      </c>
      <c r="G67" s="47" t="s">
        <v>227</v>
      </c>
      <c r="H67" s="47" t="s">
        <v>170</v>
      </c>
      <c r="I67" s="34"/>
      <c r="J67" s="45">
        <f t="shared" ref="J67:J68" si="30">J68</f>
        <v>86</v>
      </c>
      <c r="K67" s="45">
        <f t="shared" ref="K67:K68" si="31">K68</f>
        <v>50</v>
      </c>
      <c r="L67" s="45">
        <f t="shared" ref="L67:L68" si="32">L68</f>
        <v>50</v>
      </c>
    </row>
    <row r="68" spans="1:12" ht="45" customHeight="1" x14ac:dyDescent="0.25">
      <c r="A68" s="35" t="s">
        <v>52</v>
      </c>
      <c r="B68" s="34" t="s">
        <v>225</v>
      </c>
      <c r="C68" s="34" t="s">
        <v>58</v>
      </c>
      <c r="D68" s="34" t="s">
        <v>62</v>
      </c>
      <c r="E68" s="47" t="s">
        <v>17</v>
      </c>
      <c r="F68" s="47" t="s">
        <v>8</v>
      </c>
      <c r="G68" s="47" t="s">
        <v>227</v>
      </c>
      <c r="H68" s="47" t="s">
        <v>170</v>
      </c>
      <c r="I68" s="34" t="s">
        <v>76</v>
      </c>
      <c r="J68" s="45">
        <f t="shared" si="30"/>
        <v>86</v>
      </c>
      <c r="K68" s="45">
        <f t="shared" si="31"/>
        <v>50</v>
      </c>
      <c r="L68" s="45">
        <f t="shared" si="32"/>
        <v>50</v>
      </c>
    </row>
    <row r="69" spans="1:12" ht="60" x14ac:dyDescent="0.25">
      <c r="A69" s="35" t="s">
        <v>53</v>
      </c>
      <c r="B69" s="34" t="s">
        <v>225</v>
      </c>
      <c r="C69" s="34" t="s">
        <v>58</v>
      </c>
      <c r="D69" s="34" t="s">
        <v>62</v>
      </c>
      <c r="E69" s="47" t="s">
        <v>17</v>
      </c>
      <c r="F69" s="47" t="s">
        <v>8</v>
      </c>
      <c r="G69" s="47" t="s">
        <v>227</v>
      </c>
      <c r="H69" s="47" t="s">
        <v>170</v>
      </c>
      <c r="I69" s="34" t="s">
        <v>77</v>
      </c>
      <c r="J69" s="45">
        <v>86</v>
      </c>
      <c r="K69" s="45">
        <v>50</v>
      </c>
      <c r="L69" s="45">
        <v>50</v>
      </c>
    </row>
    <row r="70" spans="1:12" ht="30" x14ac:dyDescent="0.25">
      <c r="A70" s="39" t="s">
        <v>173</v>
      </c>
      <c r="B70" s="34" t="s">
        <v>225</v>
      </c>
      <c r="C70" s="34" t="s">
        <v>58</v>
      </c>
      <c r="D70" s="34" t="s">
        <v>62</v>
      </c>
      <c r="E70" s="47" t="s">
        <v>17</v>
      </c>
      <c r="F70" s="47" t="s">
        <v>8</v>
      </c>
      <c r="G70" s="47" t="s">
        <v>228</v>
      </c>
      <c r="H70" s="47" t="s">
        <v>172</v>
      </c>
      <c r="I70" s="34"/>
      <c r="J70" s="45">
        <f>J71</f>
        <v>16</v>
      </c>
      <c r="K70" s="45">
        <f>K71</f>
        <v>50</v>
      </c>
      <c r="L70" s="45">
        <f t="shared" ref="L70:L71" si="33">L71</f>
        <v>50</v>
      </c>
    </row>
    <row r="71" spans="1:12" ht="45.75" customHeight="1" x14ac:dyDescent="0.25">
      <c r="A71" s="35" t="s">
        <v>52</v>
      </c>
      <c r="B71" s="34" t="s">
        <v>225</v>
      </c>
      <c r="C71" s="34" t="s">
        <v>58</v>
      </c>
      <c r="D71" s="34" t="s">
        <v>62</v>
      </c>
      <c r="E71" s="47" t="s">
        <v>17</v>
      </c>
      <c r="F71" s="47" t="s">
        <v>8</v>
      </c>
      <c r="G71" s="47" t="s">
        <v>228</v>
      </c>
      <c r="H71" s="47" t="s">
        <v>172</v>
      </c>
      <c r="I71" s="34" t="s">
        <v>76</v>
      </c>
      <c r="J71" s="45">
        <f>J72</f>
        <v>16</v>
      </c>
      <c r="K71" s="45">
        <f t="shared" ref="K71" si="34">K72</f>
        <v>50</v>
      </c>
      <c r="L71" s="45">
        <f t="shared" si="33"/>
        <v>50</v>
      </c>
    </row>
    <row r="72" spans="1:12" ht="60" x14ac:dyDescent="0.25">
      <c r="A72" s="35" t="s">
        <v>53</v>
      </c>
      <c r="B72" s="34" t="s">
        <v>225</v>
      </c>
      <c r="C72" s="34" t="s">
        <v>58</v>
      </c>
      <c r="D72" s="34" t="s">
        <v>62</v>
      </c>
      <c r="E72" s="47" t="s">
        <v>17</v>
      </c>
      <c r="F72" s="47" t="s">
        <v>8</v>
      </c>
      <c r="G72" s="47" t="s">
        <v>228</v>
      </c>
      <c r="H72" s="47" t="s">
        <v>172</v>
      </c>
      <c r="I72" s="34" t="s">
        <v>77</v>
      </c>
      <c r="J72" s="45">
        <v>16</v>
      </c>
      <c r="K72" s="45">
        <v>50</v>
      </c>
      <c r="L72" s="45">
        <v>50</v>
      </c>
    </row>
    <row r="73" spans="1:12" ht="15" x14ac:dyDescent="0.25">
      <c r="A73" s="32" t="s">
        <v>68</v>
      </c>
      <c r="B73" s="33" t="s">
        <v>225</v>
      </c>
      <c r="C73" s="214" t="s">
        <v>17</v>
      </c>
      <c r="D73" s="34"/>
      <c r="E73" s="47"/>
      <c r="F73" s="47"/>
      <c r="G73" s="47"/>
      <c r="H73" s="47"/>
      <c r="I73" s="44"/>
      <c r="J73" s="45">
        <f t="shared" ref="J73:L78" si="35">J74</f>
        <v>34.799999999999997</v>
      </c>
      <c r="K73" s="54">
        <f t="shared" si="35"/>
        <v>34.799999999999997</v>
      </c>
      <c r="L73" s="45">
        <f t="shared" si="35"/>
        <v>34.799999999999997</v>
      </c>
    </row>
    <row r="74" spans="1:12" ht="15" x14ac:dyDescent="0.25">
      <c r="A74" s="35" t="s">
        <v>69</v>
      </c>
      <c r="B74" s="34" t="s">
        <v>225</v>
      </c>
      <c r="C74" s="34" t="s">
        <v>17</v>
      </c>
      <c r="D74" s="34" t="s">
        <v>43</v>
      </c>
      <c r="E74" s="47"/>
      <c r="F74" s="47"/>
      <c r="G74" s="47"/>
      <c r="H74" s="47"/>
      <c r="I74" s="44"/>
      <c r="J74" s="45">
        <f t="shared" si="35"/>
        <v>34.799999999999997</v>
      </c>
      <c r="K74" s="45">
        <f t="shared" si="35"/>
        <v>34.799999999999997</v>
      </c>
      <c r="L74" s="45">
        <f t="shared" si="35"/>
        <v>34.799999999999997</v>
      </c>
    </row>
    <row r="75" spans="1:12" ht="90" customHeight="1" x14ac:dyDescent="0.25">
      <c r="A75" s="35" t="s">
        <v>226</v>
      </c>
      <c r="B75" s="34" t="s">
        <v>225</v>
      </c>
      <c r="C75" s="34" t="s">
        <v>17</v>
      </c>
      <c r="D75" s="34" t="s">
        <v>43</v>
      </c>
      <c r="E75" s="47" t="s">
        <v>87</v>
      </c>
      <c r="F75" s="47" t="s">
        <v>88</v>
      </c>
      <c r="G75" s="47"/>
      <c r="H75" s="47"/>
      <c r="I75" s="44"/>
      <c r="J75" s="45">
        <f t="shared" si="35"/>
        <v>34.799999999999997</v>
      </c>
      <c r="K75" s="45">
        <f t="shared" si="35"/>
        <v>34.799999999999997</v>
      </c>
      <c r="L75" s="45">
        <f t="shared" si="35"/>
        <v>34.799999999999997</v>
      </c>
    </row>
    <row r="76" spans="1:12" ht="108.75" customHeight="1" x14ac:dyDescent="0.25">
      <c r="A76" s="35" t="s">
        <v>251</v>
      </c>
      <c r="B76" s="34" t="s">
        <v>225</v>
      </c>
      <c r="C76" s="34" t="s">
        <v>17</v>
      </c>
      <c r="D76" s="34" t="s">
        <v>43</v>
      </c>
      <c r="E76" s="47" t="s">
        <v>87</v>
      </c>
      <c r="F76" s="47" t="s">
        <v>8</v>
      </c>
      <c r="G76" s="47"/>
      <c r="H76" s="47"/>
      <c r="I76" s="44"/>
      <c r="J76" s="45">
        <f t="shared" si="35"/>
        <v>34.799999999999997</v>
      </c>
      <c r="K76" s="45">
        <f t="shared" si="35"/>
        <v>34.799999999999997</v>
      </c>
      <c r="L76" s="45">
        <f t="shared" si="35"/>
        <v>34.799999999999997</v>
      </c>
    </row>
    <row r="77" spans="1:12" ht="45" x14ac:dyDescent="0.25">
      <c r="A77" s="35" t="s">
        <v>70</v>
      </c>
      <c r="B77" s="34" t="s">
        <v>225</v>
      </c>
      <c r="C77" s="34" t="s">
        <v>17</v>
      </c>
      <c r="D77" s="34" t="s">
        <v>43</v>
      </c>
      <c r="E77" s="47" t="s">
        <v>87</v>
      </c>
      <c r="F77" s="47" t="s">
        <v>8</v>
      </c>
      <c r="G77" s="47" t="s">
        <v>72</v>
      </c>
      <c r="H77" s="47" t="s">
        <v>90</v>
      </c>
      <c r="I77" s="44"/>
      <c r="J77" s="45">
        <f t="shared" si="35"/>
        <v>34.799999999999997</v>
      </c>
      <c r="K77" s="45">
        <f t="shared" si="35"/>
        <v>34.799999999999997</v>
      </c>
      <c r="L77" s="45">
        <f t="shared" si="35"/>
        <v>34.799999999999997</v>
      </c>
    </row>
    <row r="78" spans="1:12" ht="30" x14ac:dyDescent="0.25">
      <c r="A78" s="35" t="s">
        <v>64</v>
      </c>
      <c r="B78" s="34" t="s">
        <v>225</v>
      </c>
      <c r="C78" s="34" t="s">
        <v>17</v>
      </c>
      <c r="D78" s="34" t="s">
        <v>43</v>
      </c>
      <c r="E78" s="47" t="s">
        <v>87</v>
      </c>
      <c r="F78" s="47" t="s">
        <v>8</v>
      </c>
      <c r="G78" s="47" t="s">
        <v>72</v>
      </c>
      <c r="H78" s="47" t="s">
        <v>90</v>
      </c>
      <c r="I78" s="44" t="s">
        <v>81</v>
      </c>
      <c r="J78" s="45">
        <f>J79</f>
        <v>34.799999999999997</v>
      </c>
      <c r="K78" s="45">
        <f t="shared" si="35"/>
        <v>34.799999999999997</v>
      </c>
      <c r="L78" s="45">
        <f t="shared" si="35"/>
        <v>34.799999999999997</v>
      </c>
    </row>
    <row r="79" spans="1:12" ht="30" x14ac:dyDescent="0.25">
      <c r="A79" s="206" t="s">
        <v>71</v>
      </c>
      <c r="B79" s="207" t="s">
        <v>225</v>
      </c>
      <c r="C79" s="207" t="s">
        <v>17</v>
      </c>
      <c r="D79" s="207" t="s">
        <v>43</v>
      </c>
      <c r="E79" s="208" t="s">
        <v>87</v>
      </c>
      <c r="F79" s="208" t="s">
        <v>8</v>
      </c>
      <c r="G79" s="208" t="s">
        <v>72</v>
      </c>
      <c r="H79" s="208" t="s">
        <v>90</v>
      </c>
      <c r="I79" s="209" t="s">
        <v>82</v>
      </c>
      <c r="J79" s="210">
        <v>34.799999999999997</v>
      </c>
      <c r="K79" s="210">
        <v>34.799999999999997</v>
      </c>
      <c r="L79" s="210">
        <v>34.799999999999997</v>
      </c>
    </row>
    <row r="80" spans="1:12" ht="15" x14ac:dyDescent="0.25">
      <c r="A80" s="218" t="s">
        <v>235</v>
      </c>
      <c r="B80" s="34" t="s">
        <v>225</v>
      </c>
      <c r="C80" s="34" t="s">
        <v>237</v>
      </c>
      <c r="D80" s="34"/>
      <c r="E80" s="47"/>
      <c r="F80" s="47"/>
      <c r="G80" s="47"/>
      <c r="H80" s="47"/>
      <c r="I80" s="44"/>
      <c r="J80" s="211"/>
      <c r="K80" s="213">
        <f t="shared" ref="K80:L85" si="36">K81</f>
        <v>27.5</v>
      </c>
      <c r="L80" s="213">
        <f t="shared" si="36"/>
        <v>59.6</v>
      </c>
    </row>
    <row r="81" spans="1:12" ht="15" x14ac:dyDescent="0.25">
      <c r="A81" s="218" t="s">
        <v>235</v>
      </c>
      <c r="B81" s="34" t="s">
        <v>225</v>
      </c>
      <c r="C81" s="207" t="s">
        <v>237</v>
      </c>
      <c r="D81" s="207" t="s">
        <v>237</v>
      </c>
      <c r="E81" s="208"/>
      <c r="F81" s="208"/>
      <c r="G81" s="208"/>
      <c r="H81" s="208"/>
      <c r="I81" s="209"/>
      <c r="J81" s="211"/>
      <c r="K81" s="213">
        <f t="shared" si="36"/>
        <v>27.5</v>
      </c>
      <c r="L81" s="213">
        <f t="shared" si="36"/>
        <v>59.6</v>
      </c>
    </row>
    <row r="82" spans="1:12" ht="30" x14ac:dyDescent="0.25">
      <c r="A82" s="218" t="s">
        <v>236</v>
      </c>
      <c r="B82" s="207" t="s">
        <v>225</v>
      </c>
      <c r="C82" s="34" t="s">
        <v>237</v>
      </c>
      <c r="D82" s="34" t="s">
        <v>237</v>
      </c>
      <c r="E82" s="47" t="s">
        <v>238</v>
      </c>
      <c r="F82" s="47" t="s">
        <v>88</v>
      </c>
      <c r="G82" s="47"/>
      <c r="H82" s="47"/>
      <c r="I82" s="44"/>
      <c r="J82" s="211"/>
      <c r="K82" s="213">
        <f t="shared" si="36"/>
        <v>27.5</v>
      </c>
      <c r="L82" s="213">
        <f t="shared" si="36"/>
        <v>59.6</v>
      </c>
    </row>
    <row r="83" spans="1:12" ht="15" x14ac:dyDescent="0.25">
      <c r="A83" s="218" t="s">
        <v>46</v>
      </c>
      <c r="B83" s="34" t="s">
        <v>225</v>
      </c>
      <c r="C83" s="34" t="s">
        <v>237</v>
      </c>
      <c r="D83" s="34" t="s">
        <v>237</v>
      </c>
      <c r="E83" s="47" t="s">
        <v>238</v>
      </c>
      <c r="F83" s="47" t="s">
        <v>8</v>
      </c>
      <c r="G83" s="47" t="s">
        <v>72</v>
      </c>
      <c r="H83" s="47"/>
      <c r="I83" s="44"/>
      <c r="J83" s="211"/>
      <c r="K83" s="213">
        <f t="shared" si="36"/>
        <v>27.5</v>
      </c>
      <c r="L83" s="213">
        <f t="shared" si="36"/>
        <v>59.6</v>
      </c>
    </row>
    <row r="84" spans="1:12" ht="15" x14ac:dyDescent="0.25">
      <c r="A84" s="218" t="s">
        <v>235</v>
      </c>
      <c r="B84" s="34" t="s">
        <v>225</v>
      </c>
      <c r="C84" s="207" t="s">
        <v>237</v>
      </c>
      <c r="D84" s="207" t="s">
        <v>237</v>
      </c>
      <c r="E84" s="208" t="s">
        <v>238</v>
      </c>
      <c r="F84" s="208" t="s">
        <v>8</v>
      </c>
      <c r="G84" s="208" t="s">
        <v>72</v>
      </c>
      <c r="H84" s="208" t="s">
        <v>239</v>
      </c>
      <c r="I84" s="209"/>
      <c r="J84" s="211"/>
      <c r="K84" s="213">
        <f t="shared" si="36"/>
        <v>27.5</v>
      </c>
      <c r="L84" s="213">
        <f t="shared" si="36"/>
        <v>59.6</v>
      </c>
    </row>
    <row r="85" spans="1:12" ht="15" x14ac:dyDescent="0.25">
      <c r="A85" s="218" t="s">
        <v>56</v>
      </c>
      <c r="B85" s="34" t="s">
        <v>225</v>
      </c>
      <c r="C85" s="207" t="s">
        <v>237</v>
      </c>
      <c r="D85" s="207" t="s">
        <v>237</v>
      </c>
      <c r="E85" s="208" t="s">
        <v>238</v>
      </c>
      <c r="F85" s="208" t="s">
        <v>8</v>
      </c>
      <c r="G85" s="208" t="s">
        <v>72</v>
      </c>
      <c r="H85" s="208" t="s">
        <v>239</v>
      </c>
      <c r="I85" s="209" t="s">
        <v>78</v>
      </c>
      <c r="J85" s="211"/>
      <c r="K85" s="213">
        <f t="shared" si="36"/>
        <v>27.5</v>
      </c>
      <c r="L85" s="213">
        <f t="shared" si="36"/>
        <v>59.6</v>
      </c>
    </row>
    <row r="86" spans="1:12" ht="15" x14ac:dyDescent="0.25">
      <c r="A86" s="218" t="s">
        <v>60</v>
      </c>
      <c r="B86" s="207" t="s">
        <v>225</v>
      </c>
      <c r="C86" s="207" t="s">
        <v>237</v>
      </c>
      <c r="D86" s="207" t="s">
        <v>237</v>
      </c>
      <c r="E86" s="208" t="s">
        <v>238</v>
      </c>
      <c r="F86" s="208" t="s">
        <v>8</v>
      </c>
      <c r="G86" s="208" t="s">
        <v>72</v>
      </c>
      <c r="H86" s="208" t="s">
        <v>239</v>
      </c>
      <c r="I86" s="209" t="s">
        <v>80</v>
      </c>
      <c r="J86" s="211"/>
      <c r="K86" s="213">
        <v>27.5</v>
      </c>
      <c r="L86" s="213">
        <v>59.6</v>
      </c>
    </row>
    <row r="87" spans="1:12" x14ac:dyDescent="0.2">
      <c r="E87" s="49"/>
      <c r="F87" s="49"/>
      <c r="G87" s="49"/>
      <c r="H87" s="49"/>
      <c r="I87" s="49"/>
    </row>
    <row r="88" spans="1:12" x14ac:dyDescent="0.2">
      <c r="E88" s="49"/>
      <c r="F88" s="49"/>
      <c r="G88" s="49"/>
      <c r="H88" s="49"/>
      <c r="I88" s="49"/>
    </row>
    <row r="89" spans="1:12" x14ac:dyDescent="0.2">
      <c r="E89" s="49"/>
      <c r="F89" s="49"/>
      <c r="G89" s="49"/>
      <c r="H89" s="49"/>
      <c r="I89" s="49"/>
    </row>
    <row r="90" spans="1:12" x14ac:dyDescent="0.2">
      <c r="E90" s="49"/>
      <c r="F90" s="49"/>
      <c r="G90" s="49"/>
      <c r="H90" s="49"/>
      <c r="I90" s="49"/>
    </row>
    <row r="91" spans="1:12" x14ac:dyDescent="0.2">
      <c r="E91" s="49"/>
      <c r="F91" s="49"/>
      <c r="G91" s="49"/>
      <c r="H91" s="49"/>
      <c r="I91" s="49"/>
    </row>
    <row r="92" spans="1:12" x14ac:dyDescent="0.2">
      <c r="E92" s="49"/>
      <c r="F92" s="49"/>
      <c r="G92" s="49"/>
      <c r="H92" s="49"/>
      <c r="I92" s="49"/>
    </row>
    <row r="93" spans="1:12" x14ac:dyDescent="0.2">
      <c r="E93" s="49"/>
      <c r="F93" s="49"/>
      <c r="G93" s="49"/>
      <c r="H93" s="49"/>
      <c r="I93" s="49"/>
    </row>
    <row r="94" spans="1:12" x14ac:dyDescent="0.2">
      <c r="E94" s="49"/>
      <c r="F94" s="49"/>
      <c r="G94" s="49"/>
      <c r="H94" s="49"/>
      <c r="I94" s="49"/>
    </row>
    <row r="95" spans="1:12" x14ac:dyDescent="0.2">
      <c r="E95" s="49"/>
      <c r="F95" s="49"/>
      <c r="G95" s="49"/>
      <c r="H95" s="49"/>
      <c r="I95" s="49"/>
    </row>
    <row r="96" spans="1:12" x14ac:dyDescent="0.2">
      <c r="E96" s="49"/>
      <c r="F96" s="49"/>
      <c r="G96" s="49"/>
      <c r="H96" s="49"/>
      <c r="I96" s="49"/>
    </row>
    <row r="97" spans="5:9" x14ac:dyDescent="0.2">
      <c r="E97" s="49"/>
      <c r="F97" s="49"/>
      <c r="G97" s="49"/>
      <c r="H97" s="49"/>
      <c r="I97" s="49"/>
    </row>
    <row r="98" spans="5:9" x14ac:dyDescent="0.2">
      <c r="E98" s="49"/>
      <c r="F98" s="49"/>
      <c r="G98" s="49"/>
      <c r="H98" s="49"/>
      <c r="I98" s="49"/>
    </row>
    <row r="99" spans="5:9" x14ac:dyDescent="0.2">
      <c r="E99" s="49"/>
      <c r="F99" s="49"/>
      <c r="G99" s="49"/>
      <c r="H99" s="49"/>
      <c r="I99" s="49"/>
    </row>
    <row r="100" spans="5:9" x14ac:dyDescent="0.2">
      <c r="E100" s="49"/>
      <c r="F100" s="49"/>
      <c r="G100" s="49"/>
      <c r="H100" s="49"/>
      <c r="I100" s="49"/>
    </row>
    <row r="101" spans="5:9" x14ac:dyDescent="0.2">
      <c r="E101" s="49"/>
      <c r="F101" s="49"/>
      <c r="G101" s="49"/>
      <c r="H101" s="49"/>
      <c r="I101" s="49"/>
    </row>
    <row r="102" spans="5:9" x14ac:dyDescent="0.2">
      <c r="E102" s="49"/>
      <c r="F102" s="49"/>
      <c r="G102" s="49"/>
      <c r="H102" s="49"/>
      <c r="I102" s="49"/>
    </row>
    <row r="103" spans="5:9" x14ac:dyDescent="0.2">
      <c r="E103" s="49"/>
      <c r="F103" s="49"/>
      <c r="G103" s="49"/>
      <c r="H103" s="49"/>
      <c r="I103" s="49"/>
    </row>
    <row r="104" spans="5:9" x14ac:dyDescent="0.2">
      <c r="E104" s="49"/>
      <c r="F104" s="49"/>
      <c r="G104" s="49"/>
      <c r="H104" s="49"/>
      <c r="I104" s="49"/>
    </row>
    <row r="105" spans="5:9" x14ac:dyDescent="0.2">
      <c r="E105" s="49"/>
      <c r="F105" s="49"/>
      <c r="G105" s="49"/>
      <c r="H105" s="49"/>
      <c r="I105" s="49"/>
    </row>
    <row r="106" spans="5:9" x14ac:dyDescent="0.2">
      <c r="E106" s="49"/>
      <c r="F106" s="49"/>
      <c r="G106" s="49"/>
      <c r="H106" s="49"/>
      <c r="I106" s="49"/>
    </row>
    <row r="107" spans="5:9" x14ac:dyDescent="0.2">
      <c r="E107" s="49"/>
      <c r="F107" s="49"/>
      <c r="G107" s="49"/>
      <c r="H107" s="49"/>
      <c r="I107" s="49"/>
    </row>
    <row r="108" spans="5:9" x14ac:dyDescent="0.2">
      <c r="E108" s="49"/>
      <c r="F108" s="49"/>
      <c r="G108" s="49"/>
      <c r="H108" s="49"/>
      <c r="I108" s="49"/>
    </row>
    <row r="109" spans="5:9" x14ac:dyDescent="0.2">
      <c r="E109" s="49"/>
      <c r="F109" s="49"/>
      <c r="G109" s="49"/>
      <c r="H109" s="49"/>
      <c r="I109" s="49"/>
    </row>
    <row r="110" spans="5:9" x14ac:dyDescent="0.2">
      <c r="E110" s="49"/>
      <c r="F110" s="49"/>
      <c r="G110" s="49"/>
      <c r="H110" s="49"/>
      <c r="I110" s="49"/>
    </row>
    <row r="111" spans="5:9" x14ac:dyDescent="0.2">
      <c r="E111" s="49"/>
      <c r="F111" s="49"/>
      <c r="G111" s="49"/>
      <c r="H111" s="49"/>
      <c r="I111" s="49"/>
    </row>
    <row r="112" spans="5:9" x14ac:dyDescent="0.2">
      <c r="E112" s="49"/>
      <c r="F112" s="49"/>
      <c r="G112" s="49"/>
      <c r="H112" s="49"/>
      <c r="I112" s="49"/>
    </row>
    <row r="113" spans="5:9" x14ac:dyDescent="0.2">
      <c r="E113" s="49"/>
      <c r="F113" s="49"/>
      <c r="G113" s="49"/>
      <c r="H113" s="49"/>
      <c r="I113" s="49"/>
    </row>
    <row r="114" spans="5:9" x14ac:dyDescent="0.2">
      <c r="E114" s="49"/>
      <c r="F114" s="49"/>
      <c r="G114" s="49"/>
      <c r="H114" s="49"/>
      <c r="I114" s="49"/>
    </row>
    <row r="115" spans="5:9" x14ac:dyDescent="0.2">
      <c r="E115" s="49"/>
      <c r="F115" s="49"/>
      <c r="G115" s="49"/>
      <c r="H115" s="49"/>
      <c r="I115" s="49"/>
    </row>
  </sheetData>
  <autoFilter ref="A1:L86"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A1:L540">
        <filterColumn colId="8" showButton="0"/>
        <filterColumn colId="9" showButton="0"/>
        <filterColumn colId="10" showButton="0"/>
      </autoFilter>
    </customSheetView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  <autoFilter ref="A1:L540">
        <filterColumn colId="8" showButton="0">
          <filters blank="1"/>
        </filterColumn>
        <filterColumn colId="9" showButton="0"/>
        <filterColumn colId="10" showButton="0"/>
      </autoFil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conditionalFormatting sqref="C20:D20 A49">
    <cfRule type="expression" dxfId="17" priority="49" stopIfTrue="1">
      <formula>$F20=""</formula>
    </cfRule>
    <cfRule type="expression" dxfId="16" priority="50" stopIfTrue="1">
      <formula>#REF!&lt;&gt;""</formula>
    </cfRule>
    <cfRule type="expression" dxfId="15" priority="51" stopIfTrue="1">
      <formula>AND($G20="",$F20&lt;&gt;"")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4"/>
  <sheetViews>
    <sheetView view="pageBreakPreview" zoomScaleNormal="110" zoomScaleSheetLayoutView="100" workbookViewId="0">
      <selection activeCell="I8" sqref="I8"/>
    </sheetView>
  </sheetViews>
  <sheetFormatPr defaultRowHeight="12.75" x14ac:dyDescent="0.2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105" customHeight="1" x14ac:dyDescent="0.2">
      <c r="A1" s="52" t="s">
        <v>0</v>
      </c>
      <c r="B1" s="52" t="s">
        <v>0</v>
      </c>
      <c r="C1" s="51" t="s">
        <v>0</v>
      </c>
      <c r="D1" s="51" t="s">
        <v>0</v>
      </c>
      <c r="E1" s="51" t="s">
        <v>0</v>
      </c>
      <c r="F1" s="51" t="s">
        <v>0</v>
      </c>
      <c r="G1" s="51" t="s">
        <v>0</v>
      </c>
      <c r="H1" s="232" t="s">
        <v>229</v>
      </c>
      <c r="I1" s="233"/>
      <c r="J1" s="233"/>
      <c r="K1" s="233"/>
    </row>
    <row r="2" spans="1:11" ht="126.75" customHeight="1" x14ac:dyDescent="0.2">
      <c r="A2" s="234" t="s">
        <v>230</v>
      </c>
      <c r="B2" s="234"/>
      <c r="C2" s="234"/>
      <c r="D2" s="234"/>
      <c r="E2" s="234"/>
      <c r="F2" s="234"/>
      <c r="G2" s="234"/>
      <c r="H2" s="234"/>
      <c r="I2" s="234"/>
      <c r="J2" s="234"/>
      <c r="K2" s="234"/>
    </row>
    <row r="3" spans="1:11" ht="18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235" t="s">
        <v>1</v>
      </c>
      <c r="I3" s="235"/>
      <c r="J3" s="235"/>
      <c r="K3" s="235"/>
    </row>
    <row r="4" spans="1:11" ht="20.45" customHeight="1" x14ac:dyDescent="0.2">
      <c r="A4" s="24" t="s">
        <v>8</v>
      </c>
      <c r="B4" s="236" t="s">
        <v>3</v>
      </c>
      <c r="C4" s="236" t="s">
        <v>4</v>
      </c>
      <c r="D4" s="236" t="s">
        <v>5</v>
      </c>
      <c r="E4" s="236"/>
      <c r="F4" s="236"/>
      <c r="G4" s="236"/>
      <c r="H4" s="236" t="s">
        <v>6</v>
      </c>
      <c r="I4" s="236" t="s">
        <v>7</v>
      </c>
      <c r="J4" s="236"/>
      <c r="K4" s="236"/>
    </row>
    <row r="5" spans="1:11" ht="16.7" customHeight="1" x14ac:dyDescent="0.2">
      <c r="A5" s="30" t="s">
        <v>19</v>
      </c>
      <c r="B5" s="236" t="s">
        <v>0</v>
      </c>
      <c r="C5" s="236" t="s">
        <v>0</v>
      </c>
      <c r="D5" s="236" t="s">
        <v>0</v>
      </c>
      <c r="E5" s="236"/>
      <c r="F5" s="236"/>
      <c r="G5" s="236"/>
      <c r="H5" s="236" t="s">
        <v>0</v>
      </c>
      <c r="I5" s="50" t="s">
        <v>30</v>
      </c>
      <c r="J5" s="50" t="s">
        <v>31</v>
      </c>
      <c r="K5" s="50" t="s">
        <v>32</v>
      </c>
    </row>
    <row r="6" spans="1:11" ht="13.7" customHeight="1" x14ac:dyDescent="0.2">
      <c r="A6" s="32"/>
      <c r="B6" s="24" t="s">
        <v>9</v>
      </c>
      <c r="C6" s="24" t="s">
        <v>10</v>
      </c>
      <c r="D6" s="24" t="s">
        <v>11</v>
      </c>
      <c r="E6" s="24" t="s">
        <v>12</v>
      </c>
      <c r="F6" s="24" t="s">
        <v>13</v>
      </c>
      <c r="G6" s="24" t="s">
        <v>14</v>
      </c>
      <c r="H6" s="24" t="s">
        <v>15</v>
      </c>
      <c r="I6" s="24" t="s">
        <v>16</v>
      </c>
      <c r="J6" s="24" t="s">
        <v>17</v>
      </c>
      <c r="K6" s="24" t="s">
        <v>18</v>
      </c>
    </row>
    <row r="7" spans="1:11" ht="14.45" customHeight="1" x14ac:dyDescent="0.25">
      <c r="A7" s="32" t="s">
        <v>42</v>
      </c>
      <c r="B7" s="31" t="s">
        <v>43</v>
      </c>
      <c r="C7" s="31"/>
      <c r="D7" s="5" t="s">
        <v>0</v>
      </c>
      <c r="E7" s="5" t="s">
        <v>0</v>
      </c>
      <c r="F7" s="5" t="s">
        <v>0</v>
      </c>
      <c r="G7" s="5" t="s">
        <v>0</v>
      </c>
      <c r="H7" s="31" t="s">
        <v>0</v>
      </c>
      <c r="I7" s="43">
        <f>I8+I43+I53+I60+I72+I17</f>
        <v>1388.3999999999999</v>
      </c>
      <c r="J7" s="43">
        <f>J8+J43+J53+J60+J72+J78</f>
        <v>1193.2</v>
      </c>
      <c r="K7" s="43">
        <f>K8+K43+K53+K60+K72+K78</f>
        <v>1287.1999999999998</v>
      </c>
    </row>
    <row r="8" spans="1:11" ht="60" x14ac:dyDescent="0.25">
      <c r="A8" s="35" t="s">
        <v>44</v>
      </c>
      <c r="B8" s="215" t="s">
        <v>43</v>
      </c>
      <c r="C8" s="34" t="s">
        <v>45</v>
      </c>
      <c r="D8" s="48"/>
      <c r="E8" s="48"/>
      <c r="F8" s="48"/>
      <c r="G8" s="48"/>
      <c r="H8" s="44"/>
      <c r="I8" s="45">
        <f>I9+I14</f>
        <v>436</v>
      </c>
      <c r="J8" s="45">
        <f>J9+J18+J37</f>
        <v>778.30000000000007</v>
      </c>
      <c r="K8" s="45">
        <f>K9+K18+K37</f>
        <v>837</v>
      </c>
    </row>
    <row r="9" spans="1:11" ht="30" x14ac:dyDescent="0.25">
      <c r="A9" s="35" t="s">
        <v>217</v>
      </c>
      <c r="B9" s="175" t="s">
        <v>43</v>
      </c>
      <c r="C9" s="175" t="s">
        <v>45</v>
      </c>
      <c r="D9" s="47" t="s">
        <v>238</v>
      </c>
      <c r="E9" s="48" t="s">
        <v>88</v>
      </c>
      <c r="F9" s="48"/>
      <c r="G9" s="48"/>
      <c r="H9" s="34"/>
      <c r="I9" s="54">
        <f>I10</f>
        <v>385.1</v>
      </c>
      <c r="J9" s="45">
        <f>J10</f>
        <v>362.1</v>
      </c>
      <c r="K9" s="45">
        <f>K10</f>
        <v>338.4</v>
      </c>
    </row>
    <row r="10" spans="1:11" ht="15" x14ac:dyDescent="0.25">
      <c r="A10" s="35" t="s">
        <v>46</v>
      </c>
      <c r="B10" s="34" t="s">
        <v>43</v>
      </c>
      <c r="C10" s="34" t="s">
        <v>45</v>
      </c>
      <c r="D10" s="47">
        <v>65</v>
      </c>
      <c r="E10" s="47" t="s">
        <v>8</v>
      </c>
      <c r="F10" s="47"/>
      <c r="G10" s="47"/>
      <c r="H10" s="34"/>
      <c r="I10" s="45">
        <f t="shared" ref="I10:K12" si="0">I11</f>
        <v>385.1</v>
      </c>
      <c r="J10" s="45">
        <f t="shared" si="0"/>
        <v>362.1</v>
      </c>
      <c r="K10" s="45">
        <f t="shared" si="0"/>
        <v>338.4</v>
      </c>
    </row>
    <row r="11" spans="1:11" ht="30" x14ac:dyDescent="0.25">
      <c r="A11" s="35" t="s">
        <v>47</v>
      </c>
      <c r="B11" s="34" t="s">
        <v>43</v>
      </c>
      <c r="C11" s="34" t="s">
        <v>45</v>
      </c>
      <c r="D11" s="47">
        <v>65</v>
      </c>
      <c r="E11" s="47">
        <v>1</v>
      </c>
      <c r="F11" s="47" t="s">
        <v>72</v>
      </c>
      <c r="G11" s="47" t="s">
        <v>83</v>
      </c>
      <c r="H11" s="34"/>
      <c r="I11" s="45">
        <f t="shared" si="0"/>
        <v>385.1</v>
      </c>
      <c r="J11" s="45">
        <f t="shared" si="0"/>
        <v>362.1</v>
      </c>
      <c r="K11" s="45">
        <f t="shared" si="0"/>
        <v>338.4</v>
      </c>
    </row>
    <row r="12" spans="1:11" ht="105" x14ac:dyDescent="0.25">
      <c r="A12" s="35" t="s">
        <v>48</v>
      </c>
      <c r="B12" s="34" t="s">
        <v>43</v>
      </c>
      <c r="C12" s="34" t="s">
        <v>45</v>
      </c>
      <c r="D12" s="47">
        <v>65</v>
      </c>
      <c r="E12" s="47">
        <v>1</v>
      </c>
      <c r="F12" s="47" t="s">
        <v>72</v>
      </c>
      <c r="G12" s="47" t="s">
        <v>83</v>
      </c>
      <c r="H12" s="34" t="s">
        <v>74</v>
      </c>
      <c r="I12" s="45">
        <f t="shared" si="0"/>
        <v>385.1</v>
      </c>
      <c r="J12" s="45">
        <f t="shared" si="0"/>
        <v>362.1</v>
      </c>
      <c r="K12" s="45">
        <f t="shared" si="0"/>
        <v>338.4</v>
      </c>
    </row>
    <row r="13" spans="1:11" ht="45" x14ac:dyDescent="0.25">
      <c r="A13" s="35" t="s">
        <v>49</v>
      </c>
      <c r="B13" s="34" t="s">
        <v>43</v>
      </c>
      <c r="C13" s="34" t="s">
        <v>45</v>
      </c>
      <c r="D13" s="47">
        <v>65</v>
      </c>
      <c r="E13" s="47">
        <v>1</v>
      </c>
      <c r="F13" s="47" t="s">
        <v>72</v>
      </c>
      <c r="G13" s="47" t="s">
        <v>83</v>
      </c>
      <c r="H13" s="34" t="s">
        <v>75</v>
      </c>
      <c r="I13" s="45">
        <f>'Приложение 3'!J15</f>
        <v>385.1</v>
      </c>
      <c r="J13" s="45">
        <f>'Приложение 3'!K15</f>
        <v>362.1</v>
      </c>
      <c r="K13" s="45">
        <f>'Приложение 3'!L15</f>
        <v>338.4</v>
      </c>
    </row>
    <row r="14" spans="1:11" ht="91.5" customHeight="1" x14ac:dyDescent="0.25">
      <c r="A14" s="35" t="str">
        <f>'Приложение 3'!A16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14" s="34" t="s">
        <v>43</v>
      </c>
      <c r="C14" s="34" t="s">
        <v>45</v>
      </c>
      <c r="D14" s="47" t="s">
        <v>238</v>
      </c>
      <c r="E14" s="47" t="s">
        <v>8</v>
      </c>
      <c r="F14" s="47" t="s">
        <v>72</v>
      </c>
      <c r="G14" s="47" t="s">
        <v>268</v>
      </c>
      <c r="H14" s="34"/>
      <c r="I14" s="45">
        <f>I15</f>
        <v>50.9</v>
      </c>
      <c r="J14" s="45"/>
      <c r="K14" s="45"/>
    </row>
    <row r="15" spans="1:11" ht="105.75" customHeight="1" x14ac:dyDescent="0.25">
      <c r="A15" s="35" t="str">
        <f>'Приложение 3'!A17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5" s="34" t="s">
        <v>43</v>
      </c>
      <c r="C15" s="34" t="s">
        <v>45</v>
      </c>
      <c r="D15" s="47" t="s">
        <v>238</v>
      </c>
      <c r="E15" s="47" t="s">
        <v>8</v>
      </c>
      <c r="F15" s="47" t="s">
        <v>72</v>
      </c>
      <c r="G15" s="47" t="s">
        <v>268</v>
      </c>
      <c r="H15" s="34" t="s">
        <v>74</v>
      </c>
      <c r="I15" s="45">
        <f>I16</f>
        <v>50.9</v>
      </c>
      <c r="J15" s="45"/>
      <c r="K15" s="45"/>
    </row>
    <row r="16" spans="1:11" ht="45" customHeight="1" x14ac:dyDescent="0.25">
      <c r="A16" s="35" t="str">
        <f>'Приложение 3'!A18</f>
        <v>Расходы на выплаты персоналу государственных (муниципальных) органов</v>
      </c>
      <c r="B16" s="34" t="s">
        <v>43</v>
      </c>
      <c r="C16" s="34" t="s">
        <v>45</v>
      </c>
      <c r="D16" s="47" t="s">
        <v>238</v>
      </c>
      <c r="E16" s="47" t="s">
        <v>8</v>
      </c>
      <c r="F16" s="47" t="s">
        <v>72</v>
      </c>
      <c r="G16" s="47" t="s">
        <v>268</v>
      </c>
      <c r="H16" s="34" t="s">
        <v>75</v>
      </c>
      <c r="I16" s="45">
        <f>'Приложение 3'!J18</f>
        <v>50.9</v>
      </c>
      <c r="J16" s="45"/>
      <c r="K16" s="45"/>
    </row>
    <row r="17" spans="1:11" ht="93.75" customHeight="1" x14ac:dyDescent="0.25">
      <c r="A17" s="35" t="str">
        <f>'Приложение 3'!A19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17" s="34" t="s">
        <v>43</v>
      </c>
      <c r="C17" s="34" t="s">
        <v>51</v>
      </c>
      <c r="D17" s="47"/>
      <c r="E17" s="47"/>
      <c r="F17" s="47"/>
      <c r="G17" s="47"/>
      <c r="H17" s="34"/>
      <c r="I17" s="45">
        <f>I18+I23+I26+I31+I36</f>
        <v>566</v>
      </c>
      <c r="J17" s="45">
        <f>J18</f>
        <v>411.20000000000005</v>
      </c>
      <c r="K17" s="45">
        <f>K18</f>
        <v>493.6</v>
      </c>
    </row>
    <row r="18" spans="1:11" ht="30" x14ac:dyDescent="0.25">
      <c r="A18" s="35" t="s">
        <v>218</v>
      </c>
      <c r="B18" s="175" t="s">
        <v>43</v>
      </c>
      <c r="C18" s="175" t="s">
        <v>51</v>
      </c>
      <c r="D18" s="47" t="s">
        <v>238</v>
      </c>
      <c r="E18" s="47" t="s">
        <v>88</v>
      </c>
      <c r="F18" s="47"/>
      <c r="G18" s="47"/>
      <c r="H18" s="44"/>
      <c r="I18" s="54">
        <f>I19</f>
        <v>326.89999999999998</v>
      </c>
      <c r="J18" s="54">
        <f>J19+J32</f>
        <v>411.20000000000005</v>
      </c>
      <c r="K18" s="54">
        <f>K19+K32</f>
        <v>493.6</v>
      </c>
    </row>
    <row r="19" spans="1:11" ht="45" x14ac:dyDescent="0.25">
      <c r="A19" s="35" t="s">
        <v>220</v>
      </c>
      <c r="B19" s="36" t="s">
        <v>43</v>
      </c>
      <c r="C19" s="36" t="s">
        <v>51</v>
      </c>
      <c r="D19" s="47">
        <v>65</v>
      </c>
      <c r="E19" s="47" t="s">
        <v>9</v>
      </c>
      <c r="F19" s="47"/>
      <c r="G19" s="47"/>
      <c r="H19" s="44"/>
      <c r="I19" s="45">
        <f t="shared" ref="I19:K19" si="1">I20</f>
        <v>326.89999999999998</v>
      </c>
      <c r="J19" s="45">
        <f t="shared" si="1"/>
        <v>411.1</v>
      </c>
      <c r="K19" s="45">
        <f t="shared" si="1"/>
        <v>493.5</v>
      </c>
    </row>
    <row r="20" spans="1:11" ht="45" x14ac:dyDescent="0.25">
      <c r="A20" s="35" t="s">
        <v>54</v>
      </c>
      <c r="B20" s="34" t="s">
        <v>43</v>
      </c>
      <c r="C20" s="34" t="s">
        <v>51</v>
      </c>
      <c r="D20" s="47">
        <v>65</v>
      </c>
      <c r="E20" s="47">
        <v>2</v>
      </c>
      <c r="F20" s="47" t="s">
        <v>72</v>
      </c>
      <c r="G20" s="47" t="s">
        <v>84</v>
      </c>
      <c r="H20" s="44"/>
      <c r="I20" s="45">
        <f>I21</f>
        <v>326.89999999999998</v>
      </c>
      <c r="J20" s="45">
        <f>J21+J27</f>
        <v>411.1</v>
      </c>
      <c r="K20" s="45">
        <f>K21+K27</f>
        <v>493.5</v>
      </c>
    </row>
    <row r="21" spans="1:11" ht="105" x14ac:dyDescent="0.25">
      <c r="A21" s="35" t="s">
        <v>48</v>
      </c>
      <c r="B21" s="34" t="s">
        <v>43</v>
      </c>
      <c r="C21" s="34" t="s">
        <v>51</v>
      </c>
      <c r="D21" s="47">
        <v>65</v>
      </c>
      <c r="E21" s="47">
        <v>2</v>
      </c>
      <c r="F21" s="47" t="s">
        <v>72</v>
      </c>
      <c r="G21" s="47" t="s">
        <v>84</v>
      </c>
      <c r="H21" s="44" t="s">
        <v>74</v>
      </c>
      <c r="I21" s="45">
        <f>I22</f>
        <v>326.89999999999998</v>
      </c>
      <c r="J21" s="45">
        <f t="shared" ref="J21:K21" si="2">J22</f>
        <v>321.10000000000002</v>
      </c>
      <c r="K21" s="45">
        <f t="shared" si="2"/>
        <v>324.60000000000002</v>
      </c>
    </row>
    <row r="22" spans="1:11" ht="45" x14ac:dyDescent="0.25">
      <c r="A22" s="35" t="s">
        <v>49</v>
      </c>
      <c r="B22" s="34" t="s">
        <v>43</v>
      </c>
      <c r="C22" s="34" t="s">
        <v>51</v>
      </c>
      <c r="D22" s="47">
        <v>65</v>
      </c>
      <c r="E22" s="47">
        <v>2</v>
      </c>
      <c r="F22" s="47" t="s">
        <v>72</v>
      </c>
      <c r="G22" s="47" t="s">
        <v>84</v>
      </c>
      <c r="H22" s="44" t="s">
        <v>75</v>
      </c>
      <c r="I22" s="45">
        <f>'Приложение 3'!J24</f>
        <v>326.89999999999998</v>
      </c>
      <c r="J22" s="45">
        <f>'Приложение 3'!K24</f>
        <v>321.10000000000002</v>
      </c>
      <c r="K22" s="45">
        <f>'Приложение 3'!L24</f>
        <v>324.60000000000002</v>
      </c>
    </row>
    <row r="23" spans="1:11" ht="90.75" customHeight="1" x14ac:dyDescent="0.25">
      <c r="A23" s="35" t="str">
        <f>'Приложение 3'!A25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3" s="34" t="s">
        <v>43</v>
      </c>
      <c r="C23" s="34" t="s">
        <v>51</v>
      </c>
      <c r="D23" s="47" t="s">
        <v>238</v>
      </c>
      <c r="E23" s="47" t="s">
        <v>9</v>
      </c>
      <c r="F23" s="47" t="s">
        <v>72</v>
      </c>
      <c r="G23" s="47" t="s">
        <v>268</v>
      </c>
      <c r="H23" s="44"/>
      <c r="I23" s="45">
        <f>I24</f>
        <v>51</v>
      </c>
      <c r="J23" s="45"/>
      <c r="K23" s="45"/>
    </row>
    <row r="24" spans="1:11" ht="105" customHeight="1" x14ac:dyDescent="0.25">
      <c r="A24" s="35" t="str">
        <f>'Приложение 3'!A26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24" s="34" t="s">
        <v>43</v>
      </c>
      <c r="C24" s="34" t="s">
        <v>51</v>
      </c>
      <c r="D24" s="47" t="s">
        <v>238</v>
      </c>
      <c r="E24" s="47" t="s">
        <v>9</v>
      </c>
      <c r="F24" s="47" t="s">
        <v>72</v>
      </c>
      <c r="G24" s="47" t="s">
        <v>268</v>
      </c>
      <c r="H24" s="44" t="s">
        <v>74</v>
      </c>
      <c r="I24" s="45">
        <f>I25</f>
        <v>51</v>
      </c>
      <c r="J24" s="45"/>
      <c r="K24" s="45"/>
    </row>
    <row r="25" spans="1:11" ht="46.5" customHeight="1" x14ac:dyDescent="0.25">
      <c r="A25" s="35" t="str">
        <f>'Приложение 3'!A27</f>
        <v>Расходы на выплаты персоналу государственных (муниципальных) органов</v>
      </c>
      <c r="B25" s="34" t="s">
        <v>43</v>
      </c>
      <c r="C25" s="34" t="s">
        <v>51</v>
      </c>
      <c r="D25" s="47" t="s">
        <v>238</v>
      </c>
      <c r="E25" s="47" t="s">
        <v>9</v>
      </c>
      <c r="F25" s="47" t="s">
        <v>72</v>
      </c>
      <c r="G25" s="47" t="s">
        <v>268</v>
      </c>
      <c r="H25" s="44" t="s">
        <v>75</v>
      </c>
      <c r="I25" s="45">
        <f>'Приложение 3'!J27</f>
        <v>51</v>
      </c>
      <c r="J25" s="45"/>
      <c r="K25" s="45"/>
    </row>
    <row r="26" spans="1:11" ht="30" x14ac:dyDescent="0.25">
      <c r="A26" s="35" t="s">
        <v>55</v>
      </c>
      <c r="B26" s="34" t="s">
        <v>43</v>
      </c>
      <c r="C26" s="34" t="s">
        <v>51</v>
      </c>
      <c r="D26" s="47">
        <v>65</v>
      </c>
      <c r="E26" s="47">
        <v>2</v>
      </c>
      <c r="F26" s="47" t="s">
        <v>72</v>
      </c>
      <c r="G26" s="47" t="s">
        <v>85</v>
      </c>
      <c r="H26" s="44"/>
      <c r="I26" s="45">
        <f>I27</f>
        <v>183</v>
      </c>
      <c r="J26" s="45">
        <f>J27</f>
        <v>90</v>
      </c>
      <c r="K26" s="45">
        <f>K27</f>
        <v>168.9</v>
      </c>
    </row>
    <row r="27" spans="1:11" ht="45" x14ac:dyDescent="0.25">
      <c r="A27" s="35" t="s">
        <v>52</v>
      </c>
      <c r="B27" s="34" t="s">
        <v>43</v>
      </c>
      <c r="C27" s="34" t="s">
        <v>51</v>
      </c>
      <c r="D27" s="47">
        <v>65</v>
      </c>
      <c r="E27" s="47">
        <v>2</v>
      </c>
      <c r="F27" s="47" t="s">
        <v>72</v>
      </c>
      <c r="G27" s="47" t="s">
        <v>85</v>
      </c>
      <c r="H27" s="44" t="s">
        <v>76</v>
      </c>
      <c r="I27" s="45">
        <f>+I28+I30</f>
        <v>183</v>
      </c>
      <c r="J27" s="45">
        <f>+J28+J30</f>
        <v>90</v>
      </c>
      <c r="K27" s="45">
        <f>+K28+K30</f>
        <v>168.9</v>
      </c>
    </row>
    <row r="28" spans="1:11" ht="45" x14ac:dyDescent="0.25">
      <c r="A28" s="35" t="s">
        <v>53</v>
      </c>
      <c r="B28" s="34" t="s">
        <v>43</v>
      </c>
      <c r="C28" s="34" t="s">
        <v>51</v>
      </c>
      <c r="D28" s="47">
        <v>65</v>
      </c>
      <c r="E28" s="47">
        <v>2</v>
      </c>
      <c r="F28" s="47" t="s">
        <v>72</v>
      </c>
      <c r="G28" s="47" t="s">
        <v>85</v>
      </c>
      <c r="H28" s="44" t="s">
        <v>77</v>
      </c>
      <c r="I28" s="45">
        <f>'Приложение 3'!J30</f>
        <v>179</v>
      </c>
      <c r="J28" s="45">
        <f>'Приложение 3'!K30</f>
        <v>70</v>
      </c>
      <c r="K28" s="45">
        <f>'Приложение 3'!L30</f>
        <v>148.9</v>
      </c>
    </row>
    <row r="29" spans="1:11" ht="15" x14ac:dyDescent="0.25">
      <c r="A29" s="35" t="s">
        <v>56</v>
      </c>
      <c r="B29" s="34" t="s">
        <v>43</v>
      </c>
      <c r="C29" s="34" t="s">
        <v>51</v>
      </c>
      <c r="D29" s="47">
        <v>65</v>
      </c>
      <c r="E29" s="47">
        <v>2</v>
      </c>
      <c r="F29" s="47" t="s">
        <v>72</v>
      </c>
      <c r="G29" s="47" t="s">
        <v>85</v>
      </c>
      <c r="H29" s="44" t="s">
        <v>78</v>
      </c>
      <c r="I29" s="45">
        <f>I30</f>
        <v>4</v>
      </c>
      <c r="J29" s="45">
        <f>J30</f>
        <v>20</v>
      </c>
      <c r="K29" s="45">
        <f>K30</f>
        <v>20</v>
      </c>
    </row>
    <row r="30" spans="1:11" ht="30" x14ac:dyDescent="0.25">
      <c r="A30" s="35" t="s">
        <v>57</v>
      </c>
      <c r="B30" s="34" t="s">
        <v>43</v>
      </c>
      <c r="C30" s="34" t="s">
        <v>51</v>
      </c>
      <c r="D30" s="47">
        <v>65</v>
      </c>
      <c r="E30" s="47">
        <v>2</v>
      </c>
      <c r="F30" s="47" t="s">
        <v>72</v>
      </c>
      <c r="G30" s="47" t="s">
        <v>85</v>
      </c>
      <c r="H30" s="44" t="s">
        <v>79</v>
      </c>
      <c r="I30" s="45">
        <f>'Приложение 3'!J32</f>
        <v>4</v>
      </c>
      <c r="J30" s="45">
        <f>'Приложение 3'!K32</f>
        <v>20</v>
      </c>
      <c r="K30" s="45">
        <f>'Приложение 3'!L32</f>
        <v>20</v>
      </c>
    </row>
    <row r="31" spans="1:11" ht="75" x14ac:dyDescent="0.25">
      <c r="A31" s="35" t="s">
        <v>226</v>
      </c>
      <c r="B31" s="34" t="s">
        <v>43</v>
      </c>
      <c r="C31" s="34" t="s">
        <v>51</v>
      </c>
      <c r="D31" s="47" t="s">
        <v>87</v>
      </c>
      <c r="E31" s="47" t="s">
        <v>88</v>
      </c>
      <c r="F31" s="47"/>
      <c r="G31" s="47"/>
      <c r="H31" s="44"/>
      <c r="I31" s="45">
        <f>I32</f>
        <v>0.1</v>
      </c>
      <c r="J31" s="45">
        <f>J32</f>
        <v>0.1</v>
      </c>
      <c r="K31" s="45">
        <f>K32</f>
        <v>0.1</v>
      </c>
    </row>
    <row r="32" spans="1:11" ht="90" x14ac:dyDescent="0.25">
      <c r="A32" s="35" t="s">
        <v>251</v>
      </c>
      <c r="B32" s="34" t="s">
        <v>43</v>
      </c>
      <c r="C32" s="34" t="s">
        <v>51</v>
      </c>
      <c r="D32" s="47">
        <v>89</v>
      </c>
      <c r="E32" s="47" t="s">
        <v>8</v>
      </c>
      <c r="F32" s="47"/>
      <c r="G32" s="47"/>
      <c r="H32" s="44"/>
      <c r="I32" s="45">
        <f t="shared" ref="I32:K33" si="3">I33</f>
        <v>0.1</v>
      </c>
      <c r="J32" s="45">
        <f t="shared" si="3"/>
        <v>0.1</v>
      </c>
      <c r="K32" s="45">
        <f t="shared" si="3"/>
        <v>0.1</v>
      </c>
    </row>
    <row r="33" spans="1:11" ht="150" x14ac:dyDescent="0.25">
      <c r="A33" s="35" t="s">
        <v>38</v>
      </c>
      <c r="B33" s="34" t="s">
        <v>43</v>
      </c>
      <c r="C33" s="34" t="s">
        <v>51</v>
      </c>
      <c r="D33" s="47">
        <v>89</v>
      </c>
      <c r="E33" s="47">
        <v>1</v>
      </c>
      <c r="F33" s="47" t="s">
        <v>72</v>
      </c>
      <c r="G33" s="47" t="s">
        <v>86</v>
      </c>
      <c r="H33" s="44"/>
      <c r="I33" s="45">
        <f>I34</f>
        <v>0.1</v>
      </c>
      <c r="J33" s="45">
        <f t="shared" si="3"/>
        <v>0.1</v>
      </c>
      <c r="K33" s="45">
        <f t="shared" si="3"/>
        <v>0.1</v>
      </c>
    </row>
    <row r="34" spans="1:11" ht="45" x14ac:dyDescent="0.25">
      <c r="A34" s="35" t="s">
        <v>52</v>
      </c>
      <c r="B34" s="34" t="s">
        <v>43</v>
      </c>
      <c r="C34" s="34" t="s">
        <v>51</v>
      </c>
      <c r="D34" s="47">
        <v>89</v>
      </c>
      <c r="E34" s="47">
        <v>1</v>
      </c>
      <c r="F34" s="47" t="s">
        <v>72</v>
      </c>
      <c r="G34" s="47" t="s">
        <v>86</v>
      </c>
      <c r="H34" s="44" t="s">
        <v>76</v>
      </c>
      <c r="I34" s="46">
        <f t="shared" ref="I34:K34" si="4">I35</f>
        <v>0.1</v>
      </c>
      <c r="J34" s="46">
        <f t="shared" si="4"/>
        <v>0.1</v>
      </c>
      <c r="K34" s="46">
        <f t="shared" si="4"/>
        <v>0.1</v>
      </c>
    </row>
    <row r="35" spans="1:11" ht="45" x14ac:dyDescent="0.25">
      <c r="A35" s="35" t="s">
        <v>53</v>
      </c>
      <c r="B35" s="34" t="s">
        <v>43</v>
      </c>
      <c r="C35" s="34" t="s">
        <v>51</v>
      </c>
      <c r="D35" s="47">
        <v>89</v>
      </c>
      <c r="E35" s="47">
        <v>1</v>
      </c>
      <c r="F35" s="47" t="s">
        <v>72</v>
      </c>
      <c r="G35" s="47" t="s">
        <v>86</v>
      </c>
      <c r="H35" s="44" t="s">
        <v>77</v>
      </c>
      <c r="I35" s="46">
        <f>'Приложение 3'!J37</f>
        <v>0.1</v>
      </c>
      <c r="J35" s="46">
        <f>'Приложение 3'!K37</f>
        <v>0.1</v>
      </c>
      <c r="K35" s="46">
        <f>'Приложение 3'!L37</f>
        <v>0.1</v>
      </c>
    </row>
    <row r="36" spans="1:11" ht="15" x14ac:dyDescent="0.25">
      <c r="A36" s="35" t="s">
        <v>59</v>
      </c>
      <c r="B36" s="34" t="s">
        <v>43</v>
      </c>
      <c r="C36" s="34" t="s">
        <v>18</v>
      </c>
      <c r="D36" s="47"/>
      <c r="E36" s="47"/>
      <c r="F36" s="47"/>
      <c r="G36" s="47"/>
      <c r="H36" s="44"/>
      <c r="I36" s="46">
        <f>I37</f>
        <v>5</v>
      </c>
      <c r="J36" s="46">
        <f>J37</f>
        <v>5</v>
      </c>
      <c r="K36" s="46">
        <f>K37</f>
        <v>5</v>
      </c>
    </row>
    <row r="37" spans="1:11" ht="75" x14ac:dyDescent="0.25">
      <c r="A37" s="35" t="s">
        <v>226</v>
      </c>
      <c r="B37" s="175" t="s">
        <v>43</v>
      </c>
      <c r="C37" s="175" t="s">
        <v>18</v>
      </c>
      <c r="D37" s="47" t="s">
        <v>87</v>
      </c>
      <c r="E37" s="47" t="s">
        <v>72</v>
      </c>
      <c r="F37" s="47"/>
      <c r="G37" s="47"/>
      <c r="H37" s="44"/>
      <c r="I37" s="54">
        <f t="shared" ref="I37:K39" si="5">I38</f>
        <v>5</v>
      </c>
      <c r="J37" s="45">
        <f t="shared" si="5"/>
        <v>5</v>
      </c>
      <c r="K37" s="45">
        <f t="shared" si="5"/>
        <v>5</v>
      </c>
    </row>
    <row r="38" spans="1:11" ht="90" x14ac:dyDescent="0.25">
      <c r="A38" s="35" t="s">
        <v>251</v>
      </c>
      <c r="B38" s="34" t="s">
        <v>43</v>
      </c>
      <c r="C38" s="34" t="s">
        <v>18</v>
      </c>
      <c r="D38" s="47" t="s">
        <v>87</v>
      </c>
      <c r="E38" s="47" t="s">
        <v>8</v>
      </c>
      <c r="F38" s="47"/>
      <c r="G38" s="47"/>
      <c r="H38" s="44"/>
      <c r="I38" s="45">
        <f t="shared" si="5"/>
        <v>5</v>
      </c>
      <c r="J38" s="45">
        <f t="shared" si="5"/>
        <v>5</v>
      </c>
      <c r="K38" s="45">
        <f t="shared" si="5"/>
        <v>5</v>
      </c>
    </row>
    <row r="39" spans="1:11" ht="60" x14ac:dyDescent="0.25">
      <c r="A39" s="35" t="s">
        <v>252</v>
      </c>
      <c r="B39" s="34" t="s">
        <v>43</v>
      </c>
      <c r="C39" s="34" t="s">
        <v>18</v>
      </c>
      <c r="D39" s="47" t="s">
        <v>87</v>
      </c>
      <c r="E39" s="47" t="s">
        <v>8</v>
      </c>
      <c r="F39" s="47" t="s">
        <v>72</v>
      </c>
      <c r="G39" s="47" t="s">
        <v>89</v>
      </c>
      <c r="H39" s="44"/>
      <c r="I39" s="45">
        <f t="shared" si="5"/>
        <v>5</v>
      </c>
      <c r="J39" s="45">
        <f t="shared" si="5"/>
        <v>5</v>
      </c>
      <c r="K39" s="45">
        <f t="shared" si="5"/>
        <v>5</v>
      </c>
    </row>
    <row r="40" spans="1:11" ht="15" x14ac:dyDescent="0.25">
      <c r="A40" s="35" t="s">
        <v>56</v>
      </c>
      <c r="B40" s="34" t="s">
        <v>43</v>
      </c>
      <c r="C40" s="34" t="s">
        <v>18</v>
      </c>
      <c r="D40" s="47" t="s">
        <v>87</v>
      </c>
      <c r="E40" s="47" t="s">
        <v>8</v>
      </c>
      <c r="F40" s="47" t="s">
        <v>72</v>
      </c>
      <c r="G40" s="47" t="s">
        <v>89</v>
      </c>
      <c r="H40" s="44" t="s">
        <v>78</v>
      </c>
      <c r="I40" s="45">
        <f>I41</f>
        <v>5</v>
      </c>
      <c r="J40" s="45">
        <f>J41</f>
        <v>5</v>
      </c>
      <c r="K40" s="45">
        <f>K41</f>
        <v>5</v>
      </c>
    </row>
    <row r="41" spans="1:11" ht="15" x14ac:dyDescent="0.25">
      <c r="A41" s="35" t="s">
        <v>60</v>
      </c>
      <c r="B41" s="34" t="s">
        <v>43</v>
      </c>
      <c r="C41" s="34" t="s">
        <v>18</v>
      </c>
      <c r="D41" s="47" t="s">
        <v>87</v>
      </c>
      <c r="E41" s="47" t="s">
        <v>8</v>
      </c>
      <c r="F41" s="47" t="s">
        <v>72</v>
      </c>
      <c r="G41" s="47" t="s">
        <v>89</v>
      </c>
      <c r="H41" s="44" t="s">
        <v>80</v>
      </c>
      <c r="I41" s="45">
        <f>'Приложение 3'!J43</f>
        <v>5</v>
      </c>
      <c r="J41" s="45">
        <f>'Приложение 3'!K43</f>
        <v>5</v>
      </c>
      <c r="K41" s="45">
        <f>'Приложение 3'!L43</f>
        <v>5</v>
      </c>
    </row>
    <row r="42" spans="1:11" ht="15" x14ac:dyDescent="0.25">
      <c r="A42" s="32" t="str">
        <f>'Приложение 3'!A44</f>
        <v>Национальная оборона</v>
      </c>
      <c r="B42" s="33" t="s">
        <v>45</v>
      </c>
      <c r="C42" s="34"/>
      <c r="D42" s="47"/>
      <c r="E42" s="47"/>
      <c r="F42" s="47"/>
      <c r="G42" s="47"/>
      <c r="H42" s="44"/>
      <c r="I42" s="45">
        <f>I43</f>
        <v>89.8</v>
      </c>
      <c r="J42" s="45">
        <f>J43</f>
        <v>92.8</v>
      </c>
      <c r="K42" s="45">
        <f>K43</f>
        <v>96</v>
      </c>
    </row>
    <row r="43" spans="1:11" ht="30" x14ac:dyDescent="0.25">
      <c r="A43" s="35" t="s">
        <v>164</v>
      </c>
      <c r="B43" s="34" t="s">
        <v>45</v>
      </c>
      <c r="C43" s="34" t="s">
        <v>62</v>
      </c>
      <c r="D43" s="47"/>
      <c r="E43" s="47"/>
      <c r="F43" s="47"/>
      <c r="G43" s="47"/>
      <c r="H43" s="44"/>
      <c r="I43" s="45">
        <f>I44</f>
        <v>89.8</v>
      </c>
      <c r="J43" s="45">
        <f t="shared" ref="J43:K43" si="6">J44</f>
        <v>92.8</v>
      </c>
      <c r="K43" s="45">
        <f t="shared" si="6"/>
        <v>96</v>
      </c>
    </row>
    <row r="44" spans="1:11" ht="48.75" customHeight="1" x14ac:dyDescent="0.25">
      <c r="A44" s="35" t="s">
        <v>165</v>
      </c>
      <c r="B44" s="34" t="s">
        <v>45</v>
      </c>
      <c r="C44" s="34" t="s">
        <v>62</v>
      </c>
      <c r="D44" s="47" t="s">
        <v>91</v>
      </c>
      <c r="E44" s="47" t="s">
        <v>88</v>
      </c>
      <c r="F44" s="47"/>
      <c r="G44" s="47"/>
      <c r="H44" s="44"/>
      <c r="I44" s="45">
        <f t="shared" ref="I44:K47" si="7">I45</f>
        <v>89.8</v>
      </c>
      <c r="J44" s="45">
        <f t="shared" si="7"/>
        <v>92.8</v>
      </c>
      <c r="K44" s="45">
        <f t="shared" si="7"/>
        <v>96</v>
      </c>
    </row>
    <row r="45" spans="1:11" ht="45" x14ac:dyDescent="0.25">
      <c r="A45" s="35" t="s">
        <v>166</v>
      </c>
      <c r="B45" s="34" t="s">
        <v>45</v>
      </c>
      <c r="C45" s="34" t="s">
        <v>62</v>
      </c>
      <c r="D45" s="47" t="s">
        <v>91</v>
      </c>
      <c r="E45" s="47" t="s">
        <v>10</v>
      </c>
      <c r="F45" s="47"/>
      <c r="G45" s="47"/>
      <c r="H45" s="44"/>
      <c r="I45" s="45">
        <f>I46</f>
        <v>89.8</v>
      </c>
      <c r="J45" s="45">
        <f t="shared" si="7"/>
        <v>92.8</v>
      </c>
      <c r="K45" s="45">
        <f t="shared" si="7"/>
        <v>96</v>
      </c>
    </row>
    <row r="46" spans="1:11" ht="60" x14ac:dyDescent="0.25">
      <c r="A46" s="37" t="s">
        <v>167</v>
      </c>
      <c r="B46" s="34" t="s">
        <v>45</v>
      </c>
      <c r="C46" s="34" t="s">
        <v>62</v>
      </c>
      <c r="D46" s="47" t="s">
        <v>91</v>
      </c>
      <c r="E46" s="47" t="s">
        <v>10</v>
      </c>
      <c r="F46" s="47" t="s">
        <v>45</v>
      </c>
      <c r="G46" s="47"/>
      <c r="H46" s="44"/>
      <c r="I46" s="45">
        <f t="shared" ref="I46:I47" si="8">I47</f>
        <v>89.8</v>
      </c>
      <c r="J46" s="45">
        <f t="shared" si="7"/>
        <v>92.8</v>
      </c>
      <c r="K46" s="45">
        <f t="shared" si="7"/>
        <v>96</v>
      </c>
    </row>
    <row r="47" spans="1:11" ht="45" x14ac:dyDescent="0.25">
      <c r="A47" s="35" t="s">
        <v>169</v>
      </c>
      <c r="B47" s="34" t="s">
        <v>45</v>
      </c>
      <c r="C47" s="34" t="s">
        <v>62</v>
      </c>
      <c r="D47" s="47" t="s">
        <v>91</v>
      </c>
      <c r="E47" s="47" t="s">
        <v>10</v>
      </c>
      <c r="F47" s="47" t="s">
        <v>45</v>
      </c>
      <c r="G47" s="47" t="s">
        <v>168</v>
      </c>
      <c r="H47" s="44"/>
      <c r="I47" s="45">
        <f t="shared" si="8"/>
        <v>89.8</v>
      </c>
      <c r="J47" s="45">
        <f t="shared" si="7"/>
        <v>92.8</v>
      </c>
      <c r="K47" s="45">
        <f t="shared" si="7"/>
        <v>96</v>
      </c>
    </row>
    <row r="48" spans="1:11" ht="105" x14ac:dyDescent="0.25">
      <c r="A48" s="35" t="s">
        <v>48</v>
      </c>
      <c r="B48" s="34" t="s">
        <v>45</v>
      </c>
      <c r="C48" s="34" t="s">
        <v>62</v>
      </c>
      <c r="D48" s="47" t="s">
        <v>91</v>
      </c>
      <c r="E48" s="47" t="s">
        <v>10</v>
      </c>
      <c r="F48" s="47" t="s">
        <v>45</v>
      </c>
      <c r="G48" s="47" t="s">
        <v>168</v>
      </c>
      <c r="H48" s="44" t="s">
        <v>74</v>
      </c>
      <c r="I48" s="45">
        <f>I51+I49</f>
        <v>89.8</v>
      </c>
      <c r="J48" s="45">
        <f t="shared" ref="J48:K48" si="9">J51+J49</f>
        <v>92.8</v>
      </c>
      <c r="K48" s="45">
        <f t="shared" si="9"/>
        <v>96</v>
      </c>
    </row>
    <row r="49" spans="1:11" ht="45" x14ac:dyDescent="0.25">
      <c r="A49" s="35" t="s">
        <v>49</v>
      </c>
      <c r="B49" s="34" t="s">
        <v>45</v>
      </c>
      <c r="C49" s="34" t="s">
        <v>62</v>
      </c>
      <c r="D49" s="47" t="s">
        <v>91</v>
      </c>
      <c r="E49" s="47" t="s">
        <v>10</v>
      </c>
      <c r="F49" s="47" t="s">
        <v>45</v>
      </c>
      <c r="G49" s="47" t="s">
        <v>168</v>
      </c>
      <c r="H49" s="44" t="s">
        <v>75</v>
      </c>
      <c r="I49" s="45">
        <f>I50</f>
        <v>84.8</v>
      </c>
      <c r="J49" s="45">
        <f t="shared" ref="J49:K49" si="10">J50</f>
        <v>87.8</v>
      </c>
      <c r="K49" s="45">
        <f t="shared" si="10"/>
        <v>91</v>
      </c>
    </row>
    <row r="50" spans="1:11" ht="44.25" customHeight="1" x14ac:dyDescent="0.25">
      <c r="A50" s="35" t="s">
        <v>52</v>
      </c>
      <c r="B50" s="34" t="s">
        <v>45</v>
      </c>
      <c r="C50" s="34" t="s">
        <v>62</v>
      </c>
      <c r="D50" s="47" t="s">
        <v>91</v>
      </c>
      <c r="E50" s="47" t="s">
        <v>10</v>
      </c>
      <c r="F50" s="47" t="s">
        <v>45</v>
      </c>
      <c r="G50" s="47" t="s">
        <v>168</v>
      </c>
      <c r="H50" s="44" t="s">
        <v>76</v>
      </c>
      <c r="I50" s="45">
        <f>'Приложение 3'!J51</f>
        <v>84.8</v>
      </c>
      <c r="J50" s="45">
        <f>'Приложение 3'!K51</f>
        <v>87.8</v>
      </c>
      <c r="K50" s="45">
        <f>'Приложение 3'!L51</f>
        <v>91</v>
      </c>
    </row>
    <row r="51" spans="1:11" ht="45" x14ac:dyDescent="0.25">
      <c r="A51" s="35" t="s">
        <v>53</v>
      </c>
      <c r="B51" s="34" t="s">
        <v>45</v>
      </c>
      <c r="C51" s="34" t="s">
        <v>62</v>
      </c>
      <c r="D51" s="47" t="s">
        <v>91</v>
      </c>
      <c r="E51" s="47" t="s">
        <v>10</v>
      </c>
      <c r="F51" s="47" t="s">
        <v>45</v>
      </c>
      <c r="G51" s="47" t="s">
        <v>168</v>
      </c>
      <c r="H51" s="44" t="s">
        <v>77</v>
      </c>
      <c r="I51" s="45">
        <f>'Приложение 3'!J53</f>
        <v>5</v>
      </c>
      <c r="J51" s="45">
        <f>'Приложение 3'!K53</f>
        <v>5</v>
      </c>
      <c r="K51" s="45">
        <f>'Приложение 3'!L53</f>
        <v>5</v>
      </c>
    </row>
    <row r="52" spans="1:11" ht="15" x14ac:dyDescent="0.25">
      <c r="A52" s="32" t="s">
        <v>63</v>
      </c>
      <c r="B52" s="33" t="s">
        <v>51</v>
      </c>
      <c r="C52" s="34"/>
      <c r="D52" s="47"/>
      <c r="E52" s="47"/>
      <c r="F52" s="47"/>
      <c r="G52" s="47"/>
      <c r="H52" s="44"/>
      <c r="I52" s="45">
        <f t="shared" ref="I52:K53" si="11">I53</f>
        <v>159.80000000000001</v>
      </c>
      <c r="J52" s="45">
        <f t="shared" si="11"/>
        <v>159.80000000000001</v>
      </c>
      <c r="K52" s="45">
        <f t="shared" si="11"/>
        <v>159.80000000000001</v>
      </c>
    </row>
    <row r="53" spans="1:11" ht="19.5" customHeight="1" x14ac:dyDescent="0.25">
      <c r="A53" s="35" t="s">
        <v>65</v>
      </c>
      <c r="B53" s="34" t="s">
        <v>51</v>
      </c>
      <c r="C53" s="34" t="s">
        <v>66</v>
      </c>
      <c r="D53" s="47"/>
      <c r="E53" s="47"/>
      <c r="F53" s="47"/>
      <c r="G53" s="47"/>
      <c r="H53" s="44"/>
      <c r="I53" s="45">
        <f t="shared" si="11"/>
        <v>159.80000000000001</v>
      </c>
      <c r="J53" s="45">
        <f t="shared" si="11"/>
        <v>159.80000000000001</v>
      </c>
      <c r="K53" s="45">
        <f t="shared" si="11"/>
        <v>159.80000000000001</v>
      </c>
    </row>
    <row r="54" spans="1:11" ht="90" x14ac:dyDescent="0.25">
      <c r="A54" s="38" t="s">
        <v>254</v>
      </c>
      <c r="B54" s="34" t="s">
        <v>51</v>
      </c>
      <c r="C54" s="34" t="s">
        <v>66</v>
      </c>
      <c r="D54" s="47" t="s">
        <v>17</v>
      </c>
      <c r="E54" s="47" t="s">
        <v>88</v>
      </c>
      <c r="F54" s="47"/>
      <c r="G54" s="47"/>
      <c r="H54" s="44"/>
      <c r="I54" s="45">
        <f>I56</f>
        <v>159.80000000000001</v>
      </c>
      <c r="J54" s="45">
        <f t="shared" ref="J54:K54" si="12">J56</f>
        <v>159.80000000000001</v>
      </c>
      <c r="K54" s="45">
        <f t="shared" si="12"/>
        <v>159.80000000000001</v>
      </c>
    </row>
    <row r="55" spans="1:11" ht="90" customHeight="1" x14ac:dyDescent="0.25">
      <c r="A55" s="38" t="str">
        <f>'Приложение 3'!A57</f>
        <v>Подпрограмма «Комплексного развития транспортной инфраструктуры Пушкинского сельского поселения Ромодановского муниципального района Республики Мордовия на 2018- 2028 года"</v>
      </c>
      <c r="B55" s="34" t="s">
        <v>51</v>
      </c>
      <c r="C55" s="34" t="s">
        <v>66</v>
      </c>
      <c r="D55" s="47" t="s">
        <v>17</v>
      </c>
      <c r="E55" s="47" t="s">
        <v>8</v>
      </c>
      <c r="F55" s="47"/>
      <c r="G55" s="47"/>
      <c r="H55" s="44"/>
      <c r="I55" s="45"/>
      <c r="J55" s="45"/>
      <c r="K55" s="45"/>
    </row>
    <row r="56" spans="1:11" ht="60" x14ac:dyDescent="0.25">
      <c r="A56" s="38" t="s">
        <v>260</v>
      </c>
      <c r="B56" s="34" t="s">
        <v>51</v>
      </c>
      <c r="C56" s="34" t="s">
        <v>66</v>
      </c>
      <c r="D56" s="47" t="s">
        <v>17</v>
      </c>
      <c r="E56" s="47" t="s">
        <v>8</v>
      </c>
      <c r="F56" s="47" t="s">
        <v>45</v>
      </c>
      <c r="G56" s="47"/>
      <c r="H56" s="44"/>
      <c r="I56" s="45">
        <f t="shared" ref="I56:I58" si="13">I57</f>
        <v>159.80000000000001</v>
      </c>
      <c r="J56" s="45">
        <f t="shared" ref="J56:K56" si="14">J57</f>
        <v>159.80000000000001</v>
      </c>
      <c r="K56" s="45">
        <f t="shared" si="14"/>
        <v>159.80000000000001</v>
      </c>
    </row>
    <row r="57" spans="1:11" ht="300" customHeight="1" x14ac:dyDescent="0.25">
      <c r="A57" s="205" t="s">
        <v>234</v>
      </c>
      <c r="B57" s="34" t="s">
        <v>51</v>
      </c>
      <c r="C57" s="34" t="s">
        <v>66</v>
      </c>
      <c r="D57" s="47" t="s">
        <v>17</v>
      </c>
      <c r="E57" s="47" t="s">
        <v>8</v>
      </c>
      <c r="F57" s="47" t="s">
        <v>45</v>
      </c>
      <c r="G57" s="47" t="s">
        <v>92</v>
      </c>
      <c r="H57" s="44"/>
      <c r="I57" s="45">
        <f>I58</f>
        <v>159.80000000000001</v>
      </c>
      <c r="J57" s="45">
        <f>J58</f>
        <v>159.80000000000001</v>
      </c>
      <c r="K57" s="45">
        <f>K58</f>
        <v>159.80000000000001</v>
      </c>
    </row>
    <row r="58" spans="1:11" ht="45" customHeight="1" x14ac:dyDescent="0.25">
      <c r="A58" s="35" t="s">
        <v>52</v>
      </c>
      <c r="B58" s="34" t="s">
        <v>51</v>
      </c>
      <c r="C58" s="34" t="s">
        <v>66</v>
      </c>
      <c r="D58" s="47" t="s">
        <v>17</v>
      </c>
      <c r="E58" s="47" t="s">
        <v>8</v>
      </c>
      <c r="F58" s="47" t="s">
        <v>45</v>
      </c>
      <c r="G58" s="47" t="s">
        <v>92</v>
      </c>
      <c r="H58" s="44" t="s">
        <v>76</v>
      </c>
      <c r="I58" s="45">
        <f t="shared" si="13"/>
        <v>159.80000000000001</v>
      </c>
      <c r="J58" s="45">
        <f>J59</f>
        <v>159.80000000000001</v>
      </c>
      <c r="K58" s="45">
        <f t="shared" ref="K58" si="15">K59</f>
        <v>159.80000000000001</v>
      </c>
    </row>
    <row r="59" spans="1:11" ht="45" x14ac:dyDescent="0.25">
      <c r="A59" s="35" t="s">
        <v>53</v>
      </c>
      <c r="B59" s="34" t="s">
        <v>51</v>
      </c>
      <c r="C59" s="34" t="s">
        <v>66</v>
      </c>
      <c r="D59" s="47" t="s">
        <v>17</v>
      </c>
      <c r="E59" s="47" t="s">
        <v>8</v>
      </c>
      <c r="F59" s="47" t="s">
        <v>45</v>
      </c>
      <c r="G59" s="47" t="s">
        <v>92</v>
      </c>
      <c r="H59" s="44" t="s">
        <v>77</v>
      </c>
      <c r="I59" s="45">
        <f>'Приложение 3'!J61</f>
        <v>159.80000000000001</v>
      </c>
      <c r="J59" s="45">
        <f>'Приложение 3'!K61</f>
        <v>159.80000000000001</v>
      </c>
      <c r="K59" s="45">
        <f>'Приложение 3'!L61</f>
        <v>159.80000000000001</v>
      </c>
    </row>
    <row r="60" spans="1:11" ht="21.75" customHeight="1" x14ac:dyDescent="0.25">
      <c r="A60" s="216" t="s">
        <v>67</v>
      </c>
      <c r="B60" s="214" t="s">
        <v>58</v>
      </c>
      <c r="C60" s="34"/>
      <c r="D60" s="47"/>
      <c r="E60" s="47"/>
      <c r="F60" s="47"/>
      <c r="G60" s="47"/>
      <c r="H60" s="44"/>
      <c r="I60" s="45">
        <f>I62</f>
        <v>102</v>
      </c>
      <c r="J60" s="45">
        <f t="shared" ref="J60:K60" si="16">J62</f>
        <v>100</v>
      </c>
      <c r="K60" s="45">
        <f t="shared" si="16"/>
        <v>100</v>
      </c>
    </row>
    <row r="61" spans="1:11" ht="15.75" customHeight="1" x14ac:dyDescent="0.25">
      <c r="A61" s="39" t="s">
        <v>73</v>
      </c>
      <c r="B61" s="175" t="s">
        <v>58</v>
      </c>
      <c r="C61" s="34" t="s">
        <v>62</v>
      </c>
      <c r="D61" s="47"/>
      <c r="E61" s="47"/>
      <c r="F61" s="47"/>
      <c r="G61" s="47"/>
      <c r="H61" s="44"/>
      <c r="I61" s="45"/>
      <c r="J61" s="45"/>
      <c r="K61" s="45"/>
    </row>
    <row r="62" spans="1:11" ht="90" x14ac:dyDescent="0.25">
      <c r="A62" s="39" t="s">
        <v>257</v>
      </c>
      <c r="B62" s="34" t="s">
        <v>58</v>
      </c>
      <c r="C62" s="34" t="s">
        <v>62</v>
      </c>
      <c r="D62" s="47" t="s">
        <v>17</v>
      </c>
      <c r="E62" s="47" t="s">
        <v>88</v>
      </c>
      <c r="F62" s="47"/>
      <c r="G62" s="47"/>
      <c r="H62" s="34"/>
      <c r="I62" s="45">
        <f>I64</f>
        <v>102</v>
      </c>
      <c r="J62" s="45">
        <f>J64</f>
        <v>100</v>
      </c>
      <c r="K62" s="45">
        <f>K64</f>
        <v>100</v>
      </c>
    </row>
    <row r="63" spans="1:11" ht="90.75" customHeight="1" x14ac:dyDescent="0.25">
      <c r="A63" s="39" t="str">
        <f>'Приложение 3'!A65</f>
        <v>Подпрограмма "Комплексного развития коммунальной  инфраструктуры Пушкинского сельского поселения  Ромодановского муниципального района Республики Мордовия на  2018-2028 года"</v>
      </c>
      <c r="B63" s="34" t="s">
        <v>58</v>
      </c>
      <c r="C63" s="34" t="s">
        <v>62</v>
      </c>
      <c r="D63" s="47" t="s">
        <v>17</v>
      </c>
      <c r="E63" s="47" t="s">
        <v>8</v>
      </c>
      <c r="F63" s="47"/>
      <c r="G63" s="47"/>
      <c r="H63" s="34"/>
      <c r="I63" s="45">
        <f>I64</f>
        <v>102</v>
      </c>
      <c r="J63" s="45">
        <f>J64</f>
        <v>100</v>
      </c>
      <c r="K63" s="45">
        <f>K64</f>
        <v>100</v>
      </c>
    </row>
    <row r="64" spans="1:11" ht="31.5" customHeight="1" x14ac:dyDescent="0.25">
      <c r="A64" s="40" t="s">
        <v>259</v>
      </c>
      <c r="B64" s="34" t="s">
        <v>58</v>
      </c>
      <c r="C64" s="34" t="s">
        <v>62</v>
      </c>
      <c r="D64" s="47" t="s">
        <v>17</v>
      </c>
      <c r="E64" s="47" t="s">
        <v>8</v>
      </c>
      <c r="F64" s="47" t="s">
        <v>43</v>
      </c>
      <c r="G64" s="47"/>
      <c r="H64" s="34"/>
      <c r="I64" s="45">
        <f>I65</f>
        <v>102</v>
      </c>
      <c r="J64" s="45">
        <f t="shared" ref="J64:K64" si="17">J65</f>
        <v>100</v>
      </c>
      <c r="K64" s="45">
        <f t="shared" si="17"/>
        <v>100</v>
      </c>
    </row>
    <row r="65" spans="1:11" ht="15" x14ac:dyDescent="0.25">
      <c r="A65" s="39" t="s">
        <v>171</v>
      </c>
      <c r="B65" s="34" t="s">
        <v>58</v>
      </c>
      <c r="C65" s="34" t="s">
        <v>62</v>
      </c>
      <c r="D65" s="47" t="s">
        <v>17</v>
      </c>
      <c r="E65" s="47" t="s">
        <v>8</v>
      </c>
      <c r="F65" s="47" t="s">
        <v>43</v>
      </c>
      <c r="G65" s="47" t="s">
        <v>170</v>
      </c>
      <c r="H65" s="34"/>
      <c r="I65" s="45">
        <f>I66+I69</f>
        <v>102</v>
      </c>
      <c r="J65" s="45">
        <f t="shared" ref="J65:K65" si="18">J66+J69</f>
        <v>100</v>
      </c>
      <c r="K65" s="45">
        <f t="shared" si="18"/>
        <v>100</v>
      </c>
    </row>
    <row r="66" spans="1:11" ht="45" x14ac:dyDescent="0.25">
      <c r="A66" s="35" t="s">
        <v>52</v>
      </c>
      <c r="B66" s="34" t="s">
        <v>58</v>
      </c>
      <c r="C66" s="34" t="s">
        <v>62</v>
      </c>
      <c r="D66" s="47" t="s">
        <v>17</v>
      </c>
      <c r="E66" s="47" t="s">
        <v>8</v>
      </c>
      <c r="F66" s="47" t="s">
        <v>43</v>
      </c>
      <c r="G66" s="47" t="s">
        <v>170</v>
      </c>
      <c r="H66" s="34" t="s">
        <v>76</v>
      </c>
      <c r="I66" s="45">
        <f t="shared" ref="I66:K67" si="19">I67</f>
        <v>86</v>
      </c>
      <c r="J66" s="45">
        <f t="shared" si="19"/>
        <v>50</v>
      </c>
      <c r="K66" s="45">
        <f t="shared" si="19"/>
        <v>50</v>
      </c>
    </row>
    <row r="67" spans="1:11" ht="45" x14ac:dyDescent="0.25">
      <c r="A67" s="35" t="s">
        <v>53</v>
      </c>
      <c r="B67" s="34" t="s">
        <v>58</v>
      </c>
      <c r="C67" s="34" t="s">
        <v>62</v>
      </c>
      <c r="D67" s="47" t="s">
        <v>17</v>
      </c>
      <c r="E67" s="47" t="s">
        <v>8</v>
      </c>
      <c r="F67" s="47" t="s">
        <v>43</v>
      </c>
      <c r="G67" s="47" t="s">
        <v>170</v>
      </c>
      <c r="H67" s="34" t="s">
        <v>77</v>
      </c>
      <c r="I67" s="45">
        <f t="shared" si="19"/>
        <v>86</v>
      </c>
      <c r="J67" s="45">
        <f t="shared" si="19"/>
        <v>50</v>
      </c>
      <c r="K67" s="45">
        <f t="shared" si="19"/>
        <v>50</v>
      </c>
    </row>
    <row r="68" spans="1:11" ht="30" x14ac:dyDescent="0.25">
      <c r="A68" s="39" t="s">
        <v>173</v>
      </c>
      <c r="B68" s="34" t="s">
        <v>58</v>
      </c>
      <c r="C68" s="34" t="s">
        <v>62</v>
      </c>
      <c r="D68" s="47" t="s">
        <v>17</v>
      </c>
      <c r="E68" s="47" t="s">
        <v>8</v>
      </c>
      <c r="F68" s="47" t="s">
        <v>43</v>
      </c>
      <c r="G68" s="47" t="s">
        <v>172</v>
      </c>
      <c r="H68" s="34"/>
      <c r="I68" s="45">
        <f>'Приложение 3'!J69</f>
        <v>86</v>
      </c>
      <c r="J68" s="45">
        <f>'Приложение 3'!K69</f>
        <v>50</v>
      </c>
      <c r="K68" s="45">
        <f>'Приложение 3'!L69</f>
        <v>50</v>
      </c>
    </row>
    <row r="69" spans="1:11" ht="45" x14ac:dyDescent="0.25">
      <c r="A69" s="35" t="s">
        <v>52</v>
      </c>
      <c r="B69" s="34" t="s">
        <v>58</v>
      </c>
      <c r="C69" s="34" t="s">
        <v>62</v>
      </c>
      <c r="D69" s="47" t="s">
        <v>17</v>
      </c>
      <c r="E69" s="47" t="s">
        <v>8</v>
      </c>
      <c r="F69" s="47" t="s">
        <v>43</v>
      </c>
      <c r="G69" s="47" t="s">
        <v>172</v>
      </c>
      <c r="H69" s="34" t="s">
        <v>76</v>
      </c>
      <c r="I69" s="45">
        <f>I70</f>
        <v>16</v>
      </c>
      <c r="J69" s="45">
        <f t="shared" ref="J69:K69" si="20">J70</f>
        <v>50</v>
      </c>
      <c r="K69" s="45">
        <f t="shared" si="20"/>
        <v>50</v>
      </c>
    </row>
    <row r="70" spans="1:11" ht="45" x14ac:dyDescent="0.25">
      <c r="A70" s="35" t="s">
        <v>53</v>
      </c>
      <c r="B70" s="34" t="s">
        <v>58</v>
      </c>
      <c r="C70" s="34" t="s">
        <v>62</v>
      </c>
      <c r="D70" s="47" t="s">
        <v>17</v>
      </c>
      <c r="E70" s="47" t="s">
        <v>8</v>
      </c>
      <c r="F70" s="47" t="s">
        <v>43</v>
      </c>
      <c r="G70" s="47" t="s">
        <v>172</v>
      </c>
      <c r="H70" s="34" t="s">
        <v>77</v>
      </c>
      <c r="I70" s="45">
        <f>'Приложение 3'!J72</f>
        <v>16</v>
      </c>
      <c r="J70" s="45">
        <f>'Приложение 3'!K72</f>
        <v>50</v>
      </c>
      <c r="K70" s="45">
        <f>'Приложение 3'!L72</f>
        <v>50</v>
      </c>
    </row>
    <row r="71" spans="1:11" ht="15" x14ac:dyDescent="0.25">
      <c r="A71" s="32" t="s">
        <v>68</v>
      </c>
      <c r="B71" s="33" t="s">
        <v>17</v>
      </c>
      <c r="C71" s="34"/>
      <c r="D71" s="47"/>
      <c r="E71" s="47"/>
      <c r="F71" s="47"/>
      <c r="G71" s="47"/>
      <c r="H71" s="34"/>
      <c r="I71" s="45">
        <f>I72</f>
        <v>34.799999999999997</v>
      </c>
      <c r="J71" s="45">
        <f>J72</f>
        <v>34.799999999999997</v>
      </c>
      <c r="K71" s="45">
        <f>K72</f>
        <v>34.799999999999997</v>
      </c>
    </row>
    <row r="72" spans="1:11" ht="15" x14ac:dyDescent="0.25">
      <c r="A72" s="35" t="s">
        <v>69</v>
      </c>
      <c r="B72" s="34" t="s">
        <v>17</v>
      </c>
      <c r="C72" s="34" t="s">
        <v>43</v>
      </c>
      <c r="D72" s="47"/>
      <c r="E72" s="47"/>
      <c r="F72" s="47"/>
      <c r="G72" s="47"/>
      <c r="H72" s="44"/>
      <c r="I72" s="45">
        <f t="shared" ref="I72:K75" si="21">I73</f>
        <v>34.799999999999997</v>
      </c>
      <c r="J72" s="54">
        <f t="shared" si="21"/>
        <v>34.799999999999997</v>
      </c>
      <c r="K72" s="45">
        <f t="shared" si="21"/>
        <v>34.799999999999997</v>
      </c>
    </row>
    <row r="73" spans="1:11" ht="75" x14ac:dyDescent="0.25">
      <c r="A73" s="35" t="s">
        <v>226</v>
      </c>
      <c r="B73" s="34" t="s">
        <v>17</v>
      </c>
      <c r="C73" s="34" t="s">
        <v>43</v>
      </c>
      <c r="D73" s="47" t="s">
        <v>87</v>
      </c>
      <c r="E73" s="47" t="s">
        <v>88</v>
      </c>
      <c r="F73" s="47"/>
      <c r="G73" s="47"/>
      <c r="H73" s="44"/>
      <c r="I73" s="45">
        <f t="shared" si="21"/>
        <v>34.799999999999997</v>
      </c>
      <c r="J73" s="45">
        <f t="shared" si="21"/>
        <v>34.799999999999997</v>
      </c>
      <c r="K73" s="45">
        <f t="shared" si="21"/>
        <v>34.799999999999997</v>
      </c>
    </row>
    <row r="74" spans="1:11" ht="90" x14ac:dyDescent="0.25">
      <c r="A74" s="35" t="s">
        <v>251</v>
      </c>
      <c r="B74" s="34" t="s">
        <v>17</v>
      </c>
      <c r="C74" s="34" t="s">
        <v>43</v>
      </c>
      <c r="D74" s="47" t="s">
        <v>87</v>
      </c>
      <c r="E74" s="47" t="s">
        <v>8</v>
      </c>
      <c r="F74" s="47"/>
      <c r="G74" s="47"/>
      <c r="H74" s="44"/>
      <c r="I74" s="45">
        <f t="shared" si="21"/>
        <v>34.799999999999997</v>
      </c>
      <c r="J74" s="45">
        <f t="shared" si="21"/>
        <v>34.799999999999997</v>
      </c>
      <c r="K74" s="45">
        <f t="shared" si="21"/>
        <v>34.799999999999997</v>
      </c>
    </row>
    <row r="75" spans="1:11" ht="30" x14ac:dyDescent="0.25">
      <c r="A75" s="35" t="s">
        <v>70</v>
      </c>
      <c r="B75" s="34" t="s">
        <v>17</v>
      </c>
      <c r="C75" s="34" t="s">
        <v>43</v>
      </c>
      <c r="D75" s="47" t="s">
        <v>87</v>
      </c>
      <c r="E75" s="47" t="s">
        <v>8</v>
      </c>
      <c r="F75" s="47" t="s">
        <v>72</v>
      </c>
      <c r="G75" s="47" t="s">
        <v>90</v>
      </c>
      <c r="H75" s="44"/>
      <c r="I75" s="45">
        <f t="shared" si="21"/>
        <v>34.799999999999997</v>
      </c>
      <c r="J75" s="45">
        <f t="shared" si="21"/>
        <v>34.799999999999997</v>
      </c>
      <c r="K75" s="45">
        <f t="shared" si="21"/>
        <v>34.799999999999997</v>
      </c>
    </row>
    <row r="76" spans="1:11" ht="30" x14ac:dyDescent="0.25">
      <c r="A76" s="35" t="s">
        <v>64</v>
      </c>
      <c r="B76" s="34" t="s">
        <v>17</v>
      </c>
      <c r="C76" s="34" t="s">
        <v>43</v>
      </c>
      <c r="D76" s="47" t="s">
        <v>87</v>
      </c>
      <c r="E76" s="47" t="s">
        <v>8</v>
      </c>
      <c r="F76" s="47" t="s">
        <v>72</v>
      </c>
      <c r="G76" s="47" t="s">
        <v>90</v>
      </c>
      <c r="H76" s="44" t="s">
        <v>81</v>
      </c>
      <c r="I76" s="45">
        <f>I77</f>
        <v>34.799999999999997</v>
      </c>
      <c r="J76" s="45">
        <f>J77</f>
        <v>34.799999999999997</v>
      </c>
      <c r="K76" s="45">
        <f>K77</f>
        <v>34.799999999999997</v>
      </c>
    </row>
    <row r="77" spans="1:11" ht="30" x14ac:dyDescent="0.25">
      <c r="A77" s="35" t="s">
        <v>71</v>
      </c>
      <c r="B77" s="34" t="s">
        <v>17</v>
      </c>
      <c r="C77" s="34" t="s">
        <v>43</v>
      </c>
      <c r="D77" s="47" t="s">
        <v>87</v>
      </c>
      <c r="E77" s="47" t="s">
        <v>8</v>
      </c>
      <c r="F77" s="47" t="s">
        <v>72</v>
      </c>
      <c r="G77" s="47" t="s">
        <v>90</v>
      </c>
      <c r="H77" s="44" t="s">
        <v>82</v>
      </c>
      <c r="I77" s="45">
        <f>'Приложение 3'!J79</f>
        <v>34.799999999999997</v>
      </c>
      <c r="J77" s="45">
        <f>'Приложение 3'!K79</f>
        <v>34.799999999999997</v>
      </c>
      <c r="K77" s="45">
        <f>'Приложение 3'!L79</f>
        <v>34.799999999999997</v>
      </c>
    </row>
    <row r="78" spans="1:11" ht="15" x14ac:dyDescent="0.25">
      <c r="A78" s="35" t="str">
        <f>'Приложение 3'!A80</f>
        <v>условно утвержденные расходы</v>
      </c>
      <c r="B78" s="34" t="s">
        <v>237</v>
      </c>
      <c r="C78" s="34"/>
      <c r="D78" s="47"/>
      <c r="E78" s="47"/>
      <c r="F78" s="47"/>
      <c r="G78" s="47"/>
      <c r="H78" s="53"/>
      <c r="I78" s="54"/>
      <c r="J78" s="54">
        <f>'Приложение 3'!K80</f>
        <v>27.5</v>
      </c>
      <c r="K78" s="54">
        <f t="shared" ref="K78:K83" si="22">K79</f>
        <v>59.6</v>
      </c>
    </row>
    <row r="79" spans="1:11" ht="15" x14ac:dyDescent="0.25">
      <c r="A79" s="35" t="str">
        <f>'Приложение 3'!A81</f>
        <v>условно утвержденные расходы</v>
      </c>
      <c r="B79" s="34" t="s">
        <v>237</v>
      </c>
      <c r="C79" s="34" t="s">
        <v>237</v>
      </c>
      <c r="D79" s="47"/>
      <c r="E79" s="47"/>
      <c r="F79" s="47"/>
      <c r="G79" s="47"/>
      <c r="H79" s="44"/>
      <c r="I79" s="45"/>
      <c r="J79" s="45">
        <f>'Приложение 3'!K81</f>
        <v>27.5</v>
      </c>
      <c r="K79" s="45">
        <f t="shared" si="22"/>
        <v>59.6</v>
      </c>
    </row>
    <row r="80" spans="1:11" ht="30.75" customHeight="1" x14ac:dyDescent="0.25">
      <c r="A80" s="35" t="str">
        <f>'Приложение 3'!A82</f>
        <v>обеспечение деятельности администрации</v>
      </c>
      <c r="B80" s="34" t="s">
        <v>237</v>
      </c>
      <c r="C80" s="34" t="s">
        <v>237</v>
      </c>
      <c r="D80" s="47" t="s">
        <v>238</v>
      </c>
      <c r="E80" s="47" t="s">
        <v>88</v>
      </c>
      <c r="F80" s="47"/>
      <c r="G80" s="47"/>
      <c r="H80" s="44"/>
      <c r="I80" s="45"/>
      <c r="J80" s="45">
        <f>'Приложение 3'!K82</f>
        <v>27.5</v>
      </c>
      <c r="K80" s="45">
        <f t="shared" si="22"/>
        <v>59.6</v>
      </c>
    </row>
    <row r="81" spans="1:11" ht="15" x14ac:dyDescent="0.25">
      <c r="A81" s="35" t="str">
        <f>'Приложение 3'!A83</f>
        <v xml:space="preserve">Высшее должностное лицо </v>
      </c>
      <c r="B81" s="34" t="s">
        <v>237</v>
      </c>
      <c r="C81" s="34" t="s">
        <v>237</v>
      </c>
      <c r="D81" s="47" t="s">
        <v>238</v>
      </c>
      <c r="E81" s="47" t="s">
        <v>8</v>
      </c>
      <c r="F81" s="47"/>
      <c r="G81" s="47"/>
      <c r="H81" s="44"/>
      <c r="I81" s="45"/>
      <c r="J81" s="45">
        <f>'Приложение 3'!K83</f>
        <v>27.5</v>
      </c>
      <c r="K81" s="45">
        <f t="shared" si="22"/>
        <v>59.6</v>
      </c>
    </row>
    <row r="82" spans="1:11" ht="15" x14ac:dyDescent="0.25">
      <c r="A82" s="35" t="str">
        <f>'Приложение 3'!A84</f>
        <v>условно утвержденные расходы</v>
      </c>
      <c r="B82" s="34" t="s">
        <v>237</v>
      </c>
      <c r="C82" s="34" t="s">
        <v>237</v>
      </c>
      <c r="D82" s="47" t="s">
        <v>238</v>
      </c>
      <c r="E82" s="47" t="s">
        <v>8</v>
      </c>
      <c r="F82" s="47" t="s">
        <v>72</v>
      </c>
      <c r="G82" s="47" t="s">
        <v>239</v>
      </c>
      <c r="H82" s="44"/>
      <c r="I82" s="45"/>
      <c r="J82" s="45">
        <f>'Приложение 3'!K84</f>
        <v>27.5</v>
      </c>
      <c r="K82" s="45">
        <f t="shared" si="22"/>
        <v>59.6</v>
      </c>
    </row>
    <row r="83" spans="1:11" ht="15" x14ac:dyDescent="0.25">
      <c r="A83" s="35" t="str">
        <f>'Приложение 3'!A85</f>
        <v>Иные бюджетные ассигнования</v>
      </c>
      <c r="B83" s="34" t="s">
        <v>237</v>
      </c>
      <c r="C83" s="34" t="s">
        <v>237</v>
      </c>
      <c r="D83" s="47" t="s">
        <v>238</v>
      </c>
      <c r="E83" s="47" t="s">
        <v>8</v>
      </c>
      <c r="F83" s="47" t="s">
        <v>72</v>
      </c>
      <c r="G83" s="47" t="s">
        <v>239</v>
      </c>
      <c r="H83" s="44" t="s">
        <v>78</v>
      </c>
      <c r="I83" s="45"/>
      <c r="J83" s="45">
        <f>'Приложение 3'!K85</f>
        <v>27.5</v>
      </c>
      <c r="K83" s="45">
        <f t="shared" si="22"/>
        <v>59.6</v>
      </c>
    </row>
    <row r="84" spans="1:11" ht="15" x14ac:dyDescent="0.25">
      <c r="A84" s="35" t="str">
        <f>'Приложение 3'!A86</f>
        <v>Резервные средства</v>
      </c>
      <c r="B84" s="34" t="s">
        <v>237</v>
      </c>
      <c r="C84" s="34" t="s">
        <v>237</v>
      </c>
      <c r="D84" s="47" t="s">
        <v>238</v>
      </c>
      <c r="E84" s="47" t="s">
        <v>8</v>
      </c>
      <c r="F84" s="47" t="s">
        <v>72</v>
      </c>
      <c r="G84" s="47" t="s">
        <v>239</v>
      </c>
      <c r="H84" s="44" t="s">
        <v>80</v>
      </c>
      <c r="I84" s="45"/>
      <c r="J84" s="45">
        <f>'Приложение 3'!K86</f>
        <v>27.5</v>
      </c>
      <c r="K84" s="45">
        <v>59.6</v>
      </c>
    </row>
  </sheetData>
  <autoFilter ref="A1:K84">
    <filterColumn colId="7" showButton="0"/>
    <filterColumn colId="8" showButton="0"/>
    <filterColumn colId="9" showButton="0"/>
  </autoFilter>
  <customSheetViews>
    <customSheetView guid="{146E8F15-80AC-4549-8E02-D6058BD21F29}" showPageBreaks="1" showAutoFilter="1" view="pageBreakPreview" topLeftCell="A136">
      <selection activeCell="A127" sqref="A127:XFD127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A1:K520">
        <filterColumn colId="7" showButton="0"/>
        <filterColumn colId="8" showButton="0"/>
        <filterColumn colId="9" showButton="0"/>
      </autoFilter>
    </customSheetView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A1:K520">
        <filterColumn colId="7" showButton="0">
          <filters blank="1"/>
        </filterColumn>
        <filterColumn colId="8" showButton="0"/>
        <filterColumn colId="9" showButton="0"/>
      </autoFilter>
    </customSheetView>
  </customSheetViews>
  <mergeCells count="8">
    <mergeCell ref="H1:K1"/>
    <mergeCell ref="A2:K2"/>
    <mergeCell ref="H3:K3"/>
    <mergeCell ref="B4:B5"/>
    <mergeCell ref="C4:C5"/>
    <mergeCell ref="D4:G5"/>
    <mergeCell ref="H4:H5"/>
    <mergeCell ref="I4:K4"/>
  </mergeCells>
  <conditionalFormatting sqref="B19:C19">
    <cfRule type="expression" dxfId="14" priority="4" stopIfTrue="1">
      <formula>$F19=""</formula>
    </cfRule>
    <cfRule type="expression" dxfId="13" priority="5" stopIfTrue="1">
      <formula>#REF!&lt;&gt;""</formula>
    </cfRule>
    <cfRule type="expression" dxfId="12" priority="6" stopIfTrue="1">
      <formula>AND($G19="",$F19&lt;&gt;"")</formula>
    </cfRule>
  </conditionalFormatting>
  <conditionalFormatting sqref="A48">
    <cfRule type="expression" dxfId="11" priority="22" stopIfTrue="1">
      <formula>$F48=""</formula>
    </cfRule>
    <cfRule type="expression" dxfId="10" priority="23" stopIfTrue="1">
      <formula>#REF!&lt;&gt;""</formula>
    </cfRule>
    <cfRule type="expression" dxfId="9" priority="24" stopIfTrue="1">
      <formula>AND($G48="",$F48&lt;&gt;"")</formula>
    </cfRule>
  </conditionalFormatting>
  <conditionalFormatting sqref="A48">
    <cfRule type="expression" dxfId="8" priority="13" stopIfTrue="1">
      <formula>$F48=""</formula>
    </cfRule>
    <cfRule type="expression" dxfId="7" priority="14" stopIfTrue="1">
      <formula>#REF!&lt;&gt;""</formula>
    </cfRule>
    <cfRule type="expression" dxfId="6" priority="15" stopIfTrue="1">
      <formula>AND($G48="",$F48&lt;&gt;"")</formula>
    </cfRule>
  </conditionalFormatting>
  <conditionalFormatting sqref="A47">
    <cfRule type="expression" dxfId="5" priority="1" stopIfTrue="1">
      <formula>$F47=""</formula>
    </cfRule>
    <cfRule type="expression" dxfId="4" priority="2" stopIfTrue="1">
      <formula>#REF!&lt;&gt;""</formula>
    </cfRule>
    <cfRule type="expression" dxfId="3" priority="3" stopIfTrue="1">
      <formula>AND($G47="",$F47&lt;&gt;"")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7"/>
  <sheetViews>
    <sheetView view="pageBreakPreview" topLeftCell="A103" zoomScaleSheetLayoutView="100" workbookViewId="0">
      <selection activeCell="J8" sqref="J8"/>
    </sheetView>
  </sheetViews>
  <sheetFormatPr defaultRowHeight="12.75" x14ac:dyDescent="0.2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4" customWidth="1"/>
    <col min="11" max="11" width="11.5" customWidth="1"/>
    <col min="12" max="12" width="14" customWidth="1"/>
    <col min="14" max="14" width="15.6640625" bestFit="1" customWidth="1"/>
  </cols>
  <sheetData>
    <row r="1" spans="1:12" ht="117" customHeight="1" x14ac:dyDescent="0.2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32" t="s">
        <v>240</v>
      </c>
      <c r="J1" s="233"/>
      <c r="K1" s="233"/>
      <c r="L1" s="233"/>
    </row>
    <row r="2" spans="1:12" ht="129.75" customHeight="1" x14ac:dyDescent="0.2">
      <c r="A2" s="234" t="s">
        <v>231</v>
      </c>
      <c r="B2" s="234"/>
      <c r="C2" s="234"/>
      <c r="D2" s="234"/>
      <c r="E2" s="234"/>
      <c r="F2" s="234"/>
      <c r="G2" s="234"/>
      <c r="H2" s="234"/>
      <c r="I2" s="234"/>
      <c r="J2" s="234"/>
      <c r="K2" s="234"/>
      <c r="L2" s="234"/>
    </row>
    <row r="3" spans="1:12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235" t="s">
        <v>1</v>
      </c>
      <c r="J3" s="235"/>
      <c r="K3" s="235"/>
      <c r="L3" s="235"/>
    </row>
    <row r="4" spans="1:12" ht="19.5" customHeight="1" x14ac:dyDescent="0.2">
      <c r="A4" s="236" t="s">
        <v>2</v>
      </c>
      <c r="B4" s="236" t="s">
        <v>5</v>
      </c>
      <c r="C4" s="236"/>
      <c r="D4" s="236"/>
      <c r="E4" s="236"/>
      <c r="F4" s="236" t="s">
        <v>22</v>
      </c>
      <c r="G4" s="236" t="s">
        <v>3</v>
      </c>
      <c r="H4" s="236" t="s">
        <v>4</v>
      </c>
      <c r="I4" s="236" t="s">
        <v>21</v>
      </c>
      <c r="J4" s="236" t="s">
        <v>7</v>
      </c>
      <c r="K4" s="236"/>
      <c r="L4" s="236"/>
    </row>
    <row r="5" spans="1:12" ht="14.85" customHeight="1" x14ac:dyDescent="0.2">
      <c r="A5" s="236" t="s">
        <v>0</v>
      </c>
      <c r="B5" s="236" t="s">
        <v>0</v>
      </c>
      <c r="C5" s="236"/>
      <c r="D5" s="236"/>
      <c r="E5" s="236"/>
      <c r="F5" s="236" t="s">
        <v>0</v>
      </c>
      <c r="G5" s="236" t="s">
        <v>0</v>
      </c>
      <c r="H5" s="236" t="s">
        <v>0</v>
      </c>
      <c r="I5" s="236" t="s">
        <v>0</v>
      </c>
      <c r="J5" s="159" t="s">
        <v>30</v>
      </c>
      <c r="K5" s="159" t="s">
        <v>31</v>
      </c>
      <c r="L5" s="159" t="s">
        <v>32</v>
      </c>
    </row>
    <row r="6" spans="1:12" ht="13.7" customHeight="1" x14ac:dyDescent="0.2">
      <c r="A6" s="160" t="s">
        <v>8</v>
      </c>
      <c r="B6" s="160" t="s">
        <v>9</v>
      </c>
      <c r="C6" s="160" t="s">
        <v>10</v>
      </c>
      <c r="D6" s="160" t="s">
        <v>11</v>
      </c>
      <c r="E6" s="160" t="s">
        <v>12</v>
      </c>
      <c r="F6" s="160" t="s">
        <v>13</v>
      </c>
      <c r="G6" s="160" t="s">
        <v>14</v>
      </c>
      <c r="H6" s="160" t="s">
        <v>15</v>
      </c>
      <c r="I6" s="160" t="s">
        <v>16</v>
      </c>
      <c r="J6" s="160" t="s">
        <v>17</v>
      </c>
      <c r="K6" s="160" t="s">
        <v>18</v>
      </c>
      <c r="L6" s="160" t="s">
        <v>20</v>
      </c>
    </row>
    <row r="7" spans="1:12" ht="13.7" customHeight="1" x14ac:dyDescent="0.2">
      <c r="A7" s="161" t="s">
        <v>19</v>
      </c>
      <c r="B7" s="162" t="s">
        <v>0</v>
      </c>
      <c r="C7" s="162" t="s">
        <v>0</v>
      </c>
      <c r="D7" s="162" t="s">
        <v>0</v>
      </c>
      <c r="E7" s="162" t="s">
        <v>0</v>
      </c>
      <c r="F7" s="162" t="s">
        <v>0</v>
      </c>
      <c r="G7" s="162" t="s">
        <v>0</v>
      </c>
      <c r="H7" s="162" t="s">
        <v>0</v>
      </c>
      <c r="I7" s="162" t="s">
        <v>0</v>
      </c>
      <c r="J7" s="163">
        <f>J8+J19+J32+J46+J102+J90+J96+J66</f>
        <v>1388.4</v>
      </c>
      <c r="K7" s="163">
        <f>K8+K19+K32+K46+K80+K102+K90+K96+K54</f>
        <v>1193.2</v>
      </c>
      <c r="L7" s="163">
        <f>L8+L19+L32+L46+L80+L102+L54+L90+L96</f>
        <v>1287.1999999999998</v>
      </c>
    </row>
    <row r="8" spans="1:12" ht="107.25" customHeight="1" x14ac:dyDescent="0.25">
      <c r="A8" s="38" t="s">
        <v>254</v>
      </c>
      <c r="B8" s="174" t="s">
        <v>17</v>
      </c>
      <c r="C8" s="174" t="s">
        <v>88</v>
      </c>
      <c r="D8" s="174"/>
      <c r="E8" s="174"/>
      <c r="F8" s="172"/>
      <c r="G8" s="167"/>
      <c r="H8" s="167"/>
      <c r="I8" s="167"/>
      <c r="J8" s="163">
        <f>J10</f>
        <v>159.80000000000001</v>
      </c>
      <c r="K8" s="163">
        <f>K10</f>
        <v>159.80000000000001</v>
      </c>
      <c r="L8" s="163">
        <f>L10</f>
        <v>159.80000000000001</v>
      </c>
    </row>
    <row r="9" spans="1:12" ht="107.25" customHeight="1" x14ac:dyDescent="0.25">
      <c r="A9" s="38" t="str">
        <f>'Приложение 3'!A57</f>
        <v>Подпрограмма «Комплексного развития транспортной инфраструктуры Пушкинского сельского поселения Ромодановского муниципального района Республики Мордовия на 2018- 2028 года"</v>
      </c>
      <c r="B9" s="180" t="s">
        <v>17</v>
      </c>
      <c r="C9" s="180" t="s">
        <v>8</v>
      </c>
      <c r="D9" s="180"/>
      <c r="E9" s="180"/>
      <c r="F9" s="179"/>
      <c r="G9" s="167"/>
      <c r="H9" s="167"/>
      <c r="I9" s="167"/>
      <c r="J9" s="163">
        <f>J10</f>
        <v>159.80000000000001</v>
      </c>
      <c r="K9" s="163">
        <f>K10</f>
        <v>159.80000000000001</v>
      </c>
      <c r="L9" s="163">
        <f>L10</f>
        <v>159.80000000000001</v>
      </c>
    </row>
    <row r="10" spans="1:12" ht="60.75" customHeight="1" x14ac:dyDescent="0.25">
      <c r="A10" s="38" t="s">
        <v>260</v>
      </c>
      <c r="B10" s="174" t="s">
        <v>17</v>
      </c>
      <c r="C10" s="174" t="s">
        <v>8</v>
      </c>
      <c r="D10" s="180" t="s">
        <v>45</v>
      </c>
      <c r="E10" s="174"/>
      <c r="F10" s="172"/>
      <c r="G10" s="167"/>
      <c r="H10" s="167"/>
      <c r="I10" s="167"/>
      <c r="J10" s="164">
        <f t="shared" ref="J10:J11" si="0">J11</f>
        <v>159.80000000000001</v>
      </c>
      <c r="K10" s="164">
        <f t="shared" ref="K10:K11" si="1">K11</f>
        <v>159.80000000000001</v>
      </c>
      <c r="L10" s="164">
        <f t="shared" ref="L10:L11" si="2">L11</f>
        <v>159.80000000000001</v>
      </c>
    </row>
    <row r="11" spans="1:12" ht="345" x14ac:dyDescent="0.25">
      <c r="A11" s="205" t="s">
        <v>234</v>
      </c>
      <c r="B11" s="174" t="s">
        <v>17</v>
      </c>
      <c r="C11" s="174" t="s">
        <v>8</v>
      </c>
      <c r="D11" s="180" t="s">
        <v>45</v>
      </c>
      <c r="E11" s="174" t="s">
        <v>92</v>
      </c>
      <c r="F11" s="172"/>
      <c r="G11" s="167"/>
      <c r="H11" s="167"/>
      <c r="I11" s="167"/>
      <c r="J11" s="164">
        <f t="shared" si="0"/>
        <v>159.80000000000001</v>
      </c>
      <c r="K11" s="164">
        <f t="shared" si="1"/>
        <v>159.80000000000001</v>
      </c>
      <c r="L11" s="164">
        <f t="shared" si="2"/>
        <v>159.80000000000001</v>
      </c>
    </row>
    <row r="12" spans="1:12" ht="44.25" customHeight="1" x14ac:dyDescent="0.25">
      <c r="A12" s="171" t="s">
        <v>52</v>
      </c>
      <c r="B12" s="174" t="s">
        <v>17</v>
      </c>
      <c r="C12" s="174" t="s">
        <v>8</v>
      </c>
      <c r="D12" s="180" t="s">
        <v>45</v>
      </c>
      <c r="E12" s="174" t="s">
        <v>92</v>
      </c>
      <c r="F12" s="172" t="s">
        <v>76</v>
      </c>
      <c r="G12" s="167"/>
      <c r="H12" s="167"/>
      <c r="I12" s="167"/>
      <c r="J12" s="164">
        <f t="shared" ref="J12:J15" si="3">J13</f>
        <v>159.80000000000001</v>
      </c>
      <c r="K12" s="164">
        <f t="shared" ref="K12:K15" si="4">K13</f>
        <v>159.80000000000001</v>
      </c>
      <c r="L12" s="164">
        <f t="shared" ref="L12:L15" si="5">L13</f>
        <v>159.80000000000001</v>
      </c>
    </row>
    <row r="13" spans="1:12" ht="60" x14ac:dyDescent="0.25">
      <c r="A13" s="171" t="s">
        <v>53</v>
      </c>
      <c r="B13" s="174" t="s">
        <v>17</v>
      </c>
      <c r="C13" s="174" t="s">
        <v>8</v>
      </c>
      <c r="D13" s="180" t="s">
        <v>45</v>
      </c>
      <c r="E13" s="174" t="s">
        <v>92</v>
      </c>
      <c r="F13" s="172" t="s">
        <v>77</v>
      </c>
      <c r="G13" s="167"/>
      <c r="H13" s="167"/>
      <c r="I13" s="167"/>
      <c r="J13" s="164">
        <f t="shared" si="3"/>
        <v>159.80000000000001</v>
      </c>
      <c r="K13" s="164">
        <f t="shared" si="4"/>
        <v>159.80000000000001</v>
      </c>
      <c r="L13" s="164">
        <f t="shared" si="5"/>
        <v>159.80000000000001</v>
      </c>
    </row>
    <row r="14" spans="1:12" ht="15" x14ac:dyDescent="0.25">
      <c r="A14" s="177" t="s">
        <v>63</v>
      </c>
      <c r="B14" s="174" t="s">
        <v>17</v>
      </c>
      <c r="C14" s="174" t="s">
        <v>8</v>
      </c>
      <c r="D14" s="180" t="s">
        <v>45</v>
      </c>
      <c r="E14" s="174" t="s">
        <v>92</v>
      </c>
      <c r="F14" s="172" t="s">
        <v>77</v>
      </c>
      <c r="G14" s="169" t="s">
        <v>51</v>
      </c>
      <c r="H14" s="169"/>
      <c r="I14" s="169"/>
      <c r="J14" s="164">
        <f t="shared" si="3"/>
        <v>159.80000000000001</v>
      </c>
      <c r="K14" s="164">
        <f t="shared" si="4"/>
        <v>159.80000000000001</v>
      </c>
      <c r="L14" s="164">
        <f t="shared" si="5"/>
        <v>159.80000000000001</v>
      </c>
    </row>
    <row r="15" spans="1:12" ht="15" x14ac:dyDescent="0.25">
      <c r="A15" s="178" t="s">
        <v>174</v>
      </c>
      <c r="B15" s="174" t="s">
        <v>17</v>
      </c>
      <c r="C15" s="174" t="s">
        <v>8</v>
      </c>
      <c r="D15" s="180" t="s">
        <v>45</v>
      </c>
      <c r="E15" s="174" t="s">
        <v>92</v>
      </c>
      <c r="F15" s="172" t="s">
        <v>77</v>
      </c>
      <c r="G15" s="169" t="s">
        <v>51</v>
      </c>
      <c r="H15" s="169" t="s">
        <v>66</v>
      </c>
      <c r="I15" s="169"/>
      <c r="J15" s="164">
        <f t="shared" si="3"/>
        <v>159.80000000000001</v>
      </c>
      <c r="K15" s="164">
        <f t="shared" si="4"/>
        <v>159.80000000000001</v>
      </c>
      <c r="L15" s="164">
        <f t="shared" si="5"/>
        <v>159.80000000000001</v>
      </c>
    </row>
    <row r="16" spans="1:12" ht="60" x14ac:dyDescent="0.25">
      <c r="A16" s="178" t="s">
        <v>250</v>
      </c>
      <c r="B16" s="174" t="s">
        <v>17</v>
      </c>
      <c r="C16" s="174" t="s">
        <v>8</v>
      </c>
      <c r="D16" s="180" t="s">
        <v>45</v>
      </c>
      <c r="E16" s="174" t="s">
        <v>92</v>
      </c>
      <c r="F16" s="172" t="s">
        <v>77</v>
      </c>
      <c r="G16" s="169" t="s">
        <v>51</v>
      </c>
      <c r="H16" s="169" t="s">
        <v>66</v>
      </c>
      <c r="I16" s="203" t="s">
        <v>225</v>
      </c>
      <c r="J16" s="164">
        <f>'Приложение 3'!J61</f>
        <v>159.80000000000001</v>
      </c>
      <c r="K16" s="164">
        <f>'Приложение 3'!K61</f>
        <v>159.80000000000001</v>
      </c>
      <c r="L16" s="164">
        <f>'Приложение 3'!L61</f>
        <v>159.80000000000001</v>
      </c>
    </row>
    <row r="17" spans="1:12" ht="105" x14ac:dyDescent="0.25">
      <c r="A17" s="39" t="s">
        <v>257</v>
      </c>
      <c r="B17" s="180" t="s">
        <v>17</v>
      </c>
      <c r="C17" s="180" t="s">
        <v>88</v>
      </c>
      <c r="D17" s="180"/>
      <c r="E17" s="180"/>
      <c r="F17" s="179"/>
      <c r="G17" s="169"/>
      <c r="H17" s="169"/>
      <c r="I17" s="203"/>
      <c r="J17" s="164">
        <f>J19</f>
        <v>102</v>
      </c>
      <c r="K17" s="164">
        <f>K19</f>
        <v>100</v>
      </c>
      <c r="L17" s="164">
        <f>L19</f>
        <v>100</v>
      </c>
    </row>
    <row r="18" spans="1:12" ht="105.75" customHeight="1" x14ac:dyDescent="0.25">
      <c r="A18" s="39" t="str">
        <f>'Приложение 3'!A65</f>
        <v>Подпрограмма "Комплексного развития коммунальной  инфраструктуры Пушкинского сельского поселения  Ромодановского муниципального района Республики Мордовия на  2018-2028 года"</v>
      </c>
      <c r="B18" s="180" t="s">
        <v>17</v>
      </c>
      <c r="C18" s="180" t="s">
        <v>8</v>
      </c>
      <c r="D18" s="180"/>
      <c r="E18" s="180"/>
      <c r="F18" s="179"/>
      <c r="G18" s="169"/>
      <c r="H18" s="169"/>
      <c r="I18" s="203"/>
      <c r="J18" s="164">
        <f>J19</f>
        <v>102</v>
      </c>
      <c r="K18" s="164">
        <f>K19</f>
        <v>100</v>
      </c>
      <c r="L18" s="164">
        <f>L19</f>
        <v>100</v>
      </c>
    </row>
    <row r="19" spans="1:12" ht="32.25" customHeight="1" x14ac:dyDescent="0.25">
      <c r="A19" s="40" t="s">
        <v>261</v>
      </c>
      <c r="B19" s="174" t="s">
        <v>17</v>
      </c>
      <c r="C19" s="174" t="s">
        <v>8</v>
      </c>
      <c r="D19" s="180" t="s">
        <v>227</v>
      </c>
      <c r="E19" s="174"/>
      <c r="F19" s="168"/>
      <c r="G19" s="167"/>
      <c r="H19" s="167"/>
      <c r="I19" s="167"/>
      <c r="J19" s="164">
        <f>J20+J26</f>
        <v>102</v>
      </c>
      <c r="K19" s="164">
        <f>K20+K26</f>
        <v>100</v>
      </c>
      <c r="L19" s="164">
        <f>L20+L26</f>
        <v>100</v>
      </c>
    </row>
    <row r="20" spans="1:12" ht="15" x14ac:dyDescent="0.25">
      <c r="A20" s="170" t="s">
        <v>171</v>
      </c>
      <c r="B20" s="174" t="s">
        <v>17</v>
      </c>
      <c r="C20" s="174" t="s">
        <v>8</v>
      </c>
      <c r="D20" s="180" t="s">
        <v>227</v>
      </c>
      <c r="E20" s="174" t="s">
        <v>170</v>
      </c>
      <c r="F20" s="168"/>
      <c r="G20" s="167"/>
      <c r="H20" s="167"/>
      <c r="I20" s="167"/>
      <c r="J20" s="164">
        <f t="shared" ref="J20:J24" si="6">J21</f>
        <v>86</v>
      </c>
      <c r="K20" s="164">
        <f t="shared" ref="K20:K24" si="7">K21</f>
        <v>50</v>
      </c>
      <c r="L20" s="164">
        <f t="shared" ref="L20:L24" si="8">L21</f>
        <v>50</v>
      </c>
    </row>
    <row r="21" spans="1:12" ht="46.5" customHeight="1" x14ac:dyDescent="0.25">
      <c r="A21" s="171" t="s">
        <v>52</v>
      </c>
      <c r="B21" s="174" t="s">
        <v>17</v>
      </c>
      <c r="C21" s="174" t="s">
        <v>8</v>
      </c>
      <c r="D21" s="180" t="s">
        <v>227</v>
      </c>
      <c r="E21" s="174" t="s">
        <v>170</v>
      </c>
      <c r="F21" s="168" t="s">
        <v>76</v>
      </c>
      <c r="G21" s="167"/>
      <c r="H21" s="167"/>
      <c r="I21" s="167"/>
      <c r="J21" s="164">
        <f t="shared" si="6"/>
        <v>86</v>
      </c>
      <c r="K21" s="164">
        <f t="shared" si="7"/>
        <v>50</v>
      </c>
      <c r="L21" s="164">
        <f t="shared" si="8"/>
        <v>50</v>
      </c>
    </row>
    <row r="22" spans="1:12" ht="60" x14ac:dyDescent="0.25">
      <c r="A22" s="171" t="s">
        <v>53</v>
      </c>
      <c r="B22" s="174" t="s">
        <v>17</v>
      </c>
      <c r="C22" s="174" t="s">
        <v>8</v>
      </c>
      <c r="D22" s="180" t="s">
        <v>227</v>
      </c>
      <c r="E22" s="174" t="s">
        <v>170</v>
      </c>
      <c r="F22" s="168" t="s">
        <v>77</v>
      </c>
      <c r="G22" s="167"/>
      <c r="H22" s="167"/>
      <c r="I22" s="167"/>
      <c r="J22" s="164">
        <f t="shared" si="6"/>
        <v>86</v>
      </c>
      <c r="K22" s="164">
        <f t="shared" si="7"/>
        <v>50</v>
      </c>
      <c r="L22" s="164">
        <f t="shared" si="8"/>
        <v>50</v>
      </c>
    </row>
    <row r="23" spans="1:12" ht="23.25" customHeight="1" x14ac:dyDescent="0.25">
      <c r="A23" s="178" t="s">
        <v>67</v>
      </c>
      <c r="B23" s="180" t="s">
        <v>17</v>
      </c>
      <c r="C23" s="180" t="s">
        <v>8</v>
      </c>
      <c r="D23" s="180" t="s">
        <v>227</v>
      </c>
      <c r="E23" s="180" t="s">
        <v>170</v>
      </c>
      <c r="F23" s="175" t="s">
        <v>77</v>
      </c>
      <c r="G23" s="176" t="s">
        <v>58</v>
      </c>
      <c r="H23" s="176"/>
      <c r="I23" s="176"/>
      <c r="J23" s="164">
        <f t="shared" si="6"/>
        <v>86</v>
      </c>
      <c r="K23" s="164">
        <f t="shared" si="7"/>
        <v>50</v>
      </c>
      <c r="L23" s="164">
        <f t="shared" si="8"/>
        <v>50</v>
      </c>
    </row>
    <row r="24" spans="1:12" ht="15" x14ac:dyDescent="0.25">
      <c r="A24" s="39" t="s">
        <v>73</v>
      </c>
      <c r="B24" s="180" t="s">
        <v>17</v>
      </c>
      <c r="C24" s="180" t="s">
        <v>8</v>
      </c>
      <c r="D24" s="180" t="s">
        <v>227</v>
      </c>
      <c r="E24" s="180" t="s">
        <v>170</v>
      </c>
      <c r="F24" s="175" t="s">
        <v>77</v>
      </c>
      <c r="G24" s="176" t="s">
        <v>58</v>
      </c>
      <c r="H24" s="176" t="s">
        <v>62</v>
      </c>
      <c r="I24" s="176"/>
      <c r="J24" s="164">
        <f t="shared" si="6"/>
        <v>86</v>
      </c>
      <c r="K24" s="164">
        <f t="shared" si="7"/>
        <v>50</v>
      </c>
      <c r="L24" s="164">
        <f t="shared" si="8"/>
        <v>50</v>
      </c>
    </row>
    <row r="25" spans="1:12" ht="60" x14ac:dyDescent="0.25">
      <c r="A25" s="178" t="s">
        <v>250</v>
      </c>
      <c r="B25" s="180" t="s">
        <v>17</v>
      </c>
      <c r="C25" s="180" t="s">
        <v>8</v>
      </c>
      <c r="D25" s="180" t="s">
        <v>227</v>
      </c>
      <c r="E25" s="180" t="s">
        <v>170</v>
      </c>
      <c r="F25" s="175" t="s">
        <v>77</v>
      </c>
      <c r="G25" s="176" t="s">
        <v>58</v>
      </c>
      <c r="H25" s="176" t="s">
        <v>62</v>
      </c>
      <c r="I25" s="204" t="s">
        <v>225</v>
      </c>
      <c r="J25" s="164">
        <f>'Приложение 3'!J69</f>
        <v>86</v>
      </c>
      <c r="K25" s="164">
        <f>'Приложение 3'!K69</f>
        <v>50</v>
      </c>
      <c r="L25" s="164">
        <f>'Приложение 3'!L69</f>
        <v>50</v>
      </c>
    </row>
    <row r="26" spans="1:12" ht="30" x14ac:dyDescent="0.25">
      <c r="A26" s="170" t="s">
        <v>173</v>
      </c>
      <c r="B26" s="174" t="s">
        <v>17</v>
      </c>
      <c r="C26" s="174" t="s">
        <v>8</v>
      </c>
      <c r="D26" s="180" t="s">
        <v>228</v>
      </c>
      <c r="E26" s="174" t="s">
        <v>172</v>
      </c>
      <c r="F26" s="168"/>
      <c r="G26" s="167"/>
      <c r="H26" s="167"/>
      <c r="I26" s="167"/>
      <c r="J26" s="164">
        <f t="shared" ref="J26:J30" si="9">J27</f>
        <v>16</v>
      </c>
      <c r="K26" s="164">
        <f t="shared" ref="K26:K30" si="10">K27</f>
        <v>50</v>
      </c>
      <c r="L26" s="164">
        <f t="shared" ref="L26:L30" si="11">L27</f>
        <v>50</v>
      </c>
    </row>
    <row r="27" spans="1:12" ht="47.25" customHeight="1" x14ac:dyDescent="0.25">
      <c r="A27" s="171" t="s">
        <v>52</v>
      </c>
      <c r="B27" s="174" t="s">
        <v>17</v>
      </c>
      <c r="C27" s="174" t="s">
        <v>8</v>
      </c>
      <c r="D27" s="180" t="s">
        <v>228</v>
      </c>
      <c r="E27" s="174" t="s">
        <v>172</v>
      </c>
      <c r="F27" s="168" t="s">
        <v>76</v>
      </c>
      <c r="G27" s="167"/>
      <c r="H27" s="167"/>
      <c r="I27" s="167"/>
      <c r="J27" s="164">
        <f t="shared" si="9"/>
        <v>16</v>
      </c>
      <c r="K27" s="164">
        <f t="shared" si="10"/>
        <v>50</v>
      </c>
      <c r="L27" s="164">
        <f t="shared" si="11"/>
        <v>50</v>
      </c>
    </row>
    <row r="28" spans="1:12" ht="60" x14ac:dyDescent="0.25">
      <c r="A28" s="171" t="s">
        <v>53</v>
      </c>
      <c r="B28" s="174" t="s">
        <v>17</v>
      </c>
      <c r="C28" s="174" t="s">
        <v>8</v>
      </c>
      <c r="D28" s="180" t="s">
        <v>228</v>
      </c>
      <c r="E28" s="174" t="s">
        <v>172</v>
      </c>
      <c r="F28" s="168" t="s">
        <v>77</v>
      </c>
      <c r="G28" s="167"/>
      <c r="H28" s="167"/>
      <c r="I28" s="167"/>
      <c r="J28" s="164">
        <f t="shared" si="9"/>
        <v>16</v>
      </c>
      <c r="K28" s="164">
        <f t="shared" si="10"/>
        <v>50</v>
      </c>
      <c r="L28" s="164">
        <f t="shared" si="11"/>
        <v>50</v>
      </c>
    </row>
    <row r="29" spans="1:12" ht="30" x14ac:dyDescent="0.25">
      <c r="A29" s="178" t="s">
        <v>67</v>
      </c>
      <c r="B29" s="174" t="s">
        <v>17</v>
      </c>
      <c r="C29" s="174" t="s">
        <v>8</v>
      </c>
      <c r="D29" s="180" t="s">
        <v>228</v>
      </c>
      <c r="E29" s="174" t="s">
        <v>172</v>
      </c>
      <c r="F29" s="168" t="s">
        <v>77</v>
      </c>
      <c r="G29" s="169" t="s">
        <v>58</v>
      </c>
      <c r="H29" s="169"/>
      <c r="I29" s="169"/>
      <c r="J29" s="164">
        <f t="shared" si="9"/>
        <v>16</v>
      </c>
      <c r="K29" s="164">
        <f t="shared" si="10"/>
        <v>50</v>
      </c>
      <c r="L29" s="164">
        <f t="shared" si="11"/>
        <v>50</v>
      </c>
    </row>
    <row r="30" spans="1:12" ht="15" x14ac:dyDescent="0.25">
      <c r="A30" s="39" t="s">
        <v>73</v>
      </c>
      <c r="B30" s="174" t="s">
        <v>17</v>
      </c>
      <c r="C30" s="174" t="s">
        <v>8</v>
      </c>
      <c r="D30" s="180" t="s">
        <v>228</v>
      </c>
      <c r="E30" s="174" t="s">
        <v>172</v>
      </c>
      <c r="F30" s="168" t="s">
        <v>77</v>
      </c>
      <c r="G30" s="169" t="s">
        <v>58</v>
      </c>
      <c r="H30" s="169" t="s">
        <v>62</v>
      </c>
      <c r="I30" s="169"/>
      <c r="J30" s="164">
        <f t="shared" si="9"/>
        <v>16</v>
      </c>
      <c r="K30" s="164">
        <f t="shared" si="10"/>
        <v>50</v>
      </c>
      <c r="L30" s="164">
        <f t="shared" si="11"/>
        <v>50</v>
      </c>
    </row>
    <row r="31" spans="1:12" ht="60" x14ac:dyDescent="0.25">
      <c r="A31" s="178" t="s">
        <v>250</v>
      </c>
      <c r="B31" s="174" t="s">
        <v>17</v>
      </c>
      <c r="C31" s="174" t="s">
        <v>8</v>
      </c>
      <c r="D31" s="180" t="s">
        <v>228</v>
      </c>
      <c r="E31" s="174" t="s">
        <v>172</v>
      </c>
      <c r="F31" s="168" t="s">
        <v>77</v>
      </c>
      <c r="G31" s="169" t="s">
        <v>58</v>
      </c>
      <c r="H31" s="169" t="s">
        <v>62</v>
      </c>
      <c r="I31" s="203" t="s">
        <v>225</v>
      </c>
      <c r="J31" s="164">
        <f>'Приложение 3'!J72</f>
        <v>16</v>
      </c>
      <c r="K31" s="164">
        <f>'Приложение 3'!K72</f>
        <v>50</v>
      </c>
      <c r="L31" s="164">
        <f>'Приложение 3'!L72</f>
        <v>50</v>
      </c>
    </row>
    <row r="32" spans="1:12" ht="60" x14ac:dyDescent="0.25">
      <c r="A32" s="171" t="s">
        <v>165</v>
      </c>
      <c r="B32" s="174" t="s">
        <v>91</v>
      </c>
      <c r="C32" s="174" t="s">
        <v>88</v>
      </c>
      <c r="D32" s="174"/>
      <c r="E32" s="174"/>
      <c r="F32" s="172"/>
      <c r="G32" s="167"/>
      <c r="H32" s="167"/>
      <c r="I32" s="167"/>
      <c r="J32" s="164">
        <f>J33</f>
        <v>89.8</v>
      </c>
      <c r="K32" s="164">
        <f t="shared" ref="K32:L32" si="12">K33</f>
        <v>92.8</v>
      </c>
      <c r="L32" s="164">
        <f t="shared" si="12"/>
        <v>96</v>
      </c>
    </row>
    <row r="33" spans="1:12" ht="45" x14ac:dyDescent="0.25">
      <c r="A33" s="171" t="s">
        <v>166</v>
      </c>
      <c r="B33" s="174" t="s">
        <v>91</v>
      </c>
      <c r="C33" s="174" t="s">
        <v>10</v>
      </c>
      <c r="D33" s="174"/>
      <c r="E33" s="174"/>
      <c r="F33" s="172"/>
      <c r="G33" s="167"/>
      <c r="H33" s="167"/>
      <c r="I33" s="167"/>
      <c r="J33" s="164">
        <f>J34</f>
        <v>89.8</v>
      </c>
      <c r="K33" s="164">
        <f t="shared" ref="K33:L44" si="13">K34</f>
        <v>92.8</v>
      </c>
      <c r="L33" s="164">
        <f t="shared" si="13"/>
        <v>96</v>
      </c>
    </row>
    <row r="34" spans="1:12" ht="75" x14ac:dyDescent="0.25">
      <c r="A34" s="173" t="s">
        <v>167</v>
      </c>
      <c r="B34" s="174" t="s">
        <v>91</v>
      </c>
      <c r="C34" s="174" t="s">
        <v>10</v>
      </c>
      <c r="D34" s="174" t="s">
        <v>45</v>
      </c>
      <c r="E34" s="174"/>
      <c r="F34" s="172"/>
      <c r="G34" s="167"/>
      <c r="H34" s="167"/>
      <c r="I34" s="167"/>
      <c r="J34" s="164">
        <f>J35</f>
        <v>89.8</v>
      </c>
      <c r="K34" s="164">
        <f t="shared" si="13"/>
        <v>92.8</v>
      </c>
      <c r="L34" s="164">
        <f t="shared" si="13"/>
        <v>96</v>
      </c>
    </row>
    <row r="35" spans="1:12" ht="60.75" customHeight="1" x14ac:dyDescent="0.25">
      <c r="A35" s="178" t="s">
        <v>169</v>
      </c>
      <c r="B35" s="174" t="s">
        <v>91</v>
      </c>
      <c r="C35" s="174" t="s">
        <v>10</v>
      </c>
      <c r="D35" s="174" t="s">
        <v>45</v>
      </c>
      <c r="E35" s="174" t="s">
        <v>168</v>
      </c>
      <c r="F35" s="172"/>
      <c r="G35" s="167"/>
      <c r="H35" s="167"/>
      <c r="I35" s="167"/>
      <c r="J35" s="164">
        <f>J41+J36</f>
        <v>89.8</v>
      </c>
      <c r="K35" s="164">
        <f t="shared" ref="K35:L35" si="14">K41+K36</f>
        <v>92.8</v>
      </c>
      <c r="L35" s="164">
        <f t="shared" si="14"/>
        <v>96</v>
      </c>
    </row>
    <row r="36" spans="1:12" ht="60.75" customHeight="1" x14ac:dyDescent="0.25">
      <c r="A36" s="35" t="s">
        <v>48</v>
      </c>
      <c r="B36" s="180" t="s">
        <v>91</v>
      </c>
      <c r="C36" s="180" t="s">
        <v>10</v>
      </c>
      <c r="D36" s="180" t="s">
        <v>45</v>
      </c>
      <c r="E36" s="180" t="s">
        <v>168</v>
      </c>
      <c r="F36" s="179" t="s">
        <v>74</v>
      </c>
      <c r="G36" s="167"/>
      <c r="H36" s="167"/>
      <c r="I36" s="167"/>
      <c r="J36" s="164">
        <f t="shared" ref="J36:J39" si="15">J37</f>
        <v>84.8</v>
      </c>
      <c r="K36" s="164">
        <f t="shared" si="13"/>
        <v>87.8</v>
      </c>
      <c r="L36" s="164">
        <f t="shared" si="13"/>
        <v>91</v>
      </c>
    </row>
    <row r="37" spans="1:12" ht="45.75" customHeight="1" x14ac:dyDescent="0.25">
      <c r="A37" s="35" t="s">
        <v>49</v>
      </c>
      <c r="B37" s="180" t="s">
        <v>91</v>
      </c>
      <c r="C37" s="180" t="s">
        <v>10</v>
      </c>
      <c r="D37" s="180" t="s">
        <v>45</v>
      </c>
      <c r="E37" s="180" t="s">
        <v>168</v>
      </c>
      <c r="F37" s="179" t="s">
        <v>75</v>
      </c>
      <c r="G37" s="167"/>
      <c r="H37" s="167"/>
      <c r="I37" s="167"/>
      <c r="J37" s="164">
        <f t="shared" si="15"/>
        <v>84.8</v>
      </c>
      <c r="K37" s="164">
        <f t="shared" si="13"/>
        <v>87.8</v>
      </c>
      <c r="L37" s="164">
        <f t="shared" si="13"/>
        <v>91</v>
      </c>
    </row>
    <row r="38" spans="1:12" ht="22.5" customHeight="1" x14ac:dyDescent="0.25">
      <c r="A38" s="178" t="s">
        <v>163</v>
      </c>
      <c r="B38" s="180" t="s">
        <v>91</v>
      </c>
      <c r="C38" s="180" t="s">
        <v>10</v>
      </c>
      <c r="D38" s="180" t="s">
        <v>45</v>
      </c>
      <c r="E38" s="180" t="s">
        <v>168</v>
      </c>
      <c r="F38" s="179" t="s">
        <v>75</v>
      </c>
      <c r="G38" s="169" t="s">
        <v>45</v>
      </c>
      <c r="H38" s="169"/>
      <c r="I38" s="169"/>
      <c r="J38" s="164">
        <f t="shared" si="15"/>
        <v>84.8</v>
      </c>
      <c r="K38" s="164">
        <f t="shared" si="13"/>
        <v>87.8</v>
      </c>
      <c r="L38" s="164">
        <f t="shared" si="13"/>
        <v>91</v>
      </c>
    </row>
    <row r="39" spans="1:12" ht="30" customHeight="1" x14ac:dyDescent="0.25">
      <c r="A39" s="178" t="s">
        <v>164</v>
      </c>
      <c r="B39" s="180" t="s">
        <v>91</v>
      </c>
      <c r="C39" s="180" t="s">
        <v>10</v>
      </c>
      <c r="D39" s="180" t="s">
        <v>45</v>
      </c>
      <c r="E39" s="180" t="s">
        <v>168</v>
      </c>
      <c r="F39" s="179" t="s">
        <v>75</v>
      </c>
      <c r="G39" s="169" t="s">
        <v>45</v>
      </c>
      <c r="H39" s="169" t="s">
        <v>62</v>
      </c>
      <c r="I39" s="169"/>
      <c r="J39" s="164">
        <f t="shared" si="15"/>
        <v>84.8</v>
      </c>
      <c r="K39" s="164">
        <f t="shared" si="13"/>
        <v>87.8</v>
      </c>
      <c r="L39" s="164">
        <f t="shared" si="13"/>
        <v>91</v>
      </c>
    </row>
    <row r="40" spans="1:12" ht="61.5" customHeight="1" x14ac:dyDescent="0.25">
      <c r="A40" s="178" t="s">
        <v>250</v>
      </c>
      <c r="B40" s="180" t="s">
        <v>91</v>
      </c>
      <c r="C40" s="180" t="s">
        <v>10</v>
      </c>
      <c r="D40" s="180" t="s">
        <v>45</v>
      </c>
      <c r="E40" s="180" t="s">
        <v>168</v>
      </c>
      <c r="F40" s="179" t="s">
        <v>75</v>
      </c>
      <c r="G40" s="169" t="s">
        <v>45</v>
      </c>
      <c r="H40" s="169" t="s">
        <v>62</v>
      </c>
      <c r="I40" s="203" t="s">
        <v>225</v>
      </c>
      <c r="J40" s="164">
        <f>'Приложение 3'!J51</f>
        <v>84.8</v>
      </c>
      <c r="K40" s="164">
        <f>'Приложение 3'!K51</f>
        <v>87.8</v>
      </c>
      <c r="L40" s="164">
        <f>'Приложение 3'!L51</f>
        <v>91</v>
      </c>
    </row>
    <row r="41" spans="1:12" ht="48" customHeight="1" x14ac:dyDescent="0.25">
      <c r="A41" s="171" t="s">
        <v>52</v>
      </c>
      <c r="B41" s="174" t="s">
        <v>91</v>
      </c>
      <c r="C41" s="174" t="s">
        <v>10</v>
      </c>
      <c r="D41" s="174" t="s">
        <v>45</v>
      </c>
      <c r="E41" s="174" t="s">
        <v>168</v>
      </c>
      <c r="F41" s="172" t="s">
        <v>76</v>
      </c>
      <c r="G41" s="167"/>
      <c r="H41" s="167"/>
      <c r="I41" s="167"/>
      <c r="J41" s="164">
        <f t="shared" ref="J41:J44" si="16">J42</f>
        <v>5</v>
      </c>
      <c r="K41" s="164">
        <f t="shared" si="13"/>
        <v>5</v>
      </c>
      <c r="L41" s="164">
        <f t="shared" si="13"/>
        <v>5</v>
      </c>
    </row>
    <row r="42" spans="1:12" ht="60" x14ac:dyDescent="0.25">
      <c r="A42" s="171" t="s">
        <v>53</v>
      </c>
      <c r="B42" s="174" t="s">
        <v>91</v>
      </c>
      <c r="C42" s="174" t="s">
        <v>10</v>
      </c>
      <c r="D42" s="174" t="s">
        <v>45</v>
      </c>
      <c r="E42" s="174" t="s">
        <v>168</v>
      </c>
      <c r="F42" s="172" t="s">
        <v>77</v>
      </c>
      <c r="G42" s="167"/>
      <c r="H42" s="167"/>
      <c r="I42" s="167"/>
      <c r="J42" s="164">
        <f t="shared" si="16"/>
        <v>5</v>
      </c>
      <c r="K42" s="164">
        <f t="shared" si="13"/>
        <v>5</v>
      </c>
      <c r="L42" s="164">
        <f t="shared" si="13"/>
        <v>5</v>
      </c>
    </row>
    <row r="43" spans="1:12" ht="15" x14ac:dyDescent="0.25">
      <c r="A43" s="178" t="s">
        <v>163</v>
      </c>
      <c r="B43" s="174" t="s">
        <v>91</v>
      </c>
      <c r="C43" s="174" t="s">
        <v>10</v>
      </c>
      <c r="D43" s="174" t="s">
        <v>45</v>
      </c>
      <c r="E43" s="174" t="s">
        <v>168</v>
      </c>
      <c r="F43" s="172" t="s">
        <v>77</v>
      </c>
      <c r="G43" s="169" t="s">
        <v>45</v>
      </c>
      <c r="H43" s="169"/>
      <c r="I43" s="169"/>
      <c r="J43" s="164">
        <f t="shared" si="16"/>
        <v>5</v>
      </c>
      <c r="K43" s="164">
        <f t="shared" si="13"/>
        <v>5</v>
      </c>
      <c r="L43" s="164">
        <f t="shared" si="13"/>
        <v>5</v>
      </c>
    </row>
    <row r="44" spans="1:12" ht="30" x14ac:dyDescent="0.25">
      <c r="A44" s="178" t="s">
        <v>164</v>
      </c>
      <c r="B44" s="174" t="s">
        <v>91</v>
      </c>
      <c r="C44" s="174" t="s">
        <v>10</v>
      </c>
      <c r="D44" s="174" t="s">
        <v>45</v>
      </c>
      <c r="E44" s="174" t="s">
        <v>168</v>
      </c>
      <c r="F44" s="172" t="s">
        <v>77</v>
      </c>
      <c r="G44" s="169" t="s">
        <v>45</v>
      </c>
      <c r="H44" s="169" t="s">
        <v>62</v>
      </c>
      <c r="I44" s="169"/>
      <c r="J44" s="164">
        <f t="shared" si="16"/>
        <v>5</v>
      </c>
      <c r="K44" s="164">
        <f t="shared" si="13"/>
        <v>5</v>
      </c>
      <c r="L44" s="164">
        <f t="shared" si="13"/>
        <v>5</v>
      </c>
    </row>
    <row r="45" spans="1:12" ht="60" x14ac:dyDescent="0.25">
      <c r="A45" s="178" t="s">
        <v>250</v>
      </c>
      <c r="B45" s="174" t="s">
        <v>91</v>
      </c>
      <c r="C45" s="174" t="s">
        <v>10</v>
      </c>
      <c r="D45" s="174" t="s">
        <v>45</v>
      </c>
      <c r="E45" s="174" t="s">
        <v>168</v>
      </c>
      <c r="F45" s="172" t="s">
        <v>77</v>
      </c>
      <c r="G45" s="169" t="s">
        <v>45</v>
      </c>
      <c r="H45" s="169" t="s">
        <v>62</v>
      </c>
      <c r="I45" s="203" t="s">
        <v>225</v>
      </c>
      <c r="J45" s="164">
        <f>'Приложение 3'!J53</f>
        <v>5</v>
      </c>
      <c r="K45" s="164">
        <f>'Приложение 3'!K53</f>
        <v>5</v>
      </c>
      <c r="L45" s="164">
        <f>'Приложение 3'!L53</f>
        <v>5</v>
      </c>
    </row>
    <row r="46" spans="1:12" ht="30" x14ac:dyDescent="0.25">
      <c r="A46" s="178" t="s">
        <v>218</v>
      </c>
      <c r="B46" s="174">
        <v>65</v>
      </c>
      <c r="C46" s="174">
        <v>0</v>
      </c>
      <c r="D46" s="174"/>
      <c r="E46" s="174"/>
      <c r="F46" s="168"/>
      <c r="G46" s="167"/>
      <c r="H46" s="167"/>
      <c r="I46" s="167"/>
      <c r="J46" s="164">
        <f>J47+J60</f>
        <v>436</v>
      </c>
      <c r="K46" s="164">
        <f t="shared" ref="K46:L46" si="17">K47+K66</f>
        <v>683.2</v>
      </c>
      <c r="L46" s="164">
        <f t="shared" si="17"/>
        <v>663</v>
      </c>
    </row>
    <row r="47" spans="1:12" ht="15" x14ac:dyDescent="0.25">
      <c r="A47" s="171" t="s">
        <v>46</v>
      </c>
      <c r="B47" s="174">
        <v>65</v>
      </c>
      <c r="C47" s="174">
        <v>1</v>
      </c>
      <c r="D47" s="174"/>
      <c r="E47" s="174"/>
      <c r="F47" s="168"/>
      <c r="G47" s="167"/>
      <c r="H47" s="167"/>
      <c r="I47" s="167"/>
      <c r="J47" s="164">
        <f>J48</f>
        <v>385.1</v>
      </c>
      <c r="K47" s="164">
        <f t="shared" ref="K47:L47" si="18">K48</f>
        <v>362.1</v>
      </c>
      <c r="L47" s="164">
        <f t="shared" si="18"/>
        <v>338.4</v>
      </c>
    </row>
    <row r="48" spans="1:12" ht="35.25" customHeight="1" x14ac:dyDescent="0.25">
      <c r="A48" s="171" t="s">
        <v>47</v>
      </c>
      <c r="B48" s="174">
        <v>65</v>
      </c>
      <c r="C48" s="174">
        <v>1</v>
      </c>
      <c r="D48" s="174" t="s">
        <v>72</v>
      </c>
      <c r="E48" s="174" t="s">
        <v>83</v>
      </c>
      <c r="F48" s="168"/>
      <c r="G48" s="167"/>
      <c r="H48" s="167"/>
      <c r="I48" s="167"/>
      <c r="J48" s="164">
        <f>J49</f>
        <v>385.1</v>
      </c>
      <c r="K48" s="164">
        <f t="shared" ref="K48:L52" si="19">K49</f>
        <v>362.1</v>
      </c>
      <c r="L48" s="164">
        <f t="shared" si="19"/>
        <v>338.4</v>
      </c>
    </row>
    <row r="49" spans="1:12" ht="120" x14ac:dyDescent="0.25">
      <c r="A49" s="171" t="s">
        <v>48</v>
      </c>
      <c r="B49" s="174">
        <v>65</v>
      </c>
      <c r="C49" s="174">
        <v>1</v>
      </c>
      <c r="D49" s="174" t="s">
        <v>72</v>
      </c>
      <c r="E49" s="174" t="s">
        <v>83</v>
      </c>
      <c r="F49" s="168" t="s">
        <v>74</v>
      </c>
      <c r="G49" s="167"/>
      <c r="H49" s="167"/>
      <c r="I49" s="167"/>
      <c r="J49" s="164">
        <f t="shared" ref="J49:J52" si="20">J50</f>
        <v>385.1</v>
      </c>
      <c r="K49" s="164">
        <f t="shared" si="19"/>
        <v>362.1</v>
      </c>
      <c r="L49" s="164">
        <f t="shared" si="19"/>
        <v>338.4</v>
      </c>
    </row>
    <row r="50" spans="1:12" ht="45" x14ac:dyDescent="0.25">
      <c r="A50" s="171" t="s">
        <v>49</v>
      </c>
      <c r="B50" s="174">
        <v>65</v>
      </c>
      <c r="C50" s="174">
        <v>1</v>
      </c>
      <c r="D50" s="174" t="s">
        <v>72</v>
      </c>
      <c r="E50" s="174" t="s">
        <v>83</v>
      </c>
      <c r="F50" s="168" t="s">
        <v>75</v>
      </c>
      <c r="G50" s="167"/>
      <c r="H50" s="167"/>
      <c r="I50" s="167"/>
      <c r="J50" s="164">
        <f t="shared" si="20"/>
        <v>385.1</v>
      </c>
      <c r="K50" s="164">
        <f t="shared" si="19"/>
        <v>362.1</v>
      </c>
      <c r="L50" s="164">
        <f t="shared" si="19"/>
        <v>338.4</v>
      </c>
    </row>
    <row r="51" spans="1:12" ht="15" x14ac:dyDescent="0.25">
      <c r="A51" s="178" t="s">
        <v>42</v>
      </c>
      <c r="B51" s="174">
        <v>65</v>
      </c>
      <c r="C51" s="174">
        <v>1</v>
      </c>
      <c r="D51" s="174" t="s">
        <v>72</v>
      </c>
      <c r="E51" s="174" t="s">
        <v>83</v>
      </c>
      <c r="F51" s="168" t="s">
        <v>75</v>
      </c>
      <c r="G51" s="169" t="s">
        <v>43</v>
      </c>
      <c r="H51" s="169"/>
      <c r="I51" s="169"/>
      <c r="J51" s="164">
        <f t="shared" si="20"/>
        <v>385.1</v>
      </c>
      <c r="K51" s="164">
        <f t="shared" si="19"/>
        <v>362.1</v>
      </c>
      <c r="L51" s="164">
        <f t="shared" si="19"/>
        <v>338.4</v>
      </c>
    </row>
    <row r="52" spans="1:12" ht="60" x14ac:dyDescent="0.25">
      <c r="A52" s="35" t="s">
        <v>44</v>
      </c>
      <c r="B52" s="174">
        <v>65</v>
      </c>
      <c r="C52" s="174">
        <v>1</v>
      </c>
      <c r="D52" s="174" t="s">
        <v>72</v>
      </c>
      <c r="E52" s="174" t="s">
        <v>83</v>
      </c>
      <c r="F52" s="168" t="s">
        <v>75</v>
      </c>
      <c r="G52" s="169" t="s">
        <v>43</v>
      </c>
      <c r="H52" s="169" t="s">
        <v>45</v>
      </c>
      <c r="I52" s="169"/>
      <c r="J52" s="164">
        <f t="shared" si="20"/>
        <v>385.1</v>
      </c>
      <c r="K52" s="164">
        <f t="shared" si="19"/>
        <v>362.1</v>
      </c>
      <c r="L52" s="164">
        <f t="shared" si="19"/>
        <v>338.4</v>
      </c>
    </row>
    <row r="53" spans="1:12" ht="60" x14ac:dyDescent="0.25">
      <c r="A53" s="178" t="s">
        <v>250</v>
      </c>
      <c r="B53" s="174">
        <v>65</v>
      </c>
      <c r="C53" s="174">
        <v>1</v>
      </c>
      <c r="D53" s="174" t="s">
        <v>72</v>
      </c>
      <c r="E53" s="174" t="s">
        <v>83</v>
      </c>
      <c r="F53" s="168" t="s">
        <v>75</v>
      </c>
      <c r="G53" s="169" t="s">
        <v>43</v>
      </c>
      <c r="H53" s="169" t="s">
        <v>45</v>
      </c>
      <c r="I53" s="203" t="s">
        <v>225</v>
      </c>
      <c r="J53" s="164">
        <f>'Приложение 3'!J15</f>
        <v>385.1</v>
      </c>
      <c r="K53" s="164">
        <f>'Приложение 3'!K15</f>
        <v>362.1</v>
      </c>
      <c r="L53" s="164">
        <f>'Приложение 3'!L15</f>
        <v>338.4</v>
      </c>
    </row>
    <row r="54" spans="1:12" ht="15" x14ac:dyDescent="0.25">
      <c r="A54" s="178" t="str">
        <f>'Приложение 4'!A82</f>
        <v>условно утвержденные расходы</v>
      </c>
      <c r="B54" s="180" t="s">
        <v>238</v>
      </c>
      <c r="C54" s="180" t="s">
        <v>8</v>
      </c>
      <c r="D54" s="180" t="s">
        <v>72</v>
      </c>
      <c r="E54" s="180" t="s">
        <v>239</v>
      </c>
      <c r="F54" s="175"/>
      <c r="G54" s="169"/>
      <c r="H54" s="169"/>
      <c r="I54" s="203"/>
      <c r="J54" s="164"/>
      <c r="K54" s="164">
        <f t="shared" ref="K54:L58" si="21">K55</f>
        <v>27.5</v>
      </c>
      <c r="L54" s="164">
        <f t="shared" si="21"/>
        <v>59.6</v>
      </c>
    </row>
    <row r="55" spans="1:12" ht="15" x14ac:dyDescent="0.25">
      <c r="A55" s="178" t="str">
        <f>'Приложение 4'!A83</f>
        <v>Иные бюджетные ассигнования</v>
      </c>
      <c r="B55" s="180" t="s">
        <v>238</v>
      </c>
      <c r="C55" s="180" t="s">
        <v>8</v>
      </c>
      <c r="D55" s="180" t="s">
        <v>72</v>
      </c>
      <c r="E55" s="180" t="s">
        <v>239</v>
      </c>
      <c r="F55" s="175" t="s">
        <v>78</v>
      </c>
      <c r="G55" s="169"/>
      <c r="H55" s="169"/>
      <c r="I55" s="203"/>
      <c r="J55" s="164"/>
      <c r="K55" s="164">
        <f t="shared" si="21"/>
        <v>27.5</v>
      </c>
      <c r="L55" s="164">
        <f t="shared" si="21"/>
        <v>59.6</v>
      </c>
    </row>
    <row r="56" spans="1:12" ht="15" x14ac:dyDescent="0.25">
      <c r="A56" s="178" t="str">
        <f>'Приложение 4'!A84</f>
        <v>Резервные средства</v>
      </c>
      <c r="B56" s="180" t="s">
        <v>238</v>
      </c>
      <c r="C56" s="180" t="s">
        <v>8</v>
      </c>
      <c r="D56" s="180" t="s">
        <v>72</v>
      </c>
      <c r="E56" s="180" t="s">
        <v>239</v>
      </c>
      <c r="F56" s="175" t="s">
        <v>80</v>
      </c>
      <c r="G56" s="169"/>
      <c r="H56" s="169"/>
      <c r="I56" s="203"/>
      <c r="J56" s="164"/>
      <c r="K56" s="164">
        <f t="shared" si="21"/>
        <v>27.5</v>
      </c>
      <c r="L56" s="164">
        <f t="shared" si="21"/>
        <v>59.6</v>
      </c>
    </row>
    <row r="57" spans="1:12" ht="15" x14ac:dyDescent="0.25">
      <c r="A57" s="178" t="str">
        <f>'Приложение 4'!A78</f>
        <v>условно утвержденные расходы</v>
      </c>
      <c r="B57" s="180" t="s">
        <v>238</v>
      </c>
      <c r="C57" s="180" t="s">
        <v>8</v>
      </c>
      <c r="D57" s="180" t="s">
        <v>72</v>
      </c>
      <c r="E57" s="180" t="s">
        <v>239</v>
      </c>
      <c r="F57" s="175" t="s">
        <v>80</v>
      </c>
      <c r="G57" s="212" t="s">
        <v>237</v>
      </c>
      <c r="H57" s="169"/>
      <c r="I57" s="203"/>
      <c r="J57" s="164"/>
      <c r="K57" s="164">
        <f t="shared" si="21"/>
        <v>27.5</v>
      </c>
      <c r="L57" s="164">
        <f t="shared" si="21"/>
        <v>59.6</v>
      </c>
    </row>
    <row r="58" spans="1:12" ht="15" x14ac:dyDescent="0.25">
      <c r="A58" s="178" t="str">
        <f>'Приложение 4'!A79</f>
        <v>условно утвержденные расходы</v>
      </c>
      <c r="B58" s="180" t="s">
        <v>238</v>
      </c>
      <c r="C58" s="180" t="s">
        <v>8</v>
      </c>
      <c r="D58" s="180" t="s">
        <v>72</v>
      </c>
      <c r="E58" s="180" t="s">
        <v>239</v>
      </c>
      <c r="F58" s="175" t="s">
        <v>80</v>
      </c>
      <c r="G58" s="212" t="s">
        <v>237</v>
      </c>
      <c r="H58" s="212" t="s">
        <v>237</v>
      </c>
      <c r="I58" s="203"/>
      <c r="J58" s="164"/>
      <c r="K58" s="164">
        <f t="shared" si="21"/>
        <v>27.5</v>
      </c>
      <c r="L58" s="164">
        <f t="shared" si="21"/>
        <v>59.6</v>
      </c>
    </row>
    <row r="59" spans="1:12" ht="60" x14ac:dyDescent="0.25">
      <c r="A59" s="178" t="s">
        <v>250</v>
      </c>
      <c r="B59" s="180" t="s">
        <v>238</v>
      </c>
      <c r="C59" s="180" t="s">
        <v>8</v>
      </c>
      <c r="D59" s="180" t="s">
        <v>72</v>
      </c>
      <c r="E59" s="180" t="s">
        <v>239</v>
      </c>
      <c r="F59" s="175" t="s">
        <v>80</v>
      </c>
      <c r="G59" s="212" t="s">
        <v>237</v>
      </c>
      <c r="H59" s="212" t="s">
        <v>237</v>
      </c>
      <c r="I59" s="212" t="s">
        <v>225</v>
      </c>
      <c r="J59" s="164"/>
      <c r="K59" s="164">
        <f>'Приложение 4'!J84</f>
        <v>27.5</v>
      </c>
      <c r="L59" s="164">
        <f>'Приложение 4'!K84</f>
        <v>59.6</v>
      </c>
    </row>
    <row r="60" spans="1:12" ht="94.5" customHeight="1" x14ac:dyDescent="0.25">
      <c r="A60" s="178" t="str">
        <f>'Приложение 3'!A16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60" s="180" t="s">
        <v>238</v>
      </c>
      <c r="C60" s="180" t="s">
        <v>8</v>
      </c>
      <c r="D60" s="180" t="s">
        <v>72</v>
      </c>
      <c r="E60" s="180" t="s">
        <v>268</v>
      </c>
      <c r="F60" s="175"/>
      <c r="G60" s="212"/>
      <c r="H60" s="212"/>
      <c r="I60" s="212"/>
      <c r="J60" s="164">
        <f>J61</f>
        <v>50.9</v>
      </c>
      <c r="K60" s="164"/>
      <c r="L60" s="164"/>
    </row>
    <row r="61" spans="1:12" ht="120.75" customHeight="1" x14ac:dyDescent="0.25">
      <c r="A61" s="178" t="str">
        <f>A49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61" s="180" t="s">
        <v>238</v>
      </c>
      <c r="C61" s="180" t="s">
        <v>8</v>
      </c>
      <c r="D61" s="180" t="s">
        <v>72</v>
      </c>
      <c r="E61" s="180" t="s">
        <v>268</v>
      </c>
      <c r="F61" s="175" t="s">
        <v>74</v>
      </c>
      <c r="G61" s="212"/>
      <c r="H61" s="212"/>
      <c r="I61" s="212"/>
      <c r="J61" s="164">
        <f>J62</f>
        <v>50.9</v>
      </c>
      <c r="K61" s="164"/>
      <c r="L61" s="164"/>
    </row>
    <row r="62" spans="1:12" ht="45.75" customHeight="1" x14ac:dyDescent="0.25">
      <c r="A62" s="178" t="str">
        <f>A50</f>
        <v>Расходы на выплаты персоналу государственных (муниципальных) органов</v>
      </c>
      <c r="B62" s="180" t="s">
        <v>238</v>
      </c>
      <c r="C62" s="180" t="s">
        <v>8</v>
      </c>
      <c r="D62" s="180" t="s">
        <v>72</v>
      </c>
      <c r="E62" s="180" t="s">
        <v>268</v>
      </c>
      <c r="F62" s="175" t="s">
        <v>75</v>
      </c>
      <c r="G62" s="212"/>
      <c r="H62" s="212"/>
      <c r="I62" s="212"/>
      <c r="J62" s="164">
        <f>J63</f>
        <v>50.9</v>
      </c>
      <c r="K62" s="164"/>
      <c r="L62" s="164"/>
    </row>
    <row r="63" spans="1:12" ht="15" x14ac:dyDescent="0.25">
      <c r="A63" s="178" t="str">
        <f>A51</f>
        <v>Общегосударственные вопросы</v>
      </c>
      <c r="B63" s="180" t="s">
        <v>238</v>
      </c>
      <c r="C63" s="180" t="s">
        <v>8</v>
      </c>
      <c r="D63" s="180" t="s">
        <v>72</v>
      </c>
      <c r="E63" s="180" t="s">
        <v>268</v>
      </c>
      <c r="F63" s="175" t="s">
        <v>75</v>
      </c>
      <c r="G63" s="221" t="s">
        <v>43</v>
      </c>
      <c r="H63" s="212"/>
      <c r="I63" s="212"/>
      <c r="J63" s="164">
        <f>J64</f>
        <v>50.9</v>
      </c>
      <c r="K63" s="164"/>
      <c r="L63" s="164"/>
    </row>
    <row r="64" spans="1:12" ht="60.75" customHeight="1" x14ac:dyDescent="0.25">
      <c r="A64" s="178" t="str">
        <f>A52</f>
        <v>Функционирование высшего должностного лица субъекта Российской Федерации и муниципального образования</v>
      </c>
      <c r="B64" s="180" t="s">
        <v>238</v>
      </c>
      <c r="C64" s="180" t="s">
        <v>8</v>
      </c>
      <c r="D64" s="180" t="s">
        <v>72</v>
      </c>
      <c r="E64" s="180" t="s">
        <v>268</v>
      </c>
      <c r="F64" s="175" t="s">
        <v>75</v>
      </c>
      <c r="G64" s="221" t="s">
        <v>43</v>
      </c>
      <c r="H64" s="221" t="s">
        <v>45</v>
      </c>
      <c r="I64" s="212"/>
      <c r="J64" s="164">
        <f>J65</f>
        <v>50.9</v>
      </c>
      <c r="K64" s="164"/>
      <c r="L64" s="164"/>
    </row>
    <row r="65" spans="1:12" ht="64.5" customHeight="1" x14ac:dyDescent="0.25">
      <c r="A65" s="178" t="str">
        <f>A59</f>
        <v>Администрация Пушкинского сельского поселения Ромодановского муниципального района Республики Мордовия</v>
      </c>
      <c r="B65" s="180" t="s">
        <v>238</v>
      </c>
      <c r="C65" s="180" t="s">
        <v>8</v>
      </c>
      <c r="D65" s="180" t="s">
        <v>72</v>
      </c>
      <c r="E65" s="180" t="s">
        <v>268</v>
      </c>
      <c r="F65" s="175" t="s">
        <v>75</v>
      </c>
      <c r="G65" s="221" t="s">
        <v>43</v>
      </c>
      <c r="H65" s="221" t="s">
        <v>45</v>
      </c>
      <c r="I65" s="221" t="s">
        <v>225</v>
      </c>
      <c r="J65" s="164">
        <f>'Приложение 3'!J18</f>
        <v>50.9</v>
      </c>
      <c r="K65" s="164"/>
      <c r="L65" s="164"/>
    </row>
    <row r="66" spans="1:12" ht="45" x14ac:dyDescent="0.25">
      <c r="A66" s="35" t="s">
        <v>219</v>
      </c>
      <c r="B66" s="174">
        <v>65</v>
      </c>
      <c r="C66" s="174">
        <v>2</v>
      </c>
      <c r="D66" s="174"/>
      <c r="E66" s="174"/>
      <c r="F66" s="172"/>
      <c r="G66" s="167"/>
      <c r="H66" s="167"/>
      <c r="I66" s="167"/>
      <c r="J66" s="164">
        <f>J67+J73+J79</f>
        <v>560.9</v>
      </c>
      <c r="K66" s="164">
        <f>K67</f>
        <v>321.10000000000002</v>
      </c>
      <c r="L66" s="164">
        <f>L67</f>
        <v>324.60000000000002</v>
      </c>
    </row>
    <row r="67" spans="1:12" ht="45" x14ac:dyDescent="0.25">
      <c r="A67" s="171" t="s">
        <v>54</v>
      </c>
      <c r="B67" s="174">
        <v>65</v>
      </c>
      <c r="C67" s="174">
        <v>2</v>
      </c>
      <c r="D67" s="174" t="s">
        <v>72</v>
      </c>
      <c r="E67" s="174" t="s">
        <v>84</v>
      </c>
      <c r="F67" s="172"/>
      <c r="G67" s="167"/>
      <c r="H67" s="167"/>
      <c r="I67" s="167"/>
      <c r="J67" s="164">
        <f>J68</f>
        <v>326.89999999999998</v>
      </c>
      <c r="K67" s="164">
        <f t="shared" ref="K67:L67" si="22">K68</f>
        <v>321.10000000000002</v>
      </c>
      <c r="L67" s="164">
        <f t="shared" si="22"/>
        <v>324.60000000000002</v>
      </c>
    </row>
    <row r="68" spans="1:12" ht="120" x14ac:dyDescent="0.25">
      <c r="A68" s="171" t="s">
        <v>48</v>
      </c>
      <c r="B68" s="174">
        <v>65</v>
      </c>
      <c r="C68" s="174">
        <v>2</v>
      </c>
      <c r="D68" s="174" t="s">
        <v>72</v>
      </c>
      <c r="E68" s="174" t="s">
        <v>84</v>
      </c>
      <c r="F68" s="172" t="s">
        <v>74</v>
      </c>
      <c r="G68" s="167"/>
      <c r="H68" s="167"/>
      <c r="I68" s="167"/>
      <c r="J68" s="164">
        <f t="shared" ref="J68:J71" si="23">J69</f>
        <v>326.89999999999998</v>
      </c>
      <c r="K68" s="164">
        <f t="shared" ref="K68:K71" si="24">K69</f>
        <v>321.10000000000002</v>
      </c>
      <c r="L68" s="164">
        <f t="shared" ref="L68:L71" si="25">L69</f>
        <v>324.60000000000002</v>
      </c>
    </row>
    <row r="69" spans="1:12" ht="45" x14ac:dyDescent="0.25">
      <c r="A69" s="171" t="s">
        <v>49</v>
      </c>
      <c r="B69" s="174">
        <v>65</v>
      </c>
      <c r="C69" s="174">
        <v>2</v>
      </c>
      <c r="D69" s="174" t="s">
        <v>72</v>
      </c>
      <c r="E69" s="174" t="s">
        <v>84</v>
      </c>
      <c r="F69" s="172" t="s">
        <v>75</v>
      </c>
      <c r="G69" s="167"/>
      <c r="H69" s="167"/>
      <c r="I69" s="167"/>
      <c r="J69" s="164">
        <f t="shared" si="23"/>
        <v>326.89999999999998</v>
      </c>
      <c r="K69" s="164">
        <f t="shared" si="24"/>
        <v>321.10000000000002</v>
      </c>
      <c r="L69" s="164">
        <f t="shared" si="25"/>
        <v>324.60000000000002</v>
      </c>
    </row>
    <row r="70" spans="1:12" ht="19.5" customHeight="1" x14ac:dyDescent="0.25">
      <c r="A70" s="178" t="s">
        <v>42</v>
      </c>
      <c r="B70" s="174">
        <v>65</v>
      </c>
      <c r="C70" s="174">
        <v>2</v>
      </c>
      <c r="D70" s="174" t="s">
        <v>72</v>
      </c>
      <c r="E70" s="174" t="s">
        <v>84</v>
      </c>
      <c r="F70" s="172" t="s">
        <v>75</v>
      </c>
      <c r="G70" s="169" t="s">
        <v>43</v>
      </c>
      <c r="H70" s="169"/>
      <c r="I70" s="169"/>
      <c r="J70" s="164">
        <f t="shared" si="23"/>
        <v>326.89999999999998</v>
      </c>
      <c r="K70" s="164">
        <f t="shared" si="24"/>
        <v>321.10000000000002</v>
      </c>
      <c r="L70" s="164">
        <f t="shared" si="25"/>
        <v>324.60000000000002</v>
      </c>
    </row>
    <row r="71" spans="1:12" ht="91.5" customHeight="1" x14ac:dyDescent="0.25">
      <c r="A71" s="35" t="s">
        <v>50</v>
      </c>
      <c r="B71" s="174">
        <v>65</v>
      </c>
      <c r="C71" s="174">
        <v>2</v>
      </c>
      <c r="D71" s="174" t="s">
        <v>72</v>
      </c>
      <c r="E71" s="174" t="s">
        <v>84</v>
      </c>
      <c r="F71" s="172" t="s">
        <v>75</v>
      </c>
      <c r="G71" s="169" t="s">
        <v>43</v>
      </c>
      <c r="H71" s="169" t="s">
        <v>51</v>
      </c>
      <c r="I71" s="169"/>
      <c r="J71" s="164">
        <f t="shared" si="23"/>
        <v>326.89999999999998</v>
      </c>
      <c r="K71" s="164">
        <f t="shared" si="24"/>
        <v>321.10000000000002</v>
      </c>
      <c r="L71" s="164">
        <f t="shared" si="25"/>
        <v>324.60000000000002</v>
      </c>
    </row>
    <row r="72" spans="1:12" ht="60" x14ac:dyDescent="0.25">
      <c r="A72" s="178" t="s">
        <v>250</v>
      </c>
      <c r="B72" s="174">
        <v>65</v>
      </c>
      <c r="C72" s="174">
        <v>2</v>
      </c>
      <c r="D72" s="174" t="s">
        <v>72</v>
      </c>
      <c r="E72" s="174" t="s">
        <v>84</v>
      </c>
      <c r="F72" s="172" t="s">
        <v>75</v>
      </c>
      <c r="G72" s="169" t="s">
        <v>43</v>
      </c>
      <c r="H72" s="169" t="s">
        <v>51</v>
      </c>
      <c r="I72" s="203" t="s">
        <v>225</v>
      </c>
      <c r="J72" s="164">
        <f>'Приложение 3'!J24</f>
        <v>326.89999999999998</v>
      </c>
      <c r="K72" s="164">
        <f>'Приложение 3'!K24</f>
        <v>321.10000000000002</v>
      </c>
      <c r="L72" s="164">
        <f>'Приложение 3'!L24</f>
        <v>324.60000000000002</v>
      </c>
    </row>
    <row r="73" spans="1:12" ht="89.25" customHeight="1" x14ac:dyDescent="0.25">
      <c r="A73" s="178" t="str">
        <f>'Приложение 3'!A25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73" s="180" t="s">
        <v>238</v>
      </c>
      <c r="C73" s="180" t="s">
        <v>9</v>
      </c>
      <c r="D73" s="180" t="s">
        <v>72</v>
      </c>
      <c r="E73" s="180" t="s">
        <v>268</v>
      </c>
      <c r="F73" s="179"/>
      <c r="G73" s="169"/>
      <c r="H73" s="169"/>
      <c r="I73" s="203"/>
      <c r="J73" s="164">
        <f>J74</f>
        <v>51</v>
      </c>
      <c r="K73" s="164"/>
      <c r="L73" s="164"/>
    </row>
    <row r="74" spans="1:12" ht="118.5" customHeight="1" x14ac:dyDescent="0.25">
      <c r="A74" s="178" t="str">
        <f>A68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74" s="180" t="s">
        <v>238</v>
      </c>
      <c r="C74" s="180" t="s">
        <v>9</v>
      </c>
      <c r="D74" s="180" t="s">
        <v>72</v>
      </c>
      <c r="E74" s="180" t="s">
        <v>268</v>
      </c>
      <c r="F74" s="179" t="s">
        <v>74</v>
      </c>
      <c r="G74" s="169"/>
      <c r="H74" s="169"/>
      <c r="I74" s="203"/>
      <c r="J74" s="164">
        <f>J75</f>
        <v>51</v>
      </c>
      <c r="K74" s="164"/>
      <c r="L74" s="164"/>
    </row>
    <row r="75" spans="1:12" ht="45.75" customHeight="1" x14ac:dyDescent="0.25">
      <c r="A75" s="178" t="str">
        <f>A69</f>
        <v>Расходы на выплаты персоналу государственных (муниципальных) органов</v>
      </c>
      <c r="B75" s="180" t="s">
        <v>238</v>
      </c>
      <c r="C75" s="180" t="s">
        <v>9</v>
      </c>
      <c r="D75" s="180" t="s">
        <v>72</v>
      </c>
      <c r="E75" s="180" t="s">
        <v>268</v>
      </c>
      <c r="F75" s="179" t="s">
        <v>75</v>
      </c>
      <c r="G75" s="169"/>
      <c r="H75" s="169"/>
      <c r="I75" s="203"/>
      <c r="J75" s="164">
        <f>J76</f>
        <v>51</v>
      </c>
      <c r="K75" s="164"/>
      <c r="L75" s="164"/>
    </row>
    <row r="76" spans="1:12" ht="15" x14ac:dyDescent="0.25">
      <c r="A76" s="178" t="str">
        <f>A70</f>
        <v>Общегосударственные вопросы</v>
      </c>
      <c r="B76" s="180" t="s">
        <v>238</v>
      </c>
      <c r="C76" s="180" t="s">
        <v>9</v>
      </c>
      <c r="D76" s="180" t="s">
        <v>72</v>
      </c>
      <c r="E76" s="180" t="s">
        <v>268</v>
      </c>
      <c r="F76" s="179" t="s">
        <v>75</v>
      </c>
      <c r="G76" s="221" t="s">
        <v>43</v>
      </c>
      <c r="H76" s="169"/>
      <c r="I76" s="203"/>
      <c r="J76" s="164">
        <f>J77</f>
        <v>51</v>
      </c>
      <c r="K76" s="164"/>
      <c r="L76" s="164"/>
    </row>
    <row r="77" spans="1:12" ht="92.25" customHeight="1" x14ac:dyDescent="0.25">
      <c r="A77" s="178" t="str">
        <f>A71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77" s="180" t="s">
        <v>238</v>
      </c>
      <c r="C77" s="180" t="s">
        <v>9</v>
      </c>
      <c r="D77" s="180" t="s">
        <v>72</v>
      </c>
      <c r="E77" s="180" t="s">
        <v>268</v>
      </c>
      <c r="F77" s="179" t="s">
        <v>75</v>
      </c>
      <c r="G77" s="221" t="s">
        <v>43</v>
      </c>
      <c r="H77" s="221" t="s">
        <v>51</v>
      </c>
      <c r="I77" s="203"/>
      <c r="J77" s="164">
        <f>J78</f>
        <v>51</v>
      </c>
      <c r="K77" s="164"/>
      <c r="L77" s="164"/>
    </row>
    <row r="78" spans="1:12" ht="63" customHeight="1" x14ac:dyDescent="0.25">
      <c r="A78" s="178" t="str">
        <f>A72</f>
        <v>Администрация Пушкинского сельского поселения Ромодановского муниципального района Республики Мордовия</v>
      </c>
      <c r="B78" s="180" t="s">
        <v>238</v>
      </c>
      <c r="C78" s="180" t="s">
        <v>9</v>
      </c>
      <c r="D78" s="180" t="s">
        <v>72</v>
      </c>
      <c r="E78" s="180" t="s">
        <v>268</v>
      </c>
      <c r="F78" s="179" t="s">
        <v>75</v>
      </c>
      <c r="G78" s="221" t="s">
        <v>43</v>
      </c>
      <c r="H78" s="221" t="s">
        <v>51</v>
      </c>
      <c r="I78" s="221" t="s">
        <v>225</v>
      </c>
      <c r="J78" s="164">
        <f>'Приложение 3'!J27</f>
        <v>51</v>
      </c>
      <c r="K78" s="164"/>
      <c r="L78" s="164"/>
    </row>
    <row r="79" spans="1:12" ht="28.5" customHeight="1" x14ac:dyDescent="0.25">
      <c r="A79" s="178" t="str">
        <f>'Приложение 3'!A28</f>
        <v>Расходы на обеспечение функций органов местного самоуправления</v>
      </c>
      <c r="B79" s="180" t="s">
        <v>238</v>
      </c>
      <c r="C79" s="180" t="s">
        <v>9</v>
      </c>
      <c r="D79" s="180" t="s">
        <v>72</v>
      </c>
      <c r="E79" s="180" t="s">
        <v>85</v>
      </c>
      <c r="F79" s="179"/>
      <c r="G79" s="169"/>
      <c r="H79" s="169"/>
      <c r="I79" s="203"/>
      <c r="J79" s="164">
        <f>J80</f>
        <v>183</v>
      </c>
      <c r="K79" s="164"/>
      <c r="L79" s="164"/>
    </row>
    <row r="80" spans="1:12" ht="45.75" customHeight="1" x14ac:dyDescent="0.25">
      <c r="A80" s="171" t="s">
        <v>52</v>
      </c>
      <c r="B80" s="174">
        <v>65</v>
      </c>
      <c r="C80" s="174">
        <v>2</v>
      </c>
      <c r="D80" s="174" t="s">
        <v>72</v>
      </c>
      <c r="E80" s="174" t="s">
        <v>85</v>
      </c>
      <c r="F80" s="172" t="s">
        <v>76</v>
      </c>
      <c r="G80" s="167"/>
      <c r="H80" s="167"/>
      <c r="I80" s="167"/>
      <c r="J80" s="164">
        <f>J81+J85</f>
        <v>183</v>
      </c>
      <c r="K80" s="164">
        <f t="shared" ref="K80:L80" si="26">K81+K85</f>
        <v>90</v>
      </c>
      <c r="L80" s="164">
        <f t="shared" si="26"/>
        <v>168.9</v>
      </c>
    </row>
    <row r="81" spans="1:12" ht="60" x14ac:dyDescent="0.25">
      <c r="A81" s="171" t="s">
        <v>53</v>
      </c>
      <c r="B81" s="174">
        <v>65</v>
      </c>
      <c r="C81" s="174">
        <v>2</v>
      </c>
      <c r="D81" s="174" t="s">
        <v>72</v>
      </c>
      <c r="E81" s="174" t="s">
        <v>85</v>
      </c>
      <c r="F81" s="172" t="s">
        <v>77</v>
      </c>
      <c r="G81" s="167"/>
      <c r="H81" s="167"/>
      <c r="I81" s="167"/>
      <c r="J81" s="164">
        <f>J82</f>
        <v>179</v>
      </c>
      <c r="K81" s="164">
        <f t="shared" ref="K81:K83" si="27">K82</f>
        <v>70</v>
      </c>
      <c r="L81" s="164">
        <f t="shared" ref="L81:L83" si="28">L82</f>
        <v>148.9</v>
      </c>
    </row>
    <row r="82" spans="1:12" ht="15" x14ac:dyDescent="0.25">
      <c r="A82" s="178" t="s">
        <v>42</v>
      </c>
      <c r="B82" s="174">
        <v>65</v>
      </c>
      <c r="C82" s="174">
        <v>2</v>
      </c>
      <c r="D82" s="174" t="s">
        <v>72</v>
      </c>
      <c r="E82" s="174" t="s">
        <v>85</v>
      </c>
      <c r="F82" s="172" t="s">
        <v>77</v>
      </c>
      <c r="G82" s="169" t="s">
        <v>43</v>
      </c>
      <c r="H82" s="169"/>
      <c r="I82" s="169"/>
      <c r="J82" s="164">
        <f t="shared" ref="J82:J83" si="29">J83</f>
        <v>179</v>
      </c>
      <c r="K82" s="164">
        <f t="shared" si="27"/>
        <v>70</v>
      </c>
      <c r="L82" s="164">
        <f t="shared" si="28"/>
        <v>148.9</v>
      </c>
    </row>
    <row r="83" spans="1:12" ht="91.5" customHeight="1" x14ac:dyDescent="0.25">
      <c r="A83" s="35" t="s">
        <v>50</v>
      </c>
      <c r="B83" s="174">
        <v>65</v>
      </c>
      <c r="C83" s="174">
        <v>2</v>
      </c>
      <c r="D83" s="174" t="s">
        <v>72</v>
      </c>
      <c r="E83" s="174" t="s">
        <v>85</v>
      </c>
      <c r="F83" s="172" t="s">
        <v>77</v>
      </c>
      <c r="G83" s="169" t="s">
        <v>43</v>
      </c>
      <c r="H83" s="169" t="s">
        <v>51</v>
      </c>
      <c r="I83" s="169"/>
      <c r="J83" s="164">
        <f t="shared" si="29"/>
        <v>179</v>
      </c>
      <c r="K83" s="164">
        <f t="shared" si="27"/>
        <v>70</v>
      </c>
      <c r="L83" s="164">
        <f t="shared" si="28"/>
        <v>148.9</v>
      </c>
    </row>
    <row r="84" spans="1:12" ht="60" x14ac:dyDescent="0.25">
      <c r="A84" s="178" t="s">
        <v>250</v>
      </c>
      <c r="B84" s="174">
        <v>65</v>
      </c>
      <c r="C84" s="174">
        <v>2</v>
      </c>
      <c r="D84" s="174" t="s">
        <v>72</v>
      </c>
      <c r="E84" s="174" t="s">
        <v>85</v>
      </c>
      <c r="F84" s="172" t="s">
        <v>77</v>
      </c>
      <c r="G84" s="169" t="s">
        <v>43</v>
      </c>
      <c r="H84" s="169" t="s">
        <v>51</v>
      </c>
      <c r="I84" s="203" t="s">
        <v>225</v>
      </c>
      <c r="J84" s="164">
        <f>'Приложение 3'!J30</f>
        <v>179</v>
      </c>
      <c r="K84" s="164">
        <f>'Приложение 3'!K30</f>
        <v>70</v>
      </c>
      <c r="L84" s="164">
        <f>'Приложение 3'!L30</f>
        <v>148.9</v>
      </c>
    </row>
    <row r="85" spans="1:12" ht="15" x14ac:dyDescent="0.25">
      <c r="A85" s="171" t="s">
        <v>56</v>
      </c>
      <c r="B85" s="174">
        <v>65</v>
      </c>
      <c r="C85" s="174">
        <v>2</v>
      </c>
      <c r="D85" s="174" t="s">
        <v>72</v>
      </c>
      <c r="E85" s="174" t="s">
        <v>85</v>
      </c>
      <c r="F85" s="172" t="s">
        <v>78</v>
      </c>
      <c r="G85" s="167"/>
      <c r="H85" s="167"/>
      <c r="I85" s="167"/>
      <c r="J85" s="164">
        <f>J86</f>
        <v>4</v>
      </c>
      <c r="K85" s="164">
        <f t="shared" ref="K85:K88" si="30">K86</f>
        <v>20</v>
      </c>
      <c r="L85" s="164">
        <f t="shared" ref="L85:L88" si="31">L86</f>
        <v>20</v>
      </c>
    </row>
    <row r="86" spans="1:12" ht="30" x14ac:dyDescent="0.25">
      <c r="A86" s="171" t="s">
        <v>57</v>
      </c>
      <c r="B86" s="174">
        <v>65</v>
      </c>
      <c r="C86" s="174">
        <v>2</v>
      </c>
      <c r="D86" s="174" t="s">
        <v>72</v>
      </c>
      <c r="E86" s="174" t="s">
        <v>85</v>
      </c>
      <c r="F86" s="172" t="s">
        <v>79</v>
      </c>
      <c r="G86" s="167"/>
      <c r="H86" s="167"/>
      <c r="I86" s="167"/>
      <c r="J86" s="164">
        <f t="shared" ref="J86:J88" si="32">J87</f>
        <v>4</v>
      </c>
      <c r="K86" s="164">
        <f t="shared" si="30"/>
        <v>20</v>
      </c>
      <c r="L86" s="164">
        <f t="shared" si="31"/>
        <v>20</v>
      </c>
    </row>
    <row r="87" spans="1:12" ht="15" x14ac:dyDescent="0.25">
      <c r="A87" s="178" t="s">
        <v>42</v>
      </c>
      <c r="B87" s="174">
        <v>65</v>
      </c>
      <c r="C87" s="174">
        <v>2</v>
      </c>
      <c r="D87" s="174" t="s">
        <v>72</v>
      </c>
      <c r="E87" s="174" t="s">
        <v>85</v>
      </c>
      <c r="F87" s="172" t="s">
        <v>79</v>
      </c>
      <c r="G87" s="169" t="s">
        <v>43</v>
      </c>
      <c r="H87" s="169"/>
      <c r="I87" s="169"/>
      <c r="J87" s="164">
        <f t="shared" si="32"/>
        <v>4</v>
      </c>
      <c r="K87" s="164">
        <f t="shared" si="30"/>
        <v>20</v>
      </c>
      <c r="L87" s="164">
        <f t="shared" si="31"/>
        <v>20</v>
      </c>
    </row>
    <row r="88" spans="1:12" ht="92.25" customHeight="1" x14ac:dyDescent="0.25">
      <c r="A88" s="35" t="s">
        <v>50</v>
      </c>
      <c r="B88" s="174">
        <v>65</v>
      </c>
      <c r="C88" s="174">
        <v>2</v>
      </c>
      <c r="D88" s="174" t="s">
        <v>72</v>
      </c>
      <c r="E88" s="174" t="s">
        <v>85</v>
      </c>
      <c r="F88" s="172" t="s">
        <v>79</v>
      </c>
      <c r="G88" s="169" t="s">
        <v>43</v>
      </c>
      <c r="H88" s="169" t="s">
        <v>51</v>
      </c>
      <c r="I88" s="169"/>
      <c r="J88" s="164">
        <f t="shared" si="32"/>
        <v>4</v>
      </c>
      <c r="K88" s="164">
        <f t="shared" si="30"/>
        <v>20</v>
      </c>
      <c r="L88" s="164">
        <f t="shared" si="31"/>
        <v>20</v>
      </c>
    </row>
    <row r="89" spans="1:12" ht="60" x14ac:dyDescent="0.25">
      <c r="A89" s="178" t="s">
        <v>250</v>
      </c>
      <c r="B89" s="174">
        <v>65</v>
      </c>
      <c r="C89" s="174">
        <v>2</v>
      </c>
      <c r="D89" s="174" t="s">
        <v>72</v>
      </c>
      <c r="E89" s="174" t="s">
        <v>85</v>
      </c>
      <c r="F89" s="172" t="s">
        <v>79</v>
      </c>
      <c r="G89" s="169" t="s">
        <v>43</v>
      </c>
      <c r="H89" s="169" t="s">
        <v>51</v>
      </c>
      <c r="I89" s="203" t="s">
        <v>225</v>
      </c>
      <c r="J89" s="164">
        <f>'Приложение 3'!J32</f>
        <v>4</v>
      </c>
      <c r="K89" s="164">
        <f>'Приложение 3'!K32</f>
        <v>20</v>
      </c>
      <c r="L89" s="164">
        <f>'Приложение 3'!L32</f>
        <v>20</v>
      </c>
    </row>
    <row r="90" spans="1:12" ht="46.5" customHeight="1" x14ac:dyDescent="0.25">
      <c r="A90" s="178" t="str">
        <f>'Приложение 3'!A77</f>
        <v>Доплаты к пенсиям муниципальных служащих Республики Мордовия</v>
      </c>
      <c r="B90" s="180" t="s">
        <v>87</v>
      </c>
      <c r="C90" s="180" t="s">
        <v>8</v>
      </c>
      <c r="D90" s="180" t="s">
        <v>72</v>
      </c>
      <c r="E90" s="180" t="s">
        <v>90</v>
      </c>
      <c r="F90" s="179"/>
      <c r="G90" s="169"/>
      <c r="H90" s="169"/>
      <c r="I90" s="203"/>
      <c r="J90" s="164">
        <f t="shared" ref="J90:L94" si="33">J91</f>
        <v>34.799999999999997</v>
      </c>
      <c r="K90" s="164">
        <f t="shared" si="33"/>
        <v>34.799999999999997</v>
      </c>
      <c r="L90" s="164">
        <f t="shared" si="33"/>
        <v>34.799999999999997</v>
      </c>
    </row>
    <row r="91" spans="1:12" ht="34.5" customHeight="1" x14ac:dyDescent="0.25">
      <c r="A91" s="178" t="str">
        <f>'Приложение 3'!A78</f>
        <v>Социальное обеспечение и иные выплаты населению</v>
      </c>
      <c r="B91" s="180" t="s">
        <v>87</v>
      </c>
      <c r="C91" s="180" t="s">
        <v>8</v>
      </c>
      <c r="D91" s="180" t="s">
        <v>72</v>
      </c>
      <c r="E91" s="180" t="s">
        <v>90</v>
      </c>
      <c r="F91" s="179" t="s">
        <v>81</v>
      </c>
      <c r="G91" s="169"/>
      <c r="H91" s="169"/>
      <c r="I91" s="203"/>
      <c r="J91" s="164">
        <f t="shared" si="33"/>
        <v>34.799999999999997</v>
      </c>
      <c r="K91" s="164">
        <f t="shared" si="33"/>
        <v>34.799999999999997</v>
      </c>
      <c r="L91" s="164">
        <f t="shared" si="33"/>
        <v>34.799999999999997</v>
      </c>
    </row>
    <row r="92" spans="1:12" ht="32.25" customHeight="1" x14ac:dyDescent="0.25">
      <c r="A92" s="178" t="str">
        <f>'Приложение 3'!A79</f>
        <v>Публичные нормативные социальные выплаты гражданам</v>
      </c>
      <c r="B92" s="180" t="s">
        <v>87</v>
      </c>
      <c r="C92" s="180" t="s">
        <v>8</v>
      </c>
      <c r="D92" s="180" t="s">
        <v>72</v>
      </c>
      <c r="E92" s="180" t="s">
        <v>90</v>
      </c>
      <c r="F92" s="179" t="s">
        <v>82</v>
      </c>
      <c r="G92" s="169"/>
      <c r="H92" s="169"/>
      <c r="I92" s="203"/>
      <c r="J92" s="164">
        <f t="shared" si="33"/>
        <v>34.799999999999997</v>
      </c>
      <c r="K92" s="164">
        <f t="shared" si="33"/>
        <v>34.799999999999997</v>
      </c>
      <c r="L92" s="164">
        <f t="shared" si="33"/>
        <v>34.799999999999997</v>
      </c>
    </row>
    <row r="93" spans="1:12" ht="15" x14ac:dyDescent="0.25">
      <c r="A93" s="178" t="str">
        <f>'Приложение 3'!A73</f>
        <v>Социальная политика</v>
      </c>
      <c r="B93" s="180" t="s">
        <v>87</v>
      </c>
      <c r="C93" s="180" t="s">
        <v>8</v>
      </c>
      <c r="D93" s="180" t="s">
        <v>72</v>
      </c>
      <c r="E93" s="180" t="s">
        <v>90</v>
      </c>
      <c r="F93" s="179" t="s">
        <v>82</v>
      </c>
      <c r="G93" s="217" t="s">
        <v>17</v>
      </c>
      <c r="H93" s="169"/>
      <c r="I93" s="203"/>
      <c r="J93" s="164">
        <f t="shared" si="33"/>
        <v>34.799999999999997</v>
      </c>
      <c r="K93" s="164">
        <f t="shared" si="33"/>
        <v>34.799999999999997</v>
      </c>
      <c r="L93" s="164">
        <f t="shared" si="33"/>
        <v>34.799999999999997</v>
      </c>
    </row>
    <row r="94" spans="1:12" ht="15" x14ac:dyDescent="0.25">
      <c r="A94" s="178" t="str">
        <f>'Приложение 3'!A74</f>
        <v xml:space="preserve"> Пенсионное обеспечение</v>
      </c>
      <c r="B94" s="180" t="s">
        <v>87</v>
      </c>
      <c r="C94" s="180" t="s">
        <v>8</v>
      </c>
      <c r="D94" s="180" t="s">
        <v>72</v>
      </c>
      <c r="E94" s="180" t="s">
        <v>90</v>
      </c>
      <c r="F94" s="179" t="s">
        <v>82</v>
      </c>
      <c r="G94" s="217" t="s">
        <v>17</v>
      </c>
      <c r="H94" s="217" t="s">
        <v>43</v>
      </c>
      <c r="I94" s="203"/>
      <c r="J94" s="164">
        <f t="shared" si="33"/>
        <v>34.799999999999997</v>
      </c>
      <c r="K94" s="164">
        <f t="shared" si="33"/>
        <v>34.799999999999997</v>
      </c>
      <c r="L94" s="164">
        <f t="shared" si="33"/>
        <v>34.799999999999997</v>
      </c>
    </row>
    <row r="95" spans="1:12" ht="63" customHeight="1" x14ac:dyDescent="0.25">
      <c r="A95" s="178" t="str">
        <f>A89</f>
        <v>Администрация Пушкинского сельского поселения Ромодановского муниципального района Республики Мордовия</v>
      </c>
      <c r="B95" s="180" t="s">
        <v>87</v>
      </c>
      <c r="C95" s="180" t="s">
        <v>8</v>
      </c>
      <c r="D95" s="180" t="s">
        <v>72</v>
      </c>
      <c r="E95" s="180" t="s">
        <v>90</v>
      </c>
      <c r="F95" s="179" t="s">
        <v>82</v>
      </c>
      <c r="G95" s="217" t="s">
        <v>17</v>
      </c>
      <c r="H95" s="217" t="s">
        <v>43</v>
      </c>
      <c r="I95" s="217" t="s">
        <v>225</v>
      </c>
      <c r="J95" s="164">
        <f>'Приложение 3'!J79</f>
        <v>34.799999999999997</v>
      </c>
      <c r="K95" s="164">
        <f>'Приложение 3'!K79</f>
        <v>34.799999999999997</v>
      </c>
      <c r="L95" s="164">
        <f>'Приложение 3'!L79</f>
        <v>34.799999999999997</v>
      </c>
    </row>
    <row r="96" spans="1:12" ht="64.5" customHeight="1" x14ac:dyDescent="0.25">
      <c r="A96" s="178" t="str">
        <f>'Приложение 3'!A41</f>
        <v>Резервный фонд Администрации Пушкинского сельского поселения Ромодановского муниципального района Республики Мордовия</v>
      </c>
      <c r="B96" s="180" t="s">
        <v>87</v>
      </c>
      <c r="C96" s="180" t="s">
        <v>8</v>
      </c>
      <c r="D96" s="180" t="s">
        <v>72</v>
      </c>
      <c r="E96" s="180" t="s">
        <v>89</v>
      </c>
      <c r="F96" s="179"/>
      <c r="G96" s="217"/>
      <c r="H96" s="217"/>
      <c r="I96" s="217"/>
      <c r="J96" s="164">
        <f t="shared" ref="J96:L100" si="34">J97</f>
        <v>5</v>
      </c>
      <c r="K96" s="164">
        <f t="shared" si="34"/>
        <v>5</v>
      </c>
      <c r="L96" s="164">
        <f t="shared" si="34"/>
        <v>5</v>
      </c>
    </row>
    <row r="97" spans="1:12" ht="19.5" customHeight="1" x14ac:dyDescent="0.25">
      <c r="A97" s="178" t="str">
        <f>'Приложение 3'!A42</f>
        <v>Иные бюджетные ассигнования</v>
      </c>
      <c r="B97" s="180" t="s">
        <v>87</v>
      </c>
      <c r="C97" s="180" t="s">
        <v>8</v>
      </c>
      <c r="D97" s="180" t="s">
        <v>72</v>
      </c>
      <c r="E97" s="180" t="s">
        <v>89</v>
      </c>
      <c r="F97" s="179" t="s">
        <v>78</v>
      </c>
      <c r="G97" s="217"/>
      <c r="H97" s="217"/>
      <c r="I97" s="217"/>
      <c r="J97" s="164">
        <f t="shared" si="34"/>
        <v>5</v>
      </c>
      <c r="K97" s="164">
        <f t="shared" si="34"/>
        <v>5</v>
      </c>
      <c r="L97" s="164">
        <f t="shared" si="34"/>
        <v>5</v>
      </c>
    </row>
    <row r="98" spans="1:12" ht="18" customHeight="1" x14ac:dyDescent="0.25">
      <c r="A98" s="178" t="str">
        <f>'Приложение 3'!A43</f>
        <v>Резервные средства</v>
      </c>
      <c r="B98" s="180" t="s">
        <v>87</v>
      </c>
      <c r="C98" s="180" t="s">
        <v>8</v>
      </c>
      <c r="D98" s="180" t="s">
        <v>72</v>
      </c>
      <c r="E98" s="180" t="s">
        <v>89</v>
      </c>
      <c r="F98" s="179" t="s">
        <v>80</v>
      </c>
      <c r="G98" s="217"/>
      <c r="H98" s="217"/>
      <c r="I98" s="217"/>
      <c r="J98" s="164">
        <f t="shared" si="34"/>
        <v>5</v>
      </c>
      <c r="K98" s="164">
        <f t="shared" si="34"/>
        <v>5</v>
      </c>
      <c r="L98" s="164">
        <f t="shared" si="34"/>
        <v>5</v>
      </c>
    </row>
    <row r="99" spans="1:12" ht="21" customHeight="1" x14ac:dyDescent="0.25">
      <c r="A99" s="178" t="str">
        <f>'Приложение 3'!A9</f>
        <v>Общегосударственные вопросы</v>
      </c>
      <c r="B99" s="180" t="s">
        <v>87</v>
      </c>
      <c r="C99" s="180" t="s">
        <v>8</v>
      </c>
      <c r="D99" s="180" t="s">
        <v>72</v>
      </c>
      <c r="E99" s="180" t="s">
        <v>89</v>
      </c>
      <c r="F99" s="179" t="s">
        <v>80</v>
      </c>
      <c r="G99" s="217" t="s">
        <v>43</v>
      </c>
      <c r="H99" s="217"/>
      <c r="I99" s="217"/>
      <c r="J99" s="164">
        <f t="shared" si="34"/>
        <v>5</v>
      </c>
      <c r="K99" s="164">
        <f t="shared" si="34"/>
        <v>5</v>
      </c>
      <c r="L99" s="164">
        <f t="shared" si="34"/>
        <v>5</v>
      </c>
    </row>
    <row r="100" spans="1:12" ht="22.5" customHeight="1" x14ac:dyDescent="0.25">
      <c r="A100" s="178" t="str">
        <f>'Приложение 3'!A38</f>
        <v xml:space="preserve">Резервные фонды </v>
      </c>
      <c r="B100" s="180" t="s">
        <v>87</v>
      </c>
      <c r="C100" s="180" t="s">
        <v>8</v>
      </c>
      <c r="D100" s="180" t="s">
        <v>72</v>
      </c>
      <c r="E100" s="180" t="s">
        <v>89</v>
      </c>
      <c r="F100" s="179" t="s">
        <v>80</v>
      </c>
      <c r="G100" s="217" t="s">
        <v>43</v>
      </c>
      <c r="H100" s="217" t="s">
        <v>18</v>
      </c>
      <c r="I100" s="217"/>
      <c r="J100" s="164">
        <f t="shared" si="34"/>
        <v>5</v>
      </c>
      <c r="K100" s="164">
        <f t="shared" si="34"/>
        <v>5</v>
      </c>
      <c r="L100" s="164">
        <f t="shared" si="34"/>
        <v>5</v>
      </c>
    </row>
    <row r="101" spans="1:12" ht="66" customHeight="1" x14ac:dyDescent="0.25">
      <c r="A101" s="178" t="str">
        <f>A95</f>
        <v>Администрация Пушкинского сельского поселения Ромодановского муниципального района Республики Мордовия</v>
      </c>
      <c r="B101" s="180" t="s">
        <v>87</v>
      </c>
      <c r="C101" s="180" t="s">
        <v>8</v>
      </c>
      <c r="D101" s="180" t="s">
        <v>72</v>
      </c>
      <c r="E101" s="180" t="s">
        <v>89</v>
      </c>
      <c r="F101" s="179" t="s">
        <v>80</v>
      </c>
      <c r="G101" s="217" t="s">
        <v>43</v>
      </c>
      <c r="H101" s="217" t="s">
        <v>18</v>
      </c>
      <c r="I101" s="219" t="s">
        <v>225</v>
      </c>
      <c r="J101" s="164">
        <f>'Приложение 3'!J43</f>
        <v>5</v>
      </c>
      <c r="K101" s="164">
        <f>'Приложение 3'!K43</f>
        <v>5</v>
      </c>
      <c r="L101" s="164">
        <f>'Приложение 3'!L43</f>
        <v>5</v>
      </c>
    </row>
    <row r="102" spans="1:12" ht="195" x14ac:dyDescent="0.25">
      <c r="A102" s="171" t="s">
        <v>38</v>
      </c>
      <c r="B102" s="174">
        <v>89</v>
      </c>
      <c r="C102" s="174">
        <v>1</v>
      </c>
      <c r="D102" s="174" t="s">
        <v>72</v>
      </c>
      <c r="E102" s="174" t="s">
        <v>86</v>
      </c>
      <c r="F102" s="172"/>
      <c r="G102" s="167"/>
      <c r="H102" s="167"/>
      <c r="I102" s="167"/>
      <c r="J102" s="164">
        <f t="shared" ref="J102:L106" si="35">J103</f>
        <v>0.1</v>
      </c>
      <c r="K102" s="164">
        <f t="shared" si="35"/>
        <v>0.1</v>
      </c>
      <c r="L102" s="164">
        <f t="shared" si="35"/>
        <v>0.1</v>
      </c>
    </row>
    <row r="103" spans="1:12" ht="46.5" customHeight="1" x14ac:dyDescent="0.25">
      <c r="A103" s="171" t="s">
        <v>52</v>
      </c>
      <c r="B103" s="174">
        <v>89</v>
      </c>
      <c r="C103" s="174">
        <v>1</v>
      </c>
      <c r="D103" s="174" t="s">
        <v>72</v>
      </c>
      <c r="E103" s="174" t="s">
        <v>86</v>
      </c>
      <c r="F103" s="172" t="s">
        <v>76</v>
      </c>
      <c r="G103" s="167"/>
      <c r="H103" s="167"/>
      <c r="I103" s="167"/>
      <c r="J103" s="164">
        <f t="shared" si="35"/>
        <v>0.1</v>
      </c>
      <c r="K103" s="164">
        <f t="shared" ref="K103:K106" si="36">K104</f>
        <v>0.1</v>
      </c>
      <c r="L103" s="164">
        <f t="shared" ref="L103:L106" si="37">L104</f>
        <v>0.1</v>
      </c>
    </row>
    <row r="104" spans="1:12" ht="60" x14ac:dyDescent="0.25">
      <c r="A104" s="171" t="s">
        <v>53</v>
      </c>
      <c r="B104" s="174">
        <v>89</v>
      </c>
      <c r="C104" s="174">
        <v>1</v>
      </c>
      <c r="D104" s="174" t="s">
        <v>72</v>
      </c>
      <c r="E104" s="174" t="s">
        <v>86</v>
      </c>
      <c r="F104" s="172" t="s">
        <v>77</v>
      </c>
      <c r="G104" s="167"/>
      <c r="H104" s="167"/>
      <c r="I104" s="167"/>
      <c r="J104" s="164">
        <f t="shared" si="35"/>
        <v>0.1</v>
      </c>
      <c r="K104" s="164">
        <f t="shared" si="36"/>
        <v>0.1</v>
      </c>
      <c r="L104" s="164">
        <f t="shared" si="37"/>
        <v>0.1</v>
      </c>
    </row>
    <row r="105" spans="1:12" ht="15" x14ac:dyDescent="0.25">
      <c r="A105" s="178" t="s">
        <v>42</v>
      </c>
      <c r="B105" s="174">
        <v>89</v>
      </c>
      <c r="C105" s="174">
        <v>1</v>
      </c>
      <c r="D105" s="174" t="s">
        <v>72</v>
      </c>
      <c r="E105" s="174" t="s">
        <v>86</v>
      </c>
      <c r="F105" s="172" t="s">
        <v>77</v>
      </c>
      <c r="G105" s="169" t="s">
        <v>43</v>
      </c>
      <c r="H105" s="169"/>
      <c r="I105" s="169"/>
      <c r="J105" s="164">
        <f t="shared" si="35"/>
        <v>0.1</v>
      </c>
      <c r="K105" s="164">
        <f t="shared" si="36"/>
        <v>0.1</v>
      </c>
      <c r="L105" s="164">
        <f t="shared" si="37"/>
        <v>0.1</v>
      </c>
    </row>
    <row r="106" spans="1:12" ht="89.25" customHeight="1" x14ac:dyDescent="0.25">
      <c r="A106" s="35" t="s">
        <v>50</v>
      </c>
      <c r="B106" s="174">
        <v>89</v>
      </c>
      <c r="C106" s="174">
        <v>1</v>
      </c>
      <c r="D106" s="174" t="s">
        <v>72</v>
      </c>
      <c r="E106" s="174" t="s">
        <v>86</v>
      </c>
      <c r="F106" s="172" t="s">
        <v>77</v>
      </c>
      <c r="G106" s="169" t="s">
        <v>43</v>
      </c>
      <c r="H106" s="169" t="s">
        <v>51</v>
      </c>
      <c r="I106" s="169"/>
      <c r="J106" s="164">
        <f t="shared" si="35"/>
        <v>0.1</v>
      </c>
      <c r="K106" s="164">
        <f t="shared" si="36"/>
        <v>0.1</v>
      </c>
      <c r="L106" s="164">
        <f t="shared" si="37"/>
        <v>0.1</v>
      </c>
    </row>
    <row r="107" spans="1:12" ht="60" x14ac:dyDescent="0.25">
      <c r="A107" s="178" t="s">
        <v>250</v>
      </c>
      <c r="B107" s="174">
        <v>89</v>
      </c>
      <c r="C107" s="174">
        <v>1</v>
      </c>
      <c r="D107" s="174" t="s">
        <v>72</v>
      </c>
      <c r="E107" s="174" t="s">
        <v>86</v>
      </c>
      <c r="F107" s="172" t="s">
        <v>77</v>
      </c>
      <c r="G107" s="169" t="s">
        <v>43</v>
      </c>
      <c r="H107" s="169" t="s">
        <v>51</v>
      </c>
      <c r="I107" s="203" t="s">
        <v>225</v>
      </c>
      <c r="J107" s="164">
        <f>'Приложение 3'!J37</f>
        <v>0.1</v>
      </c>
      <c r="K107" s="164">
        <f>'Приложение 3'!K37</f>
        <v>0.1</v>
      </c>
      <c r="L107" s="164">
        <f>'Приложение 3'!L37</f>
        <v>0.1</v>
      </c>
    </row>
  </sheetData>
  <autoFilter ref="A1:L107"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9"/>
  <sheetViews>
    <sheetView view="pageBreakPreview" topLeftCell="A18" zoomScale="60" zoomScaleNormal="55" workbookViewId="0">
      <selection activeCell="A3" sqref="A3:E5"/>
    </sheetView>
  </sheetViews>
  <sheetFormatPr defaultRowHeight="12.75" x14ac:dyDescent="0.2"/>
  <cols>
    <col min="1" max="1" width="58.6640625" style="90" customWidth="1"/>
    <col min="2" max="2" width="125" style="90" customWidth="1"/>
    <col min="3" max="3" width="27" style="90" customWidth="1"/>
    <col min="4" max="4" width="30.83203125" style="90" customWidth="1"/>
    <col min="5" max="5" width="27.5" style="90" customWidth="1"/>
    <col min="6" max="6" width="41.83203125" style="91" customWidth="1"/>
    <col min="7" max="7" width="23.6640625" style="90" customWidth="1"/>
    <col min="8" max="8" width="19.5" style="90" customWidth="1"/>
    <col min="9" max="9" width="25.5" style="90" customWidth="1"/>
    <col min="10" max="16384" width="9.33203125" style="90"/>
  </cols>
  <sheetData>
    <row r="1" spans="1:7" ht="51.6" customHeight="1" x14ac:dyDescent="0.35">
      <c r="B1" s="140"/>
      <c r="C1" s="239" t="s">
        <v>214</v>
      </c>
      <c r="D1" s="239"/>
      <c r="E1" s="239"/>
      <c r="F1" s="89"/>
    </row>
    <row r="2" spans="1:7" ht="125.25" customHeight="1" x14ac:dyDescent="0.3">
      <c r="A2" s="139"/>
      <c r="B2" s="138"/>
      <c r="C2" s="238" t="s">
        <v>267</v>
      </c>
      <c r="D2" s="238"/>
      <c r="E2" s="238"/>
      <c r="F2" s="56"/>
      <c r="G2" s="56"/>
    </row>
    <row r="3" spans="1:7" ht="13.15" customHeight="1" x14ac:dyDescent="0.2">
      <c r="A3" s="237" t="s">
        <v>232</v>
      </c>
      <c r="B3" s="237"/>
      <c r="C3" s="237"/>
      <c r="D3" s="237"/>
      <c r="E3" s="237"/>
    </row>
    <row r="4" spans="1:7" ht="13.15" customHeight="1" x14ac:dyDescent="0.2">
      <c r="A4" s="237"/>
      <c r="B4" s="237"/>
      <c r="C4" s="237"/>
      <c r="D4" s="237"/>
      <c r="E4" s="237"/>
    </row>
    <row r="5" spans="1:7" ht="83.25" customHeight="1" x14ac:dyDescent="0.3">
      <c r="A5" s="237"/>
      <c r="B5" s="237"/>
      <c r="C5" s="237"/>
      <c r="D5" s="237"/>
      <c r="E5" s="237"/>
      <c r="F5" s="137"/>
    </row>
    <row r="6" spans="1:7" ht="23.25" customHeight="1" x14ac:dyDescent="0.25">
      <c r="A6" s="136"/>
      <c r="B6" s="136"/>
      <c r="C6" s="135"/>
    </row>
    <row r="7" spans="1:7" ht="37.15" customHeight="1" x14ac:dyDescent="0.2">
      <c r="A7" s="240" t="s">
        <v>25</v>
      </c>
      <c r="B7" s="241" t="s">
        <v>26</v>
      </c>
      <c r="C7" s="242" t="s">
        <v>27</v>
      </c>
      <c r="D7" s="242"/>
      <c r="E7" s="242"/>
    </row>
    <row r="8" spans="1:7" s="96" customFormat="1" ht="138.6" customHeight="1" x14ac:dyDescent="0.4">
      <c r="A8" s="240"/>
      <c r="B8" s="241"/>
      <c r="C8" s="77" t="s">
        <v>30</v>
      </c>
      <c r="D8" s="77" t="s">
        <v>31</v>
      </c>
      <c r="E8" s="77" t="s">
        <v>32</v>
      </c>
      <c r="F8" s="97"/>
    </row>
    <row r="9" spans="1:7" s="112" customFormat="1" ht="28.15" customHeight="1" x14ac:dyDescent="0.3">
      <c r="A9" s="134" t="s">
        <v>8</v>
      </c>
      <c r="B9" s="133" t="s">
        <v>9</v>
      </c>
      <c r="C9" s="132">
        <v>3</v>
      </c>
      <c r="D9" s="132">
        <v>4</v>
      </c>
      <c r="E9" s="132">
        <v>5</v>
      </c>
      <c r="F9" s="113"/>
    </row>
    <row r="10" spans="1:7" s="112" customFormat="1" ht="44.45" customHeight="1" x14ac:dyDescent="0.35">
      <c r="A10" s="129" t="s">
        <v>130</v>
      </c>
      <c r="B10" s="141" t="s">
        <v>161</v>
      </c>
      <c r="C10" s="131">
        <f>C11+C22+C14+C18</f>
        <v>0</v>
      </c>
      <c r="D10" s="131">
        <f>D11+D22+D14+D18</f>
        <v>0</v>
      </c>
      <c r="E10" s="131">
        <f>E11+E22+E14+E18</f>
        <v>0</v>
      </c>
      <c r="F10" s="113"/>
    </row>
    <row r="11" spans="1:7" s="112" customFormat="1" ht="55.5" customHeight="1" x14ac:dyDescent="0.35">
      <c r="A11" s="129" t="s">
        <v>160</v>
      </c>
      <c r="B11" s="130" t="s">
        <v>127</v>
      </c>
      <c r="C11" s="124">
        <f t="shared" ref="C11:E12" si="0">SUM(C12)</f>
        <v>0</v>
      </c>
      <c r="D11" s="123">
        <f t="shared" si="0"/>
        <v>0</v>
      </c>
      <c r="E11" s="123">
        <f t="shared" si="0"/>
        <v>0</v>
      </c>
      <c r="F11" s="113"/>
    </row>
    <row r="12" spans="1:7" s="112" customFormat="1" ht="48" customHeight="1" x14ac:dyDescent="0.4">
      <c r="A12" s="129" t="s">
        <v>159</v>
      </c>
      <c r="B12" s="128" t="s">
        <v>265</v>
      </c>
      <c r="C12" s="124">
        <f t="shared" si="0"/>
        <v>0</v>
      </c>
      <c r="D12" s="123">
        <f t="shared" si="0"/>
        <v>0</v>
      </c>
      <c r="E12" s="123">
        <f t="shared" si="0"/>
        <v>0</v>
      </c>
      <c r="F12" s="113"/>
    </row>
    <row r="13" spans="1:7" s="112" customFormat="1" ht="54" customHeight="1" x14ac:dyDescent="0.4">
      <c r="A13" s="129" t="s">
        <v>158</v>
      </c>
      <c r="B13" s="128" t="s">
        <v>264</v>
      </c>
      <c r="C13" s="124"/>
      <c r="D13" s="106"/>
      <c r="E13" s="106"/>
      <c r="F13" s="113"/>
    </row>
    <row r="14" spans="1:7" s="112" customFormat="1" ht="51.75" customHeight="1" x14ac:dyDescent="0.4">
      <c r="A14" s="110" t="s">
        <v>157</v>
      </c>
      <c r="B14" s="127" t="s">
        <v>156</v>
      </c>
      <c r="C14" s="124">
        <f t="shared" ref="C14:E15" si="1">C15</f>
        <v>0</v>
      </c>
      <c r="D14" s="123">
        <f t="shared" si="1"/>
        <v>0</v>
      </c>
      <c r="E14" s="123">
        <f t="shared" si="1"/>
        <v>0</v>
      </c>
      <c r="F14" s="113"/>
    </row>
    <row r="15" spans="1:7" s="112" customFormat="1" ht="57" customHeight="1" x14ac:dyDescent="0.4">
      <c r="A15" s="110" t="s">
        <v>155</v>
      </c>
      <c r="B15" s="127" t="s">
        <v>154</v>
      </c>
      <c r="C15" s="124">
        <f t="shared" si="1"/>
        <v>0</v>
      </c>
      <c r="D15" s="123">
        <f t="shared" si="1"/>
        <v>0</v>
      </c>
      <c r="E15" s="123">
        <f t="shared" si="1"/>
        <v>0</v>
      </c>
      <c r="F15" s="113"/>
    </row>
    <row r="16" spans="1:7" s="112" customFormat="1" ht="82.9" customHeight="1" x14ac:dyDescent="0.4">
      <c r="A16" s="126" t="s">
        <v>153</v>
      </c>
      <c r="B16" s="125" t="s">
        <v>152</v>
      </c>
      <c r="C16" s="124">
        <f>SUM(C17)</f>
        <v>0</v>
      </c>
      <c r="D16" s="123">
        <f>SUM(D17)</f>
        <v>0</v>
      </c>
      <c r="E16" s="123">
        <f>SUM(E17)</f>
        <v>0</v>
      </c>
      <c r="F16" s="113"/>
    </row>
    <row r="17" spans="1:6" s="112" customFormat="1" ht="77.45" customHeight="1" x14ac:dyDescent="0.4">
      <c r="A17" s="110" t="s">
        <v>151</v>
      </c>
      <c r="B17" s="122" t="s">
        <v>150</v>
      </c>
      <c r="C17" s="121">
        <v>0</v>
      </c>
      <c r="D17" s="121">
        <v>0</v>
      </c>
      <c r="E17" s="121">
        <v>0</v>
      </c>
      <c r="F17" s="113"/>
    </row>
    <row r="18" spans="1:6" s="112" customFormat="1" ht="48" customHeight="1" x14ac:dyDescent="0.4">
      <c r="A18" s="117" t="s">
        <v>149</v>
      </c>
      <c r="B18" s="119" t="s">
        <v>148</v>
      </c>
      <c r="C18" s="118">
        <f t="shared" ref="C18:E20" si="2">C19</f>
        <v>0</v>
      </c>
      <c r="D18" s="106">
        <f t="shared" si="2"/>
        <v>0</v>
      </c>
      <c r="E18" s="106">
        <f t="shared" si="2"/>
        <v>0</v>
      </c>
      <c r="F18" s="113"/>
    </row>
    <row r="19" spans="1:6" s="112" customFormat="1" ht="57.6" customHeight="1" x14ac:dyDescent="0.4">
      <c r="A19" s="117" t="s">
        <v>147</v>
      </c>
      <c r="B19" s="119" t="s">
        <v>146</v>
      </c>
      <c r="C19" s="118">
        <f t="shared" si="2"/>
        <v>0</v>
      </c>
      <c r="D19" s="106">
        <f t="shared" si="2"/>
        <v>0</v>
      </c>
      <c r="E19" s="106">
        <f t="shared" si="2"/>
        <v>0</v>
      </c>
      <c r="F19" s="113"/>
    </row>
    <row r="20" spans="1:6" s="112" customFormat="1" ht="77.45" customHeight="1" x14ac:dyDescent="0.4">
      <c r="A20" s="120" t="s">
        <v>145</v>
      </c>
      <c r="B20" s="119" t="s">
        <v>144</v>
      </c>
      <c r="C20" s="118">
        <f t="shared" si="2"/>
        <v>0</v>
      </c>
      <c r="D20" s="106">
        <f t="shared" si="2"/>
        <v>0</v>
      </c>
      <c r="E20" s="106">
        <f t="shared" si="2"/>
        <v>0</v>
      </c>
      <c r="F20" s="113"/>
    </row>
    <row r="21" spans="1:6" s="112" customFormat="1" ht="101.45" customHeight="1" x14ac:dyDescent="0.4">
      <c r="A21" s="120" t="s">
        <v>143</v>
      </c>
      <c r="B21" s="119" t="s">
        <v>263</v>
      </c>
      <c r="C21" s="118"/>
      <c r="D21" s="106"/>
      <c r="E21" s="106"/>
      <c r="F21" s="113"/>
    </row>
    <row r="22" spans="1:6" s="112" customFormat="1" ht="52.9" customHeight="1" x14ac:dyDescent="0.35">
      <c r="A22" s="117" t="s">
        <v>142</v>
      </c>
      <c r="B22" s="116" t="s">
        <v>141</v>
      </c>
      <c r="C22" s="115">
        <f>C25+C26</f>
        <v>0</v>
      </c>
      <c r="D22" s="114">
        <f>D25+D26</f>
        <v>0</v>
      </c>
      <c r="E22" s="114">
        <f>E25+E26</f>
        <v>0</v>
      </c>
      <c r="F22" s="113"/>
    </row>
    <row r="23" spans="1:6" s="104" customFormat="1" ht="40.15" customHeight="1" x14ac:dyDescent="0.35">
      <c r="A23" s="108" t="s">
        <v>140</v>
      </c>
      <c r="B23" s="111" t="s">
        <v>139</v>
      </c>
      <c r="C23" s="106">
        <f t="shared" ref="C23:E24" si="3">SUM(C24)</f>
        <v>-1388.4</v>
      </c>
      <c r="D23" s="106">
        <f t="shared" si="3"/>
        <v>-1193.2</v>
      </c>
      <c r="E23" s="106">
        <f t="shared" si="3"/>
        <v>-1287.1999999999998</v>
      </c>
      <c r="F23" s="105"/>
    </row>
    <row r="24" spans="1:6" s="96" customFormat="1" ht="46.15" customHeight="1" x14ac:dyDescent="0.4">
      <c r="A24" s="110" t="s">
        <v>138</v>
      </c>
      <c r="B24" s="109" t="s">
        <v>137</v>
      </c>
      <c r="C24" s="92">
        <f t="shared" si="3"/>
        <v>-1388.4</v>
      </c>
      <c r="D24" s="92">
        <f t="shared" si="3"/>
        <v>-1193.2</v>
      </c>
      <c r="E24" s="92">
        <f t="shared" si="3"/>
        <v>-1287.1999999999998</v>
      </c>
      <c r="F24" s="97"/>
    </row>
    <row r="25" spans="1:6" s="96" customFormat="1" ht="58.15" customHeight="1" x14ac:dyDescent="0.4">
      <c r="A25" s="110" t="s">
        <v>244</v>
      </c>
      <c r="B25" s="109" t="s">
        <v>243</v>
      </c>
      <c r="C25" s="92">
        <f>-'Приложение 2'!C11-C30</f>
        <v>-1388.4</v>
      </c>
      <c r="D25" s="92">
        <f>-'Приложение 2'!D11-D30</f>
        <v>-1193.2</v>
      </c>
      <c r="E25" s="92">
        <f>-'Приложение 2'!E11-E30</f>
        <v>-1287.1999999999998</v>
      </c>
      <c r="F25" s="97"/>
    </row>
    <row r="26" spans="1:6" s="104" customFormat="1" ht="43.15" customHeight="1" x14ac:dyDescent="0.35">
      <c r="A26" s="108" t="s">
        <v>136</v>
      </c>
      <c r="B26" s="107" t="s">
        <v>135</v>
      </c>
      <c r="C26" s="106">
        <f t="shared" ref="C26:E27" si="4">SUM(C27)</f>
        <v>1388.3999999999999</v>
      </c>
      <c r="D26" s="106">
        <f t="shared" si="4"/>
        <v>1193.2</v>
      </c>
      <c r="E26" s="106">
        <f t="shared" si="4"/>
        <v>1287.1999999999998</v>
      </c>
      <c r="F26" s="105"/>
    </row>
    <row r="27" spans="1:6" s="96" customFormat="1" ht="47.45" customHeight="1" x14ac:dyDescent="0.4">
      <c r="A27" s="103" t="s">
        <v>134</v>
      </c>
      <c r="B27" s="102" t="s">
        <v>133</v>
      </c>
      <c r="C27" s="92">
        <f t="shared" si="4"/>
        <v>1388.3999999999999</v>
      </c>
      <c r="D27" s="92">
        <f t="shared" si="4"/>
        <v>1193.2</v>
      </c>
      <c r="E27" s="92">
        <f t="shared" si="4"/>
        <v>1287.1999999999998</v>
      </c>
      <c r="F27" s="97"/>
    </row>
    <row r="28" spans="1:6" s="96" customFormat="1" ht="56.45" customHeight="1" x14ac:dyDescent="0.4">
      <c r="A28" s="101" t="s">
        <v>132</v>
      </c>
      <c r="B28" s="100" t="s">
        <v>131</v>
      </c>
      <c r="C28" s="92">
        <f>-C17+'Приложение 3'!J7</f>
        <v>1388.3999999999999</v>
      </c>
      <c r="D28" s="92">
        <f>-D17+'Приложение 3'!K7</f>
        <v>1193.2</v>
      </c>
      <c r="E28" s="92">
        <f>-E17+'Приложение 3'!L7</f>
        <v>1287.1999999999998</v>
      </c>
      <c r="F28" s="97"/>
    </row>
    <row r="29" spans="1:6" s="96" customFormat="1" ht="76.5" customHeight="1" x14ac:dyDescent="0.4">
      <c r="A29" s="99" t="s">
        <v>130</v>
      </c>
      <c r="B29" s="98" t="s">
        <v>262</v>
      </c>
      <c r="C29" s="92"/>
      <c r="D29" s="92"/>
      <c r="E29" s="92"/>
      <c r="F29" s="97"/>
    </row>
    <row r="30" spans="1:6" ht="37.15" customHeight="1" x14ac:dyDescent="0.4">
      <c r="A30" s="95"/>
      <c r="B30" s="94" t="s">
        <v>215</v>
      </c>
      <c r="C30" s="93">
        <v>507.9</v>
      </c>
      <c r="D30" s="92">
        <v>514.70000000000005</v>
      </c>
      <c r="E30" s="92">
        <v>521.1</v>
      </c>
    </row>
    <row r="32" spans="1:6" x14ac:dyDescent="0.2">
      <c r="F32" s="90"/>
    </row>
    <row r="33" spans="6:6" ht="44.45" customHeight="1" x14ac:dyDescent="0.2">
      <c r="F33" s="90"/>
    </row>
    <row r="34" spans="6:6" x14ac:dyDescent="0.2">
      <c r="F34" s="90"/>
    </row>
    <row r="35" spans="6:6" x14ac:dyDescent="0.2">
      <c r="F35" s="90"/>
    </row>
    <row r="36" spans="6:6" x14ac:dyDescent="0.2">
      <c r="F36" s="90"/>
    </row>
    <row r="37" spans="6:6" x14ac:dyDescent="0.2">
      <c r="F37" s="90"/>
    </row>
    <row r="38" spans="6:6" x14ac:dyDescent="0.2">
      <c r="F38" s="90"/>
    </row>
    <row r="39" spans="6:6" x14ac:dyDescent="0.2">
      <c r="F39" s="90"/>
    </row>
  </sheetData>
  <mergeCells count="6">
    <mergeCell ref="A3:E5"/>
    <mergeCell ref="C2:E2"/>
    <mergeCell ref="C1:E1"/>
    <mergeCell ref="A7:A8"/>
    <mergeCell ref="B7:B8"/>
    <mergeCell ref="C7:E7"/>
  </mergeCells>
  <conditionalFormatting sqref="A2">
    <cfRule type="expression" dxfId="2" priority="1" stopIfTrue="1">
      <formula>#REF!&lt;&gt;""</formula>
    </cfRule>
  </conditionalFormatting>
  <pageMargins left="0.7" right="0.7" top="0.75" bottom="0.75" header="0.3" footer="0.3"/>
  <pageSetup paperSize="9" scale="3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tabSelected="1" view="pageBreakPreview" zoomScale="60" zoomScaleNormal="55" workbookViewId="0">
      <selection activeCell="A4" sqref="A4:E6"/>
    </sheetView>
  </sheetViews>
  <sheetFormatPr defaultColWidth="9.33203125" defaultRowHeight="15.75" x14ac:dyDescent="0.25"/>
  <cols>
    <col min="1" max="1" width="25" style="55" customWidth="1"/>
    <col min="2" max="2" width="91" style="55" customWidth="1"/>
    <col min="3" max="3" width="26.5" style="55" customWidth="1"/>
    <col min="4" max="4" width="28.33203125" style="55" customWidth="1"/>
    <col min="5" max="5" width="28.83203125" style="55" customWidth="1"/>
    <col min="6" max="6" width="58.5" style="57" customWidth="1"/>
    <col min="7" max="16384" width="9.33203125" style="55"/>
  </cols>
  <sheetData>
    <row r="1" spans="1:7" s="85" customFormat="1" ht="27" x14ac:dyDescent="0.35">
      <c r="B1" s="245"/>
      <c r="C1" s="245"/>
      <c r="D1" s="245"/>
      <c r="E1" s="245"/>
      <c r="F1" s="89"/>
    </row>
    <row r="2" spans="1:7" s="85" customFormat="1" ht="27" customHeight="1" x14ac:dyDescent="0.45">
      <c r="A2" s="87"/>
      <c r="B2" s="86"/>
      <c r="C2" s="86"/>
      <c r="D2" s="246" t="s">
        <v>216</v>
      </c>
      <c r="E2" s="246"/>
      <c r="F2" s="88"/>
    </row>
    <row r="3" spans="1:7" s="85" customFormat="1" ht="119.25" customHeight="1" x14ac:dyDescent="0.45">
      <c r="A3" s="87"/>
      <c r="B3" s="86"/>
      <c r="C3" s="86"/>
      <c r="D3" s="247" t="s">
        <v>246</v>
      </c>
      <c r="E3" s="247"/>
      <c r="F3" s="56"/>
      <c r="G3" s="56"/>
    </row>
    <row r="4" spans="1:7" ht="15.6" customHeight="1" x14ac:dyDescent="0.25">
      <c r="A4" s="248" t="s">
        <v>233</v>
      </c>
      <c r="B4" s="248"/>
      <c r="C4" s="248"/>
      <c r="D4" s="248"/>
      <c r="E4" s="248"/>
    </row>
    <row r="5" spans="1:7" ht="15.6" customHeight="1" x14ac:dyDescent="0.25">
      <c r="A5" s="248"/>
      <c r="B5" s="248"/>
      <c r="C5" s="248"/>
      <c r="D5" s="248"/>
      <c r="E5" s="248"/>
      <c r="F5" s="84"/>
    </row>
    <row r="6" spans="1:7" ht="103.9" customHeight="1" x14ac:dyDescent="0.25">
      <c r="A6" s="248"/>
      <c r="B6" s="248"/>
      <c r="C6" s="248"/>
      <c r="D6" s="248"/>
      <c r="E6" s="248"/>
      <c r="F6" s="83"/>
    </row>
    <row r="7" spans="1:7" ht="24.75" customHeight="1" x14ac:dyDescent="0.4">
      <c r="A7" s="82"/>
      <c r="B7" s="82"/>
      <c r="C7" s="81"/>
      <c r="E7" s="80"/>
    </row>
    <row r="8" spans="1:7" ht="25.5" customHeight="1" x14ac:dyDescent="0.25">
      <c r="A8" s="249" t="s">
        <v>28</v>
      </c>
      <c r="B8" s="250" t="s">
        <v>129</v>
      </c>
      <c r="C8" s="251" t="s">
        <v>29</v>
      </c>
      <c r="D8" s="252"/>
      <c r="E8" s="252"/>
      <c r="F8" s="79"/>
      <c r="G8" s="78"/>
    </row>
    <row r="9" spans="1:7" s="59" customFormat="1" ht="31.15" customHeight="1" x14ac:dyDescent="0.4">
      <c r="A9" s="249"/>
      <c r="B9" s="250"/>
      <c r="C9" s="77" t="s">
        <v>30</v>
      </c>
      <c r="D9" s="77" t="s">
        <v>31</v>
      </c>
      <c r="E9" s="77" t="s">
        <v>32</v>
      </c>
      <c r="F9" s="60"/>
    </row>
    <row r="10" spans="1:7" s="59" customFormat="1" ht="26.25" x14ac:dyDescent="0.4">
      <c r="A10" s="76">
        <v>1</v>
      </c>
      <c r="B10" s="75">
        <v>2</v>
      </c>
      <c r="C10" s="74">
        <v>3</v>
      </c>
      <c r="D10" s="73">
        <v>4</v>
      </c>
      <c r="E10" s="73">
        <v>5</v>
      </c>
      <c r="F10" s="60"/>
    </row>
    <row r="11" spans="1:7" s="59" customFormat="1" ht="26.25" x14ac:dyDescent="0.4">
      <c r="A11" s="243" t="s">
        <v>19</v>
      </c>
      <c r="B11" s="244"/>
      <c r="C11" s="72"/>
      <c r="D11" s="69"/>
      <c r="E11" s="69"/>
      <c r="F11" s="60"/>
    </row>
    <row r="12" spans="1:7" s="59" customFormat="1" ht="54.6" customHeight="1" x14ac:dyDescent="0.4">
      <c r="A12" s="67" t="s">
        <v>128</v>
      </c>
      <c r="B12" s="71" t="s">
        <v>127</v>
      </c>
      <c r="C12" s="65">
        <f>C14</f>
        <v>0</v>
      </c>
      <c r="D12" s="65">
        <f>D14</f>
        <v>0</v>
      </c>
      <c r="E12" s="65">
        <f>E14</f>
        <v>0</v>
      </c>
      <c r="F12" s="60"/>
    </row>
    <row r="13" spans="1:7" s="59" customFormat="1" ht="31.15" customHeight="1" x14ac:dyDescent="0.4">
      <c r="A13" s="63"/>
      <c r="B13" s="66" t="s">
        <v>125</v>
      </c>
      <c r="C13" s="70"/>
      <c r="D13" s="69"/>
      <c r="E13" s="69"/>
      <c r="F13" s="60"/>
    </row>
    <row r="14" spans="1:7" s="59" customFormat="1" ht="43.15" customHeight="1" x14ac:dyDescent="0.4">
      <c r="A14" s="63">
        <v>1</v>
      </c>
      <c r="B14" s="66" t="s">
        <v>124</v>
      </c>
      <c r="C14" s="61"/>
      <c r="D14" s="61"/>
      <c r="E14" s="61"/>
      <c r="F14" s="60"/>
    </row>
    <row r="15" spans="1:7" s="59" customFormat="1" ht="54" customHeight="1" x14ac:dyDescent="0.4">
      <c r="A15" s="63">
        <v>2</v>
      </c>
      <c r="B15" s="64" t="s">
        <v>266</v>
      </c>
      <c r="C15" s="61"/>
      <c r="D15" s="61"/>
      <c r="E15" s="61"/>
      <c r="F15" s="60"/>
    </row>
    <row r="16" spans="1:7" s="59" customFormat="1" ht="58.15" customHeight="1" x14ac:dyDescent="0.4">
      <c r="A16" s="67">
        <v>11</v>
      </c>
      <c r="B16" s="68" t="s">
        <v>126</v>
      </c>
      <c r="C16" s="65">
        <f>C19</f>
        <v>0</v>
      </c>
      <c r="D16" s="65">
        <f>D19</f>
        <v>0</v>
      </c>
      <c r="E16" s="65">
        <f>E19</f>
        <v>0</v>
      </c>
      <c r="F16" s="60"/>
    </row>
    <row r="17" spans="1:6" s="59" customFormat="1" ht="29.45" customHeight="1" x14ac:dyDescent="0.4">
      <c r="A17" s="67"/>
      <c r="B17" s="66" t="s">
        <v>125</v>
      </c>
      <c r="C17" s="65"/>
      <c r="D17" s="65"/>
      <c r="E17" s="65"/>
      <c r="F17" s="60"/>
    </row>
    <row r="18" spans="1:6" s="59" customFormat="1" ht="29.45" customHeight="1" x14ac:dyDescent="0.4">
      <c r="A18" s="63">
        <v>1</v>
      </c>
      <c r="B18" s="66" t="s">
        <v>124</v>
      </c>
      <c r="C18" s="65"/>
      <c r="D18" s="65"/>
      <c r="E18" s="65"/>
      <c r="F18" s="60"/>
    </row>
    <row r="19" spans="1:6" s="59" customFormat="1" ht="55.9" customHeight="1" x14ac:dyDescent="0.4">
      <c r="A19" s="63">
        <v>2</v>
      </c>
      <c r="B19" s="64" t="s">
        <v>266</v>
      </c>
      <c r="C19" s="61">
        <f>'прил 6'!C17</f>
        <v>0</v>
      </c>
      <c r="D19" s="61">
        <f>'прил 6'!D17</f>
        <v>0</v>
      </c>
      <c r="E19" s="61">
        <f>'прил 6'!E17</f>
        <v>0</v>
      </c>
      <c r="F19" s="60"/>
    </row>
    <row r="20" spans="1:6" s="59" customFormat="1" ht="36" customHeight="1" x14ac:dyDescent="0.4">
      <c r="A20" s="63"/>
      <c r="B20" s="62" t="s">
        <v>19</v>
      </c>
      <c r="C20" s="61">
        <f>C14+C19</f>
        <v>0</v>
      </c>
      <c r="D20" s="61">
        <f>D14+D19</f>
        <v>0</v>
      </c>
      <c r="E20" s="61">
        <f>E14+E19</f>
        <v>0</v>
      </c>
      <c r="F20" s="60"/>
    </row>
    <row r="25" spans="1:6" x14ac:dyDescent="0.25">
      <c r="D25" s="58"/>
    </row>
    <row r="26" spans="1:6" x14ac:dyDescent="0.25">
      <c r="D26" s="58"/>
    </row>
    <row r="27" spans="1:6" x14ac:dyDescent="0.25">
      <c r="D27" s="58"/>
    </row>
  </sheetData>
  <mergeCells count="9">
    <mergeCell ref="A11:B11"/>
    <mergeCell ref="B1:C1"/>
    <mergeCell ref="D1:E1"/>
    <mergeCell ref="D2:E2"/>
    <mergeCell ref="D3:E3"/>
    <mergeCell ref="A4:E6"/>
    <mergeCell ref="A8:A9"/>
    <mergeCell ref="B8:B9"/>
    <mergeCell ref="C8:E8"/>
  </mergeCells>
  <conditionalFormatting sqref="B1">
    <cfRule type="expression" dxfId="1" priority="2" stopIfTrue="1">
      <formula>$F1&lt;&gt;""</formula>
    </cfRule>
  </conditionalFormatting>
  <conditionalFormatting sqref="D1">
    <cfRule type="expression" dxfId="0" priority="1" stopIfTrue="1">
      <formula>$F1&lt;&gt;""</formula>
    </cfRule>
  </conditionalFormatting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4</vt:i4>
      </vt:variant>
    </vt:vector>
  </HeadingPairs>
  <TitlesOfParts>
    <vt:vector size="11" baseType="lpstr">
      <vt:lpstr>Прил 1</vt:lpstr>
      <vt:lpstr>Приложение 2</vt:lpstr>
      <vt:lpstr>Приложение 3</vt:lpstr>
      <vt:lpstr>Приложение 4</vt:lpstr>
      <vt:lpstr>Приложение 5</vt:lpstr>
      <vt:lpstr>прил 6</vt:lpstr>
      <vt:lpstr>прил7</vt:lpstr>
      <vt:lpstr>'прил 6'!Область_печати</vt:lpstr>
      <vt:lpstr>прил7!Область_печати</vt:lpstr>
      <vt:lpstr>'Приложение 2'!Область_печати</vt:lpstr>
      <vt:lpstr>'Приложение 3'!Область_печати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Админ</cp:lastModifiedBy>
  <cp:lastPrinted>2022-01-05T09:20:24Z</cp:lastPrinted>
  <dcterms:created xsi:type="dcterms:W3CDTF">2006-09-16T00:00:00Z</dcterms:created>
  <dcterms:modified xsi:type="dcterms:W3CDTF">2022-01-05T09:20:41Z</dcterms:modified>
</cp:coreProperties>
</file>