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3'!$A$1:$L$74</definedName>
    <definedName name="_xlnm._FilterDatabase" localSheetId="3" hidden="1">'Приложение 4'!$A$1:$K$74</definedName>
    <definedName name="_xlnm._FilterDatabase" localSheetId="4" hidden="1">'Приложение 5'!$A$1:$L$89</definedName>
    <definedName name="Z_146E8F15_80AC_4549_8E02_D6058BD21F29_.wvu.FilterData" localSheetId="2" hidden="1">'Приложение 3'!$A$1:$L$74</definedName>
    <definedName name="Z_146E8F15_80AC_4549_8E02_D6058BD21F29_.wvu.FilterData" localSheetId="3" hidden="1">'Приложение 4'!$A$1:$K$74</definedName>
    <definedName name="Z_146E8F15_80AC_4549_8E02_D6058BD21F29_.wvu.FilterData" localSheetId="4" hidden="1">'Приложение 5'!$A$6:$L$89</definedName>
    <definedName name="Z_146E8F15_80AC_4549_8E02_D6058BD21F29_.wvu.PrintArea" localSheetId="1" hidden="1">'Приложение 2'!$A$1:$E$20</definedName>
    <definedName name="Z_1F1289EE_F3DA_4F9E_9F23_CD1DBBB60441_.wvu.FilterData" localSheetId="3" hidden="1">'Приложение 4'!$A$1:$K$74</definedName>
    <definedName name="Z_2EE6EB00_C2BB_404A_98A6_E66B3D281ECF_.wvu.FilterData" localSheetId="2" hidden="1">'Приложение 3'!$A$6:$L$67</definedName>
    <definedName name="Z_2EE6EB00_C2BB_404A_98A6_E66B3D281ECF_.wvu.FilterData" localSheetId="3" hidden="1">'Приложение 4'!$A$6:$O$74</definedName>
    <definedName name="Z_2EE6EB00_C2BB_404A_98A6_E66B3D281ECF_.wvu.FilterData" localSheetId="4" hidden="1">'Приложение 5'!$A$6:$L$89</definedName>
    <definedName name="Z_2EE6EB00_C2BB_404A_98A6_E66B3D281ECF_.wvu.PrintArea" localSheetId="1" hidden="1">'Приложение 2'!$A$1:$E$20</definedName>
    <definedName name="Z_D2A2E364_7F41_4DF0_B445_F266635B8190_.wvu.FilterData" localSheetId="2" hidden="1">'Приложение 3'!$A$1:$L$74</definedName>
    <definedName name="Z_D2A2E364_7F41_4DF0_B445_F266635B8190_.wvu.FilterData" localSheetId="3" hidden="1">'Приложение 4'!$A$1:$K$74</definedName>
    <definedName name="Z_D2A2E364_7F41_4DF0_B445_F266635B8190_.wvu.FilterData" localSheetId="4" hidden="1">'Приложение 5'!$A$6:$L$89</definedName>
    <definedName name="Z_D2A2E364_7F41_4DF0_B445_F266635B8190_.wvu.PrintArea" localSheetId="1" hidden="1">'Приложение 2'!$A$1:$E$20</definedName>
    <definedName name="Z_E262048E_84F9_43BC_A071_99F77224052B_.wvu.FilterData" localSheetId="4" hidden="1">'Приложение 5'!$A$6:$L$89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2'!$A$1:$E$20</definedName>
    <definedName name="_xlnm.Print_Area" localSheetId="2">'Приложение 3'!$A$1:$L$74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L60" i="3"/>
  <c r="K60"/>
  <c r="J60"/>
  <c r="E11" i="2" l="1"/>
  <c r="D11"/>
  <c r="C11"/>
  <c r="C12"/>
  <c r="A8" i="6"/>
  <c r="A16"/>
  <c r="J45"/>
  <c r="A56" i="4"/>
  <c r="A49"/>
  <c r="L22" i="3"/>
  <c r="A52" i="6"/>
  <c r="A27"/>
  <c r="A26"/>
  <c r="A24"/>
  <c r="A22"/>
  <c r="A18"/>
  <c r="A57" i="4"/>
  <c r="A51"/>
  <c r="A42"/>
  <c r="A41"/>
  <c r="A39"/>
  <c r="A27"/>
  <c r="A64" s="1"/>
  <c r="A32"/>
  <c r="A63" s="1"/>
  <c r="A17"/>
  <c r="A10"/>
  <c r="A16" s="1"/>
  <c r="A70" i="3"/>
  <c r="A70" i="4" s="1"/>
  <c r="A64" i="3"/>
  <c r="A33"/>
  <c r="A33" i="4" s="1"/>
  <c r="A32" i="3"/>
  <c r="A63" s="1"/>
  <c r="A16" l="1"/>
  <c r="A38" i="6" s="1"/>
  <c r="L83" l="1"/>
  <c r="L82" s="1"/>
  <c r="L81" s="1"/>
  <c r="L80" s="1"/>
  <c r="L79" s="1"/>
  <c r="L78" s="1"/>
  <c r="K83"/>
  <c r="K82" s="1"/>
  <c r="K81" s="1"/>
  <c r="K80" s="1"/>
  <c r="K79" s="1"/>
  <c r="K78" s="1"/>
  <c r="J83"/>
  <c r="J82" s="1"/>
  <c r="J81" s="1"/>
  <c r="J80" s="1"/>
  <c r="J79" s="1"/>
  <c r="J78" s="1"/>
  <c r="A82"/>
  <c r="A81"/>
  <c r="A80"/>
  <c r="A79"/>
  <c r="A78"/>
  <c r="L77"/>
  <c r="L76" s="1"/>
  <c r="L75" s="1"/>
  <c r="L74" s="1"/>
  <c r="L73" s="1"/>
  <c r="L72" s="1"/>
  <c r="K77"/>
  <c r="K76" s="1"/>
  <c r="K75" s="1"/>
  <c r="K74" s="1"/>
  <c r="K73" s="1"/>
  <c r="K72" s="1"/>
  <c r="J77"/>
  <c r="J76" s="1"/>
  <c r="J75" s="1"/>
  <c r="J74" s="1"/>
  <c r="J73" s="1"/>
  <c r="J72" s="1"/>
  <c r="A77"/>
  <c r="A83" s="1"/>
  <c r="A76"/>
  <c r="A75"/>
  <c r="A74"/>
  <c r="A73"/>
  <c r="A72"/>
  <c r="A71" i="4"/>
  <c r="A69"/>
  <c r="A50" i="6" s="1"/>
  <c r="A72" i="4"/>
  <c r="A46" i="6" s="1"/>
  <c r="A73" i="4"/>
  <c r="A47" i="6" s="1"/>
  <c r="A74" i="4"/>
  <c r="A48" i="6" s="1"/>
  <c r="A59"/>
  <c r="K74" i="4"/>
  <c r="L51" i="6" s="1"/>
  <c r="L50" s="1"/>
  <c r="L49" s="1"/>
  <c r="L48" s="1"/>
  <c r="L47" s="1"/>
  <c r="L46" s="1"/>
  <c r="J74" i="4"/>
  <c r="K51" i="6" s="1"/>
  <c r="K50" s="1"/>
  <c r="K49" s="1"/>
  <c r="K48" s="1"/>
  <c r="K47" s="1"/>
  <c r="K46" s="1"/>
  <c r="L73" i="3"/>
  <c r="K73" i="4" s="1"/>
  <c r="K73" i="3"/>
  <c r="J73" i="4" s="1"/>
  <c r="A68"/>
  <c r="A49" i="6" s="1"/>
  <c r="I53" i="4"/>
  <c r="I52" s="1"/>
  <c r="I51" s="1"/>
  <c r="I50" s="1"/>
  <c r="I49" s="1"/>
  <c r="E14" i="2"/>
  <c r="D14"/>
  <c r="J52" i="3"/>
  <c r="J51" s="1"/>
  <c r="J49" s="1"/>
  <c r="J48" s="1"/>
  <c r="J47" s="1"/>
  <c r="K53" i="4"/>
  <c r="K52" s="1"/>
  <c r="K51" s="1"/>
  <c r="K52" i="3"/>
  <c r="K51" s="1"/>
  <c r="K49" s="1"/>
  <c r="K48" s="1"/>
  <c r="K47" s="1"/>
  <c r="L52"/>
  <c r="L51" s="1"/>
  <c r="L49" s="1"/>
  <c r="L48" s="1"/>
  <c r="L47" s="1"/>
  <c r="E19" i="2"/>
  <c r="E18" s="1"/>
  <c r="D19"/>
  <c r="D18" s="1"/>
  <c r="C19"/>
  <c r="C18" s="1"/>
  <c r="E16"/>
  <c r="D16"/>
  <c r="C16"/>
  <c r="C14"/>
  <c r="E13" l="1"/>
  <c r="E12" s="1"/>
  <c r="C13"/>
  <c r="K72" i="3"/>
  <c r="L72"/>
  <c r="D13" i="2"/>
  <c r="K50" i="4"/>
  <c r="K49" s="1"/>
  <c r="I48"/>
  <c r="I47" s="1"/>
  <c r="L50" i="3"/>
  <c r="K50"/>
  <c r="J50"/>
  <c r="D12" i="2" l="1"/>
  <c r="K48" i="4"/>
  <c r="K47" s="1"/>
  <c r="J72"/>
  <c r="K71" i="3"/>
  <c r="L71"/>
  <c r="K72" i="4"/>
  <c r="L32" i="6"/>
  <c r="L31" s="1"/>
  <c r="L30" s="1"/>
  <c r="L29" s="1"/>
  <c r="L28" s="1"/>
  <c r="K32"/>
  <c r="K31" s="1"/>
  <c r="K30" s="1"/>
  <c r="K29" s="1"/>
  <c r="K28" s="1"/>
  <c r="J32"/>
  <c r="J31" s="1"/>
  <c r="J30" s="1"/>
  <c r="J29" s="1"/>
  <c r="J28" s="1"/>
  <c r="K44" i="4"/>
  <c r="K43" s="1"/>
  <c r="J44"/>
  <c r="J43" s="1"/>
  <c r="I44"/>
  <c r="I43" s="1"/>
  <c r="L43" i="3"/>
  <c r="K43"/>
  <c r="J43"/>
  <c r="L89" i="6"/>
  <c r="L88" s="1"/>
  <c r="L87" s="1"/>
  <c r="L86" s="1"/>
  <c r="L85" s="1"/>
  <c r="L84" s="1"/>
  <c r="L71" s="1"/>
  <c r="L70" s="1"/>
  <c r="K89"/>
  <c r="K88" s="1"/>
  <c r="K87" s="1"/>
  <c r="K86" s="1"/>
  <c r="K85" s="1"/>
  <c r="K84" s="1"/>
  <c r="K71" s="1"/>
  <c r="K70" s="1"/>
  <c r="L69"/>
  <c r="L68" s="1"/>
  <c r="L67" s="1"/>
  <c r="L66" s="1"/>
  <c r="L65" s="1"/>
  <c r="K69"/>
  <c r="K68" s="1"/>
  <c r="K67" s="1"/>
  <c r="K66" s="1"/>
  <c r="K65" s="1"/>
  <c r="L64"/>
  <c r="L63" s="1"/>
  <c r="L62" s="1"/>
  <c r="L61" s="1"/>
  <c r="K64"/>
  <c r="K63" s="1"/>
  <c r="K62" s="1"/>
  <c r="K61" s="1"/>
  <c r="L58"/>
  <c r="L57" s="1"/>
  <c r="L56" s="1"/>
  <c r="L55" s="1"/>
  <c r="L54" s="1"/>
  <c r="L53" s="1"/>
  <c r="K58"/>
  <c r="K57" s="1"/>
  <c r="K56" s="1"/>
  <c r="K55" s="1"/>
  <c r="K54" s="1"/>
  <c r="K53" s="1"/>
  <c r="L45"/>
  <c r="L44" s="1"/>
  <c r="L43" s="1"/>
  <c r="L42" s="1"/>
  <c r="L41" s="1"/>
  <c r="L40" s="1"/>
  <c r="L39" s="1"/>
  <c r="K45"/>
  <c r="K44" s="1"/>
  <c r="K43" s="1"/>
  <c r="K42" s="1"/>
  <c r="K41" s="1"/>
  <c r="K40" s="1"/>
  <c r="K39" s="1"/>
  <c r="K37"/>
  <c r="K36" s="1"/>
  <c r="K35" s="1"/>
  <c r="K34" s="1"/>
  <c r="K33" s="1"/>
  <c r="L37"/>
  <c r="L36" s="1"/>
  <c r="L35" s="1"/>
  <c r="L34" s="1"/>
  <c r="L33" s="1"/>
  <c r="K15"/>
  <c r="K14" s="1"/>
  <c r="K13" s="1"/>
  <c r="K12" s="1"/>
  <c r="K11" s="1"/>
  <c r="K10" s="1"/>
  <c r="L15"/>
  <c r="L14" s="1"/>
  <c r="L13" s="1"/>
  <c r="L12" s="1"/>
  <c r="L11" s="1"/>
  <c r="L10" s="1"/>
  <c r="L23"/>
  <c r="L22" s="1"/>
  <c r="L21" s="1"/>
  <c r="L20" s="1"/>
  <c r="L19" s="1"/>
  <c r="L18" s="1"/>
  <c r="L17" s="1"/>
  <c r="L16" s="1"/>
  <c r="K23"/>
  <c r="K22" s="1"/>
  <c r="K21" s="1"/>
  <c r="K20" s="1"/>
  <c r="K19" s="1"/>
  <c r="K18" s="1"/>
  <c r="K17" s="1"/>
  <c r="K16" s="1"/>
  <c r="J89"/>
  <c r="J88" s="1"/>
  <c r="J87" s="1"/>
  <c r="J86" s="1"/>
  <c r="J85" s="1"/>
  <c r="J84" s="1"/>
  <c r="J71" s="1"/>
  <c r="J70" s="1"/>
  <c r="J69"/>
  <c r="J68" s="1"/>
  <c r="J67" s="1"/>
  <c r="J66" s="1"/>
  <c r="J65" s="1"/>
  <c r="J64"/>
  <c r="J63" s="1"/>
  <c r="J62" s="1"/>
  <c r="J61" s="1"/>
  <c r="J58"/>
  <c r="J57" s="1"/>
  <c r="J56" s="1"/>
  <c r="J55" s="1"/>
  <c r="J54" s="1"/>
  <c r="J53" s="1"/>
  <c r="J44"/>
  <c r="J43" s="1"/>
  <c r="J42" s="1"/>
  <c r="J41" s="1"/>
  <c r="J40" s="1"/>
  <c r="J39" s="1"/>
  <c r="J37"/>
  <c r="J36" s="1"/>
  <c r="J35" s="1"/>
  <c r="J34" s="1"/>
  <c r="J33" s="1"/>
  <c r="J15"/>
  <c r="J14" s="1"/>
  <c r="J13" s="1"/>
  <c r="J12" s="1"/>
  <c r="J11" s="1"/>
  <c r="J10" s="1"/>
  <c r="J23"/>
  <c r="J22" s="1"/>
  <c r="J21" s="1"/>
  <c r="J20" s="1"/>
  <c r="J19" s="1"/>
  <c r="J18" s="1"/>
  <c r="J17" s="1"/>
  <c r="J16" s="1"/>
  <c r="K67" i="4"/>
  <c r="K66" s="1"/>
  <c r="K65" s="1"/>
  <c r="J67"/>
  <c r="J66" s="1"/>
  <c r="J65" s="1"/>
  <c r="I67"/>
  <c r="I66" s="1"/>
  <c r="I65" s="1"/>
  <c r="K60"/>
  <c r="K59" s="1"/>
  <c r="K58" s="1"/>
  <c r="J60"/>
  <c r="J59" s="1"/>
  <c r="J58" s="1"/>
  <c r="I60"/>
  <c r="I59" s="1"/>
  <c r="I58" s="1"/>
  <c r="J53"/>
  <c r="J52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66" i="3"/>
  <c r="L65" s="1"/>
  <c r="K66"/>
  <c r="K65" s="1"/>
  <c r="J66"/>
  <c r="L64" l="1"/>
  <c r="K64" i="4"/>
  <c r="K63" s="1"/>
  <c r="K62" s="1"/>
  <c r="K61" s="1"/>
  <c r="K60" i="6"/>
  <c r="K59" s="1"/>
  <c r="K52" s="1"/>
  <c r="K38" s="1"/>
  <c r="J64" i="4"/>
  <c r="J63" s="1"/>
  <c r="J62" s="1"/>
  <c r="J61" s="1"/>
  <c r="K64" i="3"/>
  <c r="I64" i="4"/>
  <c r="I63" s="1"/>
  <c r="I62" s="1"/>
  <c r="I61" s="1"/>
  <c r="L9" i="6"/>
  <c r="L8" s="1"/>
  <c r="J9"/>
  <c r="J8" s="1"/>
  <c r="K9"/>
  <c r="K8" s="1"/>
  <c r="I57" i="4"/>
  <c r="I56" s="1"/>
  <c r="K57"/>
  <c r="K56" s="1"/>
  <c r="J57"/>
  <c r="J56" s="1"/>
  <c r="K71"/>
  <c r="L70" i="3"/>
  <c r="J71" i="4"/>
  <c r="K70" i="3"/>
  <c r="J51" i="4"/>
  <c r="J50" s="1"/>
  <c r="J49" s="1"/>
  <c r="L60" i="6"/>
  <c r="L59" s="1"/>
  <c r="L52" s="1"/>
  <c r="L38" s="1"/>
  <c r="J60"/>
  <c r="J59" s="1"/>
  <c r="J52" s="1"/>
  <c r="J38" s="1"/>
  <c r="I21" i="4"/>
  <c r="I17" s="1"/>
  <c r="K21"/>
  <c r="K17" s="1"/>
  <c r="J21"/>
  <c r="J17" s="1"/>
  <c r="K27" i="6"/>
  <c r="K26" s="1"/>
  <c r="K25" s="1"/>
  <c r="K24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27" i="6"/>
  <c r="J26" s="1"/>
  <c r="J25" s="1"/>
  <c r="J24" s="1"/>
  <c r="L27"/>
  <c r="L26" s="1"/>
  <c r="L25" s="1"/>
  <c r="L24" s="1"/>
  <c r="I35" i="4"/>
  <c r="K35"/>
  <c r="J35"/>
  <c r="J26"/>
  <c r="I26"/>
  <c r="K26"/>
  <c r="L7" i="6" l="1"/>
  <c r="K7"/>
  <c r="K63" i="3"/>
  <c r="K61" s="1"/>
  <c r="K62"/>
  <c r="L63"/>
  <c r="L61" s="1"/>
  <c r="L62"/>
  <c r="J7" i="6"/>
  <c r="J48" i="4"/>
  <c r="J47" s="1"/>
  <c r="J70"/>
  <c r="K69" i="3"/>
  <c r="L69"/>
  <c r="K70" i="4"/>
  <c r="J55"/>
  <c r="J54" s="1"/>
  <c r="K55"/>
  <c r="K54" s="1"/>
  <c r="I55"/>
  <c r="I54" s="1"/>
  <c r="J16"/>
  <c r="I16"/>
  <c r="I15" s="1"/>
  <c r="K16"/>
  <c r="K15" s="1"/>
  <c r="K8" s="1"/>
  <c r="I8" l="1"/>
  <c r="I7" s="1"/>
  <c r="K69"/>
  <c r="L68" i="3"/>
  <c r="K68" i="4" s="1"/>
  <c r="J69"/>
  <c r="K68" i="3"/>
  <c r="J68" i="4" s="1"/>
  <c r="J15"/>
  <c r="L58" i="3"/>
  <c r="K58"/>
  <c r="J58"/>
  <c r="J57" s="1"/>
  <c r="J56" s="1"/>
  <c r="L57" l="1"/>
  <c r="L56" s="1"/>
  <c r="K57"/>
  <c r="K56" s="1"/>
  <c r="J8" i="4"/>
  <c r="J7" s="1"/>
  <c r="K7"/>
  <c r="L55" i="3" l="1"/>
  <c r="L54" s="1"/>
  <c r="J55"/>
  <c r="J54" s="1"/>
  <c r="K55"/>
  <c r="K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J13" i="3" l="1"/>
  <c r="J45"/>
  <c r="J65"/>
  <c r="J35"/>
  <c r="J34"/>
  <c r="J33" s="1"/>
  <c r="J32" s="1"/>
  <c r="J31" s="1"/>
  <c r="J29"/>
  <c r="J28" s="1"/>
  <c r="J27" s="1"/>
  <c r="J24"/>
  <c r="J22"/>
  <c r="J19"/>
  <c r="J18" s="1"/>
  <c r="L45"/>
  <c r="L35"/>
  <c r="L34"/>
  <c r="L33" s="1"/>
  <c r="L32" s="1"/>
  <c r="L31" s="1"/>
  <c r="L29"/>
  <c r="L28" s="1"/>
  <c r="L27" s="1"/>
  <c r="L24"/>
  <c r="L21" s="1"/>
  <c r="L19"/>
  <c r="L18" s="1"/>
  <c r="K45"/>
  <c r="K35"/>
  <c r="K34"/>
  <c r="K33" s="1"/>
  <c r="K32" s="1"/>
  <c r="K31" s="1"/>
  <c r="K29"/>
  <c r="K28" s="1"/>
  <c r="K27" s="1"/>
  <c r="K24"/>
  <c r="K22"/>
  <c r="K19"/>
  <c r="K18" s="1"/>
  <c r="K13"/>
  <c r="K12" s="1"/>
  <c r="K11" s="1"/>
  <c r="K10" s="1"/>
  <c r="K9" s="1"/>
  <c r="J21" l="1"/>
  <c r="J17" s="1"/>
  <c r="J64"/>
  <c r="K21"/>
  <c r="K17" s="1"/>
  <c r="L17"/>
  <c r="J42"/>
  <c r="J41" s="1"/>
  <c r="J40" s="1"/>
  <c r="J39" s="1"/>
  <c r="J38" s="1"/>
  <c r="J37" s="1"/>
  <c r="K42"/>
  <c r="K41" s="1"/>
  <c r="K40" s="1"/>
  <c r="K39" s="1"/>
  <c r="K38" s="1"/>
  <c r="K37" s="1"/>
  <c r="L42"/>
  <c r="L41" s="1"/>
  <c r="L40" s="1"/>
  <c r="L39" s="1"/>
  <c r="L38" s="1"/>
  <c r="L37" s="1"/>
  <c r="J12"/>
  <c r="J11" s="1"/>
  <c r="J10" s="1"/>
  <c r="J9" s="1"/>
  <c r="L12"/>
  <c r="L11" s="1"/>
  <c r="L10" s="1"/>
  <c r="L9" s="1"/>
  <c r="K26"/>
  <c r="J26"/>
  <c r="L26"/>
  <c r="J63" l="1"/>
  <c r="J61" s="1"/>
  <c r="J62"/>
  <c r="K16"/>
  <c r="K15" s="1"/>
  <c r="L16"/>
  <c r="J16"/>
  <c r="J15" s="1"/>
  <c r="L15" l="1"/>
  <c r="L8" s="1"/>
  <c r="L7" s="1"/>
  <c r="J8" l="1"/>
  <c r="J7" s="1"/>
  <c r="K8"/>
  <c r="K7" s="1"/>
  <c r="D28" i="14" l="1"/>
  <c r="D27" s="1"/>
  <c r="D26" s="1"/>
  <c r="D10" s="1"/>
  <c r="D25"/>
  <c r="D24" s="1"/>
  <c r="D23" s="1"/>
  <c r="C25"/>
  <c r="C24" s="1"/>
  <c r="C23" s="1"/>
  <c r="C28"/>
  <c r="C27" s="1"/>
  <c r="C26" s="1"/>
  <c r="C10"/>
  <c r="E28" l="1"/>
  <c r="E27" s="1"/>
  <c r="E26" s="1"/>
  <c r="E10" s="1"/>
  <c r="E25"/>
  <c r="E24" s="1"/>
  <c r="E23" s="1"/>
</calcChain>
</file>

<file path=xl/sharedStrings.xml><?xml version="1.0" encoding="utf-8"?>
<sst xmlns="http://schemas.openxmlformats.org/spreadsheetml/2006/main" count="1458" uniqueCount="231">
  <si>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</si>
  <si>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</si>
  <si>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</si>
  <si>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</si>
  <si>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</si>
  <si>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</si>
  <si>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</si>
  <si>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</si>
  <si>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</si>
  <si>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</si>
  <si>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</si>
  <si>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</si>
  <si>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</si>
  <si>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</si>
  <si>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</si>
  <si>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</si>
  <si>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</si>
  <si>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</si>
  <si>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</si>
  <si>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</si>
  <si>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</si>
  <si>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</si>
  <si>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</si>
  <si>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</si>
  <si>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</si>
  <si>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</si>
  <si>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</si>
  <si>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</si>
  <si>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</si>
  <si>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</si>
  <si>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</si>
  <si>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</si>
  <si>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</si>
  <si>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</si>
  <si>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</si>
  <si>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</si>
  <si>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</si>
  <si>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</si>
  <si>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</si>
  <si>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</si>
  <si>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</si>
  <si>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</si>
  <si>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</si>
  <si>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</si>
  <si>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</si>
  <si>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</si>
  <si>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</si>
  <si>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</si>
  <si>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</si>
  <si>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</si>
  <si>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</si>
  <si>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</si>
  <si>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</si>
  <si>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</si>
  <si>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</si>
  <si>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</si>
  <si>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</si>
  <si>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</si>
  <si>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</si>
  <si>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</si>
  <si>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</si>
  <si>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</si>
  <si>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</si>
  <si>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</si>
  <si>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</si>
  <si>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</si>
  <si>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</si>
  <si>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</si>
  <si>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</si>
  <si>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</si>
  <si>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</si>
  <si>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</si>
  <si>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</si>
  <si>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</si>
  <si>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</si>
  <si>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</si>
  <si>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</si>
  <si>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</si>
  <si>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</si>
  <si>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</si>
  <si>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</si>
  <si>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</si>
  <si>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</si>
  <si>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</si>
  <si>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</si>
  <si>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</si>
  <si>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</si>
  <si>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</si>
  <si>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</si>
  <si>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</si>
  <si>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</si>
  <si>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</si>
  <si>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</si>
  <si>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</si>
  <si>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</si>
  <si>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</si>
  <si>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</si>
  <si>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</si>
  <si>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</si>
  <si>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</si>
  <si>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</si>
  <si>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</si>
  <si>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</si>
  <si>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</si>
  <si>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</si>
  <si>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</si>
  <si>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</si>
  <si>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</si>
  <si>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</si>
  <si>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</si>
  <si>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</si>
  <si>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</si>
  <si>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</si>
  <si>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</si>
  <si>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</si>
  <si>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</si>
  <si>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</si>
  <si>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</si>
  <si>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</si>
  <si>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</si>
  <si>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</si>
  <si>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</si>
  <si>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</si>
  <si>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</si>
  <si>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</si>
  <si>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</si>
  <si>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</si>
  <si>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</si>
  <si>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</si>
  <si>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</si>
  <si>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</si>
  <si>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</si>
  <si>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</si>
  <si>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</si>
  <si>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</si>
  <si>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</si>
  <si>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</si>
  <si>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</si>
  <si>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</si>
  <si>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</si>
  <si>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</si>
  <si>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</si>
  <si>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</si>
  <si>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</si>
  <si>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</si>
  <si>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</si>
  <si>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</si>
  <si>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</si>
  <si>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</si>
  <si>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</si>
  <si>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</si>
  <si>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</si>
  <si>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</si>
  <si>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</si>
  <si>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</si>
  <si>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</si>
  <si>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</si>
  <si>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</si>
  <si>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</si>
  <si>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</si>
  <si>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</si>
  <si>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</si>
  <si>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</si>
  <si>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</si>
  <si>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</si>
  <si>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</si>
  <si>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</si>
  <si>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</si>
  <si>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</si>
  <si>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</si>
  <si>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</si>
  <si>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</si>
  <si>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</si>
  <si>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</si>
  <si>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</si>
  <si>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</si>
  <si>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</si>
  <si>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</si>
  <si>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</si>
  <si>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</si>
  <si>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</si>
  <si>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</si>
  <si>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</si>
  <si>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</si>
  <si>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</si>
  <si>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</si>
  <si>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</si>
  <si>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</si>
  <si>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</si>
  <si>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</si>
  <si>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</si>
  <si>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</si>
  <si>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</si>
  <si>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</si>
  <si>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</si>
  <si>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</si>
  <si>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</si>
  <si>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</si>
  <si>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</si>
  <si>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</si>
  <si>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</si>
  <si>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</si>
  <si>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ТРОФИМОВЩИНСКОГО СЕЛЬСКОГО ПОСЕЛЕНИЯ РОМОДАНОВСКОГО МУНИЦИПАЛЬНОГО РАЙОНА РЕСПУБЛИКИ МОРДОВИЯ НА 2023 ГОД И 
НА ПЛАНОВЫЙ ПЕРИОД 2024 И 2025 ГОДОВ 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</si>
  <si>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</si>
  <si>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</si>
  <si>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</si>
  <si>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</si>
  <si>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</si>
  <si>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</si>
  <si>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</si>
  <si>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</si>
  <si>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</si>
  <si>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 xml:space="preserve">Приложение 2
к проекту решения  Совета депутатов Трофимовщинского сельского поселения Ромодановского муниципального района  Республики Мордовия «О бюджете Трофимовщинского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</si>
  <si>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проекту решения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</si>
  <si>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проекту решения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2023 год и на плановый период 2024 и 2025 годов»</t>
  </si>
  <si>
    <t>Приложение 5 
к проекту решения  Совета депутатов Трофимовщинского сельского поселения Ромодановского муниципального района Республики Мордовия «О бюджете Трофимовщинскогосельского поселения Ромодановского муниципального района Республики Мордовия на 2023 год и на плановый период 2024 и 2025 годов»</t>
  </si>
  <si>
    <t xml:space="preserve">к проекту решения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 Ромодановского муниципального района Республики Мордовия на 2023 год и на  плановый период 2024 и 2025 годов"
</t>
  </si>
  <si>
    <t xml:space="preserve">к проекту решения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2023 год и на плановый период 2024 и 2025 годов"
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</si>
  <si>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</si>
  <si>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</si>
  <si>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</si>
  <si>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</si>
  <si>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</si>
  <si>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</si>
  <si>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</si>
  <si>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</si>
  <si>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</si>
  <si>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</si>
  <si>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>к проекту  решения Совета депутатов Трофимовщинского сельского поселения Ромодановского муниципального района Республики Мордовия "О бюджете Трофимовщинского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</si>
  <si>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НОРМАТИВЫ 
РАСПРЕДЕЛЕНИЯ ДОХОДОВ МЕЖДУ БЮДЖЕТОМ ТРОФИМОВЩИНСКОГО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Трофимовщинского сельского поселения Ромодановского муниципального района Республики Мордовия)
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</si>
  <si>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2024 ГОД И НА ПЛАНОВЫЙ ПЕРИОД 2025 И 2026 ГОДОВ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</si>
</sst>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7">
    <xf numFmtId="164" fontId="0" fillId="0" borderId="0">
      <alignment vertical="top" wrapText="1"/>
    </xf>
    <xf numFmtId="0" fontId="15" fillId="0" borderId="0"/>
    <xf numFmtId="0" fontId="13" fillId="0" borderId="0"/>
    <xf numFmtId="43" fontId="22" fillId="0" borderId="0" applyFont="0" applyFill="0" applyBorder="0" applyAlignment="0" applyProtection="0"/>
    <xf numFmtId="0" fontId="24" fillId="0" borderId="0"/>
    <xf numFmtId="0" fontId="25" fillId="0" borderId="0"/>
    <xf numFmtId="0" fontId="7" fillId="0" borderId="0"/>
    <xf numFmtId="0" fontId="6" fillId="0" borderId="0"/>
    <xf numFmtId="0" fontId="28" fillId="0" borderId="0"/>
    <xf numFmtId="0" fontId="29" fillId="0" borderId="0"/>
    <xf numFmtId="0" fontId="30" fillId="0" borderId="0"/>
    <xf numFmtId="0" fontId="24" fillId="0" borderId="0">
      <alignment horizontal="left"/>
    </xf>
    <xf numFmtId="0" fontId="24" fillId="0" borderId="0">
      <alignment horizontal="left"/>
    </xf>
    <xf numFmtId="0" fontId="31" fillId="0" borderId="0"/>
    <xf numFmtId="0" fontId="25" fillId="0" borderId="0"/>
    <xf numFmtId="0" fontId="25" fillId="0" borderId="0"/>
    <xf numFmtId="0" fontId="24" fillId="0" borderId="0">
      <alignment horizontal="left"/>
    </xf>
    <xf numFmtId="4" fontId="32" fillId="0" borderId="12">
      <alignment horizontal="right"/>
    </xf>
    <xf numFmtId="4" fontId="32" fillId="0" borderId="13">
      <alignment horizontal="right"/>
    </xf>
    <xf numFmtId="49" fontId="32" fillId="0" borderId="0">
      <alignment horizontal="right"/>
    </xf>
    <xf numFmtId="0" fontId="32" fillId="0" borderId="14">
      <alignment horizontal="left" wrapText="1"/>
    </xf>
    <xf numFmtId="0" fontId="32" fillId="0" borderId="15">
      <alignment horizontal="left" wrapText="1" indent="1"/>
    </xf>
    <xf numFmtId="0" fontId="33" fillId="0" borderId="16">
      <alignment horizontal="left" wrapText="1"/>
    </xf>
    <xf numFmtId="0" fontId="32" fillId="3" borderId="0"/>
    <xf numFmtId="0" fontId="32" fillId="0" borderId="4"/>
    <xf numFmtId="0" fontId="32" fillId="0" borderId="0">
      <alignment horizontal="center"/>
    </xf>
    <xf numFmtId="0" fontId="25" fillId="0" borderId="4"/>
    <xf numFmtId="4" fontId="32" fillId="0" borderId="17">
      <alignment horizontal="right"/>
    </xf>
    <xf numFmtId="49" fontId="32" fillId="0" borderId="16">
      <alignment horizontal="center"/>
    </xf>
    <xf numFmtId="4" fontId="32" fillId="0" borderId="18">
      <alignment horizontal="right"/>
    </xf>
    <xf numFmtId="0" fontId="33" fillId="0" borderId="0">
      <alignment horizontal="center"/>
    </xf>
    <xf numFmtId="0" fontId="33" fillId="0" borderId="4"/>
    <xf numFmtId="0" fontId="32" fillId="0" borderId="19">
      <alignment horizontal="left" wrapText="1"/>
    </xf>
    <xf numFmtId="0" fontId="32" fillId="0" borderId="20">
      <alignment horizontal="left" wrapText="1" indent="1"/>
    </xf>
    <xf numFmtId="0" fontId="32" fillId="0" borderId="19">
      <alignment horizontal="left" wrapText="1" indent="2"/>
    </xf>
    <xf numFmtId="0" fontId="32" fillId="0" borderId="14">
      <alignment horizontal="left" wrapText="1" indent="2"/>
    </xf>
    <xf numFmtId="0" fontId="32" fillId="0" borderId="0">
      <alignment horizontal="center" wrapText="1"/>
    </xf>
    <xf numFmtId="49" fontId="32" fillId="0" borderId="4">
      <alignment horizontal="left"/>
    </xf>
    <xf numFmtId="49" fontId="32" fillId="0" borderId="21">
      <alignment horizontal="center" wrapText="1"/>
    </xf>
    <xf numFmtId="49" fontId="32" fillId="0" borderId="21">
      <alignment horizontal="left" wrapText="1"/>
    </xf>
    <xf numFmtId="49" fontId="32" fillId="0" borderId="21">
      <alignment horizontal="center" shrinkToFit="1"/>
    </xf>
    <xf numFmtId="49" fontId="32" fillId="0" borderId="12">
      <alignment horizontal="center" shrinkToFit="1"/>
    </xf>
    <xf numFmtId="0" fontId="32" fillId="0" borderId="15">
      <alignment horizontal="left" wrapText="1"/>
    </xf>
    <xf numFmtId="0" fontId="32" fillId="0" borderId="14">
      <alignment horizontal="left" wrapText="1" indent="1"/>
    </xf>
    <xf numFmtId="0" fontId="32" fillId="0" borderId="15">
      <alignment horizontal="left" wrapText="1" indent="2"/>
    </xf>
    <xf numFmtId="0" fontId="25" fillId="0" borderId="22"/>
    <xf numFmtId="0" fontId="25" fillId="0" borderId="23"/>
    <xf numFmtId="49" fontId="32" fillId="0" borderId="17">
      <alignment horizontal="center"/>
    </xf>
    <xf numFmtId="0" fontId="33" fillId="0" borderId="3">
      <alignment horizontal="center" vertical="center" textRotation="90" wrapText="1"/>
    </xf>
    <xf numFmtId="0" fontId="33" fillId="0" borderId="23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4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4">
      <alignment horizontal="center" vertical="center" textRotation="90"/>
    </xf>
    <xf numFmtId="0" fontId="33" fillId="0" borderId="1">
      <alignment horizontal="center" vertical="center" textRotation="90"/>
    </xf>
    <xf numFmtId="0" fontId="14" fillId="0" borderId="4">
      <alignment wrapText="1"/>
    </xf>
    <xf numFmtId="0" fontId="14" fillId="0" borderId="1">
      <alignment wrapText="1"/>
    </xf>
    <xf numFmtId="0" fontId="14" fillId="0" borderId="23">
      <alignment wrapText="1"/>
    </xf>
    <xf numFmtId="0" fontId="32" fillId="0" borderId="1">
      <alignment horizontal="center" vertical="top" wrapText="1"/>
    </xf>
    <xf numFmtId="0" fontId="33" fillId="0" borderId="25"/>
    <xf numFmtId="49" fontId="34" fillId="0" borderId="26">
      <alignment horizontal="left" vertical="center" wrapText="1"/>
    </xf>
    <xf numFmtId="49" fontId="32" fillId="0" borderId="15">
      <alignment horizontal="left" vertical="center" wrapText="1" indent="2"/>
    </xf>
    <xf numFmtId="49" fontId="32" fillId="0" borderId="14">
      <alignment horizontal="left" vertical="center" wrapText="1" indent="3"/>
    </xf>
    <xf numFmtId="49" fontId="32" fillId="0" borderId="26">
      <alignment horizontal="left" vertical="center" wrapText="1" indent="3"/>
    </xf>
    <xf numFmtId="49" fontId="32" fillId="0" borderId="27">
      <alignment horizontal="left" vertical="center" wrapText="1" indent="3"/>
    </xf>
    <xf numFmtId="0" fontId="34" fillId="0" borderId="25">
      <alignment horizontal="left" vertical="center" wrapText="1"/>
    </xf>
    <xf numFmtId="49" fontId="32" fillId="0" borderId="23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4">
      <alignment horizontal="left" vertical="center" wrapText="1" indent="3"/>
    </xf>
    <xf numFmtId="49" fontId="34" fillId="0" borderId="25">
      <alignment horizontal="left" vertical="center" wrapText="1"/>
    </xf>
    <xf numFmtId="0" fontId="32" fillId="0" borderId="26">
      <alignment horizontal="left" vertical="center" wrapText="1"/>
    </xf>
    <xf numFmtId="0" fontId="32" fillId="0" borderId="27">
      <alignment horizontal="left" vertical="center" wrapText="1"/>
    </xf>
    <xf numFmtId="49" fontId="34" fillId="0" borderId="28">
      <alignment horizontal="left" vertical="center" wrapText="1"/>
    </xf>
    <xf numFmtId="49" fontId="32" fillId="0" borderId="29">
      <alignment horizontal="left" vertical="center" wrapText="1"/>
    </xf>
    <xf numFmtId="49" fontId="32" fillId="0" borderId="30">
      <alignment horizontal="left" vertical="center" wrapText="1"/>
    </xf>
    <xf numFmtId="49" fontId="33" fillId="0" borderId="31">
      <alignment horizontal="center"/>
    </xf>
    <xf numFmtId="49" fontId="33" fillId="0" borderId="32">
      <alignment horizontal="center" vertical="center" wrapText="1"/>
    </xf>
    <xf numFmtId="49" fontId="32" fillId="0" borderId="33">
      <alignment horizontal="center" vertical="center" wrapText="1"/>
    </xf>
    <xf numFmtId="49" fontId="32" fillId="0" borderId="21">
      <alignment horizontal="center" vertical="center" wrapText="1"/>
    </xf>
    <xf numFmtId="49" fontId="32" fillId="0" borderId="32">
      <alignment horizontal="center" vertical="center" wrapText="1"/>
    </xf>
    <xf numFmtId="49" fontId="32" fillId="0" borderId="23">
      <alignment horizontal="center" vertical="center" wrapText="1"/>
    </xf>
    <xf numFmtId="49" fontId="32" fillId="0" borderId="0">
      <alignment horizontal="center" vertical="center" wrapText="1"/>
    </xf>
    <xf numFmtId="49" fontId="32" fillId="0" borderId="4">
      <alignment horizontal="center" vertical="center" wrapText="1"/>
    </xf>
    <xf numFmtId="49" fontId="33" fillId="0" borderId="31">
      <alignment horizontal="center" vertical="center" wrapText="1"/>
    </xf>
    <xf numFmtId="49" fontId="32" fillId="0" borderId="34">
      <alignment horizontal="center" vertical="center" wrapText="1"/>
    </xf>
    <xf numFmtId="0" fontId="25" fillId="0" borderId="35"/>
    <xf numFmtId="0" fontId="32" fillId="0" borderId="31">
      <alignment horizontal="center" vertical="center"/>
    </xf>
    <xf numFmtId="0" fontId="32" fillId="0" borderId="33">
      <alignment horizontal="center" vertical="center"/>
    </xf>
    <xf numFmtId="0" fontId="32" fillId="0" borderId="21">
      <alignment horizontal="center" vertical="center"/>
    </xf>
    <xf numFmtId="0" fontId="32" fillId="0" borderId="32">
      <alignment horizontal="center" vertical="center"/>
    </xf>
    <xf numFmtId="49" fontId="32" fillId="0" borderId="13">
      <alignment horizontal="center" vertical="center"/>
    </xf>
    <xf numFmtId="49" fontId="32" fillId="0" borderId="11">
      <alignment horizontal="center" vertical="center"/>
    </xf>
    <xf numFmtId="49" fontId="32" fillId="0" borderId="12">
      <alignment horizontal="center" vertical="center"/>
    </xf>
    <xf numFmtId="49" fontId="32" fillId="0" borderId="1">
      <alignment horizontal="center" vertical="center"/>
    </xf>
    <xf numFmtId="49" fontId="32" fillId="0" borderId="4">
      <alignment horizontal="center"/>
    </xf>
    <xf numFmtId="0" fontId="32" fillId="0" borderId="23">
      <alignment horizontal="center"/>
    </xf>
    <xf numFmtId="0" fontId="32" fillId="0" borderId="0">
      <alignment horizontal="center"/>
    </xf>
    <xf numFmtId="49" fontId="32" fillId="0" borderId="4"/>
    <xf numFmtId="0" fontId="32" fillId="0" borderId="1">
      <alignment horizontal="center" vertical="top"/>
    </xf>
    <xf numFmtId="49" fontId="32" fillId="0" borderId="1">
      <alignment horizontal="center" vertical="top" wrapText="1"/>
    </xf>
    <xf numFmtId="0" fontId="32" fillId="0" borderId="11"/>
    <xf numFmtId="4" fontId="32" fillId="0" borderId="23">
      <alignment horizontal="right"/>
    </xf>
    <xf numFmtId="4" fontId="32" fillId="0" borderId="0">
      <alignment horizontal="right" shrinkToFit="1"/>
    </xf>
    <xf numFmtId="4" fontId="32" fillId="0" borderId="4">
      <alignment horizontal="right"/>
    </xf>
    <xf numFmtId="4" fontId="32" fillId="0" borderId="36">
      <alignment horizontal="right"/>
    </xf>
    <xf numFmtId="0" fontId="32" fillId="0" borderId="23"/>
    <xf numFmtId="0" fontId="32" fillId="0" borderId="1">
      <alignment horizontal="center" vertical="top" wrapText="1"/>
    </xf>
    <xf numFmtId="0" fontId="32" fillId="0" borderId="4">
      <alignment horizontal="center"/>
    </xf>
    <xf numFmtId="49" fontId="32" fillId="0" borderId="23">
      <alignment horizontal="center"/>
    </xf>
    <xf numFmtId="49" fontId="32" fillId="0" borderId="0">
      <alignment horizontal="left"/>
    </xf>
    <xf numFmtId="4" fontId="32" fillId="0" borderId="11">
      <alignment horizontal="right"/>
    </xf>
    <xf numFmtId="0" fontId="32" fillId="0" borderId="1">
      <alignment horizontal="center" vertical="top"/>
    </xf>
    <xf numFmtId="4" fontId="32" fillId="0" borderId="37">
      <alignment horizontal="right"/>
    </xf>
    <xf numFmtId="0" fontId="32" fillId="0" borderId="37"/>
    <xf numFmtId="4" fontId="32" fillId="0" borderId="38">
      <alignment horizontal="right"/>
    </xf>
    <xf numFmtId="0" fontId="25" fillId="4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5" fillId="0" borderId="0"/>
    <xf numFmtId="0" fontId="25" fillId="4" borderId="4"/>
    <xf numFmtId="49" fontId="32" fillId="0" borderId="1">
      <alignment horizontal="center" vertical="center" wrapText="1"/>
    </xf>
    <xf numFmtId="49" fontId="32" fillId="0" borderId="1">
      <alignment horizontal="center" vertical="center" wrapText="1"/>
    </xf>
    <xf numFmtId="0" fontId="25" fillId="4" borderId="2"/>
    <xf numFmtId="0" fontId="32" fillId="0" borderId="39">
      <alignment horizontal="left" wrapText="1"/>
    </xf>
    <xf numFmtId="0" fontId="32" fillId="0" borderId="19">
      <alignment horizontal="left" wrapText="1" indent="1"/>
    </xf>
    <xf numFmtId="0" fontId="32" fillId="0" borderId="25">
      <alignment horizontal="left" wrapText="1" indent="2"/>
    </xf>
    <xf numFmtId="0" fontId="25" fillId="4" borderId="40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4">
      <alignment wrapText="1"/>
    </xf>
    <xf numFmtId="0" fontId="32" fillId="0" borderId="2">
      <alignment wrapText="1"/>
    </xf>
    <xf numFmtId="0" fontId="32" fillId="0" borderId="23">
      <alignment horizontal="left"/>
    </xf>
    <xf numFmtId="0" fontId="25" fillId="4" borderId="41"/>
    <xf numFmtId="49" fontId="32" fillId="0" borderId="31">
      <alignment horizontal="center" wrapText="1"/>
    </xf>
    <xf numFmtId="49" fontId="32" fillId="0" borderId="33">
      <alignment horizontal="center" wrapText="1"/>
    </xf>
    <xf numFmtId="49" fontId="32" fillId="0" borderId="32">
      <alignment horizontal="center"/>
    </xf>
    <xf numFmtId="0" fontId="25" fillId="4" borderId="23"/>
    <xf numFmtId="0" fontId="25" fillId="4" borderId="42"/>
    <xf numFmtId="0" fontId="32" fillId="0" borderId="35"/>
    <xf numFmtId="0" fontId="32" fillId="0" borderId="0">
      <alignment horizontal="left"/>
    </xf>
    <xf numFmtId="49" fontId="32" fillId="0" borderId="23"/>
    <xf numFmtId="49" fontId="32" fillId="0" borderId="0"/>
    <xf numFmtId="49" fontId="32" fillId="0" borderId="13">
      <alignment horizontal="center"/>
    </xf>
    <xf numFmtId="49" fontId="32" fillId="0" borderId="11">
      <alignment horizontal="center"/>
    </xf>
    <xf numFmtId="49" fontId="32" fillId="0" borderId="1">
      <alignment horizontal="center"/>
    </xf>
    <xf numFmtId="49" fontId="32" fillId="0" borderId="1">
      <alignment horizontal="center" vertical="center" wrapText="1"/>
    </xf>
    <xf numFmtId="49" fontId="32" fillId="0" borderId="36">
      <alignment horizontal="center" vertical="center" wrapText="1"/>
    </xf>
    <xf numFmtId="0" fontId="25" fillId="4" borderId="43"/>
    <xf numFmtId="4" fontId="32" fillId="0" borderId="1">
      <alignment horizontal="right"/>
    </xf>
    <xf numFmtId="0" fontId="32" fillId="3" borderId="35"/>
    <xf numFmtId="0" fontId="37" fillId="0" borderId="0">
      <alignment horizontal="center" wrapText="1"/>
    </xf>
    <xf numFmtId="0" fontId="39" fillId="0" borderId="24"/>
    <xf numFmtId="49" fontId="40" fillId="0" borderId="44">
      <alignment horizontal="right"/>
    </xf>
    <xf numFmtId="0" fontId="32" fillId="0" borderId="44">
      <alignment horizontal="right"/>
    </xf>
    <xf numFmtId="0" fontId="39" fillId="0" borderId="4"/>
    <xf numFmtId="0" fontId="32" fillId="0" borderId="36">
      <alignment horizontal="center"/>
    </xf>
    <xf numFmtId="49" fontId="25" fillId="0" borderId="45">
      <alignment horizontal="center"/>
    </xf>
    <xf numFmtId="14" fontId="32" fillId="0" borderId="46">
      <alignment horizontal="center"/>
    </xf>
    <xf numFmtId="0" fontId="32" fillId="0" borderId="47">
      <alignment horizontal="center"/>
    </xf>
    <xf numFmtId="49" fontId="32" fillId="0" borderId="48">
      <alignment horizontal="center"/>
    </xf>
    <xf numFmtId="49" fontId="32" fillId="0" borderId="46">
      <alignment horizontal="center"/>
    </xf>
    <xf numFmtId="0" fontId="32" fillId="0" borderId="46">
      <alignment horizontal="center"/>
    </xf>
    <xf numFmtId="49" fontId="32" fillId="0" borderId="49">
      <alignment horizontal="center"/>
    </xf>
    <xf numFmtId="0" fontId="36" fillId="0" borderId="35"/>
    <xf numFmtId="0" fontId="39" fillId="0" borderId="0"/>
    <xf numFmtId="0" fontId="25" fillId="0" borderId="50"/>
    <xf numFmtId="0" fontId="25" fillId="0" borderId="51"/>
    <xf numFmtId="0" fontId="32" fillId="0" borderId="16">
      <alignment horizontal="left" wrapText="1"/>
    </xf>
    <xf numFmtId="49" fontId="32" fillId="0" borderId="37">
      <alignment horizontal="center"/>
    </xf>
    <xf numFmtId="0" fontId="37" fillId="0" borderId="0">
      <alignment horizontal="left" wrapText="1"/>
    </xf>
    <xf numFmtId="49" fontId="25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16">
      <alignment horizontal="right"/>
    </xf>
    <xf numFmtId="0" fontId="32" fillId="0" borderId="0">
      <alignment horizontal="left" wrapText="1"/>
    </xf>
    <xf numFmtId="0" fontId="32" fillId="0" borderId="4">
      <alignment horizontal="left"/>
    </xf>
    <xf numFmtId="0" fontId="32" fillId="0" borderId="20">
      <alignment horizontal="left" wrapText="1"/>
    </xf>
    <xf numFmtId="0" fontId="32" fillId="0" borderId="2"/>
    <xf numFmtId="0" fontId="33" fillId="0" borderId="52">
      <alignment horizontal="left" wrapText="1"/>
    </xf>
    <xf numFmtId="0" fontId="32" fillId="0" borderId="17">
      <alignment horizontal="left" wrapText="1" indent="2"/>
    </xf>
    <xf numFmtId="49" fontId="32" fillId="0" borderId="0">
      <alignment horizontal="center" wrapText="1"/>
    </xf>
    <xf numFmtId="49" fontId="32" fillId="0" borderId="32">
      <alignment horizontal="center" wrapText="1"/>
    </xf>
    <xf numFmtId="0" fontId="32" fillId="0" borderId="53"/>
    <xf numFmtId="0" fontId="32" fillId="0" borderId="54">
      <alignment horizontal="center" wrapText="1"/>
    </xf>
    <xf numFmtId="0" fontId="25" fillId="4" borderId="35"/>
    <xf numFmtId="49" fontId="32" fillId="0" borderId="21">
      <alignment horizontal="center"/>
    </xf>
    <xf numFmtId="49" fontId="32" fillId="0" borderId="0">
      <alignment horizontal="center"/>
    </xf>
    <xf numFmtId="49" fontId="32" fillId="0" borderId="12">
      <alignment horizontal="center" wrapText="1"/>
    </xf>
    <xf numFmtId="49" fontId="32" fillId="0" borderId="55">
      <alignment horizontal="center" wrapText="1"/>
    </xf>
    <xf numFmtId="49" fontId="32" fillId="0" borderId="12">
      <alignment horizontal="center"/>
    </xf>
    <xf numFmtId="49" fontId="32" fillId="0" borderId="4"/>
    <xf numFmtId="0" fontId="30" fillId="0" borderId="0"/>
    <xf numFmtId="169" fontId="25" fillId="0" borderId="0" applyFont="0" applyFill="0" applyBorder="0" applyAlignment="0" applyProtection="0"/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25" fillId="0" borderId="0"/>
    <xf numFmtId="0" fontId="25" fillId="0" borderId="0"/>
    <xf numFmtId="164" fontId="12" fillId="0" borderId="0">
      <alignment vertical="top" wrapText="1"/>
    </xf>
    <xf numFmtId="0" fontId="25" fillId="0" borderId="0"/>
    <xf numFmtId="164" fontId="12" fillId="0" borderId="0">
      <alignment vertical="top" wrapText="1"/>
    </xf>
    <xf numFmtId="0" fontId="5" fillId="0" borderId="0"/>
    <xf numFmtId="164" fontId="12" fillId="0" borderId="0">
      <alignment vertical="top" wrapText="1"/>
    </xf>
    <xf numFmtId="43" fontId="12" fillId="0" borderId="0" applyFont="0" applyFill="0" applyBorder="0" applyAlignment="0" applyProtection="0"/>
    <xf numFmtId="0" fontId="5" fillId="0" borderId="0"/>
    <xf numFmtId="0" fontId="5" fillId="0" borderId="0"/>
    <xf numFmtId="0" fontId="25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68" fillId="32" borderId="0" applyNumberFormat="0" applyBorder="0" applyAlignment="0" applyProtection="0"/>
    <xf numFmtId="0" fontId="68" fillId="33" borderId="0" applyNumberFormat="0" applyBorder="0" applyAlignment="0" applyProtection="0"/>
    <xf numFmtId="0" fontId="58" fillId="34" borderId="0" applyNumberFormat="0" applyBorder="0" applyAlignment="0" applyProtection="0"/>
    <xf numFmtId="0" fontId="62" fillId="35" borderId="67" applyNumberFormat="0" applyAlignment="0" applyProtection="0"/>
    <xf numFmtId="0" fontId="64" fillId="36" borderId="70" applyNumberFormat="0" applyAlignment="0" applyProtection="0"/>
    <xf numFmtId="0" fontId="66" fillId="0" borderId="0" applyNumberFormat="0" applyFill="0" applyBorder="0" applyAlignment="0" applyProtection="0"/>
    <xf numFmtId="0" fontId="57" fillId="37" borderId="0" applyNumberFormat="0" applyBorder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6" fillId="0" borderId="66" applyNumberFormat="0" applyFill="0" applyAlignment="0" applyProtection="0"/>
    <xf numFmtId="0" fontId="56" fillId="0" borderId="0" applyNumberFormat="0" applyFill="0" applyBorder="0" applyAlignment="0" applyProtection="0"/>
    <xf numFmtId="0" fontId="60" fillId="38" borderId="67" applyNumberFormat="0" applyAlignment="0" applyProtection="0"/>
    <xf numFmtId="0" fontId="63" fillId="0" borderId="69" applyNumberFormat="0" applyFill="0" applyAlignment="0" applyProtection="0"/>
    <xf numFmtId="0" fontId="59" fillId="39" borderId="0" applyNumberFormat="0" applyBorder="0" applyAlignment="0" applyProtection="0"/>
    <xf numFmtId="0" fontId="4" fillId="40" borderId="71" applyNumberFormat="0" applyFont="0" applyAlignment="0" applyProtection="0"/>
    <xf numFmtId="0" fontId="61" fillId="35" borderId="68" applyNumberFormat="0" applyAlignment="0" applyProtection="0"/>
    <xf numFmtId="0" fontId="70" fillId="0" borderId="0" applyNumberFormat="0" applyFill="0" applyBorder="0" applyAlignment="0" applyProtection="0"/>
    <xf numFmtId="0" fontId="67" fillId="0" borderId="72" applyNumberFormat="0" applyFill="0" applyAlignment="0" applyProtection="0"/>
    <xf numFmtId="0" fontId="65" fillId="0" borderId="0" applyNumberFormat="0" applyFill="0" applyBorder="0" applyAlignment="0" applyProtection="0"/>
  </cellStyleXfs>
  <cellXfs count="24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9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left" wrapText="1"/>
    </xf>
    <xf numFmtId="164" fontId="14" fillId="0" borderId="0" xfId="0" applyFont="1" applyFill="1" applyAlignment="1"/>
    <xf numFmtId="164" fontId="16" fillId="0" borderId="0" xfId="0" applyFont="1" applyFill="1" applyAlignment="1">
      <alignment horizontal="left"/>
    </xf>
    <xf numFmtId="165" fontId="16" fillId="0" borderId="0" xfId="0" applyNumberFormat="1" applyFont="1" applyFill="1" applyAlignment="1"/>
    <xf numFmtId="166" fontId="16" fillId="0" borderId="0" xfId="0" applyNumberFormat="1" applyFont="1" applyFill="1" applyAlignment="1"/>
    <xf numFmtId="164" fontId="16" fillId="0" borderId="0" xfId="0" applyFont="1" applyFill="1" applyAlignment="1"/>
    <xf numFmtId="164" fontId="17" fillId="0" borderId="0" xfId="0" applyFont="1" applyFill="1" applyAlignment="1">
      <alignment horizontal="left" wrapText="1"/>
    </xf>
    <xf numFmtId="164" fontId="17" fillId="0" borderId="0" xfId="0" applyFont="1" applyFill="1" applyAlignment="1">
      <alignment horizontal="center"/>
    </xf>
    <xf numFmtId="165" fontId="16" fillId="0" borderId="0" xfId="0" applyNumberFormat="1" applyFont="1" applyFill="1" applyAlignment="1">
      <alignment horizontal="right"/>
    </xf>
    <xf numFmtId="165" fontId="16" fillId="0" borderId="0" xfId="0" applyNumberFormat="1" applyFont="1" applyFill="1" applyBorder="1" applyAlignment="1"/>
    <xf numFmtId="166" fontId="16" fillId="0" borderId="0" xfId="0" applyNumberFormat="1" applyFont="1" applyFill="1" applyBorder="1" applyAlignment="1"/>
    <xf numFmtId="164" fontId="16" fillId="0" borderId="0" xfId="0" applyFont="1" applyFill="1" applyBorder="1" applyAlignment="1"/>
    <xf numFmtId="49" fontId="17" fillId="0" borderId="5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/>
    <xf numFmtId="165" fontId="16" fillId="2" borderId="0" xfId="0" applyNumberFormat="1" applyFont="1" applyFill="1" applyAlignment="1"/>
    <xf numFmtId="166" fontId="16" fillId="2" borderId="0" xfId="0" applyNumberFormat="1" applyFont="1" applyFill="1" applyBorder="1" applyAlignment="1"/>
    <xf numFmtId="164" fontId="16" fillId="2" borderId="0" xfId="0" applyFont="1" applyFill="1" applyAlignment="1"/>
    <xf numFmtId="0" fontId="9" fillId="0" borderId="1" xfId="0" applyNumberFormat="1" applyFont="1" applyFill="1" applyBorder="1" applyAlignment="1">
      <alignment horizontal="center" wrapText="1"/>
    </xf>
    <xf numFmtId="168" fontId="19" fillId="2" borderId="5" xfId="3" applyNumberFormat="1" applyFont="1" applyFill="1" applyBorder="1" applyAlignment="1">
      <alignment horizontal="center" vertical="center" wrapText="1"/>
    </xf>
    <xf numFmtId="168" fontId="19" fillId="2" borderId="5" xfId="0" applyNumberFormat="1" applyFont="1" applyFill="1" applyBorder="1" applyAlignment="1">
      <alignment horizontal="center"/>
    </xf>
    <xf numFmtId="168" fontId="23" fillId="2" borderId="5" xfId="3" applyNumberFormat="1" applyFont="1" applyFill="1" applyBorder="1" applyAlignment="1">
      <alignment horizontal="center" vertical="center" wrapText="1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left"/>
    </xf>
    <xf numFmtId="49" fontId="14" fillId="2" borderId="5" xfId="5" applyNumberFormat="1" applyFont="1" applyFill="1" applyBorder="1" applyAlignment="1">
      <alignment horizontal="left"/>
    </xf>
    <xf numFmtId="1" fontId="14" fillId="2" borderId="5" xfId="5" applyNumberFormat="1" applyFont="1" applyFill="1" applyBorder="1" applyAlignment="1">
      <alignment horizontal="left" vertical="top" wrapText="1"/>
    </xf>
    <xf numFmtId="0" fontId="14" fillId="2" borderId="0" xfId="6" applyFont="1" applyFill="1" applyAlignment="1">
      <alignment horizontal="left" vertical="top" wrapText="1"/>
    </xf>
    <xf numFmtId="0" fontId="14" fillId="2" borderId="5" xfId="5" applyFont="1" applyFill="1" applyBorder="1" applyAlignment="1">
      <alignment horizontal="left" vertical="top" wrapText="1"/>
    </xf>
    <xf numFmtId="0" fontId="26" fillId="2" borderId="5" xfId="5" applyFont="1" applyFill="1" applyBorder="1" applyAlignment="1">
      <alignment horizontal="left" vertical="top" wrapText="1"/>
    </xf>
    <xf numFmtId="0" fontId="27" fillId="2" borderId="5" xfId="6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65" fontId="21" fillId="2" borderId="5" xfId="5" applyNumberFormat="1" applyFont="1" applyFill="1" applyBorder="1" applyAlignment="1">
      <alignment horizontal="center"/>
    </xf>
    <xf numFmtId="49" fontId="14" fillId="2" borderId="5" xfId="5" applyNumberFormat="1" applyFont="1" applyFill="1" applyBorder="1" applyAlignment="1"/>
    <xf numFmtId="165" fontId="14" fillId="2" borderId="5" xfId="5" applyNumberFormat="1" applyFont="1" applyFill="1" applyBorder="1" applyAlignment="1">
      <alignment horizontal="center"/>
    </xf>
    <xf numFmtId="167" fontId="14" fillId="2" borderId="5" xfId="5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4" fillId="0" borderId="5" xfId="5" applyNumberFormat="1" applyFont="1" applyFill="1" applyBorder="1" applyAlignment="1"/>
    <xf numFmtId="165" fontId="14" fillId="0" borderId="5" xfId="5" applyNumberFormat="1" applyFont="1" applyFill="1" applyBorder="1" applyAlignment="1">
      <alignment horizontal="center"/>
    </xf>
    <xf numFmtId="0" fontId="19" fillId="0" borderId="0" xfId="10" applyFont="1" applyBorder="1"/>
    <xf numFmtId="0" fontId="19" fillId="0" borderId="0" xfId="8" applyFont="1" applyFill="1" applyAlignment="1">
      <alignment vertical="center" wrapText="1"/>
    </xf>
    <xf numFmtId="0" fontId="19" fillId="0" borderId="0" xfId="10" applyFont="1" applyBorder="1" applyAlignment="1">
      <alignment horizontal="left"/>
    </xf>
    <xf numFmtId="4" fontId="19" fillId="0" borderId="0" xfId="10" applyNumberFormat="1" applyFont="1" applyBorder="1"/>
    <xf numFmtId="0" fontId="41" fillId="0" borderId="0" xfId="10" applyFont="1" applyBorder="1"/>
    <xf numFmtId="0" fontId="41" fillId="0" borderId="0" xfId="10" applyFont="1" applyBorder="1" applyAlignment="1">
      <alignment horizontal="left"/>
    </xf>
    <xf numFmtId="165" fontId="42" fillId="0" borderId="5" xfId="10" applyNumberFormat="1" applyFont="1" applyBorder="1" applyAlignment="1">
      <alignment horizontal="right"/>
    </xf>
    <xf numFmtId="0" fontId="41" fillId="0" borderId="56" xfId="8" applyFont="1" applyFill="1" applyBorder="1" applyAlignment="1">
      <alignment wrapText="1"/>
    </xf>
    <xf numFmtId="0" fontId="41" fillId="0" borderId="57" xfId="10" applyFont="1" applyBorder="1" applyAlignment="1">
      <alignment horizontal="center" vertical="top"/>
    </xf>
    <xf numFmtId="0" fontId="41" fillId="0" borderId="56" xfId="10" applyFont="1" applyBorder="1" applyAlignment="1">
      <alignment wrapText="1"/>
    </xf>
    <xf numFmtId="165" fontId="43" fillId="0" borderId="5" xfId="10" applyNumberFormat="1" applyFont="1" applyBorder="1" applyAlignment="1">
      <alignment horizontal="right"/>
    </xf>
    <xf numFmtId="0" fontId="41" fillId="0" borderId="56" xfId="10" applyFont="1" applyBorder="1" applyAlignment="1">
      <alignment vertical="top"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vertical="top" wrapText="1"/>
    </xf>
    <xf numFmtId="0" fontId="41" fillId="0" borderId="5" xfId="10" applyFont="1" applyBorder="1"/>
    <xf numFmtId="165" fontId="42" fillId="5" borderId="5" xfId="10" applyNumberFormat="1" applyFont="1" applyFill="1" applyBorder="1" applyAlignment="1">
      <alignment horizontal="right"/>
    </xf>
    <xf numFmtId="0" fontId="44" fillId="0" borderId="56" xfId="10" applyFont="1" applyBorder="1" applyAlignment="1">
      <alignment wrapText="1"/>
    </xf>
    <xf numFmtId="165" fontId="44" fillId="0" borderId="5" xfId="10" applyNumberFormat="1" applyFont="1" applyBorder="1" applyAlignment="1">
      <alignment horizontal="right"/>
    </xf>
    <xf numFmtId="0" fontId="44" fillId="0" borderId="5" xfId="10" applyFont="1" applyBorder="1" applyAlignment="1">
      <alignment horizontal="center"/>
    </xf>
    <xf numFmtId="3" fontId="44" fillId="0" borderId="5" xfId="10" applyNumberFormat="1" applyFont="1" applyBorder="1" applyAlignment="1">
      <alignment horizontal="center"/>
    </xf>
    <xf numFmtId="0" fontId="44" fillId="0" borderId="58" xfId="10" applyFont="1" applyBorder="1" applyAlignment="1">
      <alignment horizontal="center"/>
    </xf>
    <xf numFmtId="0" fontId="44" fillId="0" borderId="59" xfId="10" applyFont="1" applyBorder="1" applyAlignment="1">
      <alignment horizontal="center" vertical="top"/>
    </xf>
    <xf numFmtId="0" fontId="45" fillId="0" borderId="9" xfId="8" applyFont="1" applyBorder="1" applyAlignment="1">
      <alignment horizontal="center" vertical="center" wrapText="1"/>
    </xf>
    <xf numFmtId="0" fontId="20" fillId="0" borderId="8" xfId="9" applyFont="1" applyBorder="1" applyAlignment="1">
      <alignment vertical="center"/>
    </xf>
    <xf numFmtId="0" fontId="20" fillId="0" borderId="7" xfId="9" applyFont="1" applyBorder="1" applyAlignment="1">
      <alignment vertical="center"/>
    </xf>
    <xf numFmtId="0" fontId="42" fillId="0" borderId="0" xfId="10" applyFont="1" applyBorder="1" applyAlignment="1">
      <alignment horizontal="right"/>
    </xf>
    <xf numFmtId="0" fontId="19" fillId="0" borderId="0" xfId="10" applyFont="1" applyBorder="1" applyAlignment="1">
      <alignment horizontal="center"/>
    </xf>
    <xf numFmtId="0" fontId="18" fillId="0" borderId="0" xfId="10" applyFont="1" applyBorder="1" applyAlignment="1">
      <alignment horizontal="center"/>
    </xf>
    <xf numFmtId="0" fontId="46" fillId="0" borderId="0" xfId="8" applyFont="1" applyFill="1" applyAlignment="1">
      <alignment horizontal="left" vertical="top" wrapText="1"/>
    </xf>
    <xf numFmtId="0" fontId="18" fillId="0" borderId="0" xfId="8" applyFont="1" applyFill="1" applyAlignment="1">
      <alignment horizontal="left" wrapText="1"/>
    </xf>
    <xf numFmtId="0" fontId="16" fillId="0" borderId="0" xfId="10" applyFont="1" applyBorder="1"/>
    <xf numFmtId="0" fontId="47" fillId="0" borderId="0" xfId="8" applyFont="1" applyAlignment="1">
      <alignment horizontal="right"/>
    </xf>
    <xf numFmtId="0" fontId="30" fillId="0" borderId="0" xfId="10" applyBorder="1" applyAlignment="1">
      <alignment horizontal="center"/>
    </xf>
    <xf numFmtId="0" fontId="48" fillId="0" borderId="0" xfId="8" applyFont="1" applyFill="1" applyAlignment="1">
      <alignment horizontal="left" wrapText="1"/>
    </xf>
    <xf numFmtId="0" fontId="18" fillId="0" borderId="0" xfId="8" applyFont="1" applyAlignment="1">
      <alignment horizontal="left" vertical="center"/>
    </xf>
    <xf numFmtId="0" fontId="16" fillId="0" borderId="0" xfId="195" applyFont="1" applyBorder="1"/>
    <xf numFmtId="0" fontId="16" fillId="0" borderId="0" xfId="195" applyFont="1" applyBorder="1" applyAlignment="1">
      <alignment horizontal="left"/>
    </xf>
    <xf numFmtId="167" fontId="42" fillId="0" borderId="5" xfId="195" applyNumberFormat="1" applyFont="1" applyBorder="1" applyAlignment="1">
      <alignment horizontal="center"/>
    </xf>
    <xf numFmtId="165" fontId="42" fillId="0" borderId="5" xfId="195" applyNumberFormat="1" applyFont="1" applyBorder="1" applyAlignment="1">
      <alignment horizontal="center"/>
    </xf>
    <xf numFmtId="0" fontId="41" fillId="0" borderId="7" xfId="195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justify"/>
    </xf>
    <xf numFmtId="0" fontId="42" fillId="0" borderId="0" xfId="195" applyFont="1" applyBorder="1"/>
    <xf numFmtId="0" fontId="42" fillId="0" borderId="0" xfId="195" applyFont="1" applyBorder="1" applyAlignment="1">
      <alignment horizontal="left"/>
    </xf>
    <xf numFmtId="49" fontId="41" fillId="0" borderId="10" xfId="195" applyNumberFormat="1" applyFont="1" applyBorder="1" applyAlignment="1">
      <alignment horizontal="left" wrapText="1"/>
    </xf>
    <xf numFmtId="49" fontId="41" fillId="0" borderId="60" xfId="195" applyNumberFormat="1" applyFont="1" applyBorder="1" applyAlignment="1">
      <alignment horizontal="center" vertical="center"/>
    </xf>
    <xf numFmtId="0" fontId="41" fillId="0" borderId="6" xfId="195" applyFont="1" applyBorder="1" applyAlignment="1">
      <alignment horizontal="left" vertical="top" wrapText="1"/>
    </xf>
    <xf numFmtId="49" fontId="41" fillId="0" borderId="5" xfId="195" applyNumberFormat="1" applyFont="1" applyBorder="1" applyAlignment="1">
      <alignment horizontal="center" vertical="center"/>
    </xf>
    <xf numFmtId="0" fontId="41" fillId="0" borderId="61" xfId="195" applyFont="1" applyBorder="1" applyAlignment="1">
      <alignment horizontal="left" vertical="top" wrapText="1"/>
    </xf>
    <xf numFmtId="49" fontId="41" fillId="0" borderId="62" xfId="195" applyNumberFormat="1" applyFont="1" applyBorder="1" applyAlignment="1">
      <alignment horizontal="center" vertical="center"/>
    </xf>
    <xf numFmtId="0" fontId="43" fillId="0" borderId="0" xfId="195" applyFont="1" applyBorder="1"/>
    <xf numFmtId="0" fontId="43" fillId="0" borderId="0" xfId="195" applyFont="1" applyBorder="1" applyAlignment="1">
      <alignment horizontal="left"/>
    </xf>
    <xf numFmtId="167" fontId="43" fillId="0" borderId="5" xfId="195" applyNumberFormat="1" applyFont="1" applyBorder="1" applyAlignment="1">
      <alignment horizont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1" fillId="0" borderId="56" xfId="195" applyFont="1" applyBorder="1" applyAlignment="1">
      <alignment horizontal="left" vertical="top" wrapText="1"/>
    </xf>
    <xf numFmtId="49" fontId="41" fillId="0" borderId="57" xfId="195" applyNumberFormat="1" applyFont="1" applyBorder="1" applyAlignment="1">
      <alignment horizontal="center" vertical="center"/>
    </xf>
    <xf numFmtId="0" fontId="44" fillId="0" borderId="58" xfId="195" applyFont="1" applyBorder="1" applyAlignment="1">
      <alignment horizontal="left" vertical="top" wrapText="1"/>
    </xf>
    <xf numFmtId="0" fontId="49" fillId="0" borderId="0" xfId="195" applyFont="1" applyBorder="1"/>
    <xf numFmtId="0" fontId="49" fillId="0" borderId="0" xfId="195" applyFont="1" applyBorder="1" applyAlignment="1">
      <alignment horizontal="left"/>
    </xf>
    <xf numFmtId="167" fontId="43" fillId="0" borderId="8" xfId="195" applyNumberFormat="1" applyFont="1" applyBorder="1" applyAlignment="1">
      <alignment horizontal="center"/>
    </xf>
    <xf numFmtId="167" fontId="43" fillId="0" borderId="8" xfId="195" applyNumberFormat="1" applyFont="1" applyFill="1" applyBorder="1" applyAlignment="1">
      <alignment horizontal="center"/>
    </xf>
    <xf numFmtId="49" fontId="44" fillId="0" borderId="5" xfId="195" applyNumberFormat="1" applyFont="1" applyFill="1" applyBorder="1" applyAlignment="1">
      <alignment horizontal="left" vertical="center" wrapText="1"/>
    </xf>
    <xf numFmtId="49" fontId="41" fillId="0" borderId="56" xfId="195" applyNumberFormat="1" applyFont="1" applyBorder="1" applyAlignment="1">
      <alignment horizontal="center" vertical="center"/>
    </xf>
    <xf numFmtId="49" fontId="41" fillId="0" borderId="5" xfId="195" applyNumberFormat="1" applyFont="1" applyFill="1" applyBorder="1" applyAlignment="1">
      <alignment horizontal="left" wrapText="1"/>
    </xf>
    <xf numFmtId="49" fontId="41" fillId="0" borderId="56" xfId="195" applyNumberFormat="1" applyFont="1" applyFill="1" applyBorder="1" applyAlignment="1">
      <alignment horizontal="center" vertical="center"/>
    </xf>
    <xf numFmtId="167" fontId="43" fillId="0" borderId="9" xfId="195" applyNumberFormat="1" applyFont="1" applyBorder="1" applyAlignment="1">
      <alignment horizontal="center"/>
    </xf>
    <xf numFmtId="49" fontId="41" fillId="0" borderId="62" xfId="195" applyNumberFormat="1" applyFont="1" applyFill="1" applyBorder="1" applyAlignment="1">
      <alignment horizontal="left" wrapText="1"/>
    </xf>
    <xf numFmtId="167" fontId="43" fillId="0" borderId="56" xfId="195" applyNumberFormat="1" applyFont="1" applyBorder="1" applyAlignment="1">
      <alignment horizontal="center"/>
    </xf>
    <xf numFmtId="167" fontId="43" fillId="0" borderId="56" xfId="195" applyNumberFormat="1" applyFont="1" applyFill="1" applyBorder="1" applyAlignment="1">
      <alignment horizontal="center"/>
    </xf>
    <xf numFmtId="49" fontId="41" fillId="0" borderId="57" xfId="195" applyNumberFormat="1" applyFont="1" applyFill="1" applyBorder="1" applyAlignment="1">
      <alignment horizontal="left" wrapText="1"/>
    </xf>
    <xf numFmtId="49" fontId="41" fillId="0" borderId="57" xfId="195" applyNumberFormat="1" applyFont="1" applyFill="1" applyBorder="1" applyAlignment="1">
      <alignment horizontal="center" vertical="center"/>
    </xf>
    <xf numFmtId="49" fontId="41" fillId="0" borderId="56" xfId="195" applyNumberFormat="1" applyFont="1" applyFill="1" applyBorder="1" applyAlignment="1">
      <alignment horizontal="left" wrapText="1"/>
    </xf>
    <xf numFmtId="0" fontId="41" fillId="0" borderId="8" xfId="195" applyFont="1" applyBorder="1" applyAlignment="1">
      <alignment horizontal="left" wrapText="1"/>
    </xf>
    <xf numFmtId="0" fontId="41" fillId="0" borderId="60" xfId="195" applyFont="1" applyBorder="1" applyAlignment="1">
      <alignment horizontal="center" vertical="justify"/>
    </xf>
    <xf numFmtId="0" fontId="41" fillId="0" borderId="8" xfId="195" applyFont="1" applyBorder="1" applyAlignment="1">
      <alignment horizontal="left" vertical="top" wrapText="1"/>
    </xf>
    <xf numFmtId="167" fontId="43" fillId="0" borderId="58" xfId="195" applyNumberFormat="1" applyFont="1" applyBorder="1" applyAlignment="1">
      <alignment horizontal="center"/>
    </xf>
    <xf numFmtId="1" fontId="48" fillId="0" borderId="5" xfId="195" applyNumberFormat="1" applyFont="1" applyBorder="1" applyAlignment="1">
      <alignment horizontal="center"/>
    </xf>
    <xf numFmtId="49" fontId="48" fillId="0" borderId="5" xfId="195" applyNumberFormat="1" applyFont="1" applyBorder="1" applyAlignment="1">
      <alignment horizontal="center"/>
    </xf>
    <xf numFmtId="49" fontId="48" fillId="0" borderId="5" xfId="195" applyNumberFormat="1" applyFont="1" applyBorder="1" applyAlignment="1">
      <alignment horizontal="center" vertical="top"/>
    </xf>
    <xf numFmtId="0" fontId="19" fillId="0" borderId="63" xfId="195" applyFont="1" applyBorder="1" applyAlignment="1"/>
    <xf numFmtId="0" fontId="19" fillId="0" borderId="0" xfId="195" applyFont="1" applyBorder="1" applyAlignment="1"/>
    <xf numFmtId="0" fontId="45" fillId="0" borderId="0" xfId="195" applyFont="1" applyBorder="1" applyAlignment="1">
      <alignment horizontal="left" wrapText="1"/>
    </xf>
    <xf numFmtId="0" fontId="30" fillId="0" borderId="0" xfId="195" applyBorder="1" applyAlignment="1"/>
    <xf numFmtId="0" fontId="50" fillId="0" borderId="0" xfId="195" applyFont="1" applyBorder="1" applyAlignment="1">
      <alignment horizontal="left"/>
    </xf>
    <xf numFmtId="0" fontId="43" fillId="0" borderId="0" xfId="8" applyFont="1" applyAlignment="1"/>
    <xf numFmtId="49" fontId="49" fillId="0" borderId="10" xfId="195" applyNumberFormat="1" applyFont="1" applyBorder="1" applyAlignment="1">
      <alignment horizontal="left" wrapText="1"/>
    </xf>
    <xf numFmtId="0" fontId="25" fillId="0" borderId="0" xfId="5"/>
    <xf numFmtId="0" fontId="16" fillId="0" borderId="0" xfId="5" applyFont="1"/>
    <xf numFmtId="0" fontId="19" fillId="0" borderId="0" xfId="5" applyFont="1" applyAlignment="1">
      <alignment horizontal="justify"/>
    </xf>
    <xf numFmtId="0" fontId="19" fillId="0" borderId="5" xfId="5" applyFont="1" applyBorder="1" applyAlignment="1">
      <alignment horizontal="center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8" fillId="0" borderId="5" xfId="5" applyFont="1" applyBorder="1" applyAlignment="1">
      <alignment horizontal="justify" vertical="top" wrapText="1"/>
    </xf>
    <xf numFmtId="0" fontId="18" fillId="0" borderId="5" xfId="5" applyFont="1" applyBorder="1" applyAlignment="1">
      <alignment horizontal="justify" wrapText="1"/>
    </xf>
    <xf numFmtId="0" fontId="14" fillId="0" borderId="5" xfId="5" applyFont="1" applyBorder="1" applyAlignment="1">
      <alignment horizontal="center" wrapText="1"/>
    </xf>
    <xf numFmtId="0" fontId="51" fillId="0" borderId="0" xfId="5" applyFont="1" applyBorder="1" applyAlignment="1">
      <alignment horizontal="center"/>
    </xf>
    <xf numFmtId="0" fontId="52" fillId="0" borderId="0" xfId="5" applyFont="1" applyAlignment="1">
      <alignment wrapText="1"/>
    </xf>
    <xf numFmtId="0" fontId="18" fillId="0" borderId="0" xfId="5" applyFont="1" applyAlignment="1">
      <alignment wrapText="1"/>
    </xf>
    <xf numFmtId="0" fontId="53" fillId="0" borderId="0" xfId="5" applyFont="1"/>
    <xf numFmtId="0" fontId="21" fillId="0" borderId="0" xfId="5" applyFont="1" applyFill="1" applyAlignment="1">
      <alignment wrapText="1"/>
    </xf>
    <xf numFmtId="0" fontId="53" fillId="0" borderId="0" xfId="5" applyFont="1" applyAlignment="1">
      <alignment horizontal="right"/>
    </xf>
    <xf numFmtId="0" fontId="46" fillId="0" borderId="0" xfId="5" applyFont="1"/>
    <xf numFmtId="0" fontId="18" fillId="0" borderId="0" xfId="5" applyFont="1" applyFill="1" applyAlignment="1">
      <alignment vertical="center"/>
    </xf>
    <xf numFmtId="0" fontId="9" fillId="0" borderId="11" xfId="0" applyNumberFormat="1" applyFont="1" applyFill="1" applyBorder="1" applyAlignment="1">
      <alignment horizontal="center" vertical="top" wrapText="1"/>
    </xf>
    <xf numFmtId="0" fontId="10" fillId="0" borderId="5" xfId="0" applyNumberFormat="1" applyFont="1" applyFill="1" applyBorder="1" applyAlignment="1">
      <alignment horizontal="left" wrapText="1"/>
    </xf>
    <xf numFmtId="0" fontId="11" fillId="0" borderId="5" xfId="0" applyNumberFormat="1" applyFont="1" applyFill="1" applyBorder="1" applyAlignment="1">
      <alignment horizontal="left" wrapText="1"/>
    </xf>
    <xf numFmtId="165" fontId="10" fillId="0" borderId="5" xfId="0" applyNumberFormat="1" applyFont="1" applyFill="1" applyBorder="1" applyAlignment="1">
      <alignment horizontal="right" wrapText="1"/>
    </xf>
    <xf numFmtId="165" fontId="11" fillId="0" borderId="5" xfId="0" applyNumberFormat="1" applyFont="1" applyFill="1" applyBorder="1" applyAlignment="1">
      <alignment horizontal="right" wrapText="1"/>
    </xf>
    <xf numFmtId="0" fontId="19" fillId="0" borderId="5" xfId="5" applyFont="1" applyBorder="1" applyAlignment="1">
      <alignment horizontal="center" vertical="center" wrapText="1"/>
    </xf>
    <xf numFmtId="0" fontId="19" fillId="0" borderId="0" xfId="5" applyFont="1" applyBorder="1" applyAlignment="1">
      <alignment horizontal="center" vertical="center" wrapText="1"/>
    </xf>
    <xf numFmtId="0" fontId="5" fillId="0" borderId="5" xfId="298" applyFill="1" applyBorder="1"/>
    <xf numFmtId="49" fontId="14" fillId="0" borderId="5" xfId="5" applyNumberFormat="1" applyFont="1" applyFill="1" applyBorder="1" applyAlignment="1">
      <alignment horizontal="left"/>
    </xf>
    <xf numFmtId="49" fontId="5" fillId="0" borderId="5" xfId="298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4" fillId="0" borderId="5" xfId="5" applyNumberFormat="1" applyFont="1" applyFill="1" applyBorder="1" applyAlignment="1">
      <alignment horizontal="left" vertical="top" wrapText="1"/>
    </xf>
    <xf numFmtId="49" fontId="14" fillId="0" borderId="5" xfId="5" applyNumberFormat="1" applyFont="1" applyFill="1" applyBorder="1" applyAlignment="1"/>
    <xf numFmtId="0" fontId="14" fillId="0" borderId="5" xfId="301" applyFont="1" applyFill="1" applyBorder="1" applyAlignment="1">
      <alignment horizontal="left" vertical="top" wrapText="1"/>
    </xf>
    <xf numFmtId="49" fontId="11" fillId="0" borderId="5" xfId="299" applyNumberFormat="1" applyFont="1" applyFill="1" applyBorder="1" applyAlignment="1">
      <alignment horizontal="left" wrapText="1"/>
    </xf>
    <xf numFmtId="49" fontId="14" fillId="0" borderId="5" xfId="5" applyNumberFormat="1" applyFont="1" applyFill="1" applyBorder="1" applyAlignment="1">
      <alignment horizontal="left"/>
    </xf>
    <xf numFmtId="49" fontId="5" fillId="0" borderId="5" xfId="302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4" fillId="0" borderId="5" xfId="5" applyNumberFormat="1" applyFont="1" applyFill="1" applyBorder="1" applyAlignment="1">
      <alignment horizontal="left" vertical="top" wrapText="1"/>
    </xf>
    <xf numFmtId="49" fontId="14" fillId="0" borderId="5" xfId="5" applyNumberFormat="1" applyFont="1" applyFill="1" applyBorder="1" applyAlignment="1"/>
    <xf numFmtId="49" fontId="11" fillId="0" borderId="5" xfId="299" applyNumberFormat="1" applyFont="1" applyFill="1" applyBorder="1" applyAlignment="1">
      <alignment horizontal="left" wrapText="1"/>
    </xf>
    <xf numFmtId="0" fontId="19" fillId="0" borderId="5" xfId="5" applyFont="1" applyBorder="1" applyAlignment="1">
      <alignment horizontal="center" vertical="center" wrapText="1"/>
    </xf>
    <xf numFmtId="0" fontId="21" fillId="6" borderId="5" xfId="1" applyFont="1" applyFill="1" applyBorder="1" applyAlignment="1">
      <alignment horizontal="center" vertical="top"/>
    </xf>
    <xf numFmtId="0" fontId="14" fillId="6" borderId="5" xfId="1" applyFont="1" applyFill="1" applyBorder="1" applyAlignment="1">
      <alignment horizontal="center" vertical="top"/>
    </xf>
    <xf numFmtId="0" fontId="21" fillId="6" borderId="5" xfId="1" applyFont="1" applyFill="1" applyBorder="1" applyAlignment="1">
      <alignment horizontal="justify" vertical="top" wrapText="1"/>
    </xf>
    <xf numFmtId="0" fontId="14" fillId="6" borderId="5" xfId="1" applyFont="1" applyFill="1" applyBorder="1" applyAlignment="1">
      <alignment horizontal="justify" vertical="top" wrapText="1"/>
    </xf>
    <xf numFmtId="49" fontId="27" fillId="8" borderId="1" xfId="305" applyNumberFormat="1" applyFont="1" applyFill="1" applyBorder="1" applyProtection="1">
      <alignment horizontal="center"/>
    </xf>
    <xf numFmtId="0" fontId="27" fillId="8" borderId="16" xfId="304" applyNumberFormat="1" applyFont="1" applyFill="1" applyAlignment="1" applyProtection="1">
      <alignment wrapText="1"/>
    </xf>
    <xf numFmtId="49" fontId="27" fillId="0" borderId="1" xfId="305" applyNumberFormat="1" applyFont="1" applyBorder="1" applyProtection="1">
      <alignment horizontal="center"/>
    </xf>
    <xf numFmtId="0" fontId="27" fillId="0" borderId="16" xfId="304" applyNumberFormat="1" applyFont="1" applyAlignment="1" applyProtection="1">
      <alignment wrapText="1"/>
    </xf>
    <xf numFmtId="49" fontId="27" fillId="7" borderId="1" xfId="305" applyNumberFormat="1" applyFont="1" applyFill="1" applyBorder="1" applyProtection="1">
      <alignment horizontal="center"/>
    </xf>
    <xf numFmtId="0" fontId="27" fillId="7" borderId="16" xfId="304" applyNumberFormat="1" applyFont="1" applyFill="1" applyAlignment="1" applyProtection="1">
      <alignment wrapText="1"/>
    </xf>
    <xf numFmtId="49" fontId="27" fillId="9" borderId="1" xfId="305" applyNumberFormat="1" applyFont="1" applyFill="1" applyBorder="1" applyProtection="1">
      <alignment horizontal="center"/>
    </xf>
    <xf numFmtId="0" fontId="27" fillId="9" borderId="16" xfId="304" applyNumberFormat="1" applyFont="1" applyFill="1" applyAlignment="1" applyProtection="1">
      <alignment wrapText="1"/>
    </xf>
    <xf numFmtId="49" fontId="21" fillId="2" borderId="5" xfId="5" applyNumberFormat="1" applyFont="1" applyFill="1" applyBorder="1" applyAlignment="1">
      <alignment horizontal="left" wrapText="1"/>
    </xf>
    <xf numFmtId="49" fontId="3" fillId="0" borderId="5" xfId="298" applyNumberFormat="1" applyFont="1" applyFill="1" applyBorder="1"/>
    <xf numFmtId="49" fontId="3" fillId="0" borderId="5" xfId="302" applyNumberFormat="1" applyFont="1" applyFill="1" applyBorder="1"/>
    <xf numFmtId="0" fontId="14" fillId="2" borderId="5" xfId="5" applyNumberFormat="1" applyFont="1" applyFill="1" applyBorder="1" applyAlignment="1">
      <alignment horizontal="left" vertical="top" wrapText="1"/>
    </xf>
    <xf numFmtId="1" fontId="14" fillId="2" borderId="9" xfId="5" applyNumberFormat="1" applyFont="1" applyFill="1" applyBorder="1" applyAlignment="1">
      <alignment horizontal="left" vertical="top" wrapText="1"/>
    </xf>
    <xf numFmtId="49" fontId="14" fillId="2" borderId="9" xfId="5" applyNumberFormat="1" applyFont="1" applyFill="1" applyBorder="1" applyAlignment="1">
      <alignment horizontal="left"/>
    </xf>
    <xf numFmtId="49" fontId="11" fillId="0" borderId="11" xfId="0" applyNumberFormat="1" applyFont="1" applyFill="1" applyBorder="1" applyAlignment="1">
      <alignment horizontal="left" wrapText="1"/>
    </xf>
    <xf numFmtId="49" fontId="14" fillId="2" borderId="9" xfId="5" applyNumberFormat="1" applyFont="1" applyFill="1" applyBorder="1" applyAlignment="1"/>
    <xf numFmtId="165" fontId="14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7" fillId="0" borderId="5" xfId="0" applyNumberFormat="1" applyFont="1" applyFill="1" applyBorder="1" applyAlignment="1">
      <alignment vertical="top" wrapText="1"/>
    </xf>
    <xf numFmtId="164" fontId="27" fillId="0" borderId="0" xfId="0" applyNumberFormat="1" applyFont="1" applyFill="1" applyAlignment="1">
      <alignment vertical="top" wrapText="1"/>
    </xf>
    <xf numFmtId="49" fontId="2" fillId="0" borderId="5" xfId="298" applyNumberFormat="1" applyFont="1" applyFill="1" applyBorder="1"/>
    <xf numFmtId="170" fontId="27" fillId="0" borderId="5" xfId="0" applyNumberFormat="1" applyFont="1" applyFill="1" applyBorder="1" applyAlignment="1">
      <alignment horizontal="center" vertical="top" wrapText="1"/>
    </xf>
    <xf numFmtId="49" fontId="21" fillId="0" borderId="5" xfId="5" applyNumberFormat="1" applyFont="1" applyFill="1" applyBorder="1" applyAlignment="1">
      <alignment horizontal="left"/>
    </xf>
    <xf numFmtId="164" fontId="27" fillId="0" borderId="0" xfId="0" applyNumberFormat="1" applyFont="1" applyFill="1" applyBorder="1" applyAlignment="1">
      <alignment vertical="top" wrapText="1"/>
    </xf>
    <xf numFmtId="49" fontId="1" fillId="0" borderId="5" xfId="298" applyNumberFormat="1" applyFont="1" applyFill="1" applyBorder="1"/>
    <xf numFmtId="165" fontId="17" fillId="0" borderId="5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27" fillId="0" borderId="73" xfId="304" applyNumberFormat="1" applyFont="1" applyBorder="1" applyAlignment="1" applyProtection="1">
      <alignment wrapText="1"/>
    </xf>
    <xf numFmtId="0" fontId="14" fillId="0" borderId="5" xfId="5" applyFont="1" applyFill="1" applyBorder="1" applyAlignment="1">
      <alignment horizontal="left" vertical="top" wrapText="1"/>
    </xf>
    <xf numFmtId="49" fontId="27" fillId="2" borderId="5" xfId="6" applyNumberFormat="1" applyFont="1" applyFill="1" applyBorder="1" applyAlignment="1">
      <alignment horizontal="left" vertical="top" wrapText="1"/>
    </xf>
    <xf numFmtId="167" fontId="42" fillId="0" borderId="5" xfId="195" applyNumberFormat="1" applyFont="1" applyFill="1" applyBorder="1" applyAlignment="1">
      <alignment horizontal="center"/>
    </xf>
    <xf numFmtId="1" fontId="14" fillId="0" borderId="5" xfId="294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46" fillId="0" borderId="0" xfId="5" applyFont="1" applyFill="1" applyAlignment="1">
      <alignment horizontal="left"/>
    </xf>
    <xf numFmtId="0" fontId="19" fillId="0" borderId="0" xfId="5" applyFont="1" applyAlignment="1">
      <alignment horizontal="left" wrapText="1"/>
    </xf>
    <xf numFmtId="0" fontId="46" fillId="0" borderId="0" xfId="5" applyFont="1" applyFill="1" applyAlignment="1">
      <alignment horizontal="center" wrapText="1"/>
    </xf>
    <xf numFmtId="0" fontId="25" fillId="0" borderId="0" xfId="5" applyBorder="1" applyAlignment="1">
      <alignment horizontal="center"/>
    </xf>
    <xf numFmtId="0" fontId="19" fillId="0" borderId="5" xfId="5" applyFont="1" applyBorder="1" applyAlignment="1">
      <alignment horizontal="center" vertical="center" wrapText="1"/>
    </xf>
    <xf numFmtId="164" fontId="18" fillId="0" borderId="0" xfId="0" applyFont="1" applyFill="1" applyAlignment="1">
      <alignment horizontal="center" vertical="top" wrapText="1"/>
    </xf>
    <xf numFmtId="164" fontId="17" fillId="0" borderId="5" xfId="0" applyFont="1" applyFill="1" applyBorder="1" applyAlignment="1">
      <alignment horizontal="center" vertical="center"/>
    </xf>
    <xf numFmtId="165" fontId="17" fillId="0" borderId="5" xfId="0" applyNumberFormat="1" applyFont="1" applyFill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left" vertical="top" wrapText="1"/>
    </xf>
    <xf numFmtId="165" fontId="16" fillId="0" borderId="0" xfId="0" applyNumberFormat="1" applyFont="1" applyFill="1" applyBorder="1" applyAlignment="1">
      <alignment horizontal="left" vertical="top"/>
    </xf>
    <xf numFmtId="0" fontId="12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43" fillId="0" borderId="0" xfId="195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3" fillId="0" borderId="5" xfId="195" applyFont="1" applyBorder="1" applyAlignment="1">
      <alignment horizontal="center" vertical="center"/>
    </xf>
    <xf numFmtId="0" fontId="44" fillId="0" borderId="5" xfId="195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  <xf numFmtId="0" fontId="44" fillId="0" borderId="57" xfId="10" applyFont="1" applyBorder="1" applyAlignment="1">
      <alignment horizontal="left" vertical="top"/>
    </xf>
    <xf numFmtId="0" fontId="44" fillId="0" borderId="56" xfId="10" applyFont="1" applyBorder="1" applyAlignment="1">
      <alignment horizontal="left" vertical="top"/>
    </xf>
    <xf numFmtId="0" fontId="43" fillId="0" borderId="0" xfId="10" applyFont="1" applyBorder="1" applyAlignment="1">
      <alignment horizontal="right"/>
    </xf>
    <xf numFmtId="0" fontId="46" fillId="0" borderId="0" xfId="8" applyFont="1" applyFill="1" applyAlignment="1">
      <alignment horizontal="left"/>
    </xf>
    <xf numFmtId="0" fontId="19" fillId="0" borderId="0" xfId="8" applyFont="1" applyFill="1" applyAlignment="1">
      <alignment horizontal="left" wrapText="1"/>
    </xf>
    <xf numFmtId="0" fontId="44" fillId="0" borderId="0" xfId="10" applyFont="1" applyBorder="1" applyAlignment="1">
      <alignment horizontal="center" vertical="center" wrapText="1"/>
    </xf>
    <xf numFmtId="0" fontId="44" fillId="0" borderId="5" xfId="10" applyFont="1" applyBorder="1" applyAlignment="1">
      <alignment horizontal="center" vertical="center"/>
    </xf>
    <xf numFmtId="0" fontId="44" fillId="0" borderId="6" xfId="10" applyFont="1" applyBorder="1" applyAlignment="1">
      <alignment horizontal="center" vertical="center"/>
    </xf>
    <xf numFmtId="0" fontId="45" fillId="0" borderId="6" xfId="9" applyFont="1" applyBorder="1" applyAlignment="1">
      <alignment horizontal="center" vertical="center"/>
    </xf>
    <xf numFmtId="0" fontId="45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3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34" zoomScaleSheetLayoutView="100" workbookViewId="0">
      <selection activeCell="A9" sqref="A9"/>
    </sheetView>
  </sheetViews>
  <sheetFormatPr defaultRowHeight="12.75"/>
  <cols>
    <col min="1" max="1" width="88.6640625" style="134" customWidth="1"/>
    <col min="2" max="2" width="31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11" t="s">
        <v>155</v>
      </c>
      <c r="C1" s="211"/>
      <c r="D1" s="150"/>
      <c r="E1" s="148"/>
      <c r="F1" s="149"/>
      <c r="I1" s="148"/>
    </row>
    <row r="2" spans="1:9" ht="124.5" customHeight="1">
      <c r="B2" s="212" t="s">
        <v>228</v>
      </c>
      <c r="C2" s="212"/>
      <c r="D2" s="147"/>
      <c r="F2" s="146"/>
    </row>
    <row r="3" spans="1:9" ht="189" customHeight="1">
      <c r="A3" s="213" t="s">
        <v>229</v>
      </c>
      <c r="B3" s="213"/>
      <c r="C3" s="213"/>
      <c r="D3" s="145"/>
      <c r="E3" s="144"/>
      <c r="F3" s="144"/>
      <c r="G3" s="144"/>
      <c r="H3" s="144"/>
      <c r="I3" s="144"/>
    </row>
    <row r="4" spans="1:9" ht="15.75">
      <c r="A4" s="143"/>
      <c r="B4" s="214"/>
      <c r="C4" s="214"/>
    </row>
    <row r="5" spans="1:9" ht="18.600000000000001" customHeight="1">
      <c r="A5" s="215" t="s">
        <v>24</v>
      </c>
      <c r="B5" s="156" t="s">
        <v>23</v>
      </c>
      <c r="C5" s="157"/>
    </row>
    <row r="6" spans="1:9" ht="54.75" customHeight="1">
      <c r="A6" s="215"/>
      <c r="B6" s="172" t="s">
        <v>161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88</v>
      </c>
      <c r="B8" s="137"/>
      <c r="C8" s="135"/>
      <c r="D8" s="134"/>
    </row>
    <row r="9" spans="1:9" ht="37.9" customHeight="1">
      <c r="A9" s="140" t="s">
        <v>89</v>
      </c>
      <c r="B9" s="137"/>
      <c r="C9" s="135"/>
      <c r="D9" s="134"/>
    </row>
    <row r="10" spans="1:9" ht="39" customHeight="1">
      <c r="A10" s="138" t="s">
        <v>90</v>
      </c>
      <c r="B10" s="137">
        <v>100</v>
      </c>
      <c r="C10" s="135"/>
      <c r="D10" s="134"/>
    </row>
    <row r="11" spans="1:9" ht="15.75">
      <c r="A11" s="138" t="s">
        <v>91</v>
      </c>
      <c r="B11" s="137">
        <v>0</v>
      </c>
      <c r="C11" s="135"/>
      <c r="D11" s="134"/>
    </row>
    <row r="12" spans="1:9" ht="47.25">
      <c r="A12" s="138" t="s">
        <v>92</v>
      </c>
      <c r="B12" s="137">
        <v>0</v>
      </c>
      <c r="C12" s="135"/>
      <c r="D12" s="134"/>
    </row>
    <row r="13" spans="1:9" ht="21" customHeight="1">
      <c r="A13" s="138" t="s">
        <v>93</v>
      </c>
      <c r="B13" s="137">
        <v>0</v>
      </c>
      <c r="C13" s="135"/>
      <c r="D13" s="134"/>
    </row>
    <row r="14" spans="1:9" ht="47.25">
      <c r="A14" s="138" t="s">
        <v>94</v>
      </c>
      <c r="B14" s="137">
        <v>0</v>
      </c>
      <c r="C14" s="135"/>
      <c r="D14" s="134"/>
    </row>
    <row r="15" spans="1:9" ht="15.75">
      <c r="A15" s="138" t="s">
        <v>95</v>
      </c>
      <c r="B15" s="137">
        <v>0</v>
      </c>
      <c r="C15" s="135"/>
      <c r="D15" s="134"/>
    </row>
    <row r="16" spans="1:9" ht="15.75">
      <c r="A16" s="138" t="s">
        <v>96</v>
      </c>
      <c r="B16" s="137">
        <v>0</v>
      </c>
      <c r="C16" s="135"/>
      <c r="D16" s="134"/>
    </row>
    <row r="17" spans="1:4" ht="31.5">
      <c r="A17" s="140" t="s">
        <v>97</v>
      </c>
      <c r="B17" s="139"/>
      <c r="D17" s="134"/>
    </row>
    <row r="18" spans="1:4" ht="31.5">
      <c r="A18" s="138" t="s">
        <v>98</v>
      </c>
      <c r="B18" s="137">
        <v>0</v>
      </c>
      <c r="D18" s="134"/>
    </row>
    <row r="19" spans="1:4" ht="33" customHeight="1">
      <c r="A19" s="138" t="s">
        <v>99</v>
      </c>
      <c r="B19" s="137">
        <v>100</v>
      </c>
      <c r="D19" s="134"/>
    </row>
    <row r="20" spans="1:4" ht="31.5">
      <c r="A20" s="138" t="s">
        <v>100</v>
      </c>
      <c r="B20" s="137">
        <v>0</v>
      </c>
      <c r="D20" s="134"/>
    </row>
    <row r="21" spans="1:4" ht="15.75">
      <c r="A21" s="138" t="s">
        <v>101</v>
      </c>
      <c r="B21" s="137">
        <v>100</v>
      </c>
      <c r="D21" s="134"/>
    </row>
    <row r="22" spans="1:4" ht="15.75">
      <c r="A22" s="140" t="s">
        <v>102</v>
      </c>
      <c r="B22" s="139"/>
      <c r="D22" s="134"/>
    </row>
    <row r="23" spans="1:4" ht="47.25">
      <c r="A23" s="138" t="s">
        <v>103</v>
      </c>
      <c r="B23" s="137">
        <v>0</v>
      </c>
      <c r="D23" s="134"/>
    </row>
    <row r="24" spans="1:4" ht="31.5">
      <c r="A24" s="138" t="s">
        <v>104</v>
      </c>
      <c r="B24" s="137">
        <v>100</v>
      </c>
      <c r="D24" s="134"/>
    </row>
    <row r="25" spans="1:4" ht="15.75">
      <c r="A25" s="140" t="s">
        <v>105</v>
      </c>
      <c r="B25" s="139"/>
      <c r="D25" s="134"/>
    </row>
    <row r="26" spans="1:4" ht="51.6" customHeight="1">
      <c r="A26" s="138" t="s">
        <v>106</v>
      </c>
      <c r="B26" s="137">
        <v>0</v>
      </c>
      <c r="D26" s="134"/>
    </row>
    <row r="27" spans="1:4" ht="51" customHeight="1">
      <c r="A27" s="138" t="s">
        <v>107</v>
      </c>
      <c r="B27" s="137">
        <v>100</v>
      </c>
      <c r="D27" s="134"/>
    </row>
    <row r="28" spans="1:4" ht="55.15" customHeight="1">
      <c r="A28" s="138" t="s">
        <v>108</v>
      </c>
      <c r="B28" s="137">
        <v>0</v>
      </c>
      <c r="D28" s="134"/>
    </row>
    <row r="29" spans="1:4" ht="55.9" customHeight="1">
      <c r="A29" s="138" t="s">
        <v>109</v>
      </c>
      <c r="B29" s="137">
        <v>100</v>
      </c>
      <c r="D29" s="134"/>
    </row>
    <row r="30" spans="1:4" ht="51.6" customHeight="1">
      <c r="A30" s="138" t="s">
        <v>110</v>
      </c>
      <c r="B30" s="137">
        <v>0</v>
      </c>
      <c r="D30" s="134"/>
    </row>
    <row r="31" spans="1:4" ht="50.45" customHeight="1">
      <c r="A31" s="138" t="s">
        <v>111</v>
      </c>
      <c r="B31" s="137">
        <v>100</v>
      </c>
      <c r="D31" s="134"/>
    </row>
    <row r="32" spans="1:4" ht="36.6" customHeight="1">
      <c r="A32" s="138" t="s">
        <v>112</v>
      </c>
      <c r="B32" s="137">
        <v>0</v>
      </c>
      <c r="D32" s="134"/>
    </row>
    <row r="33" spans="1:4" ht="33" customHeight="1">
      <c r="A33" s="138" t="s">
        <v>113</v>
      </c>
      <c r="B33" s="137">
        <v>100</v>
      </c>
      <c r="D33" s="134"/>
    </row>
    <row r="34" spans="1:4" ht="15.75">
      <c r="A34" s="140" t="s">
        <v>114</v>
      </c>
      <c r="B34" s="139"/>
      <c r="D34" s="134"/>
    </row>
    <row r="35" spans="1:4" ht="18.600000000000001" customHeight="1">
      <c r="A35" s="138" t="s">
        <v>115</v>
      </c>
      <c r="B35" s="137">
        <v>0</v>
      </c>
      <c r="D35" s="134"/>
    </row>
    <row r="36" spans="1:4" ht="18.600000000000001" customHeight="1">
      <c r="A36" s="138" t="s">
        <v>116</v>
      </c>
      <c r="B36" s="137">
        <v>100</v>
      </c>
      <c r="D36" s="134"/>
    </row>
    <row r="37" spans="1:4" ht="19.899999999999999" customHeight="1">
      <c r="A37" s="138" t="s">
        <v>117</v>
      </c>
      <c r="B37" s="137">
        <v>0</v>
      </c>
      <c r="D37" s="134"/>
    </row>
    <row r="38" spans="1:4" ht="20.45" customHeight="1">
      <c r="A38" s="138" t="s">
        <v>118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view="pageBreakPreview" topLeftCell="A16" zoomScaleSheetLayoutView="100" workbookViewId="0">
      <selection activeCell="B20" sqref="B20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19" t="s">
        <v>212</v>
      </c>
      <c r="D1" s="220"/>
      <c r="E1" s="220"/>
    </row>
    <row r="2" spans="1:8" ht="15">
      <c r="B2" s="6"/>
      <c r="C2" s="220"/>
      <c r="D2" s="220"/>
      <c r="E2" s="220"/>
    </row>
    <row r="3" spans="1:8" ht="15">
      <c r="B3" s="6"/>
      <c r="C3" s="220"/>
      <c r="D3" s="220"/>
      <c r="E3" s="220"/>
    </row>
    <row r="4" spans="1:8" ht="33.75" customHeight="1">
      <c r="B4" s="6"/>
      <c r="C4" s="220"/>
      <c r="D4" s="220"/>
      <c r="E4" s="220"/>
    </row>
    <row r="5" spans="1:8" ht="36.75" customHeight="1">
      <c r="C5" s="220"/>
      <c r="D5" s="220"/>
      <c r="E5" s="220"/>
    </row>
    <row r="6" spans="1:8" ht="63" customHeight="1">
      <c r="A6" s="216" t="s">
        <v>197</v>
      </c>
      <c r="B6" s="216"/>
      <c r="C6" s="216"/>
      <c r="D6" s="216"/>
      <c r="E6" s="216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17" t="s">
        <v>25</v>
      </c>
      <c r="B8" s="217" t="s">
        <v>2</v>
      </c>
      <c r="C8" s="218" t="s">
        <v>7</v>
      </c>
      <c r="D8" s="218"/>
      <c r="E8" s="218"/>
      <c r="F8" s="14"/>
      <c r="G8" s="15"/>
    </row>
    <row r="9" spans="1:8" s="16" customFormat="1" ht="16.5" customHeight="1">
      <c r="A9" s="217"/>
      <c r="B9" s="217"/>
      <c r="C9" s="202" t="s">
        <v>30</v>
      </c>
      <c r="D9" s="202" t="s">
        <v>31</v>
      </c>
      <c r="E9" s="202" t="s">
        <v>198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73" t="s">
        <v>32</v>
      </c>
      <c r="B11" s="175" t="s">
        <v>33</v>
      </c>
      <c r="C11" s="25">
        <f>C13+C18</f>
        <v>314.5</v>
      </c>
      <c r="D11" s="25">
        <f>D13+D18</f>
        <v>317.7</v>
      </c>
      <c r="E11" s="25">
        <f>E13+E18</f>
        <v>317.7</v>
      </c>
      <c r="F11" s="19"/>
      <c r="G11" s="20"/>
    </row>
    <row r="12" spans="1:8" s="21" customFormat="1" ht="30">
      <c r="A12" s="174" t="s">
        <v>34</v>
      </c>
      <c r="B12" s="176" t="s">
        <v>35</v>
      </c>
      <c r="C12" s="23">
        <f>C13+C18</f>
        <v>314.5</v>
      </c>
      <c r="D12" s="23">
        <f>D13+D18</f>
        <v>317.7</v>
      </c>
      <c r="E12" s="23">
        <f>E13+E18</f>
        <v>317.7</v>
      </c>
      <c r="F12" s="19"/>
      <c r="G12" s="20"/>
    </row>
    <row r="13" spans="1:8" s="21" customFormat="1" ht="30">
      <c r="A13" s="181" t="s">
        <v>162</v>
      </c>
      <c r="B13" s="182" t="s">
        <v>170</v>
      </c>
      <c r="C13" s="24">
        <f>C14+C16</f>
        <v>93</v>
      </c>
      <c r="D13" s="24">
        <f t="shared" ref="D13:E13" si="0">D14+D16</f>
        <v>96.2</v>
      </c>
      <c r="E13" s="24">
        <f t="shared" si="0"/>
        <v>96.2</v>
      </c>
      <c r="F13" s="19"/>
      <c r="G13" s="20"/>
    </row>
    <row r="14" spans="1:8" s="21" customFormat="1" ht="45">
      <c r="A14" s="177" t="s">
        <v>163</v>
      </c>
      <c r="B14" s="178" t="s">
        <v>171</v>
      </c>
      <c r="C14" s="24">
        <f>C15</f>
        <v>0.2</v>
      </c>
      <c r="D14" s="24">
        <f>D15</f>
        <v>0.2</v>
      </c>
      <c r="E14" s="24">
        <f>E15</f>
        <v>0.2</v>
      </c>
      <c r="F14" s="19"/>
      <c r="G14" s="20"/>
    </row>
    <row r="15" spans="1:8" s="21" customFormat="1" ht="45">
      <c r="A15" s="179" t="s">
        <v>164</v>
      </c>
      <c r="B15" s="180" t="s">
        <v>172</v>
      </c>
      <c r="C15" s="24">
        <v>0.2</v>
      </c>
      <c r="D15" s="24">
        <v>0.2</v>
      </c>
      <c r="E15" s="24">
        <v>0.2</v>
      </c>
      <c r="F15" s="19"/>
      <c r="G15" s="20"/>
    </row>
    <row r="16" spans="1:8" s="21" customFormat="1" ht="45">
      <c r="A16" s="177" t="s">
        <v>165</v>
      </c>
      <c r="B16" s="178" t="s">
        <v>195</v>
      </c>
      <c r="C16" s="24">
        <f>C17</f>
        <v>92.8</v>
      </c>
      <c r="D16" s="24">
        <f>D17</f>
        <v>96</v>
      </c>
      <c r="E16" s="24">
        <f>E17</f>
        <v>96</v>
      </c>
      <c r="F16" s="19"/>
      <c r="G16" s="20"/>
    </row>
    <row r="17" spans="1:7" s="21" customFormat="1" ht="60">
      <c r="A17" s="179" t="s">
        <v>166</v>
      </c>
      <c r="B17" s="180" t="s">
        <v>196</v>
      </c>
      <c r="C17" s="24">
        <v>92.8</v>
      </c>
      <c r="D17" s="24">
        <v>96</v>
      </c>
      <c r="E17" s="24">
        <v>96</v>
      </c>
      <c r="F17" s="19"/>
      <c r="G17" s="20"/>
    </row>
    <row r="18" spans="1:7" s="21" customFormat="1" ht="15.75">
      <c r="A18" s="183" t="s">
        <v>167</v>
      </c>
      <c r="B18" s="184" t="s">
        <v>37</v>
      </c>
      <c r="C18" s="24">
        <f>C19</f>
        <v>221.5</v>
      </c>
      <c r="D18" s="24">
        <f>D19</f>
        <v>221.5</v>
      </c>
      <c r="E18" s="24">
        <f>E19</f>
        <v>221.5</v>
      </c>
      <c r="F18" s="19"/>
      <c r="G18" s="20"/>
    </row>
    <row r="19" spans="1:7" s="21" customFormat="1" ht="60" customHeight="1">
      <c r="A19" s="177" t="s">
        <v>168</v>
      </c>
      <c r="B19" s="178" t="s">
        <v>186</v>
      </c>
      <c r="C19" s="24">
        <f>C20</f>
        <v>221.5</v>
      </c>
      <c r="D19" s="24">
        <f t="shared" ref="D19:E19" si="1">D20</f>
        <v>221.5</v>
      </c>
      <c r="E19" s="24">
        <f t="shared" si="1"/>
        <v>221.5</v>
      </c>
      <c r="F19" s="19"/>
      <c r="G19" s="20"/>
    </row>
    <row r="20" spans="1:7" s="21" customFormat="1" ht="75">
      <c r="A20" s="179" t="s">
        <v>169</v>
      </c>
      <c r="B20" s="204" t="s">
        <v>187</v>
      </c>
      <c r="C20" s="24">
        <v>221.5</v>
      </c>
      <c r="D20" s="24">
        <v>221.5</v>
      </c>
      <c r="E20" s="24">
        <v>221.5</v>
      </c>
      <c r="F20" s="19"/>
      <c r="G20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L105"/>
  <sheetViews>
    <sheetView view="pageBreakPreview" topLeftCell="A10" zoomScaleSheetLayoutView="100" workbookViewId="0">
      <selection activeCell="G9" sqref="G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1" t="s">
        <v>213</v>
      </c>
      <c r="J1" s="222"/>
      <c r="K1" s="222"/>
      <c r="L1" s="222"/>
    </row>
    <row r="2" spans="1:12" ht="66" hidden="1" customHeight="1">
      <c r="A2" s="223" t="s">
        <v>199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12" ht="15" hidden="1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4" t="s">
        <v>1</v>
      </c>
      <c r="J3" s="224"/>
      <c r="K3" s="224"/>
      <c r="L3" s="224"/>
    </row>
    <row r="4" spans="1:12" ht="19.899999999999999" hidden="1" customHeight="1">
      <c r="A4" s="225" t="s">
        <v>2</v>
      </c>
      <c r="B4" s="225" t="s">
        <v>21</v>
      </c>
      <c r="C4" s="225" t="s">
        <v>3</v>
      </c>
      <c r="D4" s="225" t="s">
        <v>4</v>
      </c>
      <c r="E4" s="225" t="s">
        <v>5</v>
      </c>
      <c r="F4" s="225"/>
      <c r="G4" s="225"/>
      <c r="H4" s="225"/>
      <c r="I4" s="225" t="s">
        <v>6</v>
      </c>
      <c r="J4" s="225" t="s">
        <v>7</v>
      </c>
      <c r="K4" s="225"/>
      <c r="L4" s="225"/>
    </row>
    <row r="5" spans="1:12" ht="16.350000000000001" hidden="1" customHeight="1">
      <c r="A5" s="225" t="s">
        <v>0</v>
      </c>
      <c r="B5" s="225" t="s">
        <v>0</v>
      </c>
      <c r="C5" s="225" t="s">
        <v>0</v>
      </c>
      <c r="D5" s="225" t="s">
        <v>0</v>
      </c>
      <c r="E5" s="225" t="s">
        <v>0</v>
      </c>
      <c r="F5" s="225"/>
      <c r="G5" s="225"/>
      <c r="H5" s="225"/>
      <c r="I5" s="225" t="s">
        <v>0</v>
      </c>
      <c r="J5" s="203" t="s">
        <v>30</v>
      </c>
      <c r="K5" s="203" t="s">
        <v>31</v>
      </c>
      <c r="L5" s="203" t="s">
        <v>198</v>
      </c>
    </row>
    <row r="6" spans="1:12" ht="14.45" hidden="1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hidden="1" customHeight="1">
      <c r="A7" s="28" t="s">
        <v>182</v>
      </c>
      <c r="B7" s="29" t="s">
        <v>176</v>
      </c>
      <c r="C7" s="29"/>
      <c r="D7" s="29"/>
      <c r="E7" s="5"/>
      <c r="F7" s="5"/>
      <c r="G7" s="5"/>
      <c r="H7" s="5"/>
      <c r="I7" s="36"/>
      <c r="J7" s="37">
        <f>J8+J37+J47+J54+J61</f>
        <v>1272.3999999999999</v>
      </c>
      <c r="K7" s="37">
        <f>K8+K37+K47+K54+K61+K68</f>
        <v>1286.5999999999999</v>
      </c>
      <c r="L7" s="37">
        <f>L8+L37+L47+L54+L61+L68</f>
        <v>1299.4000000000001</v>
      </c>
    </row>
    <row r="8" spans="1:12" ht="15" hidden="1">
      <c r="A8" s="31" t="s">
        <v>38</v>
      </c>
      <c r="B8" s="30" t="s">
        <v>176</v>
      </c>
      <c r="C8" s="166" t="s">
        <v>39</v>
      </c>
      <c r="D8" s="166"/>
      <c r="E8" s="42"/>
      <c r="F8" s="42"/>
      <c r="G8" s="42"/>
      <c r="H8" s="42"/>
      <c r="I8" s="170"/>
      <c r="J8" s="47">
        <f>J9+J15+J31</f>
        <v>650.4</v>
      </c>
      <c r="K8" s="39">
        <f>K9+K15+K31</f>
        <v>631.59999999999991</v>
      </c>
      <c r="L8" s="39">
        <f>L9+L15+L31</f>
        <v>614</v>
      </c>
    </row>
    <row r="9" spans="1:12" ht="60" hidden="1">
      <c r="A9" s="31" t="s">
        <v>40</v>
      </c>
      <c r="B9" s="30" t="s">
        <v>176</v>
      </c>
      <c r="C9" s="166" t="s">
        <v>39</v>
      </c>
      <c r="D9" s="166" t="s">
        <v>41</v>
      </c>
      <c r="E9" s="42"/>
      <c r="F9" s="42"/>
      <c r="G9" s="42"/>
      <c r="H9" s="42"/>
      <c r="I9" s="166"/>
      <c r="J9" s="47">
        <f>J10</f>
        <v>200</v>
      </c>
      <c r="K9" s="39">
        <f>K10</f>
        <v>170.2</v>
      </c>
      <c r="L9" s="39">
        <f>L10</f>
        <v>139.80000000000001</v>
      </c>
    </row>
    <row r="10" spans="1:12" ht="90.75" customHeight="1">
      <c r="A10" s="31" t="s">
        <v>218</v>
      </c>
      <c r="B10" s="30" t="s">
        <v>176</v>
      </c>
      <c r="C10" s="30" t="s">
        <v>39</v>
      </c>
      <c r="D10" s="30" t="s">
        <v>41</v>
      </c>
      <c r="E10" s="41">
        <v>65</v>
      </c>
      <c r="F10" s="41"/>
      <c r="G10" s="41"/>
      <c r="H10" s="41"/>
      <c r="I10" s="30"/>
      <c r="J10" s="39">
        <f t="shared" ref="J10:J12" si="0">J11</f>
        <v>200</v>
      </c>
      <c r="K10" s="39">
        <f t="shared" ref="K10:L12" si="1">K11</f>
        <v>170.2</v>
      </c>
      <c r="L10" s="39">
        <f t="shared" si="1"/>
        <v>139.80000000000001</v>
      </c>
    </row>
    <row r="11" spans="1:12" ht="15" hidden="1">
      <c r="A11" s="31" t="s">
        <v>42</v>
      </c>
      <c r="B11" s="30" t="s">
        <v>176</v>
      </c>
      <c r="C11" s="30" t="s">
        <v>39</v>
      </c>
      <c r="D11" s="30" t="s">
        <v>41</v>
      </c>
      <c r="E11" s="41">
        <v>65</v>
      </c>
      <c r="F11" s="41">
        <v>1</v>
      </c>
      <c r="G11" s="41"/>
      <c r="H11" s="41"/>
      <c r="I11" s="30"/>
      <c r="J11" s="39">
        <f t="shared" si="0"/>
        <v>200</v>
      </c>
      <c r="K11" s="39">
        <f t="shared" si="1"/>
        <v>170.2</v>
      </c>
      <c r="L11" s="39">
        <f t="shared" si="1"/>
        <v>139.80000000000001</v>
      </c>
    </row>
    <row r="12" spans="1:12" ht="36.75" hidden="1" customHeight="1">
      <c r="A12" s="31" t="s">
        <v>43</v>
      </c>
      <c r="B12" s="30" t="s">
        <v>176</v>
      </c>
      <c r="C12" s="30" t="s">
        <v>39</v>
      </c>
      <c r="D12" s="30" t="s">
        <v>41</v>
      </c>
      <c r="E12" s="41">
        <v>65</v>
      </c>
      <c r="F12" s="41">
        <v>1</v>
      </c>
      <c r="G12" s="41" t="s">
        <v>67</v>
      </c>
      <c r="H12" s="41" t="s">
        <v>78</v>
      </c>
      <c r="I12" s="30"/>
      <c r="J12" s="39">
        <f t="shared" si="0"/>
        <v>200</v>
      </c>
      <c r="K12" s="39">
        <f t="shared" si="1"/>
        <v>170.2</v>
      </c>
      <c r="L12" s="39">
        <f t="shared" si="1"/>
        <v>139.80000000000001</v>
      </c>
    </row>
    <row r="13" spans="1:12" ht="120" hidden="1">
      <c r="A13" s="31" t="s">
        <v>44</v>
      </c>
      <c r="B13" s="30" t="s">
        <v>176</v>
      </c>
      <c r="C13" s="30" t="s">
        <v>39</v>
      </c>
      <c r="D13" s="30" t="s">
        <v>41</v>
      </c>
      <c r="E13" s="41">
        <v>65</v>
      </c>
      <c r="F13" s="41">
        <v>1</v>
      </c>
      <c r="G13" s="41" t="s">
        <v>67</v>
      </c>
      <c r="H13" s="41" t="s">
        <v>78</v>
      </c>
      <c r="I13" s="30" t="s">
        <v>69</v>
      </c>
      <c r="J13" s="39">
        <f>J14</f>
        <v>200</v>
      </c>
      <c r="K13" s="39">
        <f>K14</f>
        <v>170.2</v>
      </c>
      <c r="L13" s="39">
        <f>L14</f>
        <v>139.80000000000001</v>
      </c>
    </row>
    <row r="14" spans="1:12" ht="45" hidden="1">
      <c r="A14" s="31" t="s">
        <v>45</v>
      </c>
      <c r="B14" s="30" t="s">
        <v>176</v>
      </c>
      <c r="C14" s="30" t="s">
        <v>39</v>
      </c>
      <c r="D14" s="30" t="s">
        <v>41</v>
      </c>
      <c r="E14" s="41">
        <v>65</v>
      </c>
      <c r="F14" s="41">
        <v>1</v>
      </c>
      <c r="G14" s="41" t="s">
        <v>67</v>
      </c>
      <c r="H14" s="41" t="s">
        <v>78</v>
      </c>
      <c r="I14" s="30" t="s">
        <v>70</v>
      </c>
      <c r="J14" s="39">
        <v>200</v>
      </c>
      <c r="K14" s="39">
        <v>170.2</v>
      </c>
      <c r="L14" s="39">
        <v>139.80000000000001</v>
      </c>
    </row>
    <row r="15" spans="1:12" ht="89.25" hidden="1" customHeight="1">
      <c r="A15" s="31" t="s">
        <v>46</v>
      </c>
      <c r="B15" s="30" t="s">
        <v>176</v>
      </c>
      <c r="C15" s="166" t="s">
        <v>39</v>
      </c>
      <c r="D15" s="166" t="s">
        <v>47</v>
      </c>
      <c r="E15" s="41"/>
      <c r="F15" s="41"/>
      <c r="G15" s="41"/>
      <c r="H15" s="41"/>
      <c r="I15" s="38"/>
      <c r="J15" s="47">
        <f>J16+J26</f>
        <v>445.4</v>
      </c>
      <c r="K15" s="47">
        <f>K16+K26</f>
        <v>456.4</v>
      </c>
      <c r="L15" s="47">
        <f>L16+L26</f>
        <v>469.2</v>
      </c>
    </row>
    <row r="16" spans="1:12" ht="93.75" customHeight="1">
      <c r="A16" s="31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30" t="s">
        <v>176</v>
      </c>
      <c r="C16" s="185" t="s">
        <v>39</v>
      </c>
      <c r="D16" s="185" t="s">
        <v>47</v>
      </c>
      <c r="E16" s="41">
        <v>65</v>
      </c>
      <c r="F16" s="41"/>
      <c r="G16" s="41"/>
      <c r="H16" s="41"/>
      <c r="I16" s="38"/>
      <c r="J16" s="39">
        <f t="shared" ref="J16" si="2">J17</f>
        <v>445.2</v>
      </c>
      <c r="K16" s="39">
        <f t="shared" ref="K16:L16" si="3">K17</f>
        <v>456.2</v>
      </c>
      <c r="L16" s="39">
        <f t="shared" si="3"/>
        <v>469</v>
      </c>
    </row>
    <row r="17" spans="1:12" ht="46.5" hidden="1" customHeight="1">
      <c r="A17" s="31" t="s">
        <v>210</v>
      </c>
      <c r="B17" s="30" t="s">
        <v>176</v>
      </c>
      <c r="C17" s="30" t="s">
        <v>39</v>
      </c>
      <c r="D17" s="30" t="s">
        <v>47</v>
      </c>
      <c r="E17" s="41">
        <v>65</v>
      </c>
      <c r="F17" s="41">
        <v>2</v>
      </c>
      <c r="G17" s="41"/>
      <c r="H17" s="41"/>
      <c r="I17" s="38"/>
      <c r="J17" s="39">
        <f>J18+J21</f>
        <v>445.2</v>
      </c>
      <c r="K17" s="39">
        <f>K18+K21</f>
        <v>456.2</v>
      </c>
      <c r="L17" s="39">
        <f>L18+L21</f>
        <v>469</v>
      </c>
    </row>
    <row r="18" spans="1:12" ht="45" hidden="1">
      <c r="A18" s="31" t="s">
        <v>49</v>
      </c>
      <c r="B18" s="30" t="s">
        <v>176</v>
      </c>
      <c r="C18" s="30" t="s">
        <v>39</v>
      </c>
      <c r="D18" s="30" t="s">
        <v>47</v>
      </c>
      <c r="E18" s="41">
        <v>65</v>
      </c>
      <c r="F18" s="41">
        <v>2</v>
      </c>
      <c r="G18" s="41" t="s">
        <v>67</v>
      </c>
      <c r="H18" s="41" t="s">
        <v>79</v>
      </c>
      <c r="I18" s="38"/>
      <c r="J18" s="39">
        <f t="shared" ref="J18:J19" si="4">J19</f>
        <v>300</v>
      </c>
      <c r="K18" s="39">
        <f t="shared" ref="K18:L19" si="5">K19</f>
        <v>300</v>
      </c>
      <c r="L18" s="39">
        <f t="shared" si="5"/>
        <v>300</v>
      </c>
    </row>
    <row r="19" spans="1:12" ht="120" hidden="1">
      <c r="A19" s="31" t="s">
        <v>44</v>
      </c>
      <c r="B19" s="30" t="s">
        <v>176</v>
      </c>
      <c r="C19" s="30" t="s">
        <v>39</v>
      </c>
      <c r="D19" s="30" t="s">
        <v>47</v>
      </c>
      <c r="E19" s="41">
        <v>65</v>
      </c>
      <c r="F19" s="41">
        <v>2</v>
      </c>
      <c r="G19" s="41" t="s">
        <v>67</v>
      </c>
      <c r="H19" s="41" t="s">
        <v>79</v>
      </c>
      <c r="I19" s="38" t="s">
        <v>69</v>
      </c>
      <c r="J19" s="39">
        <f t="shared" si="4"/>
        <v>300</v>
      </c>
      <c r="K19" s="39">
        <f t="shared" si="5"/>
        <v>300</v>
      </c>
      <c r="L19" s="39">
        <f t="shared" si="5"/>
        <v>300</v>
      </c>
    </row>
    <row r="20" spans="1:12" ht="45" hidden="1">
      <c r="A20" s="31" t="s">
        <v>45</v>
      </c>
      <c r="B20" s="30" t="s">
        <v>176</v>
      </c>
      <c r="C20" s="30" t="s">
        <v>39</v>
      </c>
      <c r="D20" s="30" t="s">
        <v>47</v>
      </c>
      <c r="E20" s="41">
        <v>65</v>
      </c>
      <c r="F20" s="41">
        <v>2</v>
      </c>
      <c r="G20" s="41" t="s">
        <v>67</v>
      </c>
      <c r="H20" s="41" t="s">
        <v>79</v>
      </c>
      <c r="I20" s="38" t="s">
        <v>70</v>
      </c>
      <c r="J20" s="39">
        <v>300</v>
      </c>
      <c r="K20" s="39">
        <v>300</v>
      </c>
      <c r="L20" s="39">
        <v>300</v>
      </c>
    </row>
    <row r="21" spans="1:12" ht="31.5" hidden="1" customHeight="1">
      <c r="A21" s="31" t="s">
        <v>50</v>
      </c>
      <c r="B21" s="30" t="s">
        <v>176</v>
      </c>
      <c r="C21" s="30" t="s">
        <v>39</v>
      </c>
      <c r="D21" s="30" t="s">
        <v>47</v>
      </c>
      <c r="E21" s="41">
        <v>65</v>
      </c>
      <c r="F21" s="41">
        <v>2</v>
      </c>
      <c r="G21" s="41" t="s">
        <v>67</v>
      </c>
      <c r="H21" s="41" t="s">
        <v>80</v>
      </c>
      <c r="I21" s="38"/>
      <c r="J21" s="39">
        <f>+J22+J24</f>
        <v>145.19999999999999</v>
      </c>
      <c r="K21" s="39">
        <f>+K22+K24</f>
        <v>156.19999999999999</v>
      </c>
      <c r="L21" s="39">
        <f>+L22+L24</f>
        <v>169</v>
      </c>
    </row>
    <row r="22" spans="1:12" ht="44.25" hidden="1" customHeight="1">
      <c r="A22" s="31" t="s">
        <v>224</v>
      </c>
      <c r="B22" s="30" t="s">
        <v>176</v>
      </c>
      <c r="C22" s="30" t="s">
        <v>39</v>
      </c>
      <c r="D22" s="30" t="s">
        <v>47</v>
      </c>
      <c r="E22" s="41">
        <v>65</v>
      </c>
      <c r="F22" s="41">
        <v>2</v>
      </c>
      <c r="G22" s="41" t="s">
        <v>67</v>
      </c>
      <c r="H22" s="41" t="s">
        <v>80</v>
      </c>
      <c r="I22" s="38" t="s">
        <v>71</v>
      </c>
      <c r="J22" s="39">
        <f t="shared" ref="J22" si="6">J23</f>
        <v>142.19999999999999</v>
      </c>
      <c r="K22" s="39">
        <f t="shared" ref="K22" si="7">K23</f>
        <v>153.19999999999999</v>
      </c>
      <c r="L22" s="39">
        <f>L23</f>
        <v>166</v>
      </c>
    </row>
    <row r="23" spans="1:12" ht="60" hidden="1">
      <c r="A23" s="31" t="s">
        <v>48</v>
      </c>
      <c r="B23" s="30" t="s">
        <v>176</v>
      </c>
      <c r="C23" s="30" t="s">
        <v>39</v>
      </c>
      <c r="D23" s="30" t="s">
        <v>47</v>
      </c>
      <c r="E23" s="41">
        <v>65</v>
      </c>
      <c r="F23" s="41">
        <v>2</v>
      </c>
      <c r="G23" s="41" t="s">
        <v>67</v>
      </c>
      <c r="H23" s="41" t="s">
        <v>80</v>
      </c>
      <c r="I23" s="38" t="s">
        <v>72</v>
      </c>
      <c r="J23" s="39">
        <v>142.19999999999999</v>
      </c>
      <c r="K23" s="39">
        <v>153.19999999999999</v>
      </c>
      <c r="L23" s="39">
        <v>166</v>
      </c>
    </row>
    <row r="24" spans="1:12" ht="15" hidden="1">
      <c r="A24" s="31" t="s">
        <v>51</v>
      </c>
      <c r="B24" s="30" t="s">
        <v>176</v>
      </c>
      <c r="C24" s="30" t="s">
        <v>39</v>
      </c>
      <c r="D24" s="30" t="s">
        <v>47</v>
      </c>
      <c r="E24" s="41">
        <v>65</v>
      </c>
      <c r="F24" s="41">
        <v>2</v>
      </c>
      <c r="G24" s="41" t="s">
        <v>67</v>
      </c>
      <c r="H24" s="41" t="s">
        <v>80</v>
      </c>
      <c r="I24" s="38" t="s">
        <v>73</v>
      </c>
      <c r="J24" s="39">
        <f t="shared" ref="J24" si="8">J25</f>
        <v>3</v>
      </c>
      <c r="K24" s="39">
        <f>K25</f>
        <v>3</v>
      </c>
      <c r="L24" s="39">
        <f>L25</f>
        <v>3</v>
      </c>
    </row>
    <row r="25" spans="1:12" ht="30" hidden="1">
      <c r="A25" s="31" t="s">
        <v>52</v>
      </c>
      <c r="B25" s="30" t="s">
        <v>176</v>
      </c>
      <c r="C25" s="30" t="s">
        <v>39</v>
      </c>
      <c r="D25" s="30" t="s">
        <v>47</v>
      </c>
      <c r="E25" s="41">
        <v>65</v>
      </c>
      <c r="F25" s="41">
        <v>2</v>
      </c>
      <c r="G25" s="41" t="s">
        <v>67</v>
      </c>
      <c r="H25" s="41" t="s">
        <v>80</v>
      </c>
      <c r="I25" s="38" t="s">
        <v>74</v>
      </c>
      <c r="J25" s="39">
        <v>3</v>
      </c>
      <c r="K25" s="39">
        <v>3</v>
      </c>
      <c r="L25" s="39">
        <v>3</v>
      </c>
    </row>
    <row r="26" spans="1:12" ht="77.25" customHeight="1">
      <c r="A26" s="31" t="s">
        <v>207</v>
      </c>
      <c r="B26" s="30" t="s">
        <v>176</v>
      </c>
      <c r="C26" s="30" t="s">
        <v>39</v>
      </c>
      <c r="D26" s="30" t="s">
        <v>47</v>
      </c>
      <c r="E26" s="41">
        <v>89</v>
      </c>
      <c r="F26" s="41"/>
      <c r="G26" s="41"/>
      <c r="H26" s="41"/>
      <c r="I26" s="38"/>
      <c r="J26" s="39">
        <f t="shared" ref="J26" si="9">J27</f>
        <v>0.2</v>
      </c>
      <c r="K26" s="39">
        <f t="shared" ref="K26:L27" si="10">K27</f>
        <v>0.2</v>
      </c>
      <c r="L26" s="39">
        <f t="shared" si="10"/>
        <v>0.2</v>
      </c>
    </row>
    <row r="27" spans="1:12" ht="111.75" hidden="1" customHeight="1">
      <c r="A27" s="31" t="s">
        <v>208</v>
      </c>
      <c r="B27" s="30" t="s">
        <v>176</v>
      </c>
      <c r="C27" s="30" t="s">
        <v>39</v>
      </c>
      <c r="D27" s="30" t="s">
        <v>47</v>
      </c>
      <c r="E27" s="41">
        <v>89</v>
      </c>
      <c r="F27" s="41">
        <v>1</v>
      </c>
      <c r="G27" s="41"/>
      <c r="H27" s="41"/>
      <c r="I27" s="38"/>
      <c r="J27" s="39">
        <f>J28</f>
        <v>0.2</v>
      </c>
      <c r="K27" s="39">
        <f t="shared" si="10"/>
        <v>0.2</v>
      </c>
      <c r="L27" s="39">
        <f t="shared" si="10"/>
        <v>0.2</v>
      </c>
    </row>
    <row r="28" spans="1:12" ht="195" hidden="1">
      <c r="A28" s="31" t="s">
        <v>36</v>
      </c>
      <c r="B28" s="30" t="s">
        <v>176</v>
      </c>
      <c r="C28" s="30" t="s">
        <v>39</v>
      </c>
      <c r="D28" s="30" t="s">
        <v>47</v>
      </c>
      <c r="E28" s="41">
        <v>89</v>
      </c>
      <c r="F28" s="41">
        <v>1</v>
      </c>
      <c r="G28" s="41" t="s">
        <v>67</v>
      </c>
      <c r="H28" s="41" t="s">
        <v>81</v>
      </c>
      <c r="I28" s="38"/>
      <c r="J28" s="40">
        <f t="shared" ref="J28:J29" si="11">J29</f>
        <v>0.2</v>
      </c>
      <c r="K28" s="40">
        <f t="shared" ref="K28:L29" si="12">K29</f>
        <v>0.2</v>
      </c>
      <c r="L28" s="40">
        <f t="shared" si="12"/>
        <v>0.2</v>
      </c>
    </row>
    <row r="29" spans="1:12" ht="48" hidden="1" customHeight="1">
      <c r="A29" s="31" t="s">
        <v>224</v>
      </c>
      <c r="B29" s="30" t="s">
        <v>176</v>
      </c>
      <c r="C29" s="30" t="s">
        <v>39</v>
      </c>
      <c r="D29" s="30" t="s">
        <v>47</v>
      </c>
      <c r="E29" s="41">
        <v>89</v>
      </c>
      <c r="F29" s="41">
        <v>1</v>
      </c>
      <c r="G29" s="41" t="s">
        <v>67</v>
      </c>
      <c r="H29" s="41" t="s">
        <v>81</v>
      </c>
      <c r="I29" s="38" t="s">
        <v>71</v>
      </c>
      <c r="J29" s="40">
        <f t="shared" si="11"/>
        <v>0.2</v>
      </c>
      <c r="K29" s="40">
        <f t="shared" si="12"/>
        <v>0.2</v>
      </c>
      <c r="L29" s="40">
        <f t="shared" si="12"/>
        <v>0.2</v>
      </c>
    </row>
    <row r="30" spans="1:12" ht="60" hidden="1">
      <c r="A30" s="31" t="s">
        <v>48</v>
      </c>
      <c r="B30" s="30" t="s">
        <v>176</v>
      </c>
      <c r="C30" s="30" t="s">
        <v>39</v>
      </c>
      <c r="D30" s="30" t="s">
        <v>47</v>
      </c>
      <c r="E30" s="41">
        <v>89</v>
      </c>
      <c r="F30" s="41">
        <v>1</v>
      </c>
      <c r="G30" s="41" t="s">
        <v>67</v>
      </c>
      <c r="H30" s="41" t="s">
        <v>81</v>
      </c>
      <c r="I30" s="38" t="s">
        <v>72</v>
      </c>
      <c r="J30" s="40">
        <v>0.2</v>
      </c>
      <c r="K30" s="40">
        <v>0.2</v>
      </c>
      <c r="L30" s="40">
        <v>0.2</v>
      </c>
    </row>
    <row r="31" spans="1:12" ht="15" hidden="1">
      <c r="A31" s="31" t="s">
        <v>54</v>
      </c>
      <c r="B31" s="30" t="s">
        <v>176</v>
      </c>
      <c r="C31" s="166" t="s">
        <v>39</v>
      </c>
      <c r="D31" s="166" t="s">
        <v>18</v>
      </c>
      <c r="E31" s="41"/>
      <c r="F31" s="41"/>
      <c r="G31" s="41"/>
      <c r="H31" s="41"/>
      <c r="I31" s="170"/>
      <c r="J31" s="47">
        <f t="shared" ref="J31:J33" si="13">J32</f>
        <v>5</v>
      </c>
      <c r="K31" s="39">
        <f t="shared" ref="K31:L33" si="14">K32</f>
        <v>5</v>
      </c>
      <c r="L31" s="39">
        <f t="shared" si="14"/>
        <v>5</v>
      </c>
    </row>
    <row r="32" spans="1:12" ht="87" customHeight="1">
      <c r="A32" s="31" t="str">
        <f>A26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2" s="30" t="s">
        <v>176</v>
      </c>
      <c r="C32" s="30" t="s">
        <v>39</v>
      </c>
      <c r="D32" s="30" t="s">
        <v>18</v>
      </c>
      <c r="E32" s="41" t="s">
        <v>82</v>
      </c>
      <c r="F32" s="41"/>
      <c r="G32" s="41"/>
      <c r="H32" s="41"/>
      <c r="I32" s="38"/>
      <c r="J32" s="39">
        <f t="shared" si="13"/>
        <v>5</v>
      </c>
      <c r="K32" s="39">
        <f t="shared" si="14"/>
        <v>5</v>
      </c>
      <c r="L32" s="39">
        <f t="shared" si="14"/>
        <v>5</v>
      </c>
    </row>
    <row r="33" spans="1:12" ht="106.5" hidden="1" customHeight="1">
      <c r="A33" s="31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30" t="s">
        <v>176</v>
      </c>
      <c r="C33" s="30" t="s">
        <v>39</v>
      </c>
      <c r="D33" s="30" t="s">
        <v>18</v>
      </c>
      <c r="E33" s="41" t="s">
        <v>82</v>
      </c>
      <c r="F33" s="41" t="s">
        <v>8</v>
      </c>
      <c r="G33" s="41"/>
      <c r="H33" s="41"/>
      <c r="I33" s="38"/>
      <c r="J33" s="39">
        <f t="shared" si="13"/>
        <v>5</v>
      </c>
      <c r="K33" s="39">
        <f t="shared" si="14"/>
        <v>5</v>
      </c>
      <c r="L33" s="39">
        <f t="shared" si="14"/>
        <v>5</v>
      </c>
    </row>
    <row r="34" spans="1:12" ht="75" hidden="1">
      <c r="A34" s="31" t="s">
        <v>185</v>
      </c>
      <c r="B34" s="30" t="s">
        <v>176</v>
      </c>
      <c r="C34" s="30" t="s">
        <v>39</v>
      </c>
      <c r="D34" s="30" t="s">
        <v>18</v>
      </c>
      <c r="E34" s="41" t="s">
        <v>82</v>
      </c>
      <c r="F34" s="41" t="s">
        <v>8</v>
      </c>
      <c r="G34" s="41" t="s">
        <v>67</v>
      </c>
      <c r="H34" s="41" t="s">
        <v>84</v>
      </c>
      <c r="I34" s="38"/>
      <c r="J34" s="39">
        <f>J36</f>
        <v>5</v>
      </c>
      <c r="K34" s="39">
        <f>K36</f>
        <v>5</v>
      </c>
      <c r="L34" s="39">
        <f>L36</f>
        <v>5</v>
      </c>
    </row>
    <row r="35" spans="1:12" ht="15" hidden="1">
      <c r="A35" s="31" t="s">
        <v>51</v>
      </c>
      <c r="B35" s="30" t="s">
        <v>176</v>
      </c>
      <c r="C35" s="30" t="s">
        <v>39</v>
      </c>
      <c r="D35" s="30" t="s">
        <v>18</v>
      </c>
      <c r="E35" s="41" t="s">
        <v>82</v>
      </c>
      <c r="F35" s="41" t="s">
        <v>8</v>
      </c>
      <c r="G35" s="41" t="s">
        <v>67</v>
      </c>
      <c r="H35" s="41" t="s">
        <v>84</v>
      </c>
      <c r="I35" s="38" t="s">
        <v>73</v>
      </c>
      <c r="J35" s="39">
        <f>J36</f>
        <v>5</v>
      </c>
      <c r="K35" s="39">
        <f>K36</f>
        <v>5</v>
      </c>
      <c r="L35" s="39">
        <f>L36</f>
        <v>5</v>
      </c>
    </row>
    <row r="36" spans="1:12" ht="15" hidden="1">
      <c r="A36" s="31" t="s">
        <v>55</v>
      </c>
      <c r="B36" s="30" t="s">
        <v>176</v>
      </c>
      <c r="C36" s="30" t="s">
        <v>39</v>
      </c>
      <c r="D36" s="30" t="s">
        <v>56</v>
      </c>
      <c r="E36" s="41" t="s">
        <v>82</v>
      </c>
      <c r="F36" s="41" t="s">
        <v>8</v>
      </c>
      <c r="G36" s="41" t="s">
        <v>67</v>
      </c>
      <c r="H36" s="41" t="s">
        <v>84</v>
      </c>
      <c r="I36" s="38" t="s">
        <v>75</v>
      </c>
      <c r="J36" s="39">
        <v>5</v>
      </c>
      <c r="K36" s="39">
        <v>5</v>
      </c>
      <c r="L36" s="39">
        <v>5</v>
      </c>
    </row>
    <row r="37" spans="1:12" ht="15" hidden="1">
      <c r="A37" s="28" t="s">
        <v>156</v>
      </c>
      <c r="B37" s="29" t="s">
        <v>176</v>
      </c>
      <c r="C37" s="29" t="s">
        <v>41</v>
      </c>
      <c r="D37" s="30"/>
      <c r="E37" s="41"/>
      <c r="F37" s="41"/>
      <c r="G37" s="41"/>
      <c r="H37" s="41"/>
      <c r="I37" s="38"/>
      <c r="J37" s="39">
        <f>J38</f>
        <v>92.8</v>
      </c>
      <c r="K37" s="39">
        <f t="shared" ref="K37:L37" si="15">K38</f>
        <v>96</v>
      </c>
      <c r="L37" s="39">
        <f t="shared" si="15"/>
        <v>96</v>
      </c>
    </row>
    <row r="38" spans="1:12" ht="30" hidden="1">
      <c r="A38" s="31" t="s">
        <v>225</v>
      </c>
      <c r="B38" s="30" t="s">
        <v>176</v>
      </c>
      <c r="C38" s="30" t="s">
        <v>41</v>
      </c>
      <c r="D38" s="30" t="s">
        <v>57</v>
      </c>
      <c r="E38" s="41"/>
      <c r="F38" s="41"/>
      <c r="G38" s="41"/>
      <c r="H38" s="41"/>
      <c r="I38" s="38"/>
      <c r="J38" s="39">
        <f t="shared" ref="J38:L39" si="16">J39</f>
        <v>92.8</v>
      </c>
      <c r="K38" s="39">
        <f t="shared" si="16"/>
        <v>96</v>
      </c>
      <c r="L38" s="39">
        <f t="shared" si="16"/>
        <v>96</v>
      </c>
    </row>
    <row r="39" spans="1:12" ht="75">
      <c r="A39" s="31" t="s">
        <v>203</v>
      </c>
      <c r="B39" s="30" t="s">
        <v>176</v>
      </c>
      <c r="C39" s="30" t="s">
        <v>41</v>
      </c>
      <c r="D39" s="30" t="s">
        <v>57</v>
      </c>
      <c r="E39" s="41" t="s">
        <v>86</v>
      </c>
      <c r="F39" s="41"/>
      <c r="G39" s="41"/>
      <c r="H39" s="41"/>
      <c r="I39" s="38"/>
      <c r="J39" s="39">
        <f>J40</f>
        <v>92.8</v>
      </c>
      <c r="K39" s="39">
        <f t="shared" si="16"/>
        <v>96</v>
      </c>
      <c r="L39" s="39">
        <f t="shared" si="16"/>
        <v>96</v>
      </c>
    </row>
    <row r="40" spans="1:12" ht="45" hidden="1">
      <c r="A40" s="31" t="s">
        <v>157</v>
      </c>
      <c r="B40" s="30" t="s">
        <v>176</v>
      </c>
      <c r="C40" s="30" t="s">
        <v>41</v>
      </c>
      <c r="D40" s="30" t="s">
        <v>57</v>
      </c>
      <c r="E40" s="41" t="s">
        <v>86</v>
      </c>
      <c r="F40" s="41" t="s">
        <v>10</v>
      </c>
      <c r="G40" s="41"/>
      <c r="H40" s="41"/>
      <c r="I40" s="38"/>
      <c r="J40" s="39">
        <f t="shared" ref="J40:J45" si="17">J41</f>
        <v>92.8</v>
      </c>
      <c r="K40" s="39">
        <f t="shared" ref="K40:L45" si="18">K41</f>
        <v>96</v>
      </c>
      <c r="L40" s="39">
        <f t="shared" si="18"/>
        <v>96</v>
      </c>
    </row>
    <row r="41" spans="1:12" ht="75" hidden="1">
      <c r="A41" s="32" t="s">
        <v>204</v>
      </c>
      <c r="B41" s="30" t="s">
        <v>176</v>
      </c>
      <c r="C41" s="30" t="s">
        <v>41</v>
      </c>
      <c r="D41" s="30" t="s">
        <v>57</v>
      </c>
      <c r="E41" s="41" t="s">
        <v>86</v>
      </c>
      <c r="F41" s="41" t="s">
        <v>10</v>
      </c>
      <c r="G41" s="41" t="s">
        <v>41</v>
      </c>
      <c r="H41" s="41"/>
      <c r="I41" s="38"/>
      <c r="J41" s="39">
        <f t="shared" si="17"/>
        <v>92.8</v>
      </c>
      <c r="K41" s="39">
        <f t="shared" si="18"/>
        <v>96</v>
      </c>
      <c r="L41" s="39">
        <f t="shared" si="18"/>
        <v>96</v>
      </c>
    </row>
    <row r="42" spans="1:12" ht="90" hidden="1">
      <c r="A42" s="31" t="s">
        <v>205</v>
      </c>
      <c r="B42" s="30" t="s">
        <v>176</v>
      </c>
      <c r="C42" s="30" t="s">
        <v>41</v>
      </c>
      <c r="D42" s="30" t="s">
        <v>57</v>
      </c>
      <c r="E42" s="41" t="s">
        <v>86</v>
      </c>
      <c r="F42" s="41" t="s">
        <v>10</v>
      </c>
      <c r="G42" s="41" t="s">
        <v>41</v>
      </c>
      <c r="H42" s="41" t="s">
        <v>158</v>
      </c>
      <c r="I42" s="38"/>
      <c r="J42" s="39">
        <f>J45+J43</f>
        <v>92.8</v>
      </c>
      <c r="K42" s="39">
        <f t="shared" ref="K42:L42" si="19">K45+K43</f>
        <v>96</v>
      </c>
      <c r="L42" s="39">
        <f t="shared" si="19"/>
        <v>96</v>
      </c>
    </row>
    <row r="43" spans="1:12" ht="120" hidden="1">
      <c r="A43" s="31" t="s">
        <v>44</v>
      </c>
      <c r="B43" s="30" t="s">
        <v>176</v>
      </c>
      <c r="C43" s="30" t="s">
        <v>41</v>
      </c>
      <c r="D43" s="30" t="s">
        <v>57</v>
      </c>
      <c r="E43" s="41" t="s">
        <v>86</v>
      </c>
      <c r="F43" s="41" t="s">
        <v>10</v>
      </c>
      <c r="G43" s="41" t="s">
        <v>41</v>
      </c>
      <c r="H43" s="41" t="s">
        <v>158</v>
      </c>
      <c r="I43" s="38" t="s">
        <v>69</v>
      </c>
      <c r="J43" s="39">
        <f>J44</f>
        <v>87.8</v>
      </c>
      <c r="K43" s="39">
        <f t="shared" ref="K43:L43" si="20">K44</f>
        <v>91</v>
      </c>
      <c r="L43" s="39">
        <f t="shared" si="20"/>
        <v>91</v>
      </c>
    </row>
    <row r="44" spans="1:12" ht="45" hidden="1">
      <c r="A44" s="31" t="s">
        <v>45</v>
      </c>
      <c r="B44" s="30" t="s">
        <v>176</v>
      </c>
      <c r="C44" s="30" t="s">
        <v>41</v>
      </c>
      <c r="D44" s="30" t="s">
        <v>57</v>
      </c>
      <c r="E44" s="41" t="s">
        <v>86</v>
      </c>
      <c r="F44" s="41" t="s">
        <v>10</v>
      </c>
      <c r="G44" s="41" t="s">
        <v>41</v>
      </c>
      <c r="H44" s="41" t="s">
        <v>158</v>
      </c>
      <c r="I44" s="38" t="s">
        <v>70</v>
      </c>
      <c r="J44" s="39">
        <v>87.8</v>
      </c>
      <c r="K44" s="39">
        <v>91</v>
      </c>
      <c r="L44" s="39">
        <v>91</v>
      </c>
    </row>
    <row r="45" spans="1:12" ht="48" hidden="1" customHeight="1">
      <c r="A45" s="31" t="s">
        <v>224</v>
      </c>
      <c r="B45" s="30" t="s">
        <v>176</v>
      </c>
      <c r="C45" s="30" t="s">
        <v>41</v>
      </c>
      <c r="D45" s="30" t="s">
        <v>57</v>
      </c>
      <c r="E45" s="41" t="s">
        <v>86</v>
      </c>
      <c r="F45" s="41" t="s">
        <v>10</v>
      </c>
      <c r="G45" s="41" t="s">
        <v>41</v>
      </c>
      <c r="H45" s="41" t="s">
        <v>158</v>
      </c>
      <c r="I45" s="38" t="s">
        <v>71</v>
      </c>
      <c r="J45" s="39">
        <f t="shared" si="17"/>
        <v>5</v>
      </c>
      <c r="K45" s="39">
        <f t="shared" si="18"/>
        <v>5</v>
      </c>
      <c r="L45" s="39">
        <f t="shared" si="18"/>
        <v>5</v>
      </c>
    </row>
    <row r="46" spans="1:12" ht="60" hidden="1">
      <c r="A46" s="31" t="s">
        <v>48</v>
      </c>
      <c r="B46" s="30" t="s">
        <v>176</v>
      </c>
      <c r="C46" s="30" t="s">
        <v>41</v>
      </c>
      <c r="D46" s="30" t="s">
        <v>57</v>
      </c>
      <c r="E46" s="41" t="s">
        <v>86</v>
      </c>
      <c r="F46" s="41" t="s">
        <v>10</v>
      </c>
      <c r="G46" s="41" t="s">
        <v>41</v>
      </c>
      <c r="H46" s="41" t="s">
        <v>158</v>
      </c>
      <c r="I46" s="38" t="s">
        <v>72</v>
      </c>
      <c r="J46" s="39">
        <v>5</v>
      </c>
      <c r="K46" s="39">
        <v>5</v>
      </c>
      <c r="L46" s="39">
        <v>5</v>
      </c>
    </row>
    <row r="47" spans="1:12" ht="18.75" hidden="1" customHeight="1">
      <c r="A47" s="28" t="s">
        <v>58</v>
      </c>
      <c r="B47" s="29" t="s">
        <v>176</v>
      </c>
      <c r="C47" s="199" t="s">
        <v>47</v>
      </c>
      <c r="D47" s="30"/>
      <c r="E47" s="41"/>
      <c r="F47" s="41"/>
      <c r="G47" s="41"/>
      <c r="H47" s="41"/>
      <c r="I47" s="38"/>
      <c r="J47" s="39">
        <f>J48</f>
        <v>221.5</v>
      </c>
      <c r="K47" s="39">
        <f>K48</f>
        <v>221.5</v>
      </c>
      <c r="L47" s="39">
        <f>L48</f>
        <v>221.5</v>
      </c>
    </row>
    <row r="48" spans="1:12" ht="30" hidden="1">
      <c r="A48" s="31" t="s">
        <v>60</v>
      </c>
      <c r="B48" s="30" t="s">
        <v>176</v>
      </c>
      <c r="C48" s="30" t="s">
        <v>47</v>
      </c>
      <c r="D48" s="30" t="s">
        <v>61</v>
      </c>
      <c r="E48" s="41"/>
      <c r="F48" s="41"/>
      <c r="G48" s="41"/>
      <c r="H48" s="41"/>
      <c r="I48" s="38"/>
      <c r="J48" s="39">
        <f>J49</f>
        <v>221.5</v>
      </c>
      <c r="K48" s="39">
        <f t="shared" ref="K48:L48" si="21">K49</f>
        <v>221.5</v>
      </c>
      <c r="L48" s="39">
        <f t="shared" si="21"/>
        <v>221.5</v>
      </c>
    </row>
    <row r="49" spans="1:12" ht="118.5" customHeight="1">
      <c r="A49" s="33" t="s">
        <v>219</v>
      </c>
      <c r="B49" s="30" t="s">
        <v>176</v>
      </c>
      <c r="C49" s="30" t="s">
        <v>47</v>
      </c>
      <c r="D49" s="30" t="s">
        <v>61</v>
      </c>
      <c r="E49" s="41" t="s">
        <v>220</v>
      </c>
      <c r="F49" s="41"/>
      <c r="G49" s="41"/>
      <c r="H49" s="41"/>
      <c r="I49" s="38"/>
      <c r="J49" s="39">
        <f>J51</f>
        <v>221.5</v>
      </c>
      <c r="K49" s="39">
        <f t="shared" ref="K49:L49" si="22">K51</f>
        <v>221.5</v>
      </c>
      <c r="L49" s="39">
        <f t="shared" si="22"/>
        <v>221.5</v>
      </c>
    </row>
    <row r="50" spans="1:12" ht="90.75" hidden="1" customHeight="1">
      <c r="A50" s="33" t="s">
        <v>181</v>
      </c>
      <c r="B50" s="30" t="s">
        <v>176</v>
      </c>
      <c r="C50" s="30" t="s">
        <v>47</v>
      </c>
      <c r="D50" s="30" t="s">
        <v>61</v>
      </c>
      <c r="E50" s="41" t="s">
        <v>220</v>
      </c>
      <c r="F50" s="41" t="s">
        <v>83</v>
      </c>
      <c r="G50" s="41" t="s">
        <v>39</v>
      </c>
      <c r="H50" s="41"/>
      <c r="I50" s="38"/>
      <c r="J50" s="39">
        <f>J51</f>
        <v>221.5</v>
      </c>
      <c r="K50" s="39">
        <f>K51</f>
        <v>221.5</v>
      </c>
      <c r="L50" s="39">
        <f>L51</f>
        <v>221.5</v>
      </c>
    </row>
    <row r="51" spans="1:12" ht="357.75" hidden="1" customHeight="1">
      <c r="A51" s="205" t="s">
        <v>206</v>
      </c>
      <c r="B51" s="30" t="s">
        <v>176</v>
      </c>
      <c r="C51" s="30" t="s">
        <v>47</v>
      </c>
      <c r="D51" s="30" t="s">
        <v>61</v>
      </c>
      <c r="E51" s="41" t="s">
        <v>220</v>
      </c>
      <c r="F51" s="41" t="s">
        <v>83</v>
      </c>
      <c r="G51" s="41" t="s">
        <v>39</v>
      </c>
      <c r="H51" s="41" t="s">
        <v>87</v>
      </c>
      <c r="I51" s="38"/>
      <c r="J51" s="39">
        <f>J52</f>
        <v>221.5</v>
      </c>
      <c r="K51" s="39">
        <f t="shared" ref="K51:L51" si="23">K52</f>
        <v>221.5</v>
      </c>
      <c r="L51" s="39">
        <f t="shared" si="23"/>
        <v>221.5</v>
      </c>
    </row>
    <row r="52" spans="1:12" ht="47.25" hidden="1" customHeight="1">
      <c r="A52" s="31" t="s">
        <v>224</v>
      </c>
      <c r="B52" s="30" t="s">
        <v>176</v>
      </c>
      <c r="C52" s="30" t="s">
        <v>47</v>
      </c>
      <c r="D52" s="30" t="s">
        <v>61</v>
      </c>
      <c r="E52" s="41" t="s">
        <v>220</v>
      </c>
      <c r="F52" s="41" t="s">
        <v>83</v>
      </c>
      <c r="G52" s="41" t="s">
        <v>39</v>
      </c>
      <c r="H52" s="41" t="s">
        <v>87</v>
      </c>
      <c r="I52" s="38" t="s">
        <v>71</v>
      </c>
      <c r="J52" s="39">
        <f>J53</f>
        <v>221.5</v>
      </c>
      <c r="K52" s="39">
        <f t="shared" ref="K52:L52" si="24">K53</f>
        <v>221.5</v>
      </c>
      <c r="L52" s="39">
        <f t="shared" si="24"/>
        <v>221.5</v>
      </c>
    </row>
    <row r="53" spans="1:12" ht="60" hidden="1">
      <c r="A53" s="31" t="s">
        <v>48</v>
      </c>
      <c r="B53" s="30" t="s">
        <v>176</v>
      </c>
      <c r="C53" s="30" t="s">
        <v>47</v>
      </c>
      <c r="D53" s="30" t="s">
        <v>61</v>
      </c>
      <c r="E53" s="41" t="s">
        <v>220</v>
      </c>
      <c r="F53" s="41" t="s">
        <v>83</v>
      </c>
      <c r="G53" s="41" t="s">
        <v>39</v>
      </c>
      <c r="H53" s="41" t="s">
        <v>87</v>
      </c>
      <c r="I53" s="38" t="s">
        <v>72</v>
      </c>
      <c r="J53" s="39">
        <v>221.5</v>
      </c>
      <c r="K53" s="39">
        <v>221.5</v>
      </c>
      <c r="L53" s="39">
        <v>221.5</v>
      </c>
    </row>
    <row r="54" spans="1:12" ht="31.5" hidden="1" customHeight="1">
      <c r="A54" s="28" t="s">
        <v>62</v>
      </c>
      <c r="B54" s="29" t="s">
        <v>176</v>
      </c>
      <c r="C54" s="29" t="s">
        <v>53</v>
      </c>
      <c r="D54" s="30"/>
      <c r="E54" s="41"/>
      <c r="F54" s="41"/>
      <c r="G54" s="41"/>
      <c r="H54" s="41"/>
      <c r="I54" s="38"/>
      <c r="J54" s="39">
        <f t="shared" ref="J54:J55" si="25">J55</f>
        <v>100</v>
      </c>
      <c r="K54" s="39">
        <f t="shared" ref="K54:L54" si="26">K55</f>
        <v>100</v>
      </c>
      <c r="L54" s="39">
        <f t="shared" si="26"/>
        <v>100</v>
      </c>
    </row>
    <row r="55" spans="1:12" ht="15" hidden="1">
      <c r="A55" s="34" t="s">
        <v>68</v>
      </c>
      <c r="B55" s="30" t="s">
        <v>176</v>
      </c>
      <c r="C55" s="30" t="s">
        <v>53</v>
      </c>
      <c r="D55" s="30" t="s">
        <v>57</v>
      </c>
      <c r="E55" s="41"/>
      <c r="F55" s="41"/>
      <c r="G55" s="41"/>
      <c r="H55" s="41"/>
      <c r="I55" s="30"/>
      <c r="J55" s="39">
        <f t="shared" si="25"/>
        <v>100</v>
      </c>
      <c r="K55" s="39">
        <f t="shared" ref="K55:L57" si="27">K56</f>
        <v>100</v>
      </c>
      <c r="L55" s="39">
        <f t="shared" si="27"/>
        <v>100</v>
      </c>
    </row>
    <row r="56" spans="1:12" ht="124.5" customHeight="1">
      <c r="A56" s="34" t="s">
        <v>221</v>
      </c>
      <c r="B56" s="30" t="s">
        <v>176</v>
      </c>
      <c r="C56" s="30" t="s">
        <v>53</v>
      </c>
      <c r="D56" s="30" t="s">
        <v>57</v>
      </c>
      <c r="E56" s="41" t="s">
        <v>17</v>
      </c>
      <c r="F56" s="41"/>
      <c r="G56" s="41"/>
      <c r="H56" s="41"/>
      <c r="I56" s="30"/>
      <c r="J56" s="39">
        <f>J57</f>
        <v>100</v>
      </c>
      <c r="K56" s="39">
        <f t="shared" si="27"/>
        <v>100</v>
      </c>
      <c r="L56" s="39">
        <f t="shared" si="27"/>
        <v>100</v>
      </c>
    </row>
    <row r="57" spans="1:12" ht="48" hidden="1" customHeight="1">
      <c r="A57" s="35" t="s">
        <v>223</v>
      </c>
      <c r="B57" s="30" t="s">
        <v>176</v>
      </c>
      <c r="C57" s="30" t="s">
        <v>53</v>
      </c>
      <c r="D57" s="30" t="s">
        <v>57</v>
      </c>
      <c r="E57" s="41" t="s">
        <v>17</v>
      </c>
      <c r="F57" s="41" t="s">
        <v>83</v>
      </c>
      <c r="G57" s="41" t="s">
        <v>222</v>
      </c>
      <c r="H57" s="41"/>
      <c r="I57" s="30"/>
      <c r="J57" s="39">
        <f>J58</f>
        <v>100</v>
      </c>
      <c r="K57" s="39">
        <f t="shared" si="27"/>
        <v>100</v>
      </c>
      <c r="L57" s="39">
        <f t="shared" si="27"/>
        <v>100</v>
      </c>
    </row>
    <row r="58" spans="1:12" ht="15" hidden="1">
      <c r="A58" s="34" t="s">
        <v>160</v>
      </c>
      <c r="B58" s="30" t="s">
        <v>176</v>
      </c>
      <c r="C58" s="30" t="s">
        <v>53</v>
      </c>
      <c r="D58" s="30" t="s">
        <v>57</v>
      </c>
      <c r="E58" s="41" t="s">
        <v>17</v>
      </c>
      <c r="F58" s="41" t="s">
        <v>83</v>
      </c>
      <c r="G58" s="41" t="s">
        <v>222</v>
      </c>
      <c r="H58" s="41" t="s">
        <v>159</v>
      </c>
      <c r="I58" s="30"/>
      <c r="J58" s="39">
        <f t="shared" ref="J58" si="28">J59</f>
        <v>100</v>
      </c>
      <c r="K58" s="39">
        <f t="shared" ref="K58" si="29">K59</f>
        <v>100</v>
      </c>
      <c r="L58" s="39">
        <f t="shared" ref="L58" si="30">L59</f>
        <v>100</v>
      </c>
    </row>
    <row r="59" spans="1:12" ht="48" hidden="1" customHeight="1">
      <c r="A59" s="31" t="s">
        <v>224</v>
      </c>
      <c r="B59" s="30" t="s">
        <v>176</v>
      </c>
      <c r="C59" s="30" t="s">
        <v>53</v>
      </c>
      <c r="D59" s="30" t="s">
        <v>57</v>
      </c>
      <c r="E59" s="41" t="s">
        <v>17</v>
      </c>
      <c r="F59" s="41" t="s">
        <v>83</v>
      </c>
      <c r="G59" s="41" t="s">
        <v>222</v>
      </c>
      <c r="H59" s="41" t="s">
        <v>159</v>
      </c>
      <c r="I59" s="30" t="s">
        <v>71</v>
      </c>
      <c r="J59" s="39">
        <v>100</v>
      </c>
      <c r="K59" s="39">
        <v>100</v>
      </c>
      <c r="L59" s="39">
        <v>100</v>
      </c>
    </row>
    <row r="60" spans="1:12" ht="60" hidden="1">
      <c r="A60" s="31" t="s">
        <v>48</v>
      </c>
      <c r="B60" s="30" t="s">
        <v>176</v>
      </c>
      <c r="C60" s="166" t="s">
        <v>53</v>
      </c>
      <c r="D60" s="30" t="s">
        <v>57</v>
      </c>
      <c r="E60" s="41" t="s">
        <v>17</v>
      </c>
      <c r="F60" s="41" t="s">
        <v>83</v>
      </c>
      <c r="G60" s="41" t="s">
        <v>222</v>
      </c>
      <c r="H60" s="41" t="s">
        <v>159</v>
      </c>
      <c r="I60" s="38" t="s">
        <v>72</v>
      </c>
      <c r="J60" s="39">
        <f>J59</f>
        <v>100</v>
      </c>
      <c r="K60" s="47">
        <f>K59</f>
        <v>100</v>
      </c>
      <c r="L60" s="39">
        <f>L59</f>
        <v>100</v>
      </c>
    </row>
    <row r="61" spans="1:12" ht="14.25" hidden="1" customHeight="1">
      <c r="A61" s="28" t="s">
        <v>63</v>
      </c>
      <c r="B61" s="29" t="s">
        <v>176</v>
      </c>
      <c r="C61" s="29" t="s">
        <v>17</v>
      </c>
      <c r="D61" s="30"/>
      <c r="E61" s="41"/>
      <c r="F61" s="41"/>
      <c r="G61" s="41"/>
      <c r="H61" s="41"/>
      <c r="I61" s="38"/>
      <c r="J61" s="39">
        <f t="shared" ref="J61:L62" si="31">J63</f>
        <v>207.7</v>
      </c>
      <c r="K61" s="39">
        <f t="shared" si="31"/>
        <v>207.7</v>
      </c>
      <c r="L61" s="39">
        <f t="shared" si="31"/>
        <v>207.7</v>
      </c>
    </row>
    <row r="62" spans="1:12" ht="18" hidden="1" customHeight="1">
      <c r="A62" s="31" t="s">
        <v>64</v>
      </c>
      <c r="B62" s="30" t="s">
        <v>176</v>
      </c>
      <c r="C62" s="30" t="s">
        <v>17</v>
      </c>
      <c r="D62" s="30" t="s">
        <v>39</v>
      </c>
      <c r="E62" s="41"/>
      <c r="F62" s="41"/>
      <c r="G62" s="41"/>
      <c r="H62" s="41"/>
      <c r="I62" s="38"/>
      <c r="J62" s="39">
        <f t="shared" si="31"/>
        <v>207.7</v>
      </c>
      <c r="K62" s="39">
        <f t="shared" si="31"/>
        <v>207.7</v>
      </c>
      <c r="L62" s="39">
        <f t="shared" si="31"/>
        <v>207.7</v>
      </c>
    </row>
    <row r="63" spans="1:12" ht="92.25" customHeight="1">
      <c r="A63" s="31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3" s="30" t="s">
        <v>176</v>
      </c>
      <c r="C63" s="30" t="s">
        <v>17</v>
      </c>
      <c r="D63" s="30" t="s">
        <v>39</v>
      </c>
      <c r="E63" s="41" t="s">
        <v>82</v>
      </c>
      <c r="F63" s="41"/>
      <c r="G63" s="41"/>
      <c r="H63" s="41"/>
      <c r="I63" s="38"/>
      <c r="J63" s="39">
        <f t="shared" ref="J63:L66" si="32">J64</f>
        <v>207.7</v>
      </c>
      <c r="K63" s="39">
        <f t="shared" si="32"/>
        <v>207.7</v>
      </c>
      <c r="L63" s="39">
        <f t="shared" si="32"/>
        <v>207.7</v>
      </c>
    </row>
    <row r="64" spans="1:12" ht="104.25" hidden="1" customHeight="1">
      <c r="A64" s="31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30" t="s">
        <v>176</v>
      </c>
      <c r="C64" s="30" t="s">
        <v>17</v>
      </c>
      <c r="D64" s="30" t="s">
        <v>39</v>
      </c>
      <c r="E64" s="41" t="s">
        <v>82</v>
      </c>
      <c r="F64" s="41" t="s">
        <v>8</v>
      </c>
      <c r="G64" s="41"/>
      <c r="H64" s="41"/>
      <c r="I64" s="38"/>
      <c r="J64" s="39">
        <f>J65</f>
        <v>207.7</v>
      </c>
      <c r="K64" s="39">
        <f>K65</f>
        <v>207.7</v>
      </c>
      <c r="L64" s="39">
        <f>L65</f>
        <v>207.7</v>
      </c>
    </row>
    <row r="65" spans="1:12" ht="45" hidden="1">
      <c r="A65" s="31" t="s">
        <v>65</v>
      </c>
      <c r="B65" s="30" t="s">
        <v>176</v>
      </c>
      <c r="C65" s="30" t="s">
        <v>17</v>
      </c>
      <c r="D65" s="30" t="s">
        <v>39</v>
      </c>
      <c r="E65" s="41" t="s">
        <v>82</v>
      </c>
      <c r="F65" s="41" t="s">
        <v>8</v>
      </c>
      <c r="G65" s="41" t="s">
        <v>67</v>
      </c>
      <c r="H65" s="41" t="s">
        <v>85</v>
      </c>
      <c r="I65" s="38"/>
      <c r="J65" s="39">
        <f t="shared" si="32"/>
        <v>207.7</v>
      </c>
      <c r="K65" s="39">
        <f t="shared" si="32"/>
        <v>207.7</v>
      </c>
      <c r="L65" s="39">
        <f t="shared" si="32"/>
        <v>207.7</v>
      </c>
    </row>
    <row r="66" spans="1:12" ht="30.75" hidden="1" customHeight="1">
      <c r="A66" s="31" t="s">
        <v>59</v>
      </c>
      <c r="B66" s="30" t="s">
        <v>176</v>
      </c>
      <c r="C66" s="30" t="s">
        <v>17</v>
      </c>
      <c r="D66" s="30" t="s">
        <v>39</v>
      </c>
      <c r="E66" s="41" t="s">
        <v>82</v>
      </c>
      <c r="F66" s="41" t="s">
        <v>8</v>
      </c>
      <c r="G66" s="41" t="s">
        <v>67</v>
      </c>
      <c r="H66" s="41" t="s">
        <v>85</v>
      </c>
      <c r="I66" s="38" t="s">
        <v>76</v>
      </c>
      <c r="J66" s="39">
        <f>J67</f>
        <v>207.7</v>
      </c>
      <c r="K66" s="39">
        <f t="shared" si="32"/>
        <v>207.7</v>
      </c>
      <c r="L66" s="39">
        <f t="shared" si="32"/>
        <v>207.7</v>
      </c>
    </row>
    <row r="67" spans="1:12" ht="32.25" hidden="1" customHeight="1">
      <c r="A67" s="189" t="s">
        <v>66</v>
      </c>
      <c r="B67" s="190" t="s">
        <v>176</v>
      </c>
      <c r="C67" s="190" t="s">
        <v>17</v>
      </c>
      <c r="D67" s="190" t="s">
        <v>39</v>
      </c>
      <c r="E67" s="191" t="s">
        <v>82</v>
      </c>
      <c r="F67" s="191" t="s">
        <v>8</v>
      </c>
      <c r="G67" s="191" t="s">
        <v>67</v>
      </c>
      <c r="H67" s="191" t="s">
        <v>85</v>
      </c>
      <c r="I67" s="192" t="s">
        <v>77</v>
      </c>
      <c r="J67" s="193">
        <v>207.7</v>
      </c>
      <c r="K67" s="193">
        <v>207.7</v>
      </c>
      <c r="L67" s="193">
        <v>207.7</v>
      </c>
    </row>
    <row r="68" spans="1:12" ht="15" hidden="1">
      <c r="A68" s="195" t="s">
        <v>177</v>
      </c>
      <c r="B68" s="30" t="s">
        <v>176</v>
      </c>
      <c r="C68" s="30" t="s">
        <v>178</v>
      </c>
      <c r="D68" s="30"/>
      <c r="E68" s="41"/>
      <c r="F68" s="41"/>
      <c r="G68" s="41"/>
      <c r="H68" s="41"/>
      <c r="I68" s="38"/>
      <c r="J68" s="194"/>
      <c r="K68" s="198">
        <f t="shared" ref="K68:L73" si="33">K69</f>
        <v>29.8</v>
      </c>
      <c r="L68" s="198">
        <f t="shared" si="33"/>
        <v>60.2</v>
      </c>
    </row>
    <row r="69" spans="1:12" ht="15" hidden="1">
      <c r="A69" s="195" t="s">
        <v>177</v>
      </c>
      <c r="B69" s="30" t="s">
        <v>176</v>
      </c>
      <c r="C69" s="190" t="s">
        <v>178</v>
      </c>
      <c r="D69" s="190" t="s">
        <v>178</v>
      </c>
      <c r="E69" s="191"/>
      <c r="F69" s="191"/>
      <c r="G69" s="191"/>
      <c r="H69" s="191"/>
      <c r="I69" s="192"/>
      <c r="J69" s="194"/>
      <c r="K69" s="198">
        <f t="shared" si="33"/>
        <v>29.8</v>
      </c>
      <c r="L69" s="198">
        <f t="shared" si="33"/>
        <v>60.2</v>
      </c>
    </row>
    <row r="70" spans="1:12" ht="88.5" customHeight="1">
      <c r="A70" s="19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0" s="190" t="s">
        <v>176</v>
      </c>
      <c r="C70" s="30" t="s">
        <v>178</v>
      </c>
      <c r="D70" s="30" t="s">
        <v>178</v>
      </c>
      <c r="E70" s="30" t="s">
        <v>179</v>
      </c>
      <c r="F70" s="30"/>
      <c r="G70" s="30"/>
      <c r="H70" s="30"/>
      <c r="I70" s="30"/>
      <c r="J70" s="194"/>
      <c r="K70" s="198">
        <f t="shared" si="33"/>
        <v>29.8</v>
      </c>
      <c r="L70" s="198">
        <f t="shared" si="33"/>
        <v>60.2</v>
      </c>
    </row>
    <row r="71" spans="1:12" ht="15" hidden="1">
      <c r="A71" s="195" t="s">
        <v>42</v>
      </c>
      <c r="B71" s="30" t="s">
        <v>176</v>
      </c>
      <c r="C71" s="30" t="s">
        <v>178</v>
      </c>
      <c r="D71" s="30" t="s">
        <v>178</v>
      </c>
      <c r="E71" s="30" t="s">
        <v>179</v>
      </c>
      <c r="F71" s="30" t="s">
        <v>8</v>
      </c>
      <c r="G71" s="30"/>
      <c r="H71" s="30"/>
      <c r="I71" s="30"/>
      <c r="J71" s="194"/>
      <c r="K71" s="198">
        <f t="shared" si="33"/>
        <v>29.8</v>
      </c>
      <c r="L71" s="198">
        <f t="shared" si="33"/>
        <v>60.2</v>
      </c>
    </row>
    <row r="72" spans="1:12" ht="15" hidden="1">
      <c r="A72" s="195" t="s">
        <v>177</v>
      </c>
      <c r="B72" s="30" t="s">
        <v>176</v>
      </c>
      <c r="C72" s="30" t="s">
        <v>178</v>
      </c>
      <c r="D72" s="30" t="s">
        <v>178</v>
      </c>
      <c r="E72" s="30" t="s">
        <v>179</v>
      </c>
      <c r="F72" s="30" t="s">
        <v>8</v>
      </c>
      <c r="G72" s="30" t="s">
        <v>67</v>
      </c>
      <c r="H72" s="30" t="s">
        <v>180</v>
      </c>
      <c r="I72" s="30"/>
      <c r="J72" s="194"/>
      <c r="K72" s="198">
        <f t="shared" si="33"/>
        <v>29.8</v>
      </c>
      <c r="L72" s="198">
        <f t="shared" si="33"/>
        <v>60.2</v>
      </c>
    </row>
    <row r="73" spans="1:12" ht="15" hidden="1">
      <c r="A73" s="195" t="s">
        <v>51</v>
      </c>
      <c r="B73" s="190" t="s">
        <v>176</v>
      </c>
      <c r="C73" s="30" t="s">
        <v>178</v>
      </c>
      <c r="D73" s="30" t="s">
        <v>178</v>
      </c>
      <c r="E73" s="30" t="s">
        <v>179</v>
      </c>
      <c r="F73" s="30" t="s">
        <v>8</v>
      </c>
      <c r="G73" s="30" t="s">
        <v>67</v>
      </c>
      <c r="H73" s="30" t="s">
        <v>180</v>
      </c>
      <c r="I73" s="30" t="s">
        <v>73</v>
      </c>
      <c r="J73" s="194"/>
      <c r="K73" s="198">
        <f t="shared" si="33"/>
        <v>29.8</v>
      </c>
      <c r="L73" s="198">
        <f t="shared" si="33"/>
        <v>60.2</v>
      </c>
    </row>
    <row r="74" spans="1:12" ht="15" hidden="1">
      <c r="A74" s="195" t="s">
        <v>55</v>
      </c>
      <c r="B74" s="30" t="s">
        <v>176</v>
      </c>
      <c r="C74" s="30" t="s">
        <v>178</v>
      </c>
      <c r="D74" s="30" t="s">
        <v>178</v>
      </c>
      <c r="E74" s="30" t="s">
        <v>179</v>
      </c>
      <c r="F74" s="30" t="s">
        <v>8</v>
      </c>
      <c r="G74" s="30" t="s">
        <v>67</v>
      </c>
      <c r="H74" s="30" t="s">
        <v>180</v>
      </c>
      <c r="I74" s="30" t="s">
        <v>75</v>
      </c>
      <c r="J74" s="194"/>
      <c r="K74" s="198">
        <v>29.8</v>
      </c>
      <c r="L74" s="198">
        <v>60.2</v>
      </c>
    </row>
    <row r="75" spans="1:12" ht="15">
      <c r="A75" s="200"/>
      <c r="E75" s="43"/>
      <c r="F75" s="43"/>
      <c r="G75" s="43"/>
      <c r="H75" s="43"/>
      <c r="I75" s="43"/>
    </row>
    <row r="76" spans="1:12">
      <c r="E76" s="43"/>
      <c r="F76" s="43"/>
      <c r="G76" s="43"/>
      <c r="H76" s="43"/>
      <c r="I76" s="43"/>
    </row>
    <row r="77" spans="1:12">
      <c r="E77" s="43"/>
      <c r="F77" s="43"/>
      <c r="G77" s="43"/>
      <c r="H77" s="43"/>
      <c r="I77" s="43"/>
    </row>
    <row r="78" spans="1:12">
      <c r="E78" s="43"/>
      <c r="F78" s="43"/>
      <c r="G78" s="43"/>
      <c r="H78" s="43"/>
      <c r="I78" s="43"/>
    </row>
    <row r="79" spans="1:12">
      <c r="E79" s="43"/>
      <c r="F79" s="43"/>
      <c r="G79" s="43"/>
      <c r="H79" s="43"/>
      <c r="I79" s="43"/>
    </row>
    <row r="80" spans="1:12">
      <c r="E80" s="43"/>
      <c r="F80" s="43"/>
      <c r="G80" s="43"/>
      <c r="H80" s="43"/>
      <c r="I80" s="43"/>
    </row>
    <row r="81" spans="5:9">
      <c r="E81" s="43"/>
      <c r="F81" s="43"/>
      <c r="G81" s="43"/>
      <c r="H81" s="43"/>
      <c r="I81" s="43"/>
    </row>
    <row r="82" spans="5:9">
      <c r="E82" s="43"/>
      <c r="F82" s="43"/>
      <c r="G82" s="43"/>
      <c r="H82" s="43"/>
      <c r="I82" s="43"/>
    </row>
    <row r="83" spans="5:9">
      <c r="E83" s="43"/>
      <c r="F83" s="43"/>
      <c r="G83" s="43"/>
      <c r="H83" s="43"/>
      <c r="I83" s="43"/>
    </row>
    <row r="84" spans="5:9">
      <c r="E84" s="43"/>
      <c r="F84" s="43"/>
      <c r="G84" s="43"/>
      <c r="H84" s="43"/>
      <c r="I84" s="43"/>
    </row>
    <row r="85" spans="5:9">
      <c r="E85" s="43"/>
      <c r="F85" s="43"/>
      <c r="G85" s="43"/>
      <c r="H85" s="43"/>
      <c r="I85" s="43"/>
    </row>
    <row r="86" spans="5:9">
      <c r="E86" s="43"/>
      <c r="F86" s="43"/>
      <c r="G86" s="43"/>
      <c r="H86" s="43"/>
      <c r="I86" s="43"/>
    </row>
    <row r="87" spans="5:9">
      <c r="E87" s="43"/>
      <c r="F87" s="43"/>
      <c r="G87" s="43"/>
      <c r="H87" s="43"/>
      <c r="I87" s="43"/>
    </row>
    <row r="88" spans="5:9">
      <c r="E88" s="43"/>
      <c r="F88" s="43"/>
      <c r="G88" s="43"/>
      <c r="H88" s="43"/>
      <c r="I88" s="43"/>
    </row>
    <row r="89" spans="5:9">
      <c r="E89" s="43"/>
      <c r="F89" s="43"/>
      <c r="G89" s="43"/>
      <c r="H89" s="43"/>
      <c r="I89" s="43"/>
    </row>
    <row r="90" spans="5:9">
      <c r="E90" s="43"/>
      <c r="F90" s="43"/>
      <c r="G90" s="43"/>
      <c r="H90" s="43"/>
      <c r="I90" s="43"/>
    </row>
    <row r="91" spans="5:9">
      <c r="E91" s="43"/>
      <c r="F91" s="43"/>
      <c r="G91" s="43"/>
      <c r="H91" s="43"/>
      <c r="I91" s="43"/>
    </row>
    <row r="92" spans="5:9">
      <c r="E92" s="43"/>
      <c r="F92" s="43"/>
      <c r="G92" s="43"/>
      <c r="H92" s="43"/>
      <c r="I92" s="43"/>
    </row>
    <row r="93" spans="5:9">
      <c r="E93" s="43"/>
      <c r="F93" s="43"/>
      <c r="G93" s="43"/>
      <c r="H93" s="43"/>
      <c r="I93" s="43"/>
    </row>
    <row r="94" spans="5:9">
      <c r="E94" s="43"/>
      <c r="F94" s="43"/>
      <c r="G94" s="43"/>
      <c r="H94" s="43"/>
      <c r="I94" s="43"/>
    </row>
    <row r="95" spans="5:9">
      <c r="E95" s="43"/>
      <c r="F95" s="43"/>
      <c r="G95" s="43"/>
      <c r="H95" s="43"/>
      <c r="I95" s="43"/>
    </row>
    <row r="96" spans="5:9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</sheetData>
  <autoFilter ref="A1:L74">
    <filterColumn colId="4">
      <filters>
        <filter val="10"/>
        <filter val="13"/>
        <filter val="17"/>
        <filter val="65"/>
        <filter val="89"/>
      </filters>
    </filterColumn>
    <filterColumn colId="5">
      <filters blank="1"/>
    </filterColumn>
    <filterColumn colId="6">
      <filters blank="1"/>
    </filterColumn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35" priority="52" stopIfTrue="1">
      <formula>$F16=""</formula>
    </cfRule>
    <cfRule type="expression" dxfId="34" priority="53" stopIfTrue="1">
      <formula>#REF!&lt;&gt;""</formula>
    </cfRule>
    <cfRule type="expression" dxfId="33" priority="54" stopIfTrue="1">
      <formula>AND($G16="",$F16&lt;&gt;"")</formula>
    </cfRule>
  </conditionalFormatting>
  <conditionalFormatting sqref="A42">
    <cfRule type="expression" dxfId="32" priority="1" stopIfTrue="1">
      <formula>$F42=""</formula>
    </cfRule>
    <cfRule type="expression" dxfId="31" priority="2" stopIfTrue="1">
      <formula>#REF!&lt;&gt;""</formula>
    </cfRule>
    <cfRule type="expression" dxfId="30" priority="3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4"/>
  <sheetViews>
    <sheetView view="pageBreakPreview" topLeftCell="A67" zoomScaleNormal="110" zoomScaleSheetLayoutView="100" workbookViewId="0">
      <selection activeCell="I56" sqref="I5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3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21" t="s">
        <v>214</v>
      </c>
      <c r="I1" s="222"/>
      <c r="J1" s="222"/>
      <c r="K1" s="222"/>
    </row>
    <row r="2" spans="1:11" ht="109.5" customHeight="1">
      <c r="A2" s="223" t="s">
        <v>230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</row>
    <row r="3" spans="1:11" ht="18" customHeight="1">
      <c r="A3" s="209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4" t="s">
        <v>1</v>
      </c>
      <c r="I3" s="224"/>
      <c r="J3" s="224"/>
      <c r="K3" s="224"/>
    </row>
    <row r="4" spans="1:11" ht="16.5" customHeight="1">
      <c r="A4" s="227" t="s">
        <v>2</v>
      </c>
      <c r="B4" s="226" t="s">
        <v>3</v>
      </c>
      <c r="C4" s="225" t="s">
        <v>4</v>
      </c>
      <c r="D4" s="225" t="s">
        <v>5</v>
      </c>
      <c r="E4" s="225"/>
      <c r="F4" s="225"/>
      <c r="G4" s="225"/>
      <c r="H4" s="225" t="s">
        <v>6</v>
      </c>
      <c r="I4" s="225" t="s">
        <v>7</v>
      </c>
      <c r="J4" s="225"/>
      <c r="K4" s="225"/>
    </row>
    <row r="5" spans="1:11" ht="16.5" customHeight="1">
      <c r="A5" s="227"/>
      <c r="B5" s="226" t="s">
        <v>0</v>
      </c>
      <c r="C5" s="225" t="s">
        <v>0</v>
      </c>
      <c r="D5" s="225" t="s">
        <v>0</v>
      </c>
      <c r="E5" s="225"/>
      <c r="F5" s="225"/>
      <c r="G5" s="225"/>
      <c r="H5" s="225" t="s">
        <v>0</v>
      </c>
      <c r="I5" s="203" t="s">
        <v>31</v>
      </c>
      <c r="J5" s="203" t="s">
        <v>198</v>
      </c>
      <c r="K5" s="203" t="s">
        <v>209</v>
      </c>
    </row>
    <row r="6" spans="1:11" ht="15.75" customHeight="1">
      <c r="A6" s="210">
        <v>1</v>
      </c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26" t="s">
        <v>19</v>
      </c>
      <c r="B7" s="27"/>
      <c r="C7" s="27"/>
      <c r="D7" s="5" t="s">
        <v>0</v>
      </c>
      <c r="E7" s="5" t="s">
        <v>0</v>
      </c>
      <c r="F7" s="5" t="s">
        <v>0</v>
      </c>
      <c r="G7" s="5" t="s">
        <v>0</v>
      </c>
      <c r="H7" s="27" t="s">
        <v>0</v>
      </c>
      <c r="I7" s="37">
        <f>I8+I37+I47+I54+I61</f>
        <v>1272.3999999999999</v>
      </c>
      <c r="J7" s="37">
        <f>J8+J37+J47+J54+J61+J68</f>
        <v>1286.5999999999999</v>
      </c>
      <c r="K7" s="37">
        <f>K8+K37+K47+K54+K61+K68</f>
        <v>1299.4000000000001</v>
      </c>
    </row>
    <row r="8" spans="1:11" ht="23.25" customHeight="1">
      <c r="A8" s="28" t="s">
        <v>38</v>
      </c>
      <c r="B8" s="199" t="s">
        <v>39</v>
      </c>
      <c r="C8" s="166"/>
      <c r="D8" s="42"/>
      <c r="E8" s="42"/>
      <c r="F8" s="42"/>
      <c r="G8" s="42"/>
      <c r="H8" s="170"/>
      <c r="I8" s="47">
        <f>I9+I15+I31</f>
        <v>650.4</v>
      </c>
      <c r="J8" s="39">
        <f>J9+J15+J31</f>
        <v>631.59999999999991</v>
      </c>
      <c r="K8" s="39">
        <f>K9+K15+K31</f>
        <v>614</v>
      </c>
    </row>
    <row r="9" spans="1:11" ht="61.5" customHeight="1">
      <c r="A9" s="31" t="s">
        <v>40</v>
      </c>
      <c r="B9" s="166" t="s">
        <v>39</v>
      </c>
      <c r="C9" s="166" t="s">
        <v>41</v>
      </c>
      <c r="D9" s="42"/>
      <c r="E9" s="42"/>
      <c r="F9" s="42"/>
      <c r="G9" s="42"/>
      <c r="H9" s="166"/>
      <c r="I9" s="47">
        <f>I10</f>
        <v>200</v>
      </c>
      <c r="J9" s="39">
        <f>J10</f>
        <v>170.2</v>
      </c>
      <c r="K9" s="39">
        <f>K10</f>
        <v>139.80000000000001</v>
      </c>
    </row>
    <row r="10" spans="1:11" ht="78.75" customHeight="1">
      <c r="A10" s="31" t="str">
        <f>'Приложение 3'!A10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30" t="s">
        <v>39</v>
      </c>
      <c r="C10" s="30" t="s">
        <v>41</v>
      </c>
      <c r="D10" s="41">
        <v>65</v>
      </c>
      <c r="E10" s="41"/>
      <c r="F10" s="41"/>
      <c r="G10" s="41"/>
      <c r="H10" s="30"/>
      <c r="I10" s="39">
        <f t="shared" ref="I10:K12" si="0">I11</f>
        <v>200</v>
      </c>
      <c r="J10" s="39">
        <f t="shared" si="0"/>
        <v>170.2</v>
      </c>
      <c r="K10" s="39">
        <f t="shared" si="0"/>
        <v>139.80000000000001</v>
      </c>
    </row>
    <row r="11" spans="1:11" ht="17.25" customHeight="1">
      <c r="A11" s="31" t="s">
        <v>42</v>
      </c>
      <c r="B11" s="30" t="s">
        <v>39</v>
      </c>
      <c r="C11" s="30" t="s">
        <v>41</v>
      </c>
      <c r="D11" s="41">
        <v>65</v>
      </c>
      <c r="E11" s="41">
        <v>1</v>
      </c>
      <c r="F11" s="41"/>
      <c r="G11" s="41"/>
      <c r="H11" s="30"/>
      <c r="I11" s="39">
        <f t="shared" si="0"/>
        <v>200</v>
      </c>
      <c r="J11" s="39">
        <f t="shared" si="0"/>
        <v>170.2</v>
      </c>
      <c r="K11" s="39">
        <f t="shared" si="0"/>
        <v>139.80000000000001</v>
      </c>
    </row>
    <row r="12" spans="1:11" ht="30">
      <c r="A12" s="31" t="s">
        <v>43</v>
      </c>
      <c r="B12" s="30" t="s">
        <v>39</v>
      </c>
      <c r="C12" s="30" t="s">
        <v>41</v>
      </c>
      <c r="D12" s="41">
        <v>65</v>
      </c>
      <c r="E12" s="41">
        <v>1</v>
      </c>
      <c r="F12" s="41" t="s">
        <v>67</v>
      </c>
      <c r="G12" s="41" t="s">
        <v>78</v>
      </c>
      <c r="H12" s="30"/>
      <c r="I12" s="39">
        <f t="shared" si="0"/>
        <v>200</v>
      </c>
      <c r="J12" s="39">
        <f t="shared" si="0"/>
        <v>170.2</v>
      </c>
      <c r="K12" s="39">
        <f t="shared" si="0"/>
        <v>139.80000000000001</v>
      </c>
    </row>
    <row r="13" spans="1:11" ht="105">
      <c r="A13" s="31" t="s">
        <v>44</v>
      </c>
      <c r="B13" s="30" t="s">
        <v>39</v>
      </c>
      <c r="C13" s="30" t="s">
        <v>41</v>
      </c>
      <c r="D13" s="41">
        <v>65</v>
      </c>
      <c r="E13" s="41">
        <v>1</v>
      </c>
      <c r="F13" s="41" t="s">
        <v>67</v>
      </c>
      <c r="G13" s="41" t="s">
        <v>78</v>
      </c>
      <c r="H13" s="30" t="s">
        <v>69</v>
      </c>
      <c r="I13" s="39">
        <f>I14</f>
        <v>200</v>
      </c>
      <c r="J13" s="39">
        <f>J14</f>
        <v>170.2</v>
      </c>
      <c r="K13" s="39">
        <f>K14</f>
        <v>139.80000000000001</v>
      </c>
    </row>
    <row r="14" spans="1:11" ht="45">
      <c r="A14" s="31" t="s">
        <v>45</v>
      </c>
      <c r="B14" s="30" t="s">
        <v>39</v>
      </c>
      <c r="C14" s="30" t="s">
        <v>41</v>
      </c>
      <c r="D14" s="41">
        <v>65</v>
      </c>
      <c r="E14" s="41">
        <v>1</v>
      </c>
      <c r="F14" s="41" t="s">
        <v>67</v>
      </c>
      <c r="G14" s="41" t="s">
        <v>78</v>
      </c>
      <c r="H14" s="30" t="s">
        <v>70</v>
      </c>
      <c r="I14" s="39">
        <f>'Приложение 3'!J14</f>
        <v>200</v>
      </c>
      <c r="J14" s="39">
        <f>'Приложение 3'!K14</f>
        <v>170.2</v>
      </c>
      <c r="K14" s="39">
        <f>'Приложение 3'!L14</f>
        <v>139.80000000000001</v>
      </c>
    </row>
    <row r="15" spans="1:11" ht="90">
      <c r="A15" s="31" t="s">
        <v>46</v>
      </c>
      <c r="B15" s="166" t="s">
        <v>39</v>
      </c>
      <c r="C15" s="166" t="s">
        <v>47</v>
      </c>
      <c r="D15" s="41"/>
      <c r="E15" s="41"/>
      <c r="F15" s="41"/>
      <c r="G15" s="41"/>
      <c r="H15" s="38"/>
      <c r="I15" s="47">
        <f>I16+I26</f>
        <v>445.4</v>
      </c>
      <c r="J15" s="47">
        <f>J16+J26</f>
        <v>456.4</v>
      </c>
      <c r="K15" s="47">
        <f>K16+K26</f>
        <v>469.2</v>
      </c>
    </row>
    <row r="16" spans="1:11" ht="74.25" customHeight="1">
      <c r="A16" s="31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166" t="s">
        <v>39</v>
      </c>
      <c r="C16" s="166" t="s">
        <v>47</v>
      </c>
      <c r="D16" s="41">
        <v>65</v>
      </c>
      <c r="E16" s="41"/>
      <c r="F16" s="41"/>
      <c r="G16" s="41"/>
      <c r="H16" s="38"/>
      <c r="I16" s="39">
        <f t="shared" ref="I16:K16" si="1">I17</f>
        <v>445.2</v>
      </c>
      <c r="J16" s="39">
        <f t="shared" si="1"/>
        <v>456.2</v>
      </c>
      <c r="K16" s="39">
        <f t="shared" si="1"/>
        <v>469</v>
      </c>
    </row>
    <row r="17" spans="1:11" ht="51" customHeight="1">
      <c r="A17" s="31" t="str">
        <f>'Приложение 3'!A17</f>
        <v xml:space="preserve">Расходы в рамках обеспечения деятельности Администрации Трофимовщинского сельского поселения </v>
      </c>
      <c r="B17" s="30" t="s">
        <v>39</v>
      </c>
      <c r="C17" s="30" t="s">
        <v>47</v>
      </c>
      <c r="D17" s="41">
        <v>65</v>
      </c>
      <c r="E17" s="41">
        <v>2</v>
      </c>
      <c r="F17" s="41"/>
      <c r="G17" s="41"/>
      <c r="H17" s="38"/>
      <c r="I17" s="39">
        <f>I18+I21</f>
        <v>445.2</v>
      </c>
      <c r="J17" s="39">
        <f>J18+J21</f>
        <v>456.2</v>
      </c>
      <c r="K17" s="39">
        <f>K18+K21</f>
        <v>469</v>
      </c>
    </row>
    <row r="18" spans="1:11" ht="45">
      <c r="A18" s="31" t="s">
        <v>49</v>
      </c>
      <c r="B18" s="30" t="s">
        <v>39</v>
      </c>
      <c r="C18" s="30" t="s">
        <v>47</v>
      </c>
      <c r="D18" s="41">
        <v>65</v>
      </c>
      <c r="E18" s="41">
        <v>2</v>
      </c>
      <c r="F18" s="41" t="s">
        <v>67</v>
      </c>
      <c r="G18" s="41" t="s">
        <v>79</v>
      </c>
      <c r="H18" s="38"/>
      <c r="I18" s="39">
        <f t="shared" ref="I18:K19" si="2">I19</f>
        <v>300</v>
      </c>
      <c r="J18" s="39">
        <f t="shared" si="2"/>
        <v>300</v>
      </c>
      <c r="K18" s="39">
        <f t="shared" si="2"/>
        <v>300</v>
      </c>
    </row>
    <row r="19" spans="1:11" ht="105">
      <c r="A19" s="31" t="s">
        <v>44</v>
      </c>
      <c r="B19" s="30" t="s">
        <v>39</v>
      </c>
      <c r="C19" s="30" t="s">
        <v>47</v>
      </c>
      <c r="D19" s="41">
        <v>65</v>
      </c>
      <c r="E19" s="41">
        <v>2</v>
      </c>
      <c r="F19" s="41" t="s">
        <v>67</v>
      </c>
      <c r="G19" s="41" t="s">
        <v>79</v>
      </c>
      <c r="H19" s="38" t="s">
        <v>69</v>
      </c>
      <c r="I19" s="39">
        <f t="shared" si="2"/>
        <v>300</v>
      </c>
      <c r="J19" s="39">
        <f t="shared" si="2"/>
        <v>300</v>
      </c>
      <c r="K19" s="39">
        <f t="shared" si="2"/>
        <v>300</v>
      </c>
    </row>
    <row r="20" spans="1:11" ht="45">
      <c r="A20" s="31" t="s">
        <v>45</v>
      </c>
      <c r="B20" s="30" t="s">
        <v>39</v>
      </c>
      <c r="C20" s="30" t="s">
        <v>47</v>
      </c>
      <c r="D20" s="41">
        <v>65</v>
      </c>
      <c r="E20" s="41">
        <v>2</v>
      </c>
      <c r="F20" s="41" t="s">
        <v>67</v>
      </c>
      <c r="G20" s="41" t="s">
        <v>79</v>
      </c>
      <c r="H20" s="38" t="s">
        <v>70</v>
      </c>
      <c r="I20" s="39">
        <f>'Приложение 3'!J20</f>
        <v>300</v>
      </c>
      <c r="J20" s="39">
        <f>'Приложение 3'!K20</f>
        <v>300</v>
      </c>
      <c r="K20" s="39">
        <f>'Приложение 3'!L20</f>
        <v>300</v>
      </c>
    </row>
    <row r="21" spans="1:11" ht="30">
      <c r="A21" s="31" t="s">
        <v>50</v>
      </c>
      <c r="B21" s="30" t="s">
        <v>39</v>
      </c>
      <c r="C21" s="30" t="s">
        <v>47</v>
      </c>
      <c r="D21" s="41">
        <v>65</v>
      </c>
      <c r="E21" s="41">
        <v>2</v>
      </c>
      <c r="F21" s="41" t="s">
        <v>67</v>
      </c>
      <c r="G21" s="41" t="s">
        <v>80</v>
      </c>
      <c r="H21" s="38"/>
      <c r="I21" s="39">
        <f>+I22+I24</f>
        <v>145.19999999999999</v>
      </c>
      <c r="J21" s="39">
        <f>+J22+J24</f>
        <v>156.19999999999999</v>
      </c>
      <c r="K21" s="39">
        <f>+K22+K24</f>
        <v>169</v>
      </c>
    </row>
    <row r="22" spans="1:11" ht="45">
      <c r="A22" s="31" t="s">
        <v>224</v>
      </c>
      <c r="B22" s="30" t="s">
        <v>39</v>
      </c>
      <c r="C22" s="30" t="s">
        <v>47</v>
      </c>
      <c r="D22" s="41">
        <v>65</v>
      </c>
      <c r="E22" s="41">
        <v>2</v>
      </c>
      <c r="F22" s="41" t="s">
        <v>67</v>
      </c>
      <c r="G22" s="41" t="s">
        <v>80</v>
      </c>
      <c r="H22" s="38" t="s">
        <v>71</v>
      </c>
      <c r="I22" s="39">
        <f t="shared" ref="I22:K22" si="3">I23</f>
        <v>142.19999999999999</v>
      </c>
      <c r="J22" s="39">
        <f t="shared" si="3"/>
        <v>153.19999999999999</v>
      </c>
      <c r="K22" s="39">
        <f t="shared" si="3"/>
        <v>166</v>
      </c>
    </row>
    <row r="23" spans="1:11" ht="45">
      <c r="A23" s="31" t="s">
        <v>48</v>
      </c>
      <c r="B23" s="30" t="s">
        <v>39</v>
      </c>
      <c r="C23" s="30" t="s">
        <v>47</v>
      </c>
      <c r="D23" s="41">
        <v>65</v>
      </c>
      <c r="E23" s="41">
        <v>2</v>
      </c>
      <c r="F23" s="41" t="s">
        <v>67</v>
      </c>
      <c r="G23" s="41" t="s">
        <v>80</v>
      </c>
      <c r="H23" s="38" t="s">
        <v>72</v>
      </c>
      <c r="I23" s="39">
        <f>'Приложение 3'!J23</f>
        <v>142.19999999999999</v>
      </c>
      <c r="J23" s="39">
        <f>'Приложение 3'!K23</f>
        <v>153.19999999999999</v>
      </c>
      <c r="K23" s="39">
        <f>'Приложение 3'!L23</f>
        <v>166</v>
      </c>
    </row>
    <row r="24" spans="1:11" ht="15">
      <c r="A24" s="31" t="s">
        <v>51</v>
      </c>
      <c r="B24" s="30" t="s">
        <v>39</v>
      </c>
      <c r="C24" s="30" t="s">
        <v>47</v>
      </c>
      <c r="D24" s="41">
        <v>65</v>
      </c>
      <c r="E24" s="41">
        <v>2</v>
      </c>
      <c r="F24" s="41" t="s">
        <v>67</v>
      </c>
      <c r="G24" s="41" t="s">
        <v>80</v>
      </c>
      <c r="H24" s="38" t="s">
        <v>73</v>
      </c>
      <c r="I24" s="39">
        <f t="shared" ref="I24" si="4">I25</f>
        <v>3</v>
      </c>
      <c r="J24" s="39">
        <f>J25</f>
        <v>3</v>
      </c>
      <c r="K24" s="39">
        <f>K25</f>
        <v>3</v>
      </c>
    </row>
    <row r="25" spans="1:11" ht="30">
      <c r="A25" s="31" t="s">
        <v>52</v>
      </c>
      <c r="B25" s="30" t="s">
        <v>39</v>
      </c>
      <c r="C25" s="30" t="s">
        <v>47</v>
      </c>
      <c r="D25" s="41">
        <v>65</v>
      </c>
      <c r="E25" s="41">
        <v>2</v>
      </c>
      <c r="F25" s="41" t="s">
        <v>67</v>
      </c>
      <c r="G25" s="41" t="s">
        <v>80</v>
      </c>
      <c r="H25" s="38" t="s">
        <v>74</v>
      </c>
      <c r="I25" s="39">
        <f>'Приложение 3'!J25</f>
        <v>3</v>
      </c>
      <c r="J25" s="39">
        <f>'Приложение 3'!K25</f>
        <v>3</v>
      </c>
      <c r="K25" s="39">
        <f>'Приложение 3'!L25</f>
        <v>3</v>
      </c>
    </row>
    <row r="26" spans="1:11" ht="90">
      <c r="A26" s="31" t="s">
        <v>211</v>
      </c>
      <c r="B26" s="30" t="s">
        <v>39</v>
      </c>
      <c r="C26" s="30" t="s">
        <v>47</v>
      </c>
      <c r="D26" s="41">
        <v>89</v>
      </c>
      <c r="E26" s="41"/>
      <c r="F26" s="41"/>
      <c r="G26" s="41"/>
      <c r="H26" s="38"/>
      <c r="I26" s="39">
        <f t="shared" ref="I26:K27" si="5">I27</f>
        <v>0.2</v>
      </c>
      <c r="J26" s="39">
        <f t="shared" si="5"/>
        <v>0.2</v>
      </c>
      <c r="K26" s="39">
        <f t="shared" si="5"/>
        <v>0.2</v>
      </c>
    </row>
    <row r="27" spans="1:11" ht="105" customHeight="1">
      <c r="A27" s="31" t="str">
        <f>'Приложение 3'!A27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27" s="30" t="s">
        <v>39</v>
      </c>
      <c r="C27" s="30" t="s">
        <v>47</v>
      </c>
      <c r="D27" s="41">
        <v>89</v>
      </c>
      <c r="E27" s="41">
        <v>1</v>
      </c>
      <c r="F27" s="41"/>
      <c r="G27" s="41"/>
      <c r="H27" s="38"/>
      <c r="I27" s="39">
        <f>I28</f>
        <v>0.2</v>
      </c>
      <c r="J27" s="39">
        <f t="shared" si="5"/>
        <v>0.2</v>
      </c>
      <c r="K27" s="39">
        <f t="shared" si="5"/>
        <v>0.2</v>
      </c>
    </row>
    <row r="28" spans="1:11" ht="150">
      <c r="A28" s="31" t="s">
        <v>36</v>
      </c>
      <c r="B28" s="30" t="s">
        <v>39</v>
      </c>
      <c r="C28" s="30" t="s">
        <v>47</v>
      </c>
      <c r="D28" s="41">
        <v>89</v>
      </c>
      <c r="E28" s="41">
        <v>1</v>
      </c>
      <c r="F28" s="41" t="s">
        <v>67</v>
      </c>
      <c r="G28" s="41" t="s">
        <v>81</v>
      </c>
      <c r="H28" s="38"/>
      <c r="I28" s="40">
        <f t="shared" ref="I28:K29" si="6">I29</f>
        <v>0.2</v>
      </c>
      <c r="J28" s="40">
        <f t="shared" si="6"/>
        <v>0.2</v>
      </c>
      <c r="K28" s="40">
        <f t="shared" si="6"/>
        <v>0.2</v>
      </c>
    </row>
    <row r="29" spans="1:11" ht="45">
      <c r="A29" s="31" t="s">
        <v>224</v>
      </c>
      <c r="B29" s="30" t="s">
        <v>39</v>
      </c>
      <c r="C29" s="30" t="s">
        <v>47</v>
      </c>
      <c r="D29" s="41">
        <v>89</v>
      </c>
      <c r="E29" s="41">
        <v>1</v>
      </c>
      <c r="F29" s="41" t="s">
        <v>67</v>
      </c>
      <c r="G29" s="41" t="s">
        <v>81</v>
      </c>
      <c r="H29" s="38" t="s">
        <v>71</v>
      </c>
      <c r="I29" s="40">
        <f t="shared" si="6"/>
        <v>0.2</v>
      </c>
      <c r="J29" s="40">
        <f t="shared" si="6"/>
        <v>0.2</v>
      </c>
      <c r="K29" s="40">
        <f t="shared" si="6"/>
        <v>0.2</v>
      </c>
    </row>
    <row r="30" spans="1:11" ht="45">
      <c r="A30" s="31" t="s">
        <v>48</v>
      </c>
      <c r="B30" s="30" t="s">
        <v>39</v>
      </c>
      <c r="C30" s="30" t="s">
        <v>47</v>
      </c>
      <c r="D30" s="41">
        <v>89</v>
      </c>
      <c r="E30" s="41">
        <v>1</v>
      </c>
      <c r="F30" s="41" t="s">
        <v>67</v>
      </c>
      <c r="G30" s="41" t="s">
        <v>81</v>
      </c>
      <c r="H30" s="38" t="s">
        <v>72</v>
      </c>
      <c r="I30" s="40">
        <f>'Приложение 3'!J30</f>
        <v>0.2</v>
      </c>
      <c r="J30" s="40">
        <f>'Приложение 3'!K30</f>
        <v>0.2</v>
      </c>
      <c r="K30" s="40">
        <f>'Приложение 3'!L30</f>
        <v>0.2</v>
      </c>
    </row>
    <row r="31" spans="1:11" ht="15">
      <c r="A31" s="31" t="s">
        <v>54</v>
      </c>
      <c r="B31" s="166" t="s">
        <v>39</v>
      </c>
      <c r="C31" s="166" t="s">
        <v>18</v>
      </c>
      <c r="D31" s="41"/>
      <c r="E31" s="41"/>
      <c r="F31" s="41"/>
      <c r="G31" s="41"/>
      <c r="H31" s="170"/>
      <c r="I31" s="47">
        <f t="shared" ref="I31:K33" si="7">I32</f>
        <v>5</v>
      </c>
      <c r="J31" s="47">
        <f t="shared" si="7"/>
        <v>5</v>
      </c>
      <c r="K31" s="39">
        <f t="shared" si="7"/>
        <v>5</v>
      </c>
    </row>
    <row r="32" spans="1:11" ht="91.5" customHeight="1">
      <c r="A32" s="31" t="str">
        <f>A26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2" s="30" t="s">
        <v>39</v>
      </c>
      <c r="C32" s="30" t="s">
        <v>18</v>
      </c>
      <c r="D32" s="41" t="s">
        <v>82</v>
      </c>
      <c r="E32" s="41"/>
      <c r="F32" s="41"/>
      <c r="G32" s="41"/>
      <c r="H32" s="38"/>
      <c r="I32" s="39">
        <f t="shared" si="7"/>
        <v>5</v>
      </c>
      <c r="J32" s="39">
        <f t="shared" si="7"/>
        <v>5</v>
      </c>
      <c r="K32" s="39">
        <f t="shared" si="7"/>
        <v>5</v>
      </c>
    </row>
    <row r="33" spans="1:11" ht="103.5" customHeight="1">
      <c r="A33" s="31" t="str">
        <f>'Приложение 3'!A33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30" t="s">
        <v>39</v>
      </c>
      <c r="C33" s="30" t="s">
        <v>18</v>
      </c>
      <c r="D33" s="41" t="s">
        <v>82</v>
      </c>
      <c r="E33" s="41" t="s">
        <v>8</v>
      </c>
      <c r="F33" s="41"/>
      <c r="G33" s="41"/>
      <c r="H33" s="38"/>
      <c r="I33" s="39">
        <f t="shared" si="7"/>
        <v>5</v>
      </c>
      <c r="J33" s="39">
        <f t="shared" si="7"/>
        <v>5</v>
      </c>
      <c r="K33" s="39">
        <f t="shared" si="7"/>
        <v>5</v>
      </c>
    </row>
    <row r="34" spans="1:11" ht="62.25" customHeight="1">
      <c r="A34" s="31" t="s">
        <v>185</v>
      </c>
      <c r="B34" s="30" t="s">
        <v>39</v>
      </c>
      <c r="C34" s="30" t="s">
        <v>18</v>
      </c>
      <c r="D34" s="41" t="s">
        <v>82</v>
      </c>
      <c r="E34" s="41" t="s">
        <v>8</v>
      </c>
      <c r="F34" s="41" t="s">
        <v>67</v>
      </c>
      <c r="G34" s="41" t="s">
        <v>84</v>
      </c>
      <c r="H34" s="38"/>
      <c r="I34" s="39">
        <f>I36</f>
        <v>5</v>
      </c>
      <c r="J34" s="39">
        <f>J36</f>
        <v>5</v>
      </c>
      <c r="K34" s="39">
        <f>K36</f>
        <v>5</v>
      </c>
    </row>
    <row r="35" spans="1:11" ht="15">
      <c r="A35" s="31" t="s">
        <v>51</v>
      </c>
      <c r="B35" s="30" t="s">
        <v>39</v>
      </c>
      <c r="C35" s="30" t="s">
        <v>18</v>
      </c>
      <c r="D35" s="41" t="s">
        <v>82</v>
      </c>
      <c r="E35" s="41" t="s">
        <v>8</v>
      </c>
      <c r="F35" s="41" t="s">
        <v>67</v>
      </c>
      <c r="G35" s="41" t="s">
        <v>84</v>
      </c>
      <c r="H35" s="38" t="s">
        <v>73</v>
      </c>
      <c r="I35" s="39">
        <f>I36</f>
        <v>5</v>
      </c>
      <c r="J35" s="39">
        <f>J36</f>
        <v>5</v>
      </c>
      <c r="K35" s="39">
        <f>K36</f>
        <v>5</v>
      </c>
    </row>
    <row r="36" spans="1:11" ht="20.25" customHeight="1">
      <c r="A36" s="31" t="s">
        <v>55</v>
      </c>
      <c r="B36" s="30" t="s">
        <v>39</v>
      </c>
      <c r="C36" s="30" t="s">
        <v>56</v>
      </c>
      <c r="D36" s="41" t="s">
        <v>82</v>
      </c>
      <c r="E36" s="41" t="s">
        <v>8</v>
      </c>
      <c r="F36" s="41" t="s">
        <v>67</v>
      </c>
      <c r="G36" s="41" t="s">
        <v>84</v>
      </c>
      <c r="H36" s="38" t="s">
        <v>75</v>
      </c>
      <c r="I36" s="39">
        <f>'Приложение 3'!J36</f>
        <v>5</v>
      </c>
      <c r="J36" s="39">
        <f>'Приложение 3'!K36</f>
        <v>5</v>
      </c>
      <c r="K36" s="39">
        <f>'Приложение 3'!L36</f>
        <v>5</v>
      </c>
    </row>
    <row r="37" spans="1:11" ht="15">
      <c r="A37" s="28" t="s">
        <v>156</v>
      </c>
      <c r="B37" s="29" t="s">
        <v>41</v>
      </c>
      <c r="C37" s="30"/>
      <c r="D37" s="41"/>
      <c r="E37" s="41"/>
      <c r="F37" s="41"/>
      <c r="G37" s="41"/>
      <c r="H37" s="38"/>
      <c r="I37" s="39">
        <f>I38</f>
        <v>92.8</v>
      </c>
      <c r="J37" s="39">
        <f t="shared" ref="J37:K37" si="8">J38</f>
        <v>96</v>
      </c>
      <c r="K37" s="39">
        <f t="shared" si="8"/>
        <v>96</v>
      </c>
    </row>
    <row r="38" spans="1:11" ht="31.5" customHeight="1">
      <c r="A38" s="31" t="s">
        <v>225</v>
      </c>
      <c r="B38" s="30" t="s">
        <v>41</v>
      </c>
      <c r="C38" s="30" t="s">
        <v>57</v>
      </c>
      <c r="D38" s="41"/>
      <c r="E38" s="41"/>
      <c r="F38" s="41"/>
      <c r="G38" s="41"/>
      <c r="H38" s="38"/>
      <c r="I38" s="39">
        <f t="shared" ref="I38:K45" si="9">I39</f>
        <v>92.8</v>
      </c>
      <c r="J38" s="39">
        <f t="shared" si="9"/>
        <v>96</v>
      </c>
      <c r="K38" s="39">
        <f t="shared" si="9"/>
        <v>96</v>
      </c>
    </row>
    <row r="39" spans="1:11" ht="68.25" customHeight="1">
      <c r="A39" s="31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9" s="30" t="s">
        <v>41</v>
      </c>
      <c r="C39" s="30" t="s">
        <v>57</v>
      </c>
      <c r="D39" s="41" t="s">
        <v>86</v>
      </c>
      <c r="E39" s="41"/>
      <c r="F39" s="41"/>
      <c r="G39" s="41"/>
      <c r="H39" s="38"/>
      <c r="I39" s="39">
        <f>I40</f>
        <v>92.8</v>
      </c>
      <c r="J39" s="39">
        <f t="shared" si="9"/>
        <v>96</v>
      </c>
      <c r="K39" s="39">
        <f t="shared" si="9"/>
        <v>96</v>
      </c>
    </row>
    <row r="40" spans="1:11" ht="45">
      <c r="A40" s="31" t="s">
        <v>157</v>
      </c>
      <c r="B40" s="30" t="s">
        <v>41</v>
      </c>
      <c r="C40" s="30" t="s">
        <v>57</v>
      </c>
      <c r="D40" s="41" t="s">
        <v>86</v>
      </c>
      <c r="E40" s="41" t="s">
        <v>10</v>
      </c>
      <c r="F40" s="41"/>
      <c r="G40" s="41"/>
      <c r="H40" s="38"/>
      <c r="I40" s="39">
        <f t="shared" ref="I40:I45" si="10">I41</f>
        <v>92.8</v>
      </c>
      <c r="J40" s="39">
        <f t="shared" si="9"/>
        <v>96</v>
      </c>
      <c r="K40" s="39">
        <f t="shared" si="9"/>
        <v>96</v>
      </c>
    </row>
    <row r="41" spans="1:11" ht="75.75" customHeight="1">
      <c r="A41" s="32" t="str">
        <f>'Приложение 3'!A41</f>
        <v>Основное мероприятие: "Обеспечение и осуществления органами местного самоуправления отдельных государственных полномочий"</v>
      </c>
      <c r="B41" s="30" t="s">
        <v>41</v>
      </c>
      <c r="C41" s="30" t="s">
        <v>57</v>
      </c>
      <c r="D41" s="41" t="s">
        <v>86</v>
      </c>
      <c r="E41" s="41" t="s">
        <v>10</v>
      </c>
      <c r="F41" s="41" t="s">
        <v>41</v>
      </c>
      <c r="G41" s="41"/>
      <c r="H41" s="38"/>
      <c r="I41" s="39">
        <f t="shared" si="10"/>
        <v>92.8</v>
      </c>
      <c r="J41" s="39">
        <f t="shared" si="9"/>
        <v>96</v>
      </c>
      <c r="K41" s="39">
        <f t="shared" si="9"/>
        <v>96</v>
      </c>
    </row>
    <row r="42" spans="1:11" ht="78.75" customHeight="1">
      <c r="A42" s="31" t="str">
        <f>'Приложение 3'!A42</f>
        <v>Осуществление государственных полномочий Российской Федерации по  первичному  воинскому учету на территориях, где отсутствуют военные комиссариаты</v>
      </c>
      <c r="B42" s="30" t="s">
        <v>41</v>
      </c>
      <c r="C42" s="30" t="s">
        <v>57</v>
      </c>
      <c r="D42" s="41" t="s">
        <v>86</v>
      </c>
      <c r="E42" s="41" t="s">
        <v>10</v>
      </c>
      <c r="F42" s="41" t="s">
        <v>41</v>
      </c>
      <c r="G42" s="41" t="s">
        <v>158</v>
      </c>
      <c r="H42" s="38"/>
      <c r="I42" s="39">
        <f>I45+I43</f>
        <v>92.8</v>
      </c>
      <c r="J42" s="39">
        <f t="shared" ref="J42:K42" si="11">J45+J43</f>
        <v>96</v>
      </c>
      <c r="K42" s="39">
        <f t="shared" si="11"/>
        <v>96</v>
      </c>
    </row>
    <row r="43" spans="1:11" ht="105">
      <c r="A43" s="31" t="s">
        <v>44</v>
      </c>
      <c r="B43" s="30" t="s">
        <v>41</v>
      </c>
      <c r="C43" s="30" t="s">
        <v>57</v>
      </c>
      <c r="D43" s="41" t="s">
        <v>86</v>
      </c>
      <c r="E43" s="41" t="s">
        <v>10</v>
      </c>
      <c r="F43" s="41" t="s">
        <v>41</v>
      </c>
      <c r="G43" s="41" t="s">
        <v>158</v>
      </c>
      <c r="H43" s="38" t="s">
        <v>69</v>
      </c>
      <c r="I43" s="39">
        <f>I44</f>
        <v>87.8</v>
      </c>
      <c r="J43" s="39">
        <f t="shared" ref="J43:K43" si="12">J44</f>
        <v>91</v>
      </c>
      <c r="K43" s="39">
        <f t="shared" si="12"/>
        <v>91</v>
      </c>
    </row>
    <row r="44" spans="1:11" ht="44.25" customHeight="1">
      <c r="A44" s="31" t="s">
        <v>45</v>
      </c>
      <c r="B44" s="30" t="s">
        <v>41</v>
      </c>
      <c r="C44" s="30" t="s">
        <v>57</v>
      </c>
      <c r="D44" s="41" t="s">
        <v>86</v>
      </c>
      <c r="E44" s="41" t="s">
        <v>10</v>
      </c>
      <c r="F44" s="41" t="s">
        <v>41</v>
      </c>
      <c r="G44" s="41" t="s">
        <v>158</v>
      </c>
      <c r="H44" s="38" t="s">
        <v>70</v>
      </c>
      <c r="I44" s="39">
        <f>'Приложение 3'!J44</f>
        <v>87.8</v>
      </c>
      <c r="J44" s="39">
        <f>'Приложение 3'!K44</f>
        <v>91</v>
      </c>
      <c r="K44" s="39">
        <f>'Приложение 3'!L44</f>
        <v>91</v>
      </c>
    </row>
    <row r="45" spans="1:11" ht="45">
      <c r="A45" s="31" t="s">
        <v>224</v>
      </c>
      <c r="B45" s="30" t="s">
        <v>41</v>
      </c>
      <c r="C45" s="30" t="s">
        <v>57</v>
      </c>
      <c r="D45" s="41" t="s">
        <v>86</v>
      </c>
      <c r="E45" s="41" t="s">
        <v>10</v>
      </c>
      <c r="F45" s="41" t="s">
        <v>41</v>
      </c>
      <c r="G45" s="41" t="s">
        <v>158</v>
      </c>
      <c r="H45" s="38" t="s">
        <v>71</v>
      </c>
      <c r="I45" s="39">
        <f t="shared" si="10"/>
        <v>5</v>
      </c>
      <c r="J45" s="39">
        <f t="shared" si="9"/>
        <v>5</v>
      </c>
      <c r="K45" s="39">
        <f t="shared" si="9"/>
        <v>5</v>
      </c>
    </row>
    <row r="46" spans="1:11" ht="45">
      <c r="A46" s="31" t="s">
        <v>48</v>
      </c>
      <c r="B46" s="30" t="s">
        <v>41</v>
      </c>
      <c r="C46" s="30" t="s">
        <v>57</v>
      </c>
      <c r="D46" s="41" t="s">
        <v>86</v>
      </c>
      <c r="E46" s="41" t="s">
        <v>10</v>
      </c>
      <c r="F46" s="41" t="s">
        <v>41</v>
      </c>
      <c r="G46" s="41" t="s">
        <v>158</v>
      </c>
      <c r="H46" s="38" t="s">
        <v>72</v>
      </c>
      <c r="I46" s="39">
        <f>'Приложение 3'!J46</f>
        <v>5</v>
      </c>
      <c r="J46" s="39">
        <f>'Приложение 3'!K46</f>
        <v>5</v>
      </c>
      <c r="K46" s="39">
        <f>'Приложение 3'!L46</f>
        <v>5</v>
      </c>
    </row>
    <row r="47" spans="1:11" ht="19.5" customHeight="1">
      <c r="A47" s="28" t="s">
        <v>58</v>
      </c>
      <c r="B47" s="30" t="s">
        <v>47</v>
      </c>
      <c r="C47" s="30"/>
      <c r="D47" s="41"/>
      <c r="E47" s="41"/>
      <c r="F47" s="41"/>
      <c r="G47" s="41"/>
      <c r="H47" s="38"/>
      <c r="I47" s="39">
        <f>I48</f>
        <v>221.5</v>
      </c>
      <c r="J47" s="39">
        <f>J48</f>
        <v>221.5</v>
      </c>
      <c r="K47" s="39">
        <f>K48</f>
        <v>221.5</v>
      </c>
    </row>
    <row r="48" spans="1:11" ht="17.25" customHeight="1">
      <c r="A48" s="31" t="s">
        <v>60</v>
      </c>
      <c r="B48" s="30" t="s">
        <v>47</v>
      </c>
      <c r="C48" s="30" t="s">
        <v>61</v>
      </c>
      <c r="D48" s="41"/>
      <c r="E48" s="41"/>
      <c r="F48" s="41"/>
      <c r="G48" s="41"/>
      <c r="H48" s="38"/>
      <c r="I48" s="39">
        <f t="shared" ref="I48:I52" si="13">I49</f>
        <v>221.5</v>
      </c>
      <c r="J48" s="39">
        <f t="shared" ref="J48:K48" si="14">J49</f>
        <v>221.5</v>
      </c>
      <c r="K48" s="39">
        <f t="shared" si="14"/>
        <v>221.5</v>
      </c>
    </row>
    <row r="49" spans="1:11" ht="93" customHeight="1">
      <c r="A49" s="33" t="str">
        <f>'Приложение 3'!A49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49" s="30" t="s">
        <v>47</v>
      </c>
      <c r="C49" s="30" t="s">
        <v>61</v>
      </c>
      <c r="D49" s="41" t="s">
        <v>220</v>
      </c>
      <c r="E49" s="41"/>
      <c r="F49" s="41"/>
      <c r="G49" s="41"/>
      <c r="H49" s="38"/>
      <c r="I49" s="39">
        <f>I50</f>
        <v>221.5</v>
      </c>
      <c r="J49" s="39">
        <f>J50</f>
        <v>221.5</v>
      </c>
      <c r="K49" s="39">
        <f>K50</f>
        <v>221.5</v>
      </c>
    </row>
    <row r="50" spans="1:11" ht="77.25" customHeight="1">
      <c r="A50" s="33" t="s">
        <v>181</v>
      </c>
      <c r="B50" s="30" t="s">
        <v>47</v>
      </c>
      <c r="C50" s="30" t="s">
        <v>61</v>
      </c>
      <c r="D50" s="41" t="s">
        <v>220</v>
      </c>
      <c r="E50" s="41" t="s">
        <v>83</v>
      </c>
      <c r="F50" s="41" t="s">
        <v>39</v>
      </c>
      <c r="G50" s="41"/>
      <c r="H50" s="38"/>
      <c r="I50" s="39">
        <f t="shared" ref="I50:K50" si="15">I51</f>
        <v>221.5</v>
      </c>
      <c r="J50" s="39">
        <f t="shared" si="15"/>
        <v>221.5</v>
      </c>
      <c r="K50" s="39">
        <f t="shared" si="15"/>
        <v>221.5</v>
      </c>
    </row>
    <row r="51" spans="1:11" ht="314.25" customHeight="1">
      <c r="A51" s="188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47</v>
      </c>
      <c r="C51" s="30" t="s">
        <v>61</v>
      </c>
      <c r="D51" s="41" t="s">
        <v>220</v>
      </c>
      <c r="E51" s="41" t="s">
        <v>83</v>
      </c>
      <c r="F51" s="41" t="s">
        <v>39</v>
      </c>
      <c r="G51" s="41" t="s">
        <v>87</v>
      </c>
      <c r="H51" s="38"/>
      <c r="I51" s="39">
        <f t="shared" si="13"/>
        <v>221.5</v>
      </c>
      <c r="J51" s="39">
        <f>J52</f>
        <v>221.5</v>
      </c>
      <c r="K51" s="39">
        <f t="shared" ref="K51" si="16">K52</f>
        <v>221.5</v>
      </c>
    </row>
    <row r="52" spans="1:11" ht="45">
      <c r="A52" s="31" t="s">
        <v>224</v>
      </c>
      <c r="B52" s="30" t="s">
        <v>47</v>
      </c>
      <c r="C52" s="30" t="s">
        <v>61</v>
      </c>
      <c r="D52" s="41" t="s">
        <v>220</v>
      </c>
      <c r="E52" s="41" t="s">
        <v>83</v>
      </c>
      <c r="F52" s="41" t="s">
        <v>39</v>
      </c>
      <c r="G52" s="41" t="s">
        <v>87</v>
      </c>
      <c r="H52" s="38" t="s">
        <v>71</v>
      </c>
      <c r="I52" s="39">
        <f t="shared" si="13"/>
        <v>221.5</v>
      </c>
      <c r="J52" s="39">
        <f t="shared" ref="J52:K52" si="17">J53</f>
        <v>221.5</v>
      </c>
      <c r="K52" s="39">
        <f t="shared" si="17"/>
        <v>221.5</v>
      </c>
    </row>
    <row r="53" spans="1:11" ht="45">
      <c r="A53" s="31" t="s">
        <v>48</v>
      </c>
      <c r="B53" s="30" t="s">
        <v>47</v>
      </c>
      <c r="C53" s="30" t="s">
        <v>61</v>
      </c>
      <c r="D53" s="41" t="s">
        <v>220</v>
      </c>
      <c r="E53" s="41" t="s">
        <v>83</v>
      </c>
      <c r="F53" s="41" t="s">
        <v>39</v>
      </c>
      <c r="G53" s="41" t="s">
        <v>87</v>
      </c>
      <c r="H53" s="38" t="s">
        <v>72</v>
      </c>
      <c r="I53" s="39">
        <f>'Приложение 3'!J53</f>
        <v>221.5</v>
      </c>
      <c r="J53" s="39">
        <f>'Приложение 3'!K53</f>
        <v>221.5</v>
      </c>
      <c r="K53" s="39">
        <f>'Приложение 3'!L53</f>
        <v>221.5</v>
      </c>
    </row>
    <row r="54" spans="1:11" ht="15">
      <c r="A54" s="31" t="s">
        <v>62</v>
      </c>
      <c r="B54" s="166" t="s">
        <v>53</v>
      </c>
      <c r="C54" s="30"/>
      <c r="D54" s="41"/>
      <c r="E54" s="41"/>
      <c r="F54" s="41"/>
      <c r="G54" s="41"/>
      <c r="H54" s="38"/>
      <c r="I54" s="39">
        <f>I55</f>
        <v>100</v>
      </c>
      <c r="J54" s="39">
        <f t="shared" ref="J54:K55" si="18">J55</f>
        <v>100</v>
      </c>
      <c r="K54" s="39">
        <f t="shared" si="18"/>
        <v>100</v>
      </c>
    </row>
    <row r="55" spans="1:11" ht="15">
      <c r="A55" s="34" t="s">
        <v>68</v>
      </c>
      <c r="B55" s="30" t="s">
        <v>53</v>
      </c>
      <c r="C55" s="30" t="s">
        <v>57</v>
      </c>
      <c r="D55" s="41"/>
      <c r="E55" s="41"/>
      <c r="F55" s="41"/>
      <c r="G55" s="41"/>
      <c r="H55" s="30"/>
      <c r="I55" s="39">
        <f>I56</f>
        <v>100</v>
      </c>
      <c r="J55" s="39">
        <f t="shared" si="18"/>
        <v>100</v>
      </c>
      <c r="K55" s="39">
        <f t="shared" si="18"/>
        <v>100</v>
      </c>
    </row>
    <row r="56" spans="1:11" ht="91.5" customHeight="1">
      <c r="A56" s="34" t="str">
        <f>'Приложение 3'!A56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56" s="30" t="s">
        <v>53</v>
      </c>
      <c r="C56" s="30" t="s">
        <v>57</v>
      </c>
      <c r="D56" s="41" t="s">
        <v>17</v>
      </c>
      <c r="E56" s="41"/>
      <c r="F56" s="41"/>
      <c r="G56" s="41"/>
      <c r="H56" s="30"/>
      <c r="I56" s="39">
        <f>I57</f>
        <v>100</v>
      </c>
      <c r="J56" s="39">
        <f>J57</f>
        <v>100</v>
      </c>
      <c r="K56" s="39">
        <f>K57</f>
        <v>100</v>
      </c>
    </row>
    <row r="57" spans="1:11" ht="32.25" customHeight="1">
      <c r="A57" s="35" t="str">
        <f>'Приложение 3'!A57</f>
        <v>Основное мероприятие "Освещение территории сельского поселения "</v>
      </c>
      <c r="B57" s="30" t="s">
        <v>53</v>
      </c>
      <c r="C57" s="30" t="s">
        <v>57</v>
      </c>
      <c r="D57" s="41" t="s">
        <v>17</v>
      </c>
      <c r="E57" s="41" t="s">
        <v>83</v>
      </c>
      <c r="F57" s="41" t="s">
        <v>222</v>
      </c>
      <c r="G57" s="41"/>
      <c r="H57" s="30"/>
      <c r="I57" s="39">
        <f>I58</f>
        <v>100</v>
      </c>
      <c r="J57" s="39">
        <f>J58</f>
        <v>100</v>
      </c>
      <c r="K57" s="39">
        <f>K58</f>
        <v>100</v>
      </c>
    </row>
    <row r="58" spans="1:11" ht="15">
      <c r="A58" s="34" t="s">
        <v>160</v>
      </c>
      <c r="B58" s="30" t="s">
        <v>53</v>
      </c>
      <c r="C58" s="30" t="s">
        <v>57</v>
      </c>
      <c r="D58" s="41" t="s">
        <v>17</v>
      </c>
      <c r="E58" s="41" t="s">
        <v>83</v>
      </c>
      <c r="F58" s="41" t="s">
        <v>222</v>
      </c>
      <c r="G58" s="41" t="s">
        <v>159</v>
      </c>
      <c r="H58" s="30"/>
      <c r="I58" s="39">
        <f t="shared" ref="I58:K59" si="19">I59</f>
        <v>100</v>
      </c>
      <c r="J58" s="39">
        <f t="shared" si="19"/>
        <v>100</v>
      </c>
      <c r="K58" s="39">
        <f t="shared" si="19"/>
        <v>100</v>
      </c>
    </row>
    <row r="59" spans="1:11" ht="45">
      <c r="A59" s="31" t="s">
        <v>224</v>
      </c>
      <c r="B59" s="30" t="s">
        <v>53</v>
      </c>
      <c r="C59" s="30" t="s">
        <v>57</v>
      </c>
      <c r="D59" s="41" t="s">
        <v>17</v>
      </c>
      <c r="E59" s="41" t="s">
        <v>83</v>
      </c>
      <c r="F59" s="41" t="s">
        <v>222</v>
      </c>
      <c r="G59" s="41" t="s">
        <v>159</v>
      </c>
      <c r="H59" s="30" t="s">
        <v>71</v>
      </c>
      <c r="I59" s="39">
        <f t="shared" si="19"/>
        <v>100</v>
      </c>
      <c r="J59" s="39">
        <f t="shared" si="19"/>
        <v>100</v>
      </c>
      <c r="K59" s="39">
        <f t="shared" si="19"/>
        <v>100</v>
      </c>
    </row>
    <row r="60" spans="1:11" ht="45">
      <c r="A60" s="31" t="s">
        <v>48</v>
      </c>
      <c r="B60" s="30" t="s">
        <v>53</v>
      </c>
      <c r="C60" s="30" t="s">
        <v>57</v>
      </c>
      <c r="D60" s="41" t="s">
        <v>17</v>
      </c>
      <c r="E60" s="41" t="s">
        <v>83</v>
      </c>
      <c r="F60" s="41" t="s">
        <v>222</v>
      </c>
      <c r="G60" s="41" t="s">
        <v>159</v>
      </c>
      <c r="H60" s="30" t="s">
        <v>72</v>
      </c>
      <c r="I60" s="39">
        <f>'Приложение 3'!J59</f>
        <v>100</v>
      </c>
      <c r="J60" s="39">
        <f>'Приложение 3'!K59</f>
        <v>100</v>
      </c>
      <c r="K60" s="39">
        <f>'Приложение 3'!L59</f>
        <v>100</v>
      </c>
    </row>
    <row r="61" spans="1:11" ht="15">
      <c r="A61" s="28" t="s">
        <v>63</v>
      </c>
      <c r="B61" s="29" t="s">
        <v>17</v>
      </c>
      <c r="C61" s="30"/>
      <c r="D61" s="41"/>
      <c r="E61" s="41"/>
      <c r="F61" s="41"/>
      <c r="G61" s="41"/>
      <c r="H61" s="38"/>
      <c r="I61" s="39">
        <f t="shared" ref="I61:K66" si="20">I62</f>
        <v>207.7</v>
      </c>
      <c r="J61" s="47">
        <f t="shared" si="20"/>
        <v>207.7</v>
      </c>
      <c r="K61" s="39">
        <f t="shared" si="20"/>
        <v>207.7</v>
      </c>
    </row>
    <row r="62" spans="1:11" ht="15">
      <c r="A62" s="31" t="s">
        <v>64</v>
      </c>
      <c r="B62" s="30" t="s">
        <v>17</v>
      </c>
      <c r="C62" s="30" t="s">
        <v>39</v>
      </c>
      <c r="D62" s="41"/>
      <c r="E62" s="41"/>
      <c r="F62" s="41"/>
      <c r="G62" s="41"/>
      <c r="H62" s="38"/>
      <c r="I62" s="39">
        <f t="shared" si="20"/>
        <v>207.7</v>
      </c>
      <c r="J62" s="39">
        <f t="shared" si="20"/>
        <v>207.7</v>
      </c>
      <c r="K62" s="39">
        <f t="shared" si="20"/>
        <v>207.7</v>
      </c>
    </row>
    <row r="63" spans="1:11" ht="91.5" customHeight="1">
      <c r="A63" s="31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3" s="30" t="s">
        <v>17</v>
      </c>
      <c r="C63" s="30" t="s">
        <v>39</v>
      </c>
      <c r="D63" s="41" t="s">
        <v>82</v>
      </c>
      <c r="E63" s="41"/>
      <c r="F63" s="41"/>
      <c r="G63" s="41"/>
      <c r="H63" s="38"/>
      <c r="I63" s="39">
        <f t="shared" si="20"/>
        <v>207.7</v>
      </c>
      <c r="J63" s="39">
        <f t="shared" si="20"/>
        <v>207.7</v>
      </c>
      <c r="K63" s="39">
        <f t="shared" si="20"/>
        <v>207.7</v>
      </c>
    </row>
    <row r="64" spans="1:11" ht="112.5" customHeight="1">
      <c r="A64" s="31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30" t="s">
        <v>17</v>
      </c>
      <c r="C64" s="30" t="s">
        <v>39</v>
      </c>
      <c r="D64" s="41" t="s">
        <v>82</v>
      </c>
      <c r="E64" s="41" t="s">
        <v>8</v>
      </c>
      <c r="F64" s="41"/>
      <c r="G64" s="41"/>
      <c r="H64" s="38"/>
      <c r="I64" s="39">
        <f>I65</f>
        <v>207.7</v>
      </c>
      <c r="J64" s="39">
        <f>J65</f>
        <v>207.7</v>
      </c>
      <c r="K64" s="39">
        <f>K65</f>
        <v>207.7</v>
      </c>
    </row>
    <row r="65" spans="1:11" ht="30">
      <c r="A65" s="31" t="s">
        <v>65</v>
      </c>
      <c r="B65" s="30" t="s">
        <v>17</v>
      </c>
      <c r="C65" s="30" t="s">
        <v>39</v>
      </c>
      <c r="D65" s="41" t="s">
        <v>82</v>
      </c>
      <c r="E65" s="41" t="s">
        <v>8</v>
      </c>
      <c r="F65" s="41" t="s">
        <v>67</v>
      </c>
      <c r="G65" s="41" t="s">
        <v>85</v>
      </c>
      <c r="H65" s="38"/>
      <c r="I65" s="39">
        <f t="shared" si="20"/>
        <v>207.7</v>
      </c>
      <c r="J65" s="39">
        <f t="shared" si="20"/>
        <v>207.7</v>
      </c>
      <c r="K65" s="39">
        <f t="shared" si="20"/>
        <v>207.7</v>
      </c>
    </row>
    <row r="66" spans="1:11" ht="30">
      <c r="A66" s="31" t="s">
        <v>59</v>
      </c>
      <c r="B66" s="30" t="s">
        <v>17</v>
      </c>
      <c r="C66" s="30" t="s">
        <v>39</v>
      </c>
      <c r="D66" s="41" t="s">
        <v>82</v>
      </c>
      <c r="E66" s="41" t="s">
        <v>8</v>
      </c>
      <c r="F66" s="41" t="s">
        <v>67</v>
      </c>
      <c r="G66" s="41" t="s">
        <v>85</v>
      </c>
      <c r="H66" s="38" t="s">
        <v>76</v>
      </c>
      <c r="I66" s="39">
        <f>I67</f>
        <v>207.7</v>
      </c>
      <c r="J66" s="39">
        <f t="shared" si="20"/>
        <v>207.7</v>
      </c>
      <c r="K66" s="39">
        <f t="shared" si="20"/>
        <v>207.7</v>
      </c>
    </row>
    <row r="67" spans="1:11" ht="30">
      <c r="A67" s="31" t="s">
        <v>66</v>
      </c>
      <c r="B67" s="30" t="s">
        <v>17</v>
      </c>
      <c r="C67" s="30" t="s">
        <v>39</v>
      </c>
      <c r="D67" s="41" t="s">
        <v>82</v>
      </c>
      <c r="E67" s="41" t="s">
        <v>8</v>
      </c>
      <c r="F67" s="41" t="s">
        <v>67</v>
      </c>
      <c r="G67" s="41" t="s">
        <v>85</v>
      </c>
      <c r="H67" s="38" t="s">
        <v>77</v>
      </c>
      <c r="I67" s="39">
        <f>'Приложение 3'!J67</f>
        <v>207.7</v>
      </c>
      <c r="J67" s="39">
        <f>'Приложение 3'!K67</f>
        <v>207.7</v>
      </c>
      <c r="K67" s="39">
        <f>'Приложение 3'!L67</f>
        <v>207.7</v>
      </c>
    </row>
    <row r="68" spans="1:11" ht="15">
      <c r="A68" s="31" t="str">
        <f>'Приложение 3'!A69</f>
        <v>Условно утвержденные расходы</v>
      </c>
      <c r="B68" s="30" t="s">
        <v>178</v>
      </c>
      <c r="C68" s="30"/>
      <c r="D68" s="41"/>
      <c r="E68" s="41"/>
      <c r="F68" s="41"/>
      <c r="G68" s="41"/>
      <c r="H68" s="46"/>
      <c r="I68" s="47"/>
      <c r="J68" s="47">
        <f>'Приложение 3'!K68</f>
        <v>29.8</v>
      </c>
      <c r="K68" s="47">
        <f>'Приложение 3'!L68</f>
        <v>60.2</v>
      </c>
    </row>
    <row r="69" spans="1:11" ht="16.5" customHeight="1">
      <c r="A69" s="31" t="str">
        <f>'Приложение 3'!A69</f>
        <v>Условно утвержденные расходы</v>
      </c>
      <c r="B69" s="30" t="s">
        <v>178</v>
      </c>
      <c r="C69" s="30" t="s">
        <v>178</v>
      </c>
      <c r="D69" s="41"/>
      <c r="E69" s="41"/>
      <c r="F69" s="41"/>
      <c r="G69" s="41"/>
      <c r="H69" s="38"/>
      <c r="I69" s="39"/>
      <c r="J69" s="39">
        <f>'Приложение 3'!K69</f>
        <v>29.8</v>
      </c>
      <c r="K69" s="39">
        <f>'Приложение 3'!L69</f>
        <v>60.2</v>
      </c>
    </row>
    <row r="70" spans="1:11" ht="75" customHeight="1">
      <c r="A70" s="196" t="str">
        <f>'Приложение 3'!A70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70" s="30" t="s">
        <v>178</v>
      </c>
      <c r="C70" s="30" t="s">
        <v>178</v>
      </c>
      <c r="D70" s="41" t="s">
        <v>179</v>
      </c>
      <c r="E70" s="41"/>
      <c r="F70" s="41"/>
      <c r="G70" s="41"/>
      <c r="H70" s="38"/>
      <c r="I70" s="39"/>
      <c r="J70" s="39">
        <f>'Приложение 3'!K70</f>
        <v>29.8</v>
      </c>
      <c r="K70" s="39">
        <f>'Приложение 3'!L70</f>
        <v>60.2</v>
      </c>
    </row>
    <row r="71" spans="1:11" ht="15">
      <c r="A71" s="31" t="str">
        <f>'Приложение 3'!A71</f>
        <v xml:space="preserve">Высшее должностное лицо </v>
      </c>
      <c r="B71" s="30" t="s">
        <v>178</v>
      </c>
      <c r="C71" s="30" t="s">
        <v>178</v>
      </c>
      <c r="D71" s="41" t="s">
        <v>179</v>
      </c>
      <c r="E71" s="41" t="s">
        <v>8</v>
      </c>
      <c r="F71" s="41"/>
      <c r="G71" s="41"/>
      <c r="H71" s="38"/>
      <c r="I71" s="39"/>
      <c r="J71" s="39">
        <f>'Приложение 3'!K71</f>
        <v>29.8</v>
      </c>
      <c r="K71" s="39">
        <f>'Приложение 3'!L71</f>
        <v>60.2</v>
      </c>
    </row>
    <row r="72" spans="1:11" ht="15">
      <c r="A72" s="31" t="str">
        <f>'Приложение 3'!A72</f>
        <v>Условно утвержденные расходы</v>
      </c>
      <c r="B72" s="30" t="s">
        <v>178</v>
      </c>
      <c r="C72" s="30" t="s">
        <v>178</v>
      </c>
      <c r="D72" s="41" t="s">
        <v>179</v>
      </c>
      <c r="E72" s="41" t="s">
        <v>8</v>
      </c>
      <c r="F72" s="41" t="s">
        <v>67</v>
      </c>
      <c r="G72" s="41" t="s">
        <v>180</v>
      </c>
      <c r="H72" s="38"/>
      <c r="I72" s="39"/>
      <c r="J72" s="39">
        <f>'Приложение 3'!K72</f>
        <v>29.8</v>
      </c>
      <c r="K72" s="39">
        <f>'Приложение 3'!L72</f>
        <v>60.2</v>
      </c>
    </row>
    <row r="73" spans="1:11" ht="15">
      <c r="A73" s="31" t="str">
        <f>'Приложение 3'!A73</f>
        <v>Иные бюджетные ассигнования</v>
      </c>
      <c r="B73" s="30" t="s">
        <v>178</v>
      </c>
      <c r="C73" s="30" t="s">
        <v>178</v>
      </c>
      <c r="D73" s="41" t="s">
        <v>179</v>
      </c>
      <c r="E73" s="41" t="s">
        <v>8</v>
      </c>
      <c r="F73" s="41" t="s">
        <v>67</v>
      </c>
      <c r="G73" s="41" t="s">
        <v>180</v>
      </c>
      <c r="H73" s="38" t="s">
        <v>73</v>
      </c>
      <c r="I73" s="39"/>
      <c r="J73" s="39">
        <f>'Приложение 3'!K73</f>
        <v>29.8</v>
      </c>
      <c r="K73" s="39">
        <f>'Приложение 3'!L73</f>
        <v>60.2</v>
      </c>
    </row>
    <row r="74" spans="1:11" ht="15">
      <c r="A74" s="31" t="str">
        <f>'Приложение 3'!A74</f>
        <v>Резервные средства</v>
      </c>
      <c r="B74" s="30" t="s">
        <v>178</v>
      </c>
      <c r="C74" s="30" t="s">
        <v>178</v>
      </c>
      <c r="D74" s="41" t="s">
        <v>179</v>
      </c>
      <c r="E74" s="41" t="s">
        <v>8</v>
      </c>
      <c r="F74" s="41" t="s">
        <v>67</v>
      </c>
      <c r="G74" s="41" t="s">
        <v>180</v>
      </c>
      <c r="H74" s="38" t="s">
        <v>75</v>
      </c>
      <c r="I74" s="39"/>
      <c r="J74" s="39">
        <f>'Приложение 3'!K74</f>
        <v>29.8</v>
      </c>
      <c r="K74" s="39">
        <f>'Приложение 3'!L74</f>
        <v>60.2</v>
      </c>
    </row>
  </sheetData>
  <autoFilter ref="A1:K74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2">
    <cfRule type="expression" dxfId="29" priority="40" stopIfTrue="1">
      <formula>$F42=""</formula>
    </cfRule>
    <cfRule type="expression" dxfId="28" priority="41" stopIfTrue="1">
      <formula>#REF!&lt;&gt;""</formula>
    </cfRule>
    <cfRule type="expression" dxfId="27" priority="42" stopIfTrue="1">
      <formula>AND($G42="",$F42&lt;&gt;"")</formula>
    </cfRule>
  </conditionalFormatting>
  <conditionalFormatting sqref="A42">
    <cfRule type="expression" dxfId="26" priority="31" stopIfTrue="1">
      <formula>$F42=""</formula>
    </cfRule>
    <cfRule type="expression" dxfId="25" priority="32" stopIfTrue="1">
      <formula>#REF!&lt;&gt;""</formula>
    </cfRule>
    <cfRule type="expression" dxfId="24" priority="33" stopIfTrue="1">
      <formula>AND($G42="",$F42&lt;&gt;"")</formula>
    </cfRule>
  </conditionalFormatting>
  <conditionalFormatting sqref="A41">
    <cfRule type="expression" dxfId="23" priority="19" stopIfTrue="1">
      <formula>$F41=""</formula>
    </cfRule>
    <cfRule type="expression" dxfId="22" priority="20" stopIfTrue="1">
      <formula>#REF!&lt;&gt;""</formula>
    </cfRule>
    <cfRule type="expression" dxfId="21" priority="21" stopIfTrue="1">
      <formula>AND($G41="",$F41&lt;&gt;"")</formula>
    </cfRule>
  </conditionalFormatting>
  <conditionalFormatting sqref="A41">
    <cfRule type="expression" dxfId="20" priority="16" stopIfTrue="1">
      <formula>$F41=""</formula>
    </cfRule>
    <cfRule type="expression" dxfId="19" priority="17" stopIfTrue="1">
      <formula>#REF!&lt;&gt;""</formula>
    </cfRule>
    <cfRule type="expression" dxfId="18" priority="18" stopIfTrue="1">
      <formula>AND($G41="",$F41&lt;&gt;"")</formula>
    </cfRule>
  </conditionalFormatting>
  <conditionalFormatting sqref="A43">
    <cfRule type="expression" dxfId="17" priority="13" stopIfTrue="1">
      <formula>$F43=""</formula>
    </cfRule>
    <cfRule type="expression" dxfId="16" priority="14" stopIfTrue="1">
      <formula>#REF!&lt;&gt;""</formula>
    </cfRule>
    <cfRule type="expression" dxfId="15" priority="15" stopIfTrue="1">
      <formula>AND($G43="",$F43&lt;&gt;"")</formula>
    </cfRule>
  </conditionalFormatting>
  <conditionalFormatting sqref="A42">
    <cfRule type="expression" dxfId="14" priority="10" stopIfTrue="1">
      <formula>$F42=""</formula>
    </cfRule>
    <cfRule type="expression" dxfId="13" priority="11" stopIfTrue="1">
      <formula>#REF!&lt;&gt;""</formula>
    </cfRule>
    <cfRule type="expression" dxfId="12" priority="12" stopIfTrue="1">
      <formula>AND($G42="",$F42&lt;&gt;"")</formula>
    </cfRule>
  </conditionalFormatting>
  <conditionalFormatting sqref="A42">
    <cfRule type="expression" dxfId="11" priority="7" stopIfTrue="1">
      <formula>$F42=""</formula>
    </cfRule>
    <cfRule type="expression" dxfId="10" priority="8" stopIfTrue="1">
      <formula>#REF!&lt;&gt;""</formula>
    </cfRule>
    <cfRule type="expression" dxfId="9" priority="9" stopIfTrue="1">
      <formula>AND($G42="",$F42&lt;&gt;"")</formula>
    </cfRule>
  </conditionalFormatting>
  <conditionalFormatting sqref="A44">
    <cfRule type="expression" dxfId="8" priority="4" stopIfTrue="1">
      <formula>$F44=""</formula>
    </cfRule>
    <cfRule type="expression" dxfId="7" priority="5" stopIfTrue="1">
      <formula>#REF!&lt;&gt;""</formula>
    </cfRule>
    <cfRule type="expression" dxfId="6" priority="6" stopIfTrue="1">
      <formula>AND($G44="",$F44&lt;&gt;"")</formula>
    </cfRule>
  </conditionalFormatting>
  <conditionalFormatting sqref="A42">
    <cfRule type="expression" dxfId="5" priority="1" stopIfTrue="1">
      <formula>$F42=""</formula>
    </cfRule>
    <cfRule type="expression" dxfId="4" priority="2" stopIfTrue="1">
      <formula>#REF!&lt;&gt;""</formula>
    </cfRule>
    <cfRule type="expression" dxfId="3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89"/>
  <sheetViews>
    <sheetView tabSelected="1" view="pageBreakPreview" topLeftCell="A64" zoomScaleSheetLayoutView="100" workbookViewId="0">
      <selection activeCell="C91" sqref="C9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0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1" t="s">
        <v>215</v>
      </c>
      <c r="J1" s="222"/>
      <c r="K1" s="222"/>
      <c r="L1" s="222"/>
    </row>
    <row r="2" spans="1:12" ht="129.75" customHeight="1">
      <c r="A2" s="223" t="s">
        <v>200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4" t="s">
        <v>1</v>
      </c>
      <c r="J3" s="224"/>
      <c r="K3" s="224"/>
      <c r="L3" s="224"/>
    </row>
    <row r="4" spans="1:12" ht="19.5" customHeight="1">
      <c r="A4" s="225" t="s">
        <v>2</v>
      </c>
      <c r="B4" s="225" t="s">
        <v>5</v>
      </c>
      <c r="C4" s="225"/>
      <c r="D4" s="225"/>
      <c r="E4" s="225"/>
      <c r="F4" s="225" t="s">
        <v>22</v>
      </c>
      <c r="G4" s="225" t="s">
        <v>3</v>
      </c>
      <c r="H4" s="225" t="s">
        <v>4</v>
      </c>
      <c r="I4" s="225" t="s">
        <v>21</v>
      </c>
      <c r="J4" s="225" t="s">
        <v>7</v>
      </c>
      <c r="K4" s="225"/>
      <c r="L4" s="225"/>
    </row>
    <row r="5" spans="1:12" ht="14.85" customHeight="1">
      <c r="A5" s="225" t="s">
        <v>0</v>
      </c>
      <c r="B5" s="225" t="s">
        <v>0</v>
      </c>
      <c r="C5" s="225"/>
      <c r="D5" s="225"/>
      <c r="E5" s="225"/>
      <c r="F5" s="225" t="s">
        <v>0</v>
      </c>
      <c r="G5" s="225" t="s">
        <v>0</v>
      </c>
      <c r="H5" s="225" t="s">
        <v>0</v>
      </c>
      <c r="I5" s="225" t="s">
        <v>0</v>
      </c>
      <c r="J5" s="203" t="s">
        <v>30</v>
      </c>
      <c r="K5" s="203" t="s">
        <v>31</v>
      </c>
      <c r="L5" s="203" t="s">
        <v>198</v>
      </c>
    </row>
    <row r="6" spans="1:12" ht="13.7" customHeight="1">
      <c r="A6" s="151" t="s">
        <v>8</v>
      </c>
      <c r="B6" s="151" t="s">
        <v>9</v>
      </c>
      <c r="C6" s="151" t="s">
        <v>10</v>
      </c>
      <c r="D6" s="151" t="s">
        <v>11</v>
      </c>
      <c r="E6" s="151" t="s">
        <v>12</v>
      </c>
      <c r="F6" s="151" t="s">
        <v>13</v>
      </c>
      <c r="G6" s="151" t="s">
        <v>14</v>
      </c>
      <c r="H6" s="151" t="s">
        <v>15</v>
      </c>
      <c r="I6" s="151" t="s">
        <v>16</v>
      </c>
      <c r="J6" s="151" t="s">
        <v>17</v>
      </c>
      <c r="K6" s="151" t="s">
        <v>18</v>
      </c>
      <c r="L6" s="151" t="s">
        <v>20</v>
      </c>
    </row>
    <row r="7" spans="1:12" ht="13.7" customHeight="1">
      <c r="A7" s="152" t="s">
        <v>19</v>
      </c>
      <c r="B7" s="153" t="s">
        <v>0</v>
      </c>
      <c r="C7" s="153" t="s">
        <v>0</v>
      </c>
      <c r="D7" s="153" t="s">
        <v>0</v>
      </c>
      <c r="E7" s="153" t="s">
        <v>0</v>
      </c>
      <c r="F7" s="153" t="s">
        <v>0</v>
      </c>
      <c r="G7" s="153" t="s">
        <v>0</v>
      </c>
      <c r="H7" s="153" t="s">
        <v>0</v>
      </c>
      <c r="I7" s="153" t="s">
        <v>0</v>
      </c>
      <c r="J7" s="154">
        <f>J16+J8+J24+J38+J70</f>
        <v>1272.4000000000001</v>
      </c>
      <c r="K7" s="154">
        <f t="shared" ref="K7:L7" si="0">K16+K8+K24+K38+K70</f>
        <v>1286.5999999999999</v>
      </c>
      <c r="L7" s="154">
        <f t="shared" si="0"/>
        <v>1299.4000000000001</v>
      </c>
    </row>
    <row r="8" spans="1:12" ht="123.75" customHeight="1">
      <c r="A8" s="34" t="str">
        <f>'Приложение 3'!A56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71" t="s">
        <v>17</v>
      </c>
      <c r="C8" s="171"/>
      <c r="D8" s="171"/>
      <c r="E8" s="171"/>
      <c r="F8" s="170"/>
      <c r="G8" s="160"/>
      <c r="H8" s="160"/>
      <c r="I8" s="186"/>
      <c r="J8" s="155">
        <f t="shared" ref="J8:L9" si="1">J9</f>
        <v>100</v>
      </c>
      <c r="K8" s="155">
        <f t="shared" si="1"/>
        <v>100</v>
      </c>
      <c r="L8" s="155">
        <f t="shared" si="1"/>
        <v>100</v>
      </c>
    </row>
    <row r="9" spans="1:12" ht="44.25" customHeight="1">
      <c r="A9" s="206" t="s">
        <v>223</v>
      </c>
      <c r="B9" s="165" t="s">
        <v>17</v>
      </c>
      <c r="C9" s="171" t="s">
        <v>83</v>
      </c>
      <c r="D9" s="171" t="s">
        <v>222</v>
      </c>
      <c r="E9" s="165"/>
      <c r="F9" s="159"/>
      <c r="G9" s="158"/>
      <c r="H9" s="158"/>
      <c r="I9" s="158"/>
      <c r="J9" s="155">
        <f t="shared" si="1"/>
        <v>100</v>
      </c>
      <c r="K9" s="155">
        <f t="shared" si="1"/>
        <v>100</v>
      </c>
      <c r="L9" s="155">
        <f t="shared" si="1"/>
        <v>100</v>
      </c>
    </row>
    <row r="10" spans="1:12" ht="16.5" customHeight="1">
      <c r="A10" s="161" t="s">
        <v>160</v>
      </c>
      <c r="B10" s="165" t="s">
        <v>17</v>
      </c>
      <c r="C10" s="171" t="s">
        <v>83</v>
      </c>
      <c r="D10" s="171" t="s">
        <v>222</v>
      </c>
      <c r="E10" s="165" t="s">
        <v>159</v>
      </c>
      <c r="F10" s="159"/>
      <c r="G10" s="158"/>
      <c r="H10" s="158"/>
      <c r="I10" s="158"/>
      <c r="J10" s="155">
        <f t="shared" ref="J10:J14" si="2">J11</f>
        <v>100</v>
      </c>
      <c r="K10" s="155">
        <f t="shared" ref="K10:K14" si="3">K11</f>
        <v>100</v>
      </c>
      <c r="L10" s="155">
        <f t="shared" ref="L10:L14" si="4">L11</f>
        <v>100</v>
      </c>
    </row>
    <row r="11" spans="1:12" ht="50.25" customHeight="1">
      <c r="A11" s="169" t="s">
        <v>224</v>
      </c>
      <c r="B11" s="165" t="s">
        <v>17</v>
      </c>
      <c r="C11" s="171" t="s">
        <v>83</v>
      </c>
      <c r="D11" s="171" t="s">
        <v>222</v>
      </c>
      <c r="E11" s="165" t="s">
        <v>159</v>
      </c>
      <c r="F11" s="159" t="s">
        <v>71</v>
      </c>
      <c r="G11" s="158"/>
      <c r="H11" s="158"/>
      <c r="I11" s="158"/>
      <c r="J11" s="155">
        <f t="shared" si="2"/>
        <v>100</v>
      </c>
      <c r="K11" s="155">
        <f t="shared" si="3"/>
        <v>100</v>
      </c>
      <c r="L11" s="155">
        <f t="shared" si="4"/>
        <v>100</v>
      </c>
    </row>
    <row r="12" spans="1:12" ht="63.75" customHeight="1">
      <c r="A12" s="162" t="s">
        <v>48</v>
      </c>
      <c r="B12" s="165" t="s">
        <v>17</v>
      </c>
      <c r="C12" s="171" t="s">
        <v>83</v>
      </c>
      <c r="D12" s="171" t="s">
        <v>222</v>
      </c>
      <c r="E12" s="165" t="s">
        <v>159</v>
      </c>
      <c r="F12" s="159" t="s">
        <v>72</v>
      </c>
      <c r="G12" s="158"/>
      <c r="H12" s="158"/>
      <c r="I12" s="158"/>
      <c r="J12" s="155">
        <f t="shared" si="2"/>
        <v>100</v>
      </c>
      <c r="K12" s="155">
        <f t="shared" si="3"/>
        <v>100</v>
      </c>
      <c r="L12" s="155">
        <f t="shared" si="4"/>
        <v>100</v>
      </c>
    </row>
    <row r="13" spans="1:12" ht="13.5" customHeight="1">
      <c r="A13" s="169" t="s">
        <v>62</v>
      </c>
      <c r="B13" s="171" t="s">
        <v>17</v>
      </c>
      <c r="C13" s="171" t="s">
        <v>83</v>
      </c>
      <c r="D13" s="171" t="s">
        <v>222</v>
      </c>
      <c r="E13" s="171" t="s">
        <v>159</v>
      </c>
      <c r="F13" s="166" t="s">
        <v>72</v>
      </c>
      <c r="G13" s="167" t="s">
        <v>53</v>
      </c>
      <c r="H13" s="167"/>
      <c r="I13" s="167"/>
      <c r="J13" s="155">
        <f t="shared" si="2"/>
        <v>100</v>
      </c>
      <c r="K13" s="155">
        <f t="shared" si="3"/>
        <v>100</v>
      </c>
      <c r="L13" s="155">
        <f t="shared" si="4"/>
        <v>100</v>
      </c>
    </row>
    <row r="14" spans="1:12" ht="13.7" customHeight="1">
      <c r="A14" s="34" t="s">
        <v>68</v>
      </c>
      <c r="B14" s="171" t="s">
        <v>17</v>
      </c>
      <c r="C14" s="171" t="s">
        <v>83</v>
      </c>
      <c r="D14" s="171" t="s">
        <v>222</v>
      </c>
      <c r="E14" s="171" t="s">
        <v>159</v>
      </c>
      <c r="F14" s="166" t="s">
        <v>72</v>
      </c>
      <c r="G14" s="167" t="s">
        <v>53</v>
      </c>
      <c r="H14" s="167" t="s">
        <v>57</v>
      </c>
      <c r="I14" s="167"/>
      <c r="J14" s="155">
        <f t="shared" si="2"/>
        <v>100</v>
      </c>
      <c r="K14" s="155">
        <f t="shared" si="3"/>
        <v>100</v>
      </c>
      <c r="L14" s="155">
        <f t="shared" si="4"/>
        <v>100</v>
      </c>
    </row>
    <row r="15" spans="1:12" ht="79.5" customHeight="1">
      <c r="A15" s="169" t="s">
        <v>182</v>
      </c>
      <c r="B15" s="171" t="s">
        <v>17</v>
      </c>
      <c r="C15" s="171" t="s">
        <v>83</v>
      </c>
      <c r="D15" s="171" t="s">
        <v>222</v>
      </c>
      <c r="E15" s="171" t="s">
        <v>159</v>
      </c>
      <c r="F15" s="166" t="s">
        <v>72</v>
      </c>
      <c r="G15" s="167" t="s">
        <v>53</v>
      </c>
      <c r="H15" s="167" t="s">
        <v>57</v>
      </c>
      <c r="I15" s="187" t="s">
        <v>176</v>
      </c>
      <c r="J15" s="155">
        <f>'Приложение 3'!J59</f>
        <v>100</v>
      </c>
      <c r="K15" s="155">
        <f>'Приложение 3'!K59</f>
        <v>100</v>
      </c>
      <c r="L15" s="155">
        <f>'Приложение 3'!L59</f>
        <v>100</v>
      </c>
    </row>
    <row r="16" spans="1:12" ht="120" customHeight="1">
      <c r="A16" s="33" t="str">
        <f>'Приложение 3'!A49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71" t="s">
        <v>220</v>
      </c>
      <c r="C16" s="165"/>
      <c r="D16" s="165"/>
      <c r="E16" s="165"/>
      <c r="F16" s="163"/>
      <c r="G16" s="158"/>
      <c r="H16" s="158"/>
      <c r="I16" s="158"/>
      <c r="J16" s="155">
        <f>J17</f>
        <v>221.5</v>
      </c>
      <c r="K16" s="155">
        <f>K17</f>
        <v>221.5</v>
      </c>
      <c r="L16" s="155">
        <f>L17</f>
        <v>221.5</v>
      </c>
    </row>
    <row r="17" spans="1:12" ht="90.75" customHeight="1">
      <c r="A17" s="33" t="s">
        <v>181</v>
      </c>
      <c r="B17" s="171" t="s">
        <v>220</v>
      </c>
      <c r="C17" s="171" t="s">
        <v>83</v>
      </c>
      <c r="D17" s="171" t="s">
        <v>39</v>
      </c>
      <c r="E17" s="165"/>
      <c r="F17" s="163"/>
      <c r="G17" s="158"/>
      <c r="H17" s="158"/>
      <c r="I17" s="158"/>
      <c r="J17" s="155">
        <f t="shared" ref="J17:J18" si="5">J18</f>
        <v>221.5</v>
      </c>
      <c r="K17" s="155">
        <f t="shared" ref="K17:K18" si="6">K18</f>
        <v>221.5</v>
      </c>
      <c r="L17" s="155">
        <f t="shared" ref="L17:L18" si="7">L18</f>
        <v>221.5</v>
      </c>
    </row>
    <row r="18" spans="1:12" ht="360" customHeight="1">
      <c r="A18" s="188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71" t="s">
        <v>220</v>
      </c>
      <c r="C18" s="171" t="s">
        <v>83</v>
      </c>
      <c r="D18" s="171" t="s">
        <v>39</v>
      </c>
      <c r="E18" s="165" t="s">
        <v>87</v>
      </c>
      <c r="F18" s="163"/>
      <c r="G18" s="158"/>
      <c r="H18" s="158"/>
      <c r="I18" s="158"/>
      <c r="J18" s="155">
        <f t="shared" si="5"/>
        <v>221.5</v>
      </c>
      <c r="K18" s="155">
        <f t="shared" si="6"/>
        <v>221.5</v>
      </c>
      <c r="L18" s="155">
        <f t="shared" si="7"/>
        <v>221.5</v>
      </c>
    </row>
    <row r="19" spans="1:12" ht="44.25" customHeight="1">
      <c r="A19" s="169" t="s">
        <v>224</v>
      </c>
      <c r="B19" s="171" t="s">
        <v>220</v>
      </c>
      <c r="C19" s="171" t="s">
        <v>83</v>
      </c>
      <c r="D19" s="171" t="s">
        <v>39</v>
      </c>
      <c r="E19" s="165" t="s">
        <v>87</v>
      </c>
      <c r="F19" s="163" t="s">
        <v>71</v>
      </c>
      <c r="G19" s="158"/>
      <c r="H19" s="158"/>
      <c r="I19" s="158"/>
      <c r="J19" s="155">
        <f t="shared" ref="J19:J22" si="8">J20</f>
        <v>221.5</v>
      </c>
      <c r="K19" s="155">
        <f t="shared" ref="K19:K22" si="9">K20</f>
        <v>221.5</v>
      </c>
      <c r="L19" s="155">
        <f t="shared" ref="L19:L22" si="10">L20</f>
        <v>221.5</v>
      </c>
    </row>
    <row r="20" spans="1:12" ht="60">
      <c r="A20" s="162" t="s">
        <v>48</v>
      </c>
      <c r="B20" s="171" t="s">
        <v>220</v>
      </c>
      <c r="C20" s="171" t="s">
        <v>83</v>
      </c>
      <c r="D20" s="171" t="s">
        <v>39</v>
      </c>
      <c r="E20" s="165" t="s">
        <v>87</v>
      </c>
      <c r="F20" s="163" t="s">
        <v>72</v>
      </c>
      <c r="G20" s="158"/>
      <c r="H20" s="158"/>
      <c r="I20" s="158"/>
      <c r="J20" s="155">
        <f t="shared" si="8"/>
        <v>221.5</v>
      </c>
      <c r="K20" s="155">
        <f t="shared" si="9"/>
        <v>221.5</v>
      </c>
      <c r="L20" s="155">
        <f t="shared" si="10"/>
        <v>221.5</v>
      </c>
    </row>
    <row r="21" spans="1:12" ht="15">
      <c r="A21" s="168" t="s">
        <v>58</v>
      </c>
      <c r="B21" s="171" t="s">
        <v>220</v>
      </c>
      <c r="C21" s="171" t="s">
        <v>83</v>
      </c>
      <c r="D21" s="171" t="s">
        <v>39</v>
      </c>
      <c r="E21" s="165" t="s">
        <v>87</v>
      </c>
      <c r="F21" s="163" t="s">
        <v>72</v>
      </c>
      <c r="G21" s="160" t="s">
        <v>47</v>
      </c>
      <c r="H21" s="160"/>
      <c r="I21" s="160"/>
      <c r="J21" s="155">
        <f t="shared" si="8"/>
        <v>221.5</v>
      </c>
      <c r="K21" s="155">
        <f t="shared" si="9"/>
        <v>221.5</v>
      </c>
      <c r="L21" s="155">
        <f t="shared" si="10"/>
        <v>221.5</v>
      </c>
    </row>
    <row r="22" spans="1:12" ht="34.5" customHeight="1">
      <c r="A22" s="169" t="str">
        <f>'Приложение 3'!A48</f>
        <v>Дорожное хозяйство (дорожные фонды)</v>
      </c>
      <c r="B22" s="171" t="s">
        <v>220</v>
      </c>
      <c r="C22" s="171" t="s">
        <v>83</v>
      </c>
      <c r="D22" s="171" t="s">
        <v>39</v>
      </c>
      <c r="E22" s="165" t="s">
        <v>87</v>
      </c>
      <c r="F22" s="163" t="s">
        <v>72</v>
      </c>
      <c r="G22" s="160" t="s">
        <v>47</v>
      </c>
      <c r="H22" s="160" t="s">
        <v>61</v>
      </c>
      <c r="I22" s="160"/>
      <c r="J22" s="155">
        <f t="shared" si="8"/>
        <v>221.5</v>
      </c>
      <c r="K22" s="155">
        <f t="shared" si="9"/>
        <v>221.5</v>
      </c>
      <c r="L22" s="155">
        <f t="shared" si="10"/>
        <v>221.5</v>
      </c>
    </row>
    <row r="23" spans="1:12" ht="75">
      <c r="A23" s="169" t="s">
        <v>182</v>
      </c>
      <c r="B23" s="171" t="s">
        <v>220</v>
      </c>
      <c r="C23" s="171" t="s">
        <v>83</v>
      </c>
      <c r="D23" s="171" t="s">
        <v>39</v>
      </c>
      <c r="E23" s="165" t="s">
        <v>87</v>
      </c>
      <c r="F23" s="163" t="s">
        <v>72</v>
      </c>
      <c r="G23" s="160" t="s">
        <v>47</v>
      </c>
      <c r="H23" s="160" t="s">
        <v>61</v>
      </c>
      <c r="I23" s="186" t="s">
        <v>176</v>
      </c>
      <c r="J23" s="155">
        <f>'Приложение 3'!J53</f>
        <v>221.5</v>
      </c>
      <c r="K23" s="155">
        <f>'Приложение 3'!K53</f>
        <v>221.5</v>
      </c>
      <c r="L23" s="155">
        <f>'Приложение 3'!L53</f>
        <v>221.5</v>
      </c>
    </row>
    <row r="24" spans="1:12" ht="74.25" customHeight="1">
      <c r="A24" s="162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24" s="165" t="s">
        <v>86</v>
      </c>
      <c r="C24" s="165"/>
      <c r="D24" s="165"/>
      <c r="E24" s="165"/>
      <c r="F24" s="163"/>
      <c r="G24" s="158"/>
      <c r="H24" s="158"/>
      <c r="I24" s="158"/>
      <c r="J24" s="155">
        <f>J25</f>
        <v>92.8</v>
      </c>
      <c r="K24" s="155">
        <f t="shared" ref="K24:L24" si="11">K25</f>
        <v>96</v>
      </c>
      <c r="L24" s="155">
        <f t="shared" si="11"/>
        <v>96</v>
      </c>
    </row>
    <row r="25" spans="1:12" ht="45">
      <c r="A25" s="162" t="s">
        <v>157</v>
      </c>
      <c r="B25" s="165" t="s">
        <v>86</v>
      </c>
      <c r="C25" s="165" t="s">
        <v>10</v>
      </c>
      <c r="D25" s="165"/>
      <c r="E25" s="165"/>
      <c r="F25" s="163"/>
      <c r="G25" s="158"/>
      <c r="H25" s="158"/>
      <c r="I25" s="158"/>
      <c r="J25" s="155">
        <f>J26</f>
        <v>92.8</v>
      </c>
      <c r="K25" s="155">
        <f t="shared" ref="K25:L36" si="12">K26</f>
        <v>96</v>
      </c>
      <c r="L25" s="155">
        <f t="shared" si="12"/>
        <v>96</v>
      </c>
    </row>
    <row r="26" spans="1:12" ht="76.5" customHeight="1">
      <c r="A26" s="164" t="str">
        <f>'Приложение 3'!A41</f>
        <v>Основное мероприятие: "Обеспечение и осуществления органами местного самоуправления отдельных государственных полномочий"</v>
      </c>
      <c r="B26" s="165" t="s">
        <v>86</v>
      </c>
      <c r="C26" s="165" t="s">
        <v>10</v>
      </c>
      <c r="D26" s="165" t="s">
        <v>41</v>
      </c>
      <c r="E26" s="165"/>
      <c r="F26" s="163"/>
      <c r="G26" s="158"/>
      <c r="H26" s="158"/>
      <c r="I26" s="158"/>
      <c r="J26" s="155">
        <f>J27</f>
        <v>92.8</v>
      </c>
      <c r="K26" s="155">
        <f t="shared" si="12"/>
        <v>96</v>
      </c>
      <c r="L26" s="155">
        <f t="shared" si="12"/>
        <v>96</v>
      </c>
    </row>
    <row r="27" spans="1:12" ht="96.75" customHeight="1">
      <c r="A27" s="169" t="str">
        <f>'Приложение 3'!A42</f>
        <v>Осуществление государственных полномочий Российской Федерации по  первичному  воинскому учету на территориях, где отсутствуют военные комиссариаты</v>
      </c>
      <c r="B27" s="165" t="s">
        <v>86</v>
      </c>
      <c r="C27" s="165" t="s">
        <v>10</v>
      </c>
      <c r="D27" s="165" t="s">
        <v>41</v>
      </c>
      <c r="E27" s="165" t="s">
        <v>158</v>
      </c>
      <c r="F27" s="163"/>
      <c r="G27" s="158"/>
      <c r="H27" s="158"/>
      <c r="I27" s="158"/>
      <c r="J27" s="155">
        <f>J33+J28</f>
        <v>92.8</v>
      </c>
      <c r="K27" s="155">
        <f t="shared" ref="K27:L27" si="13">K33+K28</f>
        <v>96</v>
      </c>
      <c r="L27" s="155">
        <f t="shared" si="13"/>
        <v>96</v>
      </c>
    </row>
    <row r="28" spans="1:12" ht="60.75" customHeight="1">
      <c r="A28" s="31" t="s">
        <v>44</v>
      </c>
      <c r="B28" s="171" t="s">
        <v>86</v>
      </c>
      <c r="C28" s="171" t="s">
        <v>10</v>
      </c>
      <c r="D28" s="171" t="s">
        <v>41</v>
      </c>
      <c r="E28" s="171" t="s">
        <v>158</v>
      </c>
      <c r="F28" s="170" t="s">
        <v>69</v>
      </c>
      <c r="G28" s="158"/>
      <c r="H28" s="158"/>
      <c r="I28" s="158"/>
      <c r="J28" s="155">
        <f t="shared" ref="J28:J31" si="14">J29</f>
        <v>87.8</v>
      </c>
      <c r="K28" s="155">
        <f t="shared" si="12"/>
        <v>91</v>
      </c>
      <c r="L28" s="155">
        <f t="shared" si="12"/>
        <v>91</v>
      </c>
    </row>
    <row r="29" spans="1:12" ht="46.5" customHeight="1">
      <c r="A29" s="31" t="s">
        <v>45</v>
      </c>
      <c r="B29" s="171" t="s">
        <v>86</v>
      </c>
      <c r="C29" s="171" t="s">
        <v>10</v>
      </c>
      <c r="D29" s="171" t="s">
        <v>41</v>
      </c>
      <c r="E29" s="171" t="s">
        <v>158</v>
      </c>
      <c r="F29" s="170" t="s">
        <v>70</v>
      </c>
      <c r="G29" s="158"/>
      <c r="H29" s="158"/>
      <c r="I29" s="158"/>
      <c r="J29" s="155">
        <f t="shared" si="14"/>
        <v>87.8</v>
      </c>
      <c r="K29" s="155">
        <f t="shared" si="12"/>
        <v>91</v>
      </c>
      <c r="L29" s="155">
        <f t="shared" si="12"/>
        <v>91</v>
      </c>
    </row>
    <row r="30" spans="1:12" ht="22.5" customHeight="1">
      <c r="A30" s="169" t="s">
        <v>156</v>
      </c>
      <c r="B30" s="171" t="s">
        <v>86</v>
      </c>
      <c r="C30" s="171" t="s">
        <v>10</v>
      </c>
      <c r="D30" s="171" t="s">
        <v>41</v>
      </c>
      <c r="E30" s="171" t="s">
        <v>158</v>
      </c>
      <c r="F30" s="170" t="s">
        <v>70</v>
      </c>
      <c r="G30" s="160" t="s">
        <v>41</v>
      </c>
      <c r="H30" s="160"/>
      <c r="I30" s="160"/>
      <c r="J30" s="155">
        <f t="shared" si="14"/>
        <v>87.8</v>
      </c>
      <c r="K30" s="155">
        <f t="shared" si="12"/>
        <v>91</v>
      </c>
      <c r="L30" s="155">
        <f t="shared" si="12"/>
        <v>91</v>
      </c>
    </row>
    <row r="31" spans="1:12" ht="30" customHeight="1">
      <c r="A31" s="169" t="s">
        <v>225</v>
      </c>
      <c r="B31" s="171" t="s">
        <v>86</v>
      </c>
      <c r="C31" s="171" t="s">
        <v>10</v>
      </c>
      <c r="D31" s="171" t="s">
        <v>41</v>
      </c>
      <c r="E31" s="171" t="s">
        <v>158</v>
      </c>
      <c r="F31" s="170" t="s">
        <v>70</v>
      </c>
      <c r="G31" s="160" t="s">
        <v>41</v>
      </c>
      <c r="H31" s="160" t="s">
        <v>57</v>
      </c>
      <c r="I31" s="160"/>
      <c r="J31" s="155">
        <f t="shared" si="14"/>
        <v>87.8</v>
      </c>
      <c r="K31" s="155">
        <f t="shared" si="12"/>
        <v>91</v>
      </c>
      <c r="L31" s="155">
        <f t="shared" si="12"/>
        <v>91</v>
      </c>
    </row>
    <row r="32" spans="1:12" ht="79.5" customHeight="1">
      <c r="A32" s="169" t="s">
        <v>182</v>
      </c>
      <c r="B32" s="171" t="s">
        <v>86</v>
      </c>
      <c r="C32" s="171" t="s">
        <v>10</v>
      </c>
      <c r="D32" s="171" t="s">
        <v>41</v>
      </c>
      <c r="E32" s="171" t="s">
        <v>158</v>
      </c>
      <c r="F32" s="170" t="s">
        <v>70</v>
      </c>
      <c r="G32" s="160" t="s">
        <v>41</v>
      </c>
      <c r="H32" s="160" t="s">
        <v>57</v>
      </c>
      <c r="I32" s="186" t="s">
        <v>176</v>
      </c>
      <c r="J32" s="155">
        <f>'Приложение 3'!J44</f>
        <v>87.8</v>
      </c>
      <c r="K32" s="155">
        <f>'Приложение 3'!K44</f>
        <v>91</v>
      </c>
      <c r="L32" s="155">
        <f>'Приложение 3'!L44</f>
        <v>91</v>
      </c>
    </row>
    <row r="33" spans="1:12" ht="46.5" customHeight="1">
      <c r="A33" s="169" t="s">
        <v>224</v>
      </c>
      <c r="B33" s="165" t="s">
        <v>86</v>
      </c>
      <c r="C33" s="165" t="s">
        <v>10</v>
      </c>
      <c r="D33" s="165" t="s">
        <v>41</v>
      </c>
      <c r="E33" s="165" t="s">
        <v>158</v>
      </c>
      <c r="F33" s="163" t="s">
        <v>71</v>
      </c>
      <c r="G33" s="158"/>
      <c r="H33" s="158"/>
      <c r="I33" s="158"/>
      <c r="J33" s="155">
        <f t="shared" ref="J33:J36" si="15">J34</f>
        <v>5</v>
      </c>
      <c r="K33" s="155">
        <f t="shared" si="12"/>
        <v>5</v>
      </c>
      <c r="L33" s="155">
        <f t="shared" si="12"/>
        <v>5</v>
      </c>
    </row>
    <row r="34" spans="1:12" ht="60">
      <c r="A34" s="162" t="s">
        <v>48</v>
      </c>
      <c r="B34" s="165" t="s">
        <v>86</v>
      </c>
      <c r="C34" s="165" t="s">
        <v>10</v>
      </c>
      <c r="D34" s="165" t="s">
        <v>41</v>
      </c>
      <c r="E34" s="165" t="s">
        <v>158</v>
      </c>
      <c r="F34" s="163" t="s">
        <v>72</v>
      </c>
      <c r="G34" s="158"/>
      <c r="H34" s="158"/>
      <c r="I34" s="158"/>
      <c r="J34" s="155">
        <f t="shared" si="15"/>
        <v>5</v>
      </c>
      <c r="K34" s="155">
        <f t="shared" si="12"/>
        <v>5</v>
      </c>
      <c r="L34" s="155">
        <f t="shared" si="12"/>
        <v>5</v>
      </c>
    </row>
    <row r="35" spans="1:12" ht="15">
      <c r="A35" s="169" t="s">
        <v>156</v>
      </c>
      <c r="B35" s="165" t="s">
        <v>86</v>
      </c>
      <c r="C35" s="165" t="s">
        <v>10</v>
      </c>
      <c r="D35" s="165" t="s">
        <v>41</v>
      </c>
      <c r="E35" s="165" t="s">
        <v>158</v>
      </c>
      <c r="F35" s="163" t="s">
        <v>72</v>
      </c>
      <c r="G35" s="160" t="s">
        <v>41</v>
      </c>
      <c r="H35" s="160"/>
      <c r="I35" s="160"/>
      <c r="J35" s="155">
        <f t="shared" si="15"/>
        <v>5</v>
      </c>
      <c r="K35" s="155">
        <f t="shared" si="12"/>
        <v>5</v>
      </c>
      <c r="L35" s="155">
        <f t="shared" si="12"/>
        <v>5</v>
      </c>
    </row>
    <row r="36" spans="1:12" ht="30">
      <c r="A36" s="169" t="s">
        <v>225</v>
      </c>
      <c r="B36" s="165" t="s">
        <v>86</v>
      </c>
      <c r="C36" s="165" t="s">
        <v>10</v>
      </c>
      <c r="D36" s="165" t="s">
        <v>41</v>
      </c>
      <c r="E36" s="165" t="s">
        <v>158</v>
      </c>
      <c r="F36" s="163" t="s">
        <v>72</v>
      </c>
      <c r="G36" s="160" t="s">
        <v>41</v>
      </c>
      <c r="H36" s="160" t="s">
        <v>57</v>
      </c>
      <c r="I36" s="160"/>
      <c r="J36" s="155">
        <f t="shared" si="15"/>
        <v>5</v>
      </c>
      <c r="K36" s="155">
        <f t="shared" si="12"/>
        <v>5</v>
      </c>
      <c r="L36" s="155">
        <f t="shared" si="12"/>
        <v>5</v>
      </c>
    </row>
    <row r="37" spans="1:12" ht="78" customHeight="1">
      <c r="A37" s="169" t="s">
        <v>182</v>
      </c>
      <c r="B37" s="165" t="s">
        <v>86</v>
      </c>
      <c r="C37" s="165" t="s">
        <v>10</v>
      </c>
      <c r="D37" s="165" t="s">
        <v>41</v>
      </c>
      <c r="E37" s="165" t="s">
        <v>158</v>
      </c>
      <c r="F37" s="163" t="s">
        <v>72</v>
      </c>
      <c r="G37" s="160" t="s">
        <v>41</v>
      </c>
      <c r="H37" s="160" t="s">
        <v>57</v>
      </c>
      <c r="I37" s="186" t="s">
        <v>176</v>
      </c>
      <c r="J37" s="155">
        <f>'Приложение 3'!J46</f>
        <v>5</v>
      </c>
      <c r="K37" s="155">
        <f>'Приложение 3'!K46</f>
        <v>5</v>
      </c>
      <c r="L37" s="155">
        <f>'Приложение 3'!L46</f>
        <v>5</v>
      </c>
    </row>
    <row r="38" spans="1:12" ht="92.25" customHeight="1">
      <c r="A38" s="169" t="str">
        <f>'Приложение 3'!A16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38" s="165">
        <v>65</v>
      </c>
      <c r="C38" s="165"/>
      <c r="D38" s="165"/>
      <c r="E38" s="165"/>
      <c r="F38" s="159"/>
      <c r="G38" s="158"/>
      <c r="H38" s="158"/>
      <c r="I38" s="158"/>
      <c r="J38" s="155">
        <f>J39+J52</f>
        <v>645.20000000000005</v>
      </c>
      <c r="K38" s="155">
        <f>K39+K52</f>
        <v>656.2</v>
      </c>
      <c r="L38" s="155">
        <f>L39+L52</f>
        <v>669</v>
      </c>
    </row>
    <row r="39" spans="1:12" ht="15">
      <c r="A39" s="162" t="s">
        <v>42</v>
      </c>
      <c r="B39" s="165">
        <v>65</v>
      </c>
      <c r="C39" s="165">
        <v>1</v>
      </c>
      <c r="D39" s="165"/>
      <c r="E39" s="165"/>
      <c r="F39" s="159"/>
      <c r="G39" s="158"/>
      <c r="H39" s="158"/>
      <c r="I39" s="158"/>
      <c r="J39" s="155">
        <f>J40+J46</f>
        <v>200</v>
      </c>
      <c r="K39" s="155">
        <f t="shared" ref="K39:L39" si="16">K40+K46</f>
        <v>200</v>
      </c>
      <c r="L39" s="155">
        <f t="shared" si="16"/>
        <v>200</v>
      </c>
    </row>
    <row r="40" spans="1:12" ht="33" customHeight="1">
      <c r="A40" s="162" t="s">
        <v>43</v>
      </c>
      <c r="B40" s="165">
        <v>65</v>
      </c>
      <c r="C40" s="165">
        <v>1</v>
      </c>
      <c r="D40" s="165" t="s">
        <v>67</v>
      </c>
      <c r="E40" s="171" t="s">
        <v>78</v>
      </c>
      <c r="F40" s="159"/>
      <c r="G40" s="158"/>
      <c r="H40" s="158"/>
      <c r="I40" s="158"/>
      <c r="J40" s="155">
        <f>J41</f>
        <v>200</v>
      </c>
      <c r="K40" s="155">
        <f t="shared" ref="K40:L44" si="17">K41</f>
        <v>170.2</v>
      </c>
      <c r="L40" s="155">
        <f t="shared" si="17"/>
        <v>139.80000000000001</v>
      </c>
    </row>
    <row r="41" spans="1:12" ht="120">
      <c r="A41" s="162" t="s">
        <v>44</v>
      </c>
      <c r="B41" s="165">
        <v>65</v>
      </c>
      <c r="C41" s="165">
        <v>1</v>
      </c>
      <c r="D41" s="165" t="s">
        <v>67</v>
      </c>
      <c r="E41" s="171" t="s">
        <v>78</v>
      </c>
      <c r="F41" s="159" t="s">
        <v>69</v>
      </c>
      <c r="G41" s="158"/>
      <c r="H41" s="158"/>
      <c r="I41" s="158"/>
      <c r="J41" s="155">
        <f t="shared" ref="J41:J44" si="18">J42</f>
        <v>200</v>
      </c>
      <c r="K41" s="155">
        <f t="shared" si="17"/>
        <v>170.2</v>
      </c>
      <c r="L41" s="155">
        <f t="shared" si="17"/>
        <v>139.80000000000001</v>
      </c>
    </row>
    <row r="42" spans="1:12" ht="45">
      <c r="A42" s="162" t="s">
        <v>45</v>
      </c>
      <c r="B42" s="165">
        <v>65</v>
      </c>
      <c r="C42" s="165">
        <v>1</v>
      </c>
      <c r="D42" s="165" t="s">
        <v>67</v>
      </c>
      <c r="E42" s="171" t="s">
        <v>78</v>
      </c>
      <c r="F42" s="159" t="s">
        <v>70</v>
      </c>
      <c r="G42" s="158"/>
      <c r="H42" s="158"/>
      <c r="I42" s="158"/>
      <c r="J42" s="155">
        <f t="shared" si="18"/>
        <v>200</v>
      </c>
      <c r="K42" s="155">
        <f t="shared" si="17"/>
        <v>170.2</v>
      </c>
      <c r="L42" s="155">
        <f t="shared" si="17"/>
        <v>139.80000000000001</v>
      </c>
    </row>
    <row r="43" spans="1:12" ht="15">
      <c r="A43" s="169" t="s">
        <v>38</v>
      </c>
      <c r="B43" s="165">
        <v>65</v>
      </c>
      <c r="C43" s="165">
        <v>1</v>
      </c>
      <c r="D43" s="165" t="s">
        <v>67</v>
      </c>
      <c r="E43" s="171" t="s">
        <v>78</v>
      </c>
      <c r="F43" s="159" t="s">
        <v>70</v>
      </c>
      <c r="G43" s="160" t="s">
        <v>39</v>
      </c>
      <c r="H43" s="160"/>
      <c r="I43" s="160"/>
      <c r="J43" s="155">
        <f t="shared" si="18"/>
        <v>200</v>
      </c>
      <c r="K43" s="155">
        <f t="shared" si="17"/>
        <v>170.2</v>
      </c>
      <c r="L43" s="155">
        <f t="shared" si="17"/>
        <v>139.80000000000001</v>
      </c>
    </row>
    <row r="44" spans="1:12" ht="60">
      <c r="A44" s="31" t="s">
        <v>40</v>
      </c>
      <c r="B44" s="165">
        <v>65</v>
      </c>
      <c r="C44" s="165">
        <v>1</v>
      </c>
      <c r="D44" s="165" t="s">
        <v>67</v>
      </c>
      <c r="E44" s="171" t="s">
        <v>78</v>
      </c>
      <c r="F44" s="159" t="s">
        <v>70</v>
      </c>
      <c r="G44" s="160" t="s">
        <v>39</v>
      </c>
      <c r="H44" s="160" t="s">
        <v>41</v>
      </c>
      <c r="I44" s="160"/>
      <c r="J44" s="155">
        <f t="shared" si="18"/>
        <v>200</v>
      </c>
      <c r="K44" s="155">
        <f t="shared" si="17"/>
        <v>170.2</v>
      </c>
      <c r="L44" s="155">
        <f t="shared" si="17"/>
        <v>139.80000000000001</v>
      </c>
    </row>
    <row r="45" spans="1:12" ht="75.75" customHeight="1">
      <c r="A45" s="169" t="s">
        <v>182</v>
      </c>
      <c r="B45" s="165">
        <v>65</v>
      </c>
      <c r="C45" s="165">
        <v>1</v>
      </c>
      <c r="D45" s="165" t="s">
        <v>67</v>
      </c>
      <c r="E45" s="171" t="s">
        <v>78</v>
      </c>
      <c r="F45" s="159" t="s">
        <v>70</v>
      </c>
      <c r="G45" s="160" t="s">
        <v>39</v>
      </c>
      <c r="H45" s="160" t="s">
        <v>41</v>
      </c>
      <c r="I45" s="186" t="s">
        <v>176</v>
      </c>
      <c r="J45" s="155">
        <f>'Приложение 3'!J14</f>
        <v>200</v>
      </c>
      <c r="K45" s="155">
        <f>'Приложение 3'!K14</f>
        <v>170.2</v>
      </c>
      <c r="L45" s="155">
        <f>'Приложение 3'!L14</f>
        <v>139.80000000000001</v>
      </c>
    </row>
    <row r="46" spans="1:12" ht="17.25" customHeight="1">
      <c r="A46" s="169" t="str">
        <f>'Приложение 4'!A72</f>
        <v>Условно утвержденные расходы</v>
      </c>
      <c r="B46" s="171" t="s">
        <v>179</v>
      </c>
      <c r="C46" s="171" t="s">
        <v>8</v>
      </c>
      <c r="D46" s="171" t="s">
        <v>67</v>
      </c>
      <c r="E46" s="171" t="s">
        <v>180</v>
      </c>
      <c r="F46" s="166"/>
      <c r="G46" s="160"/>
      <c r="H46" s="160"/>
      <c r="I46" s="186"/>
      <c r="J46" s="155"/>
      <c r="K46" s="155">
        <f t="shared" ref="K46:L50" si="19">K47</f>
        <v>29.8</v>
      </c>
      <c r="L46" s="155">
        <f t="shared" si="19"/>
        <v>60.2</v>
      </c>
    </row>
    <row r="47" spans="1:12" ht="20.25" customHeight="1">
      <c r="A47" s="169" t="str">
        <f>'Приложение 4'!A73</f>
        <v>Иные бюджетные ассигнования</v>
      </c>
      <c r="B47" s="171" t="s">
        <v>179</v>
      </c>
      <c r="C47" s="171" t="s">
        <v>8</v>
      </c>
      <c r="D47" s="171" t="s">
        <v>67</v>
      </c>
      <c r="E47" s="171" t="s">
        <v>180</v>
      </c>
      <c r="F47" s="166" t="s">
        <v>73</v>
      </c>
      <c r="G47" s="160"/>
      <c r="H47" s="160"/>
      <c r="I47" s="186"/>
      <c r="J47" s="155"/>
      <c r="K47" s="155">
        <f t="shared" si="19"/>
        <v>29.8</v>
      </c>
      <c r="L47" s="155">
        <f t="shared" si="19"/>
        <v>60.2</v>
      </c>
    </row>
    <row r="48" spans="1:12" ht="19.5" customHeight="1">
      <c r="A48" s="169" t="str">
        <f>'Приложение 4'!A74</f>
        <v>Резервные средства</v>
      </c>
      <c r="B48" s="171" t="s">
        <v>179</v>
      </c>
      <c r="C48" s="171" t="s">
        <v>8</v>
      </c>
      <c r="D48" s="171" t="s">
        <v>67</v>
      </c>
      <c r="E48" s="171" t="s">
        <v>180</v>
      </c>
      <c r="F48" s="166" t="s">
        <v>75</v>
      </c>
      <c r="G48" s="160"/>
      <c r="H48" s="160"/>
      <c r="I48" s="186"/>
      <c r="J48" s="155"/>
      <c r="K48" s="155">
        <f t="shared" si="19"/>
        <v>29.8</v>
      </c>
      <c r="L48" s="155">
        <f t="shared" si="19"/>
        <v>60.2</v>
      </c>
    </row>
    <row r="49" spans="1:12" ht="19.5" customHeight="1">
      <c r="A49" s="169" t="str">
        <f>'Приложение 4'!A68</f>
        <v>Условно утвержденные расходы</v>
      </c>
      <c r="B49" s="171" t="s">
        <v>179</v>
      </c>
      <c r="C49" s="171" t="s">
        <v>8</v>
      </c>
      <c r="D49" s="171" t="s">
        <v>67</v>
      </c>
      <c r="E49" s="171" t="s">
        <v>180</v>
      </c>
      <c r="F49" s="166" t="s">
        <v>75</v>
      </c>
      <c r="G49" s="197" t="s">
        <v>178</v>
      </c>
      <c r="H49" s="160"/>
      <c r="I49" s="186"/>
      <c r="J49" s="155"/>
      <c r="K49" s="155">
        <f t="shared" si="19"/>
        <v>29.8</v>
      </c>
      <c r="L49" s="155">
        <f t="shared" si="19"/>
        <v>60.2</v>
      </c>
    </row>
    <row r="50" spans="1:12" ht="19.5" customHeight="1">
      <c r="A50" s="169" t="str">
        <f>'Приложение 4'!A69</f>
        <v>Условно утвержденные расходы</v>
      </c>
      <c r="B50" s="171" t="s">
        <v>179</v>
      </c>
      <c r="C50" s="171" t="s">
        <v>8</v>
      </c>
      <c r="D50" s="171" t="s">
        <v>67</v>
      </c>
      <c r="E50" s="171" t="s">
        <v>180</v>
      </c>
      <c r="F50" s="166" t="s">
        <v>75</v>
      </c>
      <c r="G50" s="197" t="s">
        <v>178</v>
      </c>
      <c r="H50" s="197" t="s">
        <v>178</v>
      </c>
      <c r="I50" s="186"/>
      <c r="J50" s="155"/>
      <c r="K50" s="155">
        <f t="shared" si="19"/>
        <v>29.8</v>
      </c>
      <c r="L50" s="155">
        <f t="shared" si="19"/>
        <v>60.2</v>
      </c>
    </row>
    <row r="51" spans="1:12" ht="78.75" customHeight="1">
      <c r="A51" s="169" t="s">
        <v>182</v>
      </c>
      <c r="B51" s="171" t="s">
        <v>179</v>
      </c>
      <c r="C51" s="171" t="s">
        <v>8</v>
      </c>
      <c r="D51" s="171" t="s">
        <v>67</v>
      </c>
      <c r="E51" s="171" t="s">
        <v>180</v>
      </c>
      <c r="F51" s="166" t="s">
        <v>75</v>
      </c>
      <c r="G51" s="197" t="s">
        <v>178</v>
      </c>
      <c r="H51" s="197" t="s">
        <v>178</v>
      </c>
      <c r="I51" s="197" t="s">
        <v>176</v>
      </c>
      <c r="J51" s="155"/>
      <c r="K51" s="155">
        <f>'Приложение 4'!J74</f>
        <v>29.8</v>
      </c>
      <c r="L51" s="155">
        <f>'Приложение 4'!K74</f>
        <v>60.2</v>
      </c>
    </row>
    <row r="52" spans="1:12" ht="60.75" customHeight="1">
      <c r="A52" s="31" t="str">
        <f>'Приложение 3'!A17</f>
        <v xml:space="preserve">Расходы в рамках обеспечения деятельности Администрации Трофимовщинского сельского поселения </v>
      </c>
      <c r="B52" s="165">
        <v>65</v>
      </c>
      <c r="C52" s="165">
        <v>2</v>
      </c>
      <c r="D52" s="165"/>
      <c r="E52" s="165"/>
      <c r="F52" s="163"/>
      <c r="G52" s="158"/>
      <c r="H52" s="158"/>
      <c r="I52" s="158"/>
      <c r="J52" s="155">
        <f>J53+J59</f>
        <v>445.2</v>
      </c>
      <c r="K52" s="155">
        <f t="shared" ref="K52:L52" si="20">K53+K59</f>
        <v>456.2</v>
      </c>
      <c r="L52" s="155">
        <f t="shared" si="20"/>
        <v>469</v>
      </c>
    </row>
    <row r="53" spans="1:12" ht="45">
      <c r="A53" s="162" t="s">
        <v>49</v>
      </c>
      <c r="B53" s="165">
        <v>65</v>
      </c>
      <c r="C53" s="165">
        <v>2</v>
      </c>
      <c r="D53" s="165" t="s">
        <v>67</v>
      </c>
      <c r="E53" s="171" t="s">
        <v>79</v>
      </c>
      <c r="F53" s="163"/>
      <c r="G53" s="158"/>
      <c r="H53" s="158"/>
      <c r="I53" s="158"/>
      <c r="J53" s="155">
        <f>J54</f>
        <v>300</v>
      </c>
      <c r="K53" s="155">
        <f t="shared" ref="K53:L53" si="21">K54</f>
        <v>300</v>
      </c>
      <c r="L53" s="155">
        <f t="shared" si="21"/>
        <v>300</v>
      </c>
    </row>
    <row r="54" spans="1:12" ht="120">
      <c r="A54" s="162" t="s">
        <v>44</v>
      </c>
      <c r="B54" s="165">
        <v>65</v>
      </c>
      <c r="C54" s="165">
        <v>2</v>
      </c>
      <c r="D54" s="165" t="s">
        <v>67</v>
      </c>
      <c r="E54" s="171" t="s">
        <v>79</v>
      </c>
      <c r="F54" s="163" t="s">
        <v>69</v>
      </c>
      <c r="G54" s="158"/>
      <c r="H54" s="158"/>
      <c r="I54" s="158"/>
      <c r="J54" s="155">
        <f t="shared" ref="J54:J57" si="22">J55</f>
        <v>300</v>
      </c>
      <c r="K54" s="155">
        <f t="shared" ref="K54:K57" si="23">K55</f>
        <v>300</v>
      </c>
      <c r="L54" s="155">
        <f t="shared" ref="L54:L57" si="24">L55</f>
        <v>300</v>
      </c>
    </row>
    <row r="55" spans="1:12" ht="45">
      <c r="A55" s="162" t="s">
        <v>45</v>
      </c>
      <c r="B55" s="165">
        <v>65</v>
      </c>
      <c r="C55" s="165">
        <v>2</v>
      </c>
      <c r="D55" s="165" t="s">
        <v>67</v>
      </c>
      <c r="E55" s="171" t="s">
        <v>79</v>
      </c>
      <c r="F55" s="163" t="s">
        <v>70</v>
      </c>
      <c r="G55" s="158"/>
      <c r="H55" s="158"/>
      <c r="I55" s="158"/>
      <c r="J55" s="155">
        <f t="shared" si="22"/>
        <v>300</v>
      </c>
      <c r="K55" s="155">
        <f t="shared" si="23"/>
        <v>300</v>
      </c>
      <c r="L55" s="155">
        <f t="shared" si="24"/>
        <v>300</v>
      </c>
    </row>
    <row r="56" spans="1:12" ht="19.5" customHeight="1">
      <c r="A56" s="169" t="s">
        <v>38</v>
      </c>
      <c r="B56" s="165">
        <v>65</v>
      </c>
      <c r="C56" s="165">
        <v>2</v>
      </c>
      <c r="D56" s="165" t="s">
        <v>67</v>
      </c>
      <c r="E56" s="171" t="s">
        <v>79</v>
      </c>
      <c r="F56" s="163" t="s">
        <v>70</v>
      </c>
      <c r="G56" s="160" t="s">
        <v>39</v>
      </c>
      <c r="H56" s="160"/>
      <c r="I56" s="160"/>
      <c r="J56" s="155">
        <f t="shared" si="22"/>
        <v>300</v>
      </c>
      <c r="K56" s="155">
        <f t="shared" si="23"/>
        <v>300</v>
      </c>
      <c r="L56" s="155">
        <f t="shared" si="24"/>
        <v>300</v>
      </c>
    </row>
    <row r="57" spans="1:12" ht="91.5" customHeight="1">
      <c r="A57" s="31" t="s">
        <v>46</v>
      </c>
      <c r="B57" s="165">
        <v>65</v>
      </c>
      <c r="C57" s="165">
        <v>2</v>
      </c>
      <c r="D57" s="165" t="s">
        <v>67</v>
      </c>
      <c r="E57" s="171" t="s">
        <v>79</v>
      </c>
      <c r="F57" s="163" t="s">
        <v>70</v>
      </c>
      <c r="G57" s="160" t="s">
        <v>39</v>
      </c>
      <c r="H57" s="160" t="s">
        <v>47</v>
      </c>
      <c r="I57" s="160"/>
      <c r="J57" s="155">
        <f t="shared" si="22"/>
        <v>300</v>
      </c>
      <c r="K57" s="155">
        <f t="shared" si="23"/>
        <v>300</v>
      </c>
      <c r="L57" s="155">
        <f t="shared" si="24"/>
        <v>300</v>
      </c>
    </row>
    <row r="58" spans="1:12" ht="77.25" customHeight="1">
      <c r="A58" s="169" t="s">
        <v>182</v>
      </c>
      <c r="B58" s="165">
        <v>65</v>
      </c>
      <c r="C58" s="165">
        <v>2</v>
      </c>
      <c r="D58" s="165" t="s">
        <v>67</v>
      </c>
      <c r="E58" s="165" t="s">
        <v>79</v>
      </c>
      <c r="F58" s="163" t="s">
        <v>70</v>
      </c>
      <c r="G58" s="160" t="s">
        <v>39</v>
      </c>
      <c r="H58" s="160" t="s">
        <v>47</v>
      </c>
      <c r="I58" s="186" t="s">
        <v>176</v>
      </c>
      <c r="J58" s="155">
        <f>'Приложение 3'!J20</f>
        <v>300</v>
      </c>
      <c r="K58" s="155">
        <f>'Приложение 3'!K20</f>
        <v>300</v>
      </c>
      <c r="L58" s="155">
        <f>'Приложение 3'!L20</f>
        <v>300</v>
      </c>
    </row>
    <row r="59" spans="1:12" ht="30.75" customHeight="1">
      <c r="A59" s="169" t="str">
        <f>'Приложение 3'!A21</f>
        <v>Расходы на обеспечение функций органов местного самоуправления</v>
      </c>
      <c r="B59" s="171" t="s">
        <v>179</v>
      </c>
      <c r="C59" s="171" t="s">
        <v>9</v>
      </c>
      <c r="D59" s="171" t="s">
        <v>67</v>
      </c>
      <c r="E59" s="171" t="s">
        <v>80</v>
      </c>
      <c r="F59" s="170"/>
      <c r="G59" s="160"/>
      <c r="H59" s="160"/>
      <c r="I59" s="186"/>
      <c r="J59" s="155">
        <f>J60</f>
        <v>145.19999999999999</v>
      </c>
      <c r="K59" s="155">
        <f>K60</f>
        <v>156.19999999999999</v>
      </c>
      <c r="L59" s="155">
        <f>L60</f>
        <v>169</v>
      </c>
    </row>
    <row r="60" spans="1:12" ht="45.75" customHeight="1">
      <c r="A60" s="169" t="s">
        <v>224</v>
      </c>
      <c r="B60" s="165">
        <v>65</v>
      </c>
      <c r="C60" s="165">
        <v>2</v>
      </c>
      <c r="D60" s="165" t="s">
        <v>67</v>
      </c>
      <c r="E60" s="165" t="s">
        <v>80</v>
      </c>
      <c r="F60" s="163" t="s">
        <v>71</v>
      </c>
      <c r="G60" s="158"/>
      <c r="H60" s="158"/>
      <c r="I60" s="158"/>
      <c r="J60" s="155">
        <f>J61+J65</f>
        <v>145.19999999999999</v>
      </c>
      <c r="K60" s="155">
        <f t="shared" ref="K60:L60" si="25">K61+K65</f>
        <v>156.19999999999999</v>
      </c>
      <c r="L60" s="155">
        <f t="shared" si="25"/>
        <v>169</v>
      </c>
    </row>
    <row r="61" spans="1:12" ht="60">
      <c r="A61" s="162" t="s">
        <v>48</v>
      </c>
      <c r="B61" s="165">
        <v>65</v>
      </c>
      <c r="C61" s="165">
        <v>2</v>
      </c>
      <c r="D61" s="165" t="s">
        <v>67</v>
      </c>
      <c r="E61" s="165" t="s">
        <v>80</v>
      </c>
      <c r="F61" s="163" t="s">
        <v>72</v>
      </c>
      <c r="G61" s="158"/>
      <c r="H61" s="158"/>
      <c r="I61" s="158"/>
      <c r="J61" s="155">
        <f>J62</f>
        <v>142.19999999999999</v>
      </c>
      <c r="K61" s="155">
        <f t="shared" ref="K61:K63" si="26">K62</f>
        <v>153.19999999999999</v>
      </c>
      <c r="L61" s="155">
        <f t="shared" ref="L61:L63" si="27">L62</f>
        <v>166</v>
      </c>
    </row>
    <row r="62" spans="1:12" ht="15">
      <c r="A62" s="169" t="s">
        <v>38</v>
      </c>
      <c r="B62" s="165">
        <v>65</v>
      </c>
      <c r="C62" s="165">
        <v>2</v>
      </c>
      <c r="D62" s="165" t="s">
        <v>67</v>
      </c>
      <c r="E62" s="165" t="s">
        <v>80</v>
      </c>
      <c r="F62" s="163" t="s">
        <v>72</v>
      </c>
      <c r="G62" s="160" t="s">
        <v>39</v>
      </c>
      <c r="H62" s="160"/>
      <c r="I62" s="160"/>
      <c r="J62" s="155">
        <f t="shared" ref="J62:J63" si="28">J63</f>
        <v>142.19999999999999</v>
      </c>
      <c r="K62" s="155">
        <f t="shared" si="26"/>
        <v>153.19999999999999</v>
      </c>
      <c r="L62" s="155">
        <f t="shared" si="27"/>
        <v>166</v>
      </c>
    </row>
    <row r="63" spans="1:12" ht="91.5" customHeight="1">
      <c r="A63" s="31" t="s">
        <v>46</v>
      </c>
      <c r="B63" s="165">
        <v>65</v>
      </c>
      <c r="C63" s="165">
        <v>2</v>
      </c>
      <c r="D63" s="165" t="s">
        <v>67</v>
      </c>
      <c r="E63" s="165" t="s">
        <v>80</v>
      </c>
      <c r="F63" s="163" t="s">
        <v>72</v>
      </c>
      <c r="G63" s="160" t="s">
        <v>39</v>
      </c>
      <c r="H63" s="160" t="s">
        <v>47</v>
      </c>
      <c r="I63" s="160"/>
      <c r="J63" s="155">
        <f t="shared" si="28"/>
        <v>142.19999999999999</v>
      </c>
      <c r="K63" s="155">
        <f t="shared" si="26"/>
        <v>153.19999999999999</v>
      </c>
      <c r="L63" s="155">
        <f t="shared" si="27"/>
        <v>166</v>
      </c>
    </row>
    <row r="64" spans="1:12" ht="74.25" customHeight="1">
      <c r="A64" s="169" t="s">
        <v>182</v>
      </c>
      <c r="B64" s="165">
        <v>65</v>
      </c>
      <c r="C64" s="165">
        <v>2</v>
      </c>
      <c r="D64" s="165" t="s">
        <v>67</v>
      </c>
      <c r="E64" s="165" t="s">
        <v>80</v>
      </c>
      <c r="F64" s="163" t="s">
        <v>72</v>
      </c>
      <c r="G64" s="160" t="s">
        <v>39</v>
      </c>
      <c r="H64" s="160" t="s">
        <v>47</v>
      </c>
      <c r="I64" s="186" t="s">
        <v>176</v>
      </c>
      <c r="J64" s="155">
        <f>'Приложение 3'!J23</f>
        <v>142.19999999999999</v>
      </c>
      <c r="K64" s="155">
        <f>'Приложение 3'!K23</f>
        <v>153.19999999999999</v>
      </c>
      <c r="L64" s="155">
        <f>'Приложение 3'!L23</f>
        <v>166</v>
      </c>
    </row>
    <row r="65" spans="1:12" ht="15">
      <c r="A65" s="162" t="s">
        <v>51</v>
      </c>
      <c r="B65" s="165">
        <v>65</v>
      </c>
      <c r="C65" s="165">
        <v>2</v>
      </c>
      <c r="D65" s="165" t="s">
        <v>67</v>
      </c>
      <c r="E65" s="165" t="s">
        <v>80</v>
      </c>
      <c r="F65" s="163" t="s">
        <v>73</v>
      </c>
      <c r="G65" s="158"/>
      <c r="H65" s="158"/>
      <c r="I65" s="158"/>
      <c r="J65" s="155">
        <f>J66</f>
        <v>3</v>
      </c>
      <c r="K65" s="155">
        <f t="shared" ref="K65:K68" si="29">K66</f>
        <v>3</v>
      </c>
      <c r="L65" s="155">
        <f t="shared" ref="L65:L68" si="30">L66</f>
        <v>3</v>
      </c>
    </row>
    <row r="66" spans="1:12" ht="30">
      <c r="A66" s="162" t="s">
        <v>52</v>
      </c>
      <c r="B66" s="165">
        <v>65</v>
      </c>
      <c r="C66" s="165">
        <v>2</v>
      </c>
      <c r="D66" s="165" t="s">
        <v>67</v>
      </c>
      <c r="E66" s="165" t="s">
        <v>80</v>
      </c>
      <c r="F66" s="163" t="s">
        <v>74</v>
      </c>
      <c r="G66" s="158"/>
      <c r="H66" s="158"/>
      <c r="I66" s="158"/>
      <c r="J66" s="155">
        <f t="shared" ref="J66:J68" si="31">J67</f>
        <v>3</v>
      </c>
      <c r="K66" s="155">
        <f t="shared" si="29"/>
        <v>3</v>
      </c>
      <c r="L66" s="155">
        <f t="shared" si="30"/>
        <v>3</v>
      </c>
    </row>
    <row r="67" spans="1:12" ht="15">
      <c r="A67" s="169" t="s">
        <v>38</v>
      </c>
      <c r="B67" s="165">
        <v>65</v>
      </c>
      <c r="C67" s="165">
        <v>2</v>
      </c>
      <c r="D67" s="165" t="s">
        <v>67</v>
      </c>
      <c r="E67" s="165" t="s">
        <v>80</v>
      </c>
      <c r="F67" s="163" t="s">
        <v>74</v>
      </c>
      <c r="G67" s="160" t="s">
        <v>39</v>
      </c>
      <c r="H67" s="160"/>
      <c r="I67" s="160"/>
      <c r="J67" s="155">
        <f t="shared" si="31"/>
        <v>3</v>
      </c>
      <c r="K67" s="155">
        <f t="shared" si="29"/>
        <v>3</v>
      </c>
      <c r="L67" s="155">
        <f t="shared" si="30"/>
        <v>3</v>
      </c>
    </row>
    <row r="68" spans="1:12" ht="92.25" customHeight="1">
      <c r="A68" s="31" t="s">
        <v>46</v>
      </c>
      <c r="B68" s="165">
        <v>65</v>
      </c>
      <c r="C68" s="165">
        <v>2</v>
      </c>
      <c r="D68" s="165" t="s">
        <v>67</v>
      </c>
      <c r="E68" s="165" t="s">
        <v>80</v>
      </c>
      <c r="F68" s="163" t="s">
        <v>74</v>
      </c>
      <c r="G68" s="160" t="s">
        <v>39</v>
      </c>
      <c r="H68" s="160" t="s">
        <v>47</v>
      </c>
      <c r="I68" s="160"/>
      <c r="J68" s="155">
        <f t="shared" si="31"/>
        <v>3</v>
      </c>
      <c r="K68" s="155">
        <f t="shared" si="29"/>
        <v>3</v>
      </c>
      <c r="L68" s="155">
        <f t="shared" si="30"/>
        <v>3</v>
      </c>
    </row>
    <row r="69" spans="1:12" ht="78.75" customHeight="1">
      <c r="A69" s="169" t="s">
        <v>182</v>
      </c>
      <c r="B69" s="165">
        <v>65</v>
      </c>
      <c r="C69" s="165">
        <v>2</v>
      </c>
      <c r="D69" s="165" t="s">
        <v>67</v>
      </c>
      <c r="E69" s="165" t="s">
        <v>80</v>
      </c>
      <c r="F69" s="163" t="s">
        <v>74</v>
      </c>
      <c r="G69" s="160" t="s">
        <v>39</v>
      </c>
      <c r="H69" s="160" t="s">
        <v>47</v>
      </c>
      <c r="I69" s="186" t="s">
        <v>176</v>
      </c>
      <c r="J69" s="155">
        <f>'Приложение 3'!J25</f>
        <v>3</v>
      </c>
      <c r="K69" s="155">
        <f>'Приложение 3'!K25</f>
        <v>3</v>
      </c>
      <c r="L69" s="155">
        <f>'Приложение 3'!L25</f>
        <v>3</v>
      </c>
    </row>
    <row r="70" spans="1:12" ht="44.25" customHeight="1">
      <c r="A70" s="208" t="s">
        <v>226</v>
      </c>
      <c r="B70" s="171" t="s">
        <v>82</v>
      </c>
      <c r="C70" s="171"/>
      <c r="D70" s="171"/>
      <c r="E70" s="171"/>
      <c r="F70" s="170"/>
      <c r="G70" s="160"/>
      <c r="H70" s="160"/>
      <c r="I70" s="186"/>
      <c r="J70" s="155">
        <f>J71</f>
        <v>212.89999999999998</v>
      </c>
      <c r="K70" s="155">
        <f t="shared" ref="K70:L70" si="32">K71</f>
        <v>212.89999999999998</v>
      </c>
      <c r="L70" s="155">
        <f t="shared" si="32"/>
        <v>212.89999999999998</v>
      </c>
    </row>
    <row r="71" spans="1:12" ht="44.25" customHeight="1">
      <c r="A71" s="169" t="s">
        <v>227</v>
      </c>
      <c r="B71" s="171" t="s">
        <v>82</v>
      </c>
      <c r="C71" s="171" t="s">
        <v>8</v>
      </c>
      <c r="D71" s="171"/>
      <c r="E71" s="171"/>
      <c r="F71" s="170"/>
      <c r="G71" s="160"/>
      <c r="H71" s="160"/>
      <c r="I71" s="186"/>
      <c r="J71" s="155">
        <f>J72+J78+J84</f>
        <v>212.89999999999998</v>
      </c>
      <c r="K71" s="155">
        <f t="shared" ref="K71:L71" si="33">K72+K78+K84</f>
        <v>212.89999999999998</v>
      </c>
      <c r="L71" s="155">
        <f t="shared" si="33"/>
        <v>212.89999999999998</v>
      </c>
    </row>
    <row r="72" spans="1:12" ht="45.75" customHeight="1">
      <c r="A72" s="169" t="str">
        <f>'Приложение 3'!A65</f>
        <v>Доплаты к пенсиям муниципальных служащих Республики Мордовия</v>
      </c>
      <c r="B72" s="171" t="s">
        <v>82</v>
      </c>
      <c r="C72" s="171" t="s">
        <v>8</v>
      </c>
      <c r="D72" s="171" t="s">
        <v>67</v>
      </c>
      <c r="E72" s="171" t="s">
        <v>85</v>
      </c>
      <c r="F72" s="170"/>
      <c r="G72" s="160"/>
      <c r="H72" s="160"/>
      <c r="I72" s="186"/>
      <c r="J72" s="155">
        <f t="shared" ref="J72:L76" si="34">J73</f>
        <v>207.7</v>
      </c>
      <c r="K72" s="155">
        <f t="shared" si="34"/>
        <v>207.7</v>
      </c>
      <c r="L72" s="155">
        <f t="shared" si="34"/>
        <v>207.7</v>
      </c>
    </row>
    <row r="73" spans="1:12" ht="33.75" customHeight="1">
      <c r="A73" s="169" t="str">
        <f>'Приложение 3'!A66</f>
        <v>Социальное обеспечение и иные выплаты населению</v>
      </c>
      <c r="B73" s="171" t="s">
        <v>82</v>
      </c>
      <c r="C73" s="171" t="s">
        <v>8</v>
      </c>
      <c r="D73" s="171" t="s">
        <v>67</v>
      </c>
      <c r="E73" s="171" t="s">
        <v>85</v>
      </c>
      <c r="F73" s="170" t="s">
        <v>76</v>
      </c>
      <c r="G73" s="160"/>
      <c r="H73" s="160"/>
      <c r="I73" s="186"/>
      <c r="J73" s="155">
        <f t="shared" si="34"/>
        <v>207.7</v>
      </c>
      <c r="K73" s="155">
        <f t="shared" si="34"/>
        <v>207.7</v>
      </c>
      <c r="L73" s="155">
        <f t="shared" si="34"/>
        <v>207.7</v>
      </c>
    </row>
    <row r="74" spans="1:12" ht="32.25" customHeight="1">
      <c r="A74" s="169" t="str">
        <f>'Приложение 3'!A67</f>
        <v>Публичные нормативные социальные выплаты гражданам</v>
      </c>
      <c r="B74" s="171" t="s">
        <v>82</v>
      </c>
      <c r="C74" s="171" t="s">
        <v>8</v>
      </c>
      <c r="D74" s="171" t="s">
        <v>67</v>
      </c>
      <c r="E74" s="171" t="s">
        <v>85</v>
      </c>
      <c r="F74" s="170" t="s">
        <v>77</v>
      </c>
      <c r="G74" s="160"/>
      <c r="H74" s="160"/>
      <c r="I74" s="186"/>
      <c r="J74" s="155">
        <f t="shared" si="34"/>
        <v>207.7</v>
      </c>
      <c r="K74" s="155">
        <f t="shared" si="34"/>
        <v>207.7</v>
      </c>
      <c r="L74" s="155">
        <f t="shared" si="34"/>
        <v>207.7</v>
      </c>
    </row>
    <row r="75" spans="1:12" ht="17.25" customHeight="1">
      <c r="A75" s="169" t="str">
        <f>'Приложение 3'!A61</f>
        <v>Социальная политика</v>
      </c>
      <c r="B75" s="171" t="s">
        <v>82</v>
      </c>
      <c r="C75" s="171" t="s">
        <v>8</v>
      </c>
      <c r="D75" s="171" t="s">
        <v>67</v>
      </c>
      <c r="E75" s="171" t="s">
        <v>85</v>
      </c>
      <c r="F75" s="170" t="s">
        <v>77</v>
      </c>
      <c r="G75" s="201" t="s">
        <v>17</v>
      </c>
      <c r="H75" s="160"/>
      <c r="I75" s="186"/>
      <c r="J75" s="155">
        <f t="shared" si="34"/>
        <v>207.7</v>
      </c>
      <c r="K75" s="155">
        <f t="shared" si="34"/>
        <v>207.7</v>
      </c>
      <c r="L75" s="155">
        <f t="shared" si="34"/>
        <v>207.7</v>
      </c>
    </row>
    <row r="76" spans="1:12" ht="15.75" customHeight="1">
      <c r="A76" s="169" t="str">
        <f>'Приложение 3'!A62</f>
        <v xml:space="preserve"> Пенсионное обеспечение</v>
      </c>
      <c r="B76" s="171" t="s">
        <v>82</v>
      </c>
      <c r="C76" s="171" t="s">
        <v>8</v>
      </c>
      <c r="D76" s="171" t="s">
        <v>67</v>
      </c>
      <c r="E76" s="171" t="s">
        <v>85</v>
      </c>
      <c r="F76" s="170" t="s">
        <v>77</v>
      </c>
      <c r="G76" s="201" t="s">
        <v>17</v>
      </c>
      <c r="H76" s="201" t="s">
        <v>39</v>
      </c>
      <c r="I76" s="186"/>
      <c r="J76" s="155">
        <f t="shared" si="34"/>
        <v>207.7</v>
      </c>
      <c r="K76" s="155">
        <f t="shared" si="34"/>
        <v>207.7</v>
      </c>
      <c r="L76" s="155">
        <f t="shared" si="34"/>
        <v>207.7</v>
      </c>
    </row>
    <row r="77" spans="1:12" ht="78.75" customHeight="1">
      <c r="A77" s="169" t="str">
        <f>A69</f>
        <v>Администрация Трофимовщинского сельского поселения Ромодановского муниципального района Республики Мордовия</v>
      </c>
      <c r="B77" s="171" t="s">
        <v>82</v>
      </c>
      <c r="C77" s="171" t="s">
        <v>8</v>
      </c>
      <c r="D77" s="171" t="s">
        <v>67</v>
      </c>
      <c r="E77" s="171" t="s">
        <v>85</v>
      </c>
      <c r="F77" s="170" t="s">
        <v>77</v>
      </c>
      <c r="G77" s="201" t="s">
        <v>17</v>
      </c>
      <c r="H77" s="201" t="s">
        <v>39</v>
      </c>
      <c r="I77" s="201" t="s">
        <v>176</v>
      </c>
      <c r="J77" s="155">
        <f>'Приложение 3'!J67</f>
        <v>207.7</v>
      </c>
      <c r="K77" s="155">
        <f>'Приложение 3'!K67</f>
        <v>207.7</v>
      </c>
      <c r="L77" s="155">
        <f>'Приложение 3'!L67</f>
        <v>207.7</v>
      </c>
    </row>
    <row r="78" spans="1:12" ht="78.75" customHeight="1">
      <c r="A78" s="169" t="str">
        <f>'Приложение 3'!A34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78" s="171" t="s">
        <v>82</v>
      </c>
      <c r="C78" s="171" t="s">
        <v>8</v>
      </c>
      <c r="D78" s="171" t="s">
        <v>67</v>
      </c>
      <c r="E78" s="171" t="s">
        <v>84</v>
      </c>
      <c r="F78" s="170"/>
      <c r="G78" s="201"/>
      <c r="H78" s="201"/>
      <c r="I78" s="201"/>
      <c r="J78" s="155">
        <f t="shared" ref="J78:L82" si="35">J79</f>
        <v>5</v>
      </c>
      <c r="K78" s="155">
        <f t="shared" si="35"/>
        <v>5</v>
      </c>
      <c r="L78" s="155">
        <f t="shared" si="35"/>
        <v>5</v>
      </c>
    </row>
    <row r="79" spans="1:12" ht="17.25" customHeight="1">
      <c r="A79" s="169" t="str">
        <f>'Приложение 3'!A35</f>
        <v>Иные бюджетные ассигнования</v>
      </c>
      <c r="B79" s="171" t="s">
        <v>82</v>
      </c>
      <c r="C79" s="171" t="s">
        <v>8</v>
      </c>
      <c r="D79" s="171" t="s">
        <v>67</v>
      </c>
      <c r="E79" s="171" t="s">
        <v>84</v>
      </c>
      <c r="F79" s="170" t="s">
        <v>73</v>
      </c>
      <c r="G79" s="201"/>
      <c r="H79" s="201"/>
      <c r="I79" s="201"/>
      <c r="J79" s="155">
        <f t="shared" si="35"/>
        <v>5</v>
      </c>
      <c r="K79" s="155">
        <f t="shared" si="35"/>
        <v>5</v>
      </c>
      <c r="L79" s="155">
        <f t="shared" si="35"/>
        <v>5</v>
      </c>
    </row>
    <row r="80" spans="1:12" ht="15.75" customHeight="1">
      <c r="A80" s="169" t="str">
        <f>'Приложение 3'!A36</f>
        <v>Резервные средства</v>
      </c>
      <c r="B80" s="171" t="s">
        <v>82</v>
      </c>
      <c r="C80" s="171" t="s">
        <v>8</v>
      </c>
      <c r="D80" s="171" t="s">
        <v>67</v>
      </c>
      <c r="E80" s="171" t="s">
        <v>84</v>
      </c>
      <c r="F80" s="170" t="s">
        <v>75</v>
      </c>
      <c r="G80" s="201"/>
      <c r="H80" s="201"/>
      <c r="I80" s="201"/>
      <c r="J80" s="155">
        <f t="shared" si="35"/>
        <v>5</v>
      </c>
      <c r="K80" s="155">
        <f t="shared" si="35"/>
        <v>5</v>
      </c>
      <c r="L80" s="155">
        <f t="shared" si="35"/>
        <v>5</v>
      </c>
    </row>
    <row r="81" spans="1:12" ht="20.25" customHeight="1">
      <c r="A81" s="169" t="str">
        <f>'Приложение 3'!A8</f>
        <v>Общегосударственные вопросы</v>
      </c>
      <c r="B81" s="171" t="s">
        <v>82</v>
      </c>
      <c r="C81" s="171" t="s">
        <v>8</v>
      </c>
      <c r="D81" s="171" t="s">
        <v>67</v>
      </c>
      <c r="E81" s="171" t="s">
        <v>84</v>
      </c>
      <c r="F81" s="170" t="s">
        <v>75</v>
      </c>
      <c r="G81" s="201" t="s">
        <v>39</v>
      </c>
      <c r="H81" s="201"/>
      <c r="I81" s="201"/>
      <c r="J81" s="155">
        <f t="shared" si="35"/>
        <v>5</v>
      </c>
      <c r="K81" s="155">
        <f t="shared" si="35"/>
        <v>5</v>
      </c>
      <c r="L81" s="155">
        <f t="shared" si="35"/>
        <v>5</v>
      </c>
    </row>
    <row r="82" spans="1:12" ht="15" customHeight="1">
      <c r="A82" s="169" t="str">
        <f>'Приложение 3'!A31</f>
        <v xml:space="preserve">Резервные фонды </v>
      </c>
      <c r="B82" s="171" t="s">
        <v>82</v>
      </c>
      <c r="C82" s="171" t="s">
        <v>8</v>
      </c>
      <c r="D82" s="171" t="s">
        <v>67</v>
      </c>
      <c r="E82" s="171" t="s">
        <v>84</v>
      </c>
      <c r="F82" s="170" t="s">
        <v>75</v>
      </c>
      <c r="G82" s="201" t="s">
        <v>39</v>
      </c>
      <c r="H82" s="201" t="s">
        <v>18</v>
      </c>
      <c r="I82" s="201"/>
      <c r="J82" s="155">
        <f t="shared" si="35"/>
        <v>5</v>
      </c>
      <c r="K82" s="155">
        <f t="shared" si="35"/>
        <v>5</v>
      </c>
      <c r="L82" s="155">
        <f t="shared" si="35"/>
        <v>5</v>
      </c>
    </row>
    <row r="83" spans="1:12" ht="78.75" customHeight="1">
      <c r="A83" s="169" t="str">
        <f>A77</f>
        <v>Администрация Трофимовщинского сельского поселения Ромодановского муниципального района Республики Мордовия</v>
      </c>
      <c r="B83" s="171" t="s">
        <v>82</v>
      </c>
      <c r="C83" s="171" t="s">
        <v>8</v>
      </c>
      <c r="D83" s="171" t="s">
        <v>67</v>
      </c>
      <c r="E83" s="171" t="s">
        <v>84</v>
      </c>
      <c r="F83" s="170" t="s">
        <v>75</v>
      </c>
      <c r="G83" s="201" t="s">
        <v>39</v>
      </c>
      <c r="H83" s="201" t="s">
        <v>18</v>
      </c>
      <c r="I83" s="201" t="s">
        <v>176</v>
      </c>
      <c r="J83" s="155">
        <f>'Приложение 3'!J36</f>
        <v>5</v>
      </c>
      <c r="K83" s="155">
        <f>'Приложение 3'!K36</f>
        <v>5</v>
      </c>
      <c r="L83" s="155">
        <f>'Приложение 3'!L36</f>
        <v>5</v>
      </c>
    </row>
    <row r="84" spans="1:12" ht="195">
      <c r="A84" s="162" t="s">
        <v>36</v>
      </c>
      <c r="B84" s="165">
        <v>89</v>
      </c>
      <c r="C84" s="165">
        <v>1</v>
      </c>
      <c r="D84" s="165" t="s">
        <v>67</v>
      </c>
      <c r="E84" s="165" t="s">
        <v>81</v>
      </c>
      <c r="F84" s="163"/>
      <c r="G84" s="158"/>
      <c r="H84" s="158"/>
      <c r="I84" s="158"/>
      <c r="J84" s="155">
        <f t="shared" ref="J84:L88" si="36">J85</f>
        <v>0.2</v>
      </c>
      <c r="K84" s="155">
        <f t="shared" si="36"/>
        <v>0.2</v>
      </c>
      <c r="L84" s="155">
        <f t="shared" si="36"/>
        <v>0.2</v>
      </c>
    </row>
    <row r="85" spans="1:12" ht="48.75" customHeight="1">
      <c r="A85" s="169" t="s">
        <v>224</v>
      </c>
      <c r="B85" s="165">
        <v>89</v>
      </c>
      <c r="C85" s="165">
        <v>1</v>
      </c>
      <c r="D85" s="165" t="s">
        <v>67</v>
      </c>
      <c r="E85" s="165" t="s">
        <v>81</v>
      </c>
      <c r="F85" s="163" t="s">
        <v>71</v>
      </c>
      <c r="G85" s="158"/>
      <c r="H85" s="158"/>
      <c r="I85" s="158"/>
      <c r="J85" s="155">
        <f t="shared" si="36"/>
        <v>0.2</v>
      </c>
      <c r="K85" s="155">
        <f t="shared" ref="K85:K88" si="37">K86</f>
        <v>0.2</v>
      </c>
      <c r="L85" s="155">
        <f t="shared" ref="L85:L88" si="38">L86</f>
        <v>0.2</v>
      </c>
    </row>
    <row r="86" spans="1:12" ht="60">
      <c r="A86" s="162" t="s">
        <v>48</v>
      </c>
      <c r="B86" s="165">
        <v>89</v>
      </c>
      <c r="C86" s="165">
        <v>1</v>
      </c>
      <c r="D86" s="165" t="s">
        <v>67</v>
      </c>
      <c r="E86" s="165" t="s">
        <v>81</v>
      </c>
      <c r="F86" s="163" t="s">
        <v>72</v>
      </c>
      <c r="G86" s="158"/>
      <c r="H86" s="158"/>
      <c r="I86" s="158"/>
      <c r="J86" s="155">
        <f t="shared" si="36"/>
        <v>0.2</v>
      </c>
      <c r="K86" s="155">
        <f t="shared" si="37"/>
        <v>0.2</v>
      </c>
      <c r="L86" s="155">
        <f t="shared" si="38"/>
        <v>0.2</v>
      </c>
    </row>
    <row r="87" spans="1:12" ht="15">
      <c r="A87" s="169" t="s">
        <v>38</v>
      </c>
      <c r="B87" s="165">
        <v>89</v>
      </c>
      <c r="C87" s="165">
        <v>1</v>
      </c>
      <c r="D87" s="165" t="s">
        <v>67</v>
      </c>
      <c r="E87" s="165" t="s">
        <v>81</v>
      </c>
      <c r="F87" s="163" t="s">
        <v>72</v>
      </c>
      <c r="G87" s="160" t="s">
        <v>39</v>
      </c>
      <c r="H87" s="160"/>
      <c r="I87" s="160"/>
      <c r="J87" s="155">
        <f t="shared" si="36"/>
        <v>0.2</v>
      </c>
      <c r="K87" s="155">
        <f t="shared" si="37"/>
        <v>0.2</v>
      </c>
      <c r="L87" s="155">
        <f t="shared" si="38"/>
        <v>0.2</v>
      </c>
    </row>
    <row r="88" spans="1:12" ht="89.25" customHeight="1">
      <c r="A88" s="31" t="s">
        <v>46</v>
      </c>
      <c r="B88" s="165">
        <v>89</v>
      </c>
      <c r="C88" s="165">
        <v>1</v>
      </c>
      <c r="D88" s="165" t="s">
        <v>67</v>
      </c>
      <c r="E88" s="165" t="s">
        <v>81</v>
      </c>
      <c r="F88" s="163" t="s">
        <v>72</v>
      </c>
      <c r="G88" s="160" t="s">
        <v>39</v>
      </c>
      <c r="H88" s="160" t="s">
        <v>47</v>
      </c>
      <c r="I88" s="160"/>
      <c r="J88" s="155">
        <f t="shared" si="36"/>
        <v>0.2</v>
      </c>
      <c r="K88" s="155">
        <f t="shared" si="37"/>
        <v>0.2</v>
      </c>
      <c r="L88" s="155">
        <f t="shared" si="38"/>
        <v>0.2</v>
      </c>
    </row>
    <row r="89" spans="1:12" ht="75" customHeight="1">
      <c r="A89" s="169" t="s">
        <v>182</v>
      </c>
      <c r="B89" s="165">
        <v>89</v>
      </c>
      <c r="C89" s="165">
        <v>1</v>
      </c>
      <c r="D89" s="165" t="s">
        <v>67</v>
      </c>
      <c r="E89" s="165" t="s">
        <v>81</v>
      </c>
      <c r="F89" s="163" t="s">
        <v>72</v>
      </c>
      <c r="G89" s="160" t="s">
        <v>39</v>
      </c>
      <c r="H89" s="160" t="s">
        <v>47</v>
      </c>
      <c r="I89" s="186" t="s">
        <v>176</v>
      </c>
      <c r="J89" s="155">
        <f>'Приложение 3'!J30</f>
        <v>0.2</v>
      </c>
      <c r="K89" s="155">
        <f>'Приложение 3'!K30</f>
        <v>0.2</v>
      </c>
      <c r="L89" s="155">
        <f>'Приложение 3'!L30</f>
        <v>0.2</v>
      </c>
    </row>
  </sheetData>
  <autoFilter ref="A1:L89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3" zoomScale="60" zoomScaleNormal="55" workbookViewId="0">
      <selection activeCell="D29" sqref="D29"/>
    </sheetView>
  </sheetViews>
  <sheetFormatPr defaultRowHeight="12.75"/>
  <cols>
    <col min="1" max="1" width="58.6640625" style="83" customWidth="1"/>
    <col min="2" max="2" width="125" style="83" customWidth="1"/>
    <col min="3" max="3" width="27" style="83" customWidth="1"/>
    <col min="4" max="4" width="30.83203125" style="83" customWidth="1"/>
    <col min="5" max="5" width="27.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32"/>
      <c r="C1" s="230" t="s">
        <v>173</v>
      </c>
      <c r="D1" s="230"/>
      <c r="E1" s="230"/>
      <c r="F1" s="82"/>
    </row>
    <row r="2" spans="1:7" ht="181.5" customHeight="1">
      <c r="A2" s="131"/>
      <c r="B2" s="130"/>
      <c r="C2" s="229" t="s">
        <v>216</v>
      </c>
      <c r="D2" s="229"/>
      <c r="E2" s="229"/>
      <c r="F2" s="49"/>
      <c r="G2" s="49"/>
    </row>
    <row r="3" spans="1:7" ht="13.15" customHeight="1">
      <c r="A3" s="228" t="s">
        <v>201</v>
      </c>
      <c r="B3" s="228"/>
      <c r="C3" s="228"/>
      <c r="D3" s="228"/>
      <c r="E3" s="228"/>
    </row>
    <row r="4" spans="1:7" ht="13.15" customHeight="1">
      <c r="A4" s="228"/>
      <c r="B4" s="228"/>
      <c r="C4" s="228"/>
      <c r="D4" s="228"/>
      <c r="E4" s="228"/>
    </row>
    <row r="5" spans="1:7" ht="83.25" customHeight="1">
      <c r="A5" s="228"/>
      <c r="B5" s="228"/>
      <c r="C5" s="228"/>
      <c r="D5" s="228"/>
      <c r="E5" s="228"/>
      <c r="F5" s="129"/>
    </row>
    <row r="6" spans="1:7" ht="23.25" customHeight="1">
      <c r="A6" s="128"/>
      <c r="B6" s="128"/>
      <c r="C6" s="127"/>
    </row>
    <row r="7" spans="1:7" ht="37.15" customHeight="1">
      <c r="A7" s="231" t="s">
        <v>25</v>
      </c>
      <c r="B7" s="232" t="s">
        <v>26</v>
      </c>
      <c r="C7" s="233" t="s">
        <v>27</v>
      </c>
      <c r="D7" s="233"/>
      <c r="E7" s="233"/>
    </row>
    <row r="8" spans="1:7" s="89" customFormat="1" ht="138.6" customHeight="1">
      <c r="A8" s="231"/>
      <c r="B8" s="232"/>
      <c r="C8" s="70" t="s">
        <v>30</v>
      </c>
      <c r="D8" s="70" t="s">
        <v>31</v>
      </c>
      <c r="E8" s="70" t="s">
        <v>198</v>
      </c>
      <c r="F8" s="90"/>
    </row>
    <row r="9" spans="1:7" s="105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6"/>
    </row>
    <row r="10" spans="1:7" s="105" customFormat="1" ht="44.45" customHeight="1">
      <c r="A10" s="121" t="s">
        <v>125</v>
      </c>
      <c r="B10" s="133" t="s">
        <v>154</v>
      </c>
      <c r="C10" s="123">
        <f>C11+C22+C14+C18</f>
        <v>0</v>
      </c>
      <c r="D10" s="123">
        <f>D11+D22+D14+D18</f>
        <v>0</v>
      </c>
      <c r="E10" s="123">
        <f>E11+E22+E14+E18</f>
        <v>0</v>
      </c>
      <c r="F10" s="106"/>
    </row>
    <row r="11" spans="1:7" s="105" customFormat="1" ht="55.5" customHeight="1">
      <c r="A11" s="121" t="s">
        <v>153</v>
      </c>
      <c r="B11" s="122" t="s">
        <v>122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6"/>
    </row>
    <row r="12" spans="1:7" s="105" customFormat="1" ht="54.75" customHeight="1">
      <c r="A12" s="121" t="s">
        <v>152</v>
      </c>
      <c r="B12" s="120" t="s">
        <v>194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6"/>
    </row>
    <row r="13" spans="1:7" s="105" customFormat="1" ht="57.75" customHeight="1">
      <c r="A13" s="121" t="s">
        <v>151</v>
      </c>
      <c r="B13" s="120" t="s">
        <v>193</v>
      </c>
      <c r="C13" s="116"/>
      <c r="D13" s="99"/>
      <c r="E13" s="99"/>
      <c r="F13" s="106"/>
    </row>
    <row r="14" spans="1:7" s="105" customFormat="1" ht="63" customHeight="1">
      <c r="A14" s="103" t="s">
        <v>150</v>
      </c>
      <c r="B14" s="119" t="s">
        <v>149</v>
      </c>
      <c r="C14" s="116">
        <f t="shared" ref="C14:E15" si="1">C15</f>
        <v>-40.1</v>
      </c>
      <c r="D14" s="115">
        <f t="shared" si="1"/>
        <v>-53.4</v>
      </c>
      <c r="E14" s="115">
        <f t="shared" si="1"/>
        <v>-66.8</v>
      </c>
      <c r="F14" s="106"/>
    </row>
    <row r="15" spans="1:7" s="105" customFormat="1" ht="57" customHeight="1">
      <c r="A15" s="103" t="s">
        <v>148</v>
      </c>
      <c r="B15" s="119" t="s">
        <v>147</v>
      </c>
      <c r="C15" s="116">
        <f t="shared" si="1"/>
        <v>-40.1</v>
      </c>
      <c r="D15" s="115">
        <f t="shared" si="1"/>
        <v>-53.4</v>
      </c>
      <c r="E15" s="115">
        <f t="shared" si="1"/>
        <v>-66.8</v>
      </c>
      <c r="F15" s="106"/>
    </row>
    <row r="16" spans="1:7" s="105" customFormat="1" ht="82.9" customHeight="1">
      <c r="A16" s="118" t="s">
        <v>146</v>
      </c>
      <c r="B16" s="117" t="s">
        <v>145</v>
      </c>
      <c r="C16" s="116">
        <f>SUM(C17)</f>
        <v>-40.1</v>
      </c>
      <c r="D16" s="115">
        <f>SUM(D17)</f>
        <v>-53.4</v>
      </c>
      <c r="E16" s="115">
        <f>SUM(E17)</f>
        <v>-66.8</v>
      </c>
      <c r="F16" s="106"/>
    </row>
    <row r="17" spans="1:6" s="105" customFormat="1" ht="77.45" customHeight="1">
      <c r="A17" s="103" t="s">
        <v>191</v>
      </c>
      <c r="B17" s="114" t="s">
        <v>190</v>
      </c>
      <c r="C17" s="113">
        <v>-40.1</v>
      </c>
      <c r="D17" s="113">
        <v>-53.4</v>
      </c>
      <c r="E17" s="113">
        <v>-66.8</v>
      </c>
      <c r="F17" s="106"/>
    </row>
    <row r="18" spans="1:6" s="105" customFormat="1" ht="48" customHeight="1">
      <c r="A18" s="110" t="s">
        <v>144</v>
      </c>
      <c r="B18" s="111" t="s">
        <v>143</v>
      </c>
      <c r="C18" s="207">
        <f t="shared" ref="C18:E20" si="2">C19</f>
        <v>0</v>
      </c>
      <c r="D18" s="85">
        <f t="shared" si="2"/>
        <v>0</v>
      </c>
      <c r="E18" s="85">
        <f t="shared" si="2"/>
        <v>0</v>
      </c>
      <c r="F18" s="106"/>
    </row>
    <row r="19" spans="1:6" s="105" customFormat="1" ht="57.6" customHeight="1">
      <c r="A19" s="110" t="s">
        <v>142</v>
      </c>
      <c r="B19" s="111" t="s">
        <v>141</v>
      </c>
      <c r="C19" s="207">
        <f t="shared" si="2"/>
        <v>0</v>
      </c>
      <c r="D19" s="85">
        <f t="shared" si="2"/>
        <v>0</v>
      </c>
      <c r="E19" s="85">
        <f t="shared" si="2"/>
        <v>0</v>
      </c>
      <c r="F19" s="106"/>
    </row>
    <row r="20" spans="1:6" s="105" customFormat="1" ht="77.45" customHeight="1">
      <c r="A20" s="112" t="s">
        <v>140</v>
      </c>
      <c r="B20" s="111" t="s">
        <v>139</v>
      </c>
      <c r="C20" s="207">
        <f t="shared" si="2"/>
        <v>0</v>
      </c>
      <c r="D20" s="85">
        <f t="shared" si="2"/>
        <v>0</v>
      </c>
      <c r="E20" s="85">
        <f t="shared" si="2"/>
        <v>0</v>
      </c>
      <c r="F20" s="106"/>
    </row>
    <row r="21" spans="1:6" s="105" customFormat="1" ht="101.45" customHeight="1">
      <c r="A21" s="112" t="s">
        <v>138</v>
      </c>
      <c r="B21" s="111" t="s">
        <v>192</v>
      </c>
      <c r="C21" s="207">
        <v>0</v>
      </c>
      <c r="D21" s="85">
        <v>0</v>
      </c>
      <c r="E21" s="85">
        <v>0</v>
      </c>
      <c r="F21" s="106"/>
    </row>
    <row r="22" spans="1:6" s="105" customFormat="1" ht="52.9" customHeight="1">
      <c r="A22" s="110" t="s">
        <v>137</v>
      </c>
      <c r="B22" s="109" t="s">
        <v>136</v>
      </c>
      <c r="C22" s="108">
        <v>40.1</v>
      </c>
      <c r="D22" s="107">
        <v>53.4</v>
      </c>
      <c r="E22" s="107">
        <v>66.8</v>
      </c>
      <c r="F22" s="106"/>
    </row>
    <row r="23" spans="1:6" s="97" customFormat="1" ht="40.15" customHeight="1">
      <c r="A23" s="101" t="s">
        <v>135</v>
      </c>
      <c r="B23" s="104" t="s">
        <v>134</v>
      </c>
      <c r="C23" s="99">
        <f t="shared" ref="C23:E24" si="3">SUM(C24)</f>
        <v>-1272.3999999999999</v>
      </c>
      <c r="D23" s="99">
        <f t="shared" si="3"/>
        <v>-1286.5999999999999</v>
      </c>
      <c r="E23" s="99">
        <f t="shared" si="3"/>
        <v>-1299.4000000000001</v>
      </c>
      <c r="F23" s="98"/>
    </row>
    <row r="24" spans="1:6" s="89" customFormat="1" ht="46.15" customHeight="1">
      <c r="A24" s="103" t="s">
        <v>133</v>
      </c>
      <c r="B24" s="102" t="s">
        <v>132</v>
      </c>
      <c r="C24" s="85">
        <f t="shared" si="3"/>
        <v>-1272.3999999999999</v>
      </c>
      <c r="D24" s="85">
        <f t="shared" si="3"/>
        <v>-1286.5999999999999</v>
      </c>
      <c r="E24" s="85">
        <f t="shared" si="3"/>
        <v>-1299.4000000000001</v>
      </c>
      <c r="F24" s="90"/>
    </row>
    <row r="25" spans="1:6" s="89" customFormat="1" ht="58.15" customHeight="1">
      <c r="A25" s="103" t="s">
        <v>189</v>
      </c>
      <c r="B25" s="102" t="s">
        <v>188</v>
      </c>
      <c r="C25" s="85">
        <f>-'Приложение 3'!J7</f>
        <v>-1272.3999999999999</v>
      </c>
      <c r="D25" s="85">
        <f>-'Приложение 3'!K7</f>
        <v>-1286.5999999999999</v>
      </c>
      <c r="E25" s="85">
        <f>-'Приложение 3'!L7</f>
        <v>-1299.4000000000001</v>
      </c>
      <c r="F25" s="90"/>
    </row>
    <row r="26" spans="1:6" s="97" customFormat="1" ht="43.15" customHeight="1">
      <c r="A26" s="101" t="s">
        <v>131</v>
      </c>
      <c r="B26" s="100" t="s">
        <v>130</v>
      </c>
      <c r="C26" s="99">
        <f t="shared" ref="C26:E27" si="4">SUM(C27)</f>
        <v>1312.4999999999998</v>
      </c>
      <c r="D26" s="99">
        <f t="shared" si="4"/>
        <v>1340</v>
      </c>
      <c r="E26" s="99">
        <f t="shared" si="4"/>
        <v>1366.2</v>
      </c>
      <c r="F26" s="98"/>
    </row>
    <row r="27" spans="1:6" s="89" customFormat="1" ht="47.45" customHeight="1">
      <c r="A27" s="96" t="s">
        <v>129</v>
      </c>
      <c r="B27" s="95" t="s">
        <v>128</v>
      </c>
      <c r="C27" s="85">
        <f t="shared" si="4"/>
        <v>1312.4999999999998</v>
      </c>
      <c r="D27" s="85">
        <f t="shared" si="4"/>
        <v>1340</v>
      </c>
      <c r="E27" s="85">
        <f t="shared" si="4"/>
        <v>1366.2</v>
      </c>
      <c r="F27" s="90"/>
    </row>
    <row r="28" spans="1:6" s="89" customFormat="1" ht="56.45" customHeight="1">
      <c r="A28" s="94" t="s">
        <v>127</v>
      </c>
      <c r="B28" s="93" t="s">
        <v>126</v>
      </c>
      <c r="C28" s="85">
        <f>'Приложение 3'!J7+'прил 6'!C22</f>
        <v>1312.4999999999998</v>
      </c>
      <c r="D28" s="85">
        <f>'Приложение 3'!K7+'прил 6'!D22</f>
        <v>1340</v>
      </c>
      <c r="E28" s="85">
        <f>'Приложение 3'!L7+'прил 6'!E22</f>
        <v>1366.2</v>
      </c>
      <c r="F28" s="90"/>
    </row>
    <row r="29" spans="1:6" s="89" customFormat="1" ht="78.75" customHeight="1">
      <c r="A29" s="92" t="s">
        <v>125</v>
      </c>
      <c r="B29" s="91" t="s">
        <v>184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174</v>
      </c>
      <c r="C30" s="86">
        <v>957.9</v>
      </c>
      <c r="D30" s="85">
        <v>968.9</v>
      </c>
      <c r="E30" s="85">
        <v>981.7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26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36"/>
      <c r="C1" s="236"/>
      <c r="D1" s="236"/>
      <c r="E1" s="236"/>
      <c r="F1" s="82"/>
    </row>
    <row r="2" spans="1:7" s="78" customFormat="1" ht="27" customHeight="1">
      <c r="A2" s="80"/>
      <c r="B2" s="79"/>
      <c r="C2" s="79"/>
      <c r="D2" s="237" t="s">
        <v>175</v>
      </c>
      <c r="E2" s="237"/>
      <c r="F2" s="81"/>
    </row>
    <row r="3" spans="1:7" s="78" customFormat="1" ht="151.5" customHeight="1">
      <c r="A3" s="80"/>
      <c r="B3" s="79"/>
      <c r="C3" s="79"/>
      <c r="D3" s="238" t="s">
        <v>217</v>
      </c>
      <c r="E3" s="238"/>
      <c r="F3" s="49"/>
      <c r="G3" s="49"/>
    </row>
    <row r="4" spans="1:7" ht="15.6" customHeight="1">
      <c r="A4" s="239" t="s">
        <v>202</v>
      </c>
      <c r="B4" s="239"/>
      <c r="C4" s="239"/>
      <c r="D4" s="239"/>
      <c r="E4" s="239"/>
    </row>
    <row r="5" spans="1:7" ht="15.6" customHeight="1">
      <c r="A5" s="239"/>
      <c r="B5" s="239"/>
      <c r="C5" s="239"/>
      <c r="D5" s="239"/>
      <c r="E5" s="239"/>
      <c r="F5" s="77"/>
    </row>
    <row r="6" spans="1:7" ht="103.9" customHeight="1">
      <c r="A6" s="239"/>
      <c r="B6" s="239"/>
      <c r="C6" s="239"/>
      <c r="D6" s="239"/>
      <c r="E6" s="239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40" t="s">
        <v>28</v>
      </c>
      <c r="B8" s="241" t="s">
        <v>124</v>
      </c>
      <c r="C8" s="242" t="s">
        <v>29</v>
      </c>
      <c r="D8" s="243"/>
      <c r="E8" s="243"/>
      <c r="F8" s="72"/>
      <c r="G8" s="71"/>
    </row>
    <row r="9" spans="1:7" s="52" customFormat="1" ht="31.15" customHeight="1">
      <c r="A9" s="240"/>
      <c r="B9" s="241"/>
      <c r="C9" s="70" t="s">
        <v>30</v>
      </c>
      <c r="D9" s="70" t="s">
        <v>31</v>
      </c>
      <c r="E9" s="70" t="s">
        <v>198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34" t="s">
        <v>19</v>
      </c>
      <c r="B11" s="235"/>
      <c r="C11" s="65"/>
      <c r="D11" s="62"/>
      <c r="E11" s="62"/>
      <c r="F11" s="53"/>
    </row>
    <row r="12" spans="1:7" s="52" customFormat="1" ht="54.6" customHeight="1">
      <c r="A12" s="60" t="s">
        <v>123</v>
      </c>
      <c r="B12" s="64" t="s">
        <v>122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120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119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183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121</v>
      </c>
      <c r="C16" s="58">
        <f>C19</f>
        <v>-40.1</v>
      </c>
      <c r="D16" s="58">
        <f>D19</f>
        <v>-53.4</v>
      </c>
      <c r="E16" s="58">
        <f>E19</f>
        <v>-66.8</v>
      </c>
      <c r="F16" s="53"/>
    </row>
    <row r="17" spans="1:6" s="52" customFormat="1" ht="29.45" customHeight="1">
      <c r="A17" s="60"/>
      <c r="B17" s="59" t="s">
        <v>120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119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183</v>
      </c>
      <c r="C19" s="54">
        <f>'прил 6'!C17</f>
        <v>-40.1</v>
      </c>
      <c r="D19" s="54">
        <f>'прил 6'!D17</f>
        <v>-53.4</v>
      </c>
      <c r="E19" s="54">
        <f>'прил 6'!E17</f>
        <v>-66.8</v>
      </c>
      <c r="F19" s="53"/>
    </row>
    <row r="20" spans="1:6" s="52" customFormat="1" ht="36" customHeight="1">
      <c r="A20" s="56"/>
      <c r="B20" s="55" t="s">
        <v>19</v>
      </c>
      <c r="C20" s="54">
        <f>C14+C19</f>
        <v>-40.1</v>
      </c>
      <c r="D20" s="54">
        <f>D14+D19</f>
        <v>-53.4</v>
      </c>
      <c r="E20" s="54">
        <f>E14+E19</f>
        <v>-66.8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Цыплова Таисия Васильевна</cp:lastModifiedBy>
  <cp:lastPrinted>2022-07-18T11:33:26Z</cp:lastPrinted>
  <dcterms:created xsi:type="dcterms:W3CDTF">2006-09-16T00:00:00Z</dcterms:created>
  <dcterms:modified xsi:type="dcterms:W3CDTF">2022-11-23T07:07:42Z</dcterms:modified>
</cp:coreProperties>
</file>