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3'!$A$1:$L$84</definedName>
    <definedName name="_xlnm._FilterDatabase" localSheetId="3" hidden="1">'Приложение 4'!$A$1:$K$84</definedName>
    <definedName name="_xlnm._FilterDatabase" localSheetId="4" hidden="1">'Приложение 5'!$A$1:$L$108</definedName>
    <definedName name="Z_146E8F15_80AC_4549_8E02_D6058BD21F29_.wvu.FilterData" localSheetId="2" hidden="1">'Приложение 3'!$A$1:$L$84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3'!$A$1:$L$84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5'!$A$6:$L$108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3'!$A$1:$L$84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7" i="6"/>
  <c r="A86"/>
  <c r="A88"/>
  <c r="J88"/>
  <c r="J87" s="1"/>
  <c r="J86" s="1"/>
  <c r="J85" s="1"/>
  <c r="J84" s="1"/>
  <c r="J83" s="1"/>
  <c r="A59"/>
  <c r="A60"/>
  <c r="A61"/>
  <c r="A62"/>
  <c r="A63"/>
  <c r="A64"/>
  <c r="J64"/>
  <c r="J63" s="1"/>
  <c r="J62" s="1"/>
  <c r="J61" s="1"/>
  <c r="J60" s="1"/>
  <c r="J59" s="1"/>
  <c r="I31" i="4"/>
  <c r="I30" s="1"/>
  <c r="I29" s="1"/>
  <c r="A15"/>
  <c r="I17"/>
  <c r="I16" s="1"/>
  <c r="I15" s="1"/>
  <c r="A29" i="3"/>
  <c r="A29" i="4" s="1"/>
  <c r="A30" i="3"/>
  <c r="A84" i="6" s="1"/>
  <c r="A31" i="3"/>
  <c r="A31" i="4" s="1"/>
  <c r="J30" i="3"/>
  <c r="J29" s="1"/>
  <c r="A30" i="4" l="1"/>
  <c r="A83" i="6"/>
  <c r="A85"/>
  <c r="A16" i="3"/>
  <c r="A16" i="4" s="1"/>
  <c r="A17" i="3"/>
  <c r="A17" i="4" s="1"/>
  <c r="J16" i="3"/>
  <c r="J15" s="1"/>
  <c r="C18" i="2"/>
  <c r="C13"/>
  <c r="C16"/>
  <c r="C19"/>
  <c r="A72" i="6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9"/>
  <c r="A10"/>
  <c r="A13"/>
  <c r="A14"/>
  <c r="A15"/>
  <c r="K66" i="4"/>
  <c r="K65" s="1"/>
  <c r="K64" s="1"/>
  <c r="K63" s="1"/>
  <c r="J66"/>
  <c r="J65" s="1"/>
  <c r="J64" s="1"/>
  <c r="J63" s="1"/>
  <c r="I66"/>
  <c r="I65" s="1"/>
  <c r="I64" s="1"/>
  <c r="I63" s="1"/>
  <c r="A64"/>
  <c r="A63"/>
  <c r="A65" i="3" l="1"/>
  <c r="A66"/>
  <c r="L65"/>
  <c r="L64" s="1"/>
  <c r="L63" s="1"/>
  <c r="K65"/>
  <c r="K64" s="1"/>
  <c r="K63" s="1"/>
  <c r="J65"/>
  <c r="J64" s="1"/>
  <c r="J63" s="1"/>
  <c r="A90" i="6"/>
  <c r="A89"/>
  <c r="A23"/>
  <c r="A8"/>
  <c r="A16"/>
  <c r="D13" i="2"/>
  <c r="K77" i="4"/>
  <c r="I59"/>
  <c r="I58" s="1"/>
  <c r="I57" s="1"/>
  <c r="I56" s="1"/>
  <c r="A65" i="6"/>
  <c r="A45"/>
  <c r="A34"/>
  <c r="A31"/>
  <c r="A29"/>
  <c r="A25"/>
  <c r="A24"/>
  <c r="A67" i="4"/>
  <c r="A57"/>
  <c r="A56"/>
  <c r="A55"/>
  <c r="A48"/>
  <c r="A45"/>
  <c r="A20"/>
  <c r="A10"/>
  <c r="A19" s="1"/>
  <c r="A19" i="3"/>
  <c r="A80" s="1"/>
  <c r="A80" i="4" s="1"/>
  <c r="I77"/>
  <c r="K51" i="3"/>
  <c r="K49"/>
  <c r="L102" i="6"/>
  <c r="L101" s="1"/>
  <c r="L100" s="1"/>
  <c r="L99" s="1"/>
  <c r="L98" s="1"/>
  <c r="L97" s="1"/>
  <c r="K102"/>
  <c r="K101" s="1"/>
  <c r="K100" s="1"/>
  <c r="K99" s="1"/>
  <c r="K98" s="1"/>
  <c r="K97" s="1"/>
  <c r="J102"/>
  <c r="J101" s="1"/>
  <c r="J100" s="1"/>
  <c r="J99" s="1"/>
  <c r="J98" s="1"/>
  <c r="J97" s="1"/>
  <c r="A101"/>
  <c r="A100"/>
  <c r="A99"/>
  <c r="A98"/>
  <c r="A97"/>
  <c r="L96"/>
  <c r="L95" s="1"/>
  <c r="L94" s="1"/>
  <c r="L93" s="1"/>
  <c r="L92" s="1"/>
  <c r="L91" s="1"/>
  <c r="K96"/>
  <c r="K95" s="1"/>
  <c r="K94" s="1"/>
  <c r="K93" s="1"/>
  <c r="K92" s="1"/>
  <c r="K91" s="1"/>
  <c r="J96"/>
  <c r="J95" s="1"/>
  <c r="J94" s="1"/>
  <c r="J93" s="1"/>
  <c r="J92" s="1"/>
  <c r="J91" s="1"/>
  <c r="A96"/>
  <c r="A102" s="1"/>
  <c r="A95"/>
  <c r="A94"/>
  <c r="A93"/>
  <c r="A92"/>
  <c r="A91"/>
  <c r="K59" i="4"/>
  <c r="K58" s="1"/>
  <c r="K57" s="1"/>
  <c r="K56" s="1"/>
  <c r="K55" s="1"/>
  <c r="K54" s="1"/>
  <c r="K53" s="1"/>
  <c r="K70"/>
  <c r="K84"/>
  <c r="L58" i="6" s="1"/>
  <c r="L57" s="1"/>
  <c r="L56" s="1"/>
  <c r="L55" s="1"/>
  <c r="L54" s="1"/>
  <c r="L53" s="1"/>
  <c r="J84" i="4"/>
  <c r="K58" i="6" s="1"/>
  <c r="K57" s="1"/>
  <c r="K56" s="1"/>
  <c r="K55" s="1"/>
  <c r="K54" s="1"/>
  <c r="K53" s="1"/>
  <c r="L83" i="3"/>
  <c r="K83" i="4" s="1"/>
  <c r="K83" i="3"/>
  <c r="J83" i="4" s="1"/>
  <c r="A84"/>
  <c r="A55" i="6" s="1"/>
  <c r="A83" i="4"/>
  <c r="A54" i="6" s="1"/>
  <c r="A82" i="4"/>
  <c r="A53" i="6" s="1"/>
  <c r="A81" i="4"/>
  <c r="A79"/>
  <c r="A57" i="6" s="1"/>
  <c r="A78" i="4"/>
  <c r="A56" i="6" s="1"/>
  <c r="L25" i="3"/>
  <c r="K58"/>
  <c r="K57" s="1"/>
  <c r="K55" s="1"/>
  <c r="K54" s="1"/>
  <c r="K53" s="1"/>
  <c r="L58"/>
  <c r="L57" s="1"/>
  <c r="L55" s="1"/>
  <c r="L54" s="1"/>
  <c r="L53" s="1"/>
  <c r="J58"/>
  <c r="J57" s="1"/>
  <c r="J55" s="1"/>
  <c r="J54" s="1"/>
  <c r="J53" s="1"/>
  <c r="E27" i="2"/>
  <c r="E26" s="1"/>
  <c r="D27"/>
  <c r="D26" s="1"/>
  <c r="C27"/>
  <c r="C26" s="1"/>
  <c r="E24"/>
  <c r="D24"/>
  <c r="C24"/>
  <c r="E22"/>
  <c r="D22"/>
  <c r="C22"/>
  <c r="E14"/>
  <c r="E13" s="1"/>
  <c r="D14"/>
  <c r="C14"/>
  <c r="A65" i="4" l="1"/>
  <c r="A11" i="6"/>
  <c r="A12"/>
  <c r="A66" i="4"/>
  <c r="L56" i="3"/>
  <c r="K48"/>
  <c r="K82"/>
  <c r="L82"/>
  <c r="E21" i="2"/>
  <c r="E12" s="1"/>
  <c r="D21"/>
  <c r="D12" s="1"/>
  <c r="C21"/>
  <c r="C12" s="1"/>
  <c r="I55" i="4"/>
  <c r="I54" s="1"/>
  <c r="I53" s="1"/>
  <c r="K56" i="3"/>
  <c r="J56"/>
  <c r="E11" i="2" l="1"/>
  <c r="D11"/>
  <c r="C11"/>
  <c r="J82" i="4"/>
  <c r="K81" i="3"/>
  <c r="L81"/>
  <c r="K82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0" i="4"/>
  <c r="K49" s="1"/>
  <c r="J50"/>
  <c r="J49" s="1"/>
  <c r="I50"/>
  <c r="I49" s="1"/>
  <c r="L49" i="3"/>
  <c r="J49"/>
  <c r="L108" i="6"/>
  <c r="L107" s="1"/>
  <c r="L106" s="1"/>
  <c r="L105" s="1"/>
  <c r="L104" s="1"/>
  <c r="L103" s="1"/>
  <c r="L90" s="1"/>
  <c r="L89" s="1"/>
  <c r="K108"/>
  <c r="K107" s="1"/>
  <c r="K106" s="1"/>
  <c r="K105" s="1"/>
  <c r="K104" s="1"/>
  <c r="K103" s="1"/>
  <c r="K90" s="1"/>
  <c r="K89" s="1"/>
  <c r="L82"/>
  <c r="L81" s="1"/>
  <c r="L80" s="1"/>
  <c r="L79" s="1"/>
  <c r="L78" s="1"/>
  <c r="K82"/>
  <c r="K81" s="1"/>
  <c r="K80" s="1"/>
  <c r="K79" s="1"/>
  <c r="K78" s="1"/>
  <c r="L77"/>
  <c r="L76" s="1"/>
  <c r="L75" s="1"/>
  <c r="L74" s="1"/>
  <c r="L73" s="1"/>
  <c r="K77"/>
  <c r="K76" s="1"/>
  <c r="K75" s="1"/>
  <c r="K74" s="1"/>
  <c r="K73" s="1"/>
  <c r="K72" s="1"/>
  <c r="L71"/>
  <c r="L70" s="1"/>
  <c r="L69" s="1"/>
  <c r="L68" s="1"/>
  <c r="L67" s="1"/>
  <c r="L66" s="1"/>
  <c r="K71"/>
  <c r="K70" s="1"/>
  <c r="K69" s="1"/>
  <c r="K68" s="1"/>
  <c r="K67" s="1"/>
  <c r="K66" s="1"/>
  <c r="K65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L22"/>
  <c r="L21" s="1"/>
  <c r="L20" s="1"/>
  <c r="L19" s="1"/>
  <c r="L18" s="1"/>
  <c r="L17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8"/>
  <c r="J107" s="1"/>
  <c r="J106" s="1"/>
  <c r="J105" s="1"/>
  <c r="J104" s="1"/>
  <c r="J103" s="1"/>
  <c r="J90" s="1"/>
  <c r="J89" s="1"/>
  <c r="J82"/>
  <c r="J81" s="1"/>
  <c r="J80" s="1"/>
  <c r="J79" s="1"/>
  <c r="J78" s="1"/>
  <c r="J77"/>
  <c r="J76" s="1"/>
  <c r="J75" s="1"/>
  <c r="J74" s="1"/>
  <c r="J73" s="1"/>
  <c r="J71"/>
  <c r="J70" s="1"/>
  <c r="J69" s="1"/>
  <c r="J68" s="1"/>
  <c r="J67" s="1"/>
  <c r="J66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30"/>
  <c r="J29" s="1"/>
  <c r="J28" s="1"/>
  <c r="J27" s="1"/>
  <c r="J26" s="1"/>
  <c r="J25" s="1"/>
  <c r="J24" s="1"/>
  <c r="K76" i="4"/>
  <c r="K75" s="1"/>
  <c r="J77"/>
  <c r="J76" s="1"/>
  <c r="J75" s="1"/>
  <c r="I76"/>
  <c r="I75" s="1"/>
  <c r="K69"/>
  <c r="K68" s="1"/>
  <c r="J70"/>
  <c r="J69" s="1"/>
  <c r="J68" s="1"/>
  <c r="I70"/>
  <c r="I69" s="1"/>
  <c r="I68" s="1"/>
  <c r="J59"/>
  <c r="J58" s="1"/>
  <c r="J57" s="1"/>
  <c r="J56" s="1"/>
  <c r="K52"/>
  <c r="K51" s="1"/>
  <c r="J52"/>
  <c r="J51" s="1"/>
  <c r="I52"/>
  <c r="I51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L76" i="3"/>
  <c r="L75" s="1"/>
  <c r="K76"/>
  <c r="K75" s="1"/>
  <c r="J76"/>
  <c r="I11" i="4" l="1"/>
  <c r="I10" s="1"/>
  <c r="I9" s="1"/>
  <c r="L65" i="6"/>
  <c r="L45" s="1"/>
  <c r="J72"/>
  <c r="L72"/>
  <c r="K74" i="4"/>
  <c r="K73" s="1"/>
  <c r="K72" s="1"/>
  <c r="K71" s="1"/>
  <c r="L74" i="3"/>
  <c r="L73" s="1"/>
  <c r="L72" s="1"/>
  <c r="L71" s="1"/>
  <c r="K45" i="6"/>
  <c r="J74" i="4"/>
  <c r="J73" s="1"/>
  <c r="J72" s="1"/>
  <c r="J71" s="1"/>
  <c r="K74" i="3"/>
  <c r="K73" s="1"/>
  <c r="K72" s="1"/>
  <c r="K71" s="1"/>
  <c r="I74" i="4"/>
  <c r="I73" s="1"/>
  <c r="I72" s="1"/>
  <c r="I71" s="1"/>
  <c r="L16" i="6"/>
  <c r="L8" s="1"/>
  <c r="J16"/>
  <c r="J8" s="1"/>
  <c r="K16"/>
  <c r="K8" s="1"/>
  <c r="I67" i="4"/>
  <c r="I62" s="1"/>
  <c r="J67"/>
  <c r="J62" s="1"/>
  <c r="K81"/>
  <c r="L80" i="3"/>
  <c r="J81" i="4"/>
  <c r="K80" i="3"/>
  <c r="J55" i="4"/>
  <c r="J54" s="1"/>
  <c r="J53" s="1"/>
  <c r="I24"/>
  <c r="I20" s="1"/>
  <c r="K24"/>
  <c r="K20" s="1"/>
  <c r="J24"/>
  <c r="J20" s="1"/>
  <c r="K34" i="6"/>
  <c r="K33" s="1"/>
  <c r="K32" s="1"/>
  <c r="K31" s="1"/>
  <c r="K48" i="4"/>
  <c r="K47" s="1"/>
  <c r="K46" s="1"/>
  <c r="K45" s="1"/>
  <c r="K44" s="1"/>
  <c r="K43" s="1"/>
  <c r="J48"/>
  <c r="J47" s="1"/>
  <c r="J46" s="1"/>
  <c r="J45" s="1"/>
  <c r="J44" s="1"/>
  <c r="J43" s="1"/>
  <c r="I48"/>
  <c r="I47" s="1"/>
  <c r="I46" s="1"/>
  <c r="I45" s="1"/>
  <c r="I44" s="1"/>
  <c r="I43" s="1"/>
  <c r="J34" i="6"/>
  <c r="J33" s="1"/>
  <c r="J32" s="1"/>
  <c r="J31" s="1"/>
  <c r="L34"/>
  <c r="L33" s="1"/>
  <c r="L32" s="1"/>
  <c r="L31" s="1"/>
  <c r="I41" i="4"/>
  <c r="K41"/>
  <c r="J41"/>
  <c r="J32"/>
  <c r="I32"/>
  <c r="K32"/>
  <c r="K67"/>
  <c r="K62" s="1"/>
  <c r="J65" i="6" l="1"/>
  <c r="J45" s="1"/>
  <c r="J80" i="4"/>
  <c r="K79" i="3"/>
  <c r="L79"/>
  <c r="K80" i="4"/>
  <c r="K23" i="6"/>
  <c r="K7" s="1"/>
  <c r="J23"/>
  <c r="L23"/>
  <c r="L7" s="1"/>
  <c r="J61" i="4"/>
  <c r="J60" s="1"/>
  <c r="K61"/>
  <c r="K60" s="1"/>
  <c r="I61"/>
  <c r="I60" s="1"/>
  <c r="J19"/>
  <c r="J18" s="1"/>
  <c r="J8" s="1"/>
  <c r="I19"/>
  <c r="I18" s="1"/>
  <c r="K19"/>
  <c r="K18" s="1"/>
  <c r="K8" s="1"/>
  <c r="J7" i="6" l="1"/>
  <c r="I8" i="4"/>
  <c r="I7" s="1"/>
  <c r="K79"/>
  <c r="L78" i="3"/>
  <c r="K78" i="4" s="1"/>
  <c r="K7" s="1"/>
  <c r="J79"/>
  <c r="K78" i="3"/>
  <c r="J78" i="4" s="1"/>
  <c r="J7" s="1"/>
  <c r="L69" i="3"/>
  <c r="L68" s="1"/>
  <c r="K69"/>
  <c r="K68" s="1"/>
  <c r="J69"/>
  <c r="J68" s="1"/>
  <c r="J67" l="1"/>
  <c r="J62" s="1"/>
  <c r="L67"/>
  <c r="L62" s="1"/>
  <c r="K67"/>
  <c r="K62" s="1"/>
  <c r="L61" l="1"/>
  <c r="L60" s="1"/>
  <c r="J61"/>
  <c r="J60" s="1"/>
  <c r="K61"/>
  <c r="K60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J13" i="3" l="1"/>
  <c r="J51"/>
  <c r="J75"/>
  <c r="J41"/>
  <c r="J40"/>
  <c r="J39" s="1"/>
  <c r="J38" s="1"/>
  <c r="J37" s="1"/>
  <c r="J35"/>
  <c r="J34" s="1"/>
  <c r="J33" s="1"/>
  <c r="J27"/>
  <c r="J25"/>
  <c r="J22"/>
  <c r="J21" s="1"/>
  <c r="L51"/>
  <c r="L41"/>
  <c r="L40"/>
  <c r="L39" s="1"/>
  <c r="L38" s="1"/>
  <c r="L37" s="1"/>
  <c r="L35"/>
  <c r="L34" s="1"/>
  <c r="L33" s="1"/>
  <c r="L27"/>
  <c r="L24" s="1"/>
  <c r="L22"/>
  <c r="L21" s="1"/>
  <c r="K41"/>
  <c r="K40"/>
  <c r="K39" s="1"/>
  <c r="K38" s="1"/>
  <c r="K37" s="1"/>
  <c r="K35"/>
  <c r="K34" s="1"/>
  <c r="K33" s="1"/>
  <c r="K27"/>
  <c r="K25"/>
  <c r="K22"/>
  <c r="K21" s="1"/>
  <c r="K13"/>
  <c r="K12" s="1"/>
  <c r="K11" s="1"/>
  <c r="K10" s="1"/>
  <c r="K9" s="1"/>
  <c r="J74" l="1"/>
  <c r="J73" s="1"/>
  <c r="J72" s="1"/>
  <c r="J71" s="1"/>
  <c r="J24"/>
  <c r="J20" s="1"/>
  <c r="K24"/>
  <c r="K20" s="1"/>
  <c r="L20"/>
  <c r="J48"/>
  <c r="J47" s="1"/>
  <c r="J46" s="1"/>
  <c r="J45" s="1"/>
  <c r="J44" s="1"/>
  <c r="J43" s="1"/>
  <c r="K47"/>
  <c r="K46" s="1"/>
  <c r="K45" s="1"/>
  <c r="K44" s="1"/>
  <c r="K43" s="1"/>
  <c r="L48"/>
  <c r="L47" s="1"/>
  <c r="L46" s="1"/>
  <c r="L45" s="1"/>
  <c r="L44" s="1"/>
  <c r="L43" s="1"/>
  <c r="J12"/>
  <c r="L12"/>
  <c r="L11" s="1"/>
  <c r="L10" s="1"/>
  <c r="L9" s="1"/>
  <c r="K32"/>
  <c r="J32"/>
  <c r="L32"/>
  <c r="J11" l="1"/>
  <c r="J10" s="1"/>
  <c r="J9" s="1"/>
  <c r="K19"/>
  <c r="K18" s="1"/>
  <c r="K8" s="1"/>
  <c r="L19"/>
  <c r="L18" s="1"/>
  <c r="L8" s="1"/>
  <c r="J19"/>
  <c r="J18" s="1"/>
  <c r="J8" l="1"/>
  <c r="J7" s="1"/>
  <c r="K7"/>
  <c r="L7"/>
  <c r="C27" i="14" l="1"/>
  <c r="C26" s="1"/>
  <c r="D24"/>
  <c r="D23" s="1"/>
  <c r="D27"/>
  <c r="D26" s="1"/>
  <c r="E27"/>
  <c r="E26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<sst xmlns="http://schemas.openxmlformats.org/spreadsheetml/2006/main" count="1736" uniqueCount="254">
  <si>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</si>
  <si>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</si>
  <si>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</si>
  <si>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</si>
  <si>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</si>
  <si>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</si>
  <si>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</si>
  <si>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</si>
  <si>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</si>
  <si>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</si>
  <si>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</si>
  <si>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</si>
  <si>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</si>
  <si>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</si>
  <si>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</si>
  <si>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</si>
  <si>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</si>
  <si>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</si>
  <si>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</si>
  <si>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</si>
  <si>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</si>
  <si>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</si>
  <si>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</si>
  <si>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</si>
  <si>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</si>
  <si>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</si>
  <si>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</si>
  <si>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</si>
  <si>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</si>
  <si>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</si>
  <si>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</si>
  <si>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</si>
  <si>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</si>
  <si>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</si>
  <si>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</si>
  <si>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</si>
  <si>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</si>
  <si>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</si>
  <si>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</si>
  <si>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</si>
  <si>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</si>
  <si>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</si>
  <si>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</si>
  <si>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</si>
  <si>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</si>
  <si>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</si>
  <si>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</si>
  <si>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</si>
  <si>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</si>
  <si>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</si>
  <si>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</si>
  <si>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</si>
  <si>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</si>
  <si>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</si>
  <si>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</si>
  <si>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</si>
  <si>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</si>
  <si>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</si>
  <si>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</si>
  <si>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</si>
  <si>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</si>
  <si>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</si>
  <si>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</si>
  <si>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</si>
  <si>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</si>
  <si>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</si>
  <si>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</si>
  <si>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</si>
  <si>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</si>
  <si>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</si>
  <si>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</si>
  <si>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</si>
  <si>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</si>
  <si>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</si>
  <si>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</si>
  <si>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</si>
  <si>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</si>
  <si>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</si>
  <si>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</si>
  <si>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</si>
  <si>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</si>
  <si>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</si>
  <si>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</si>
  <si>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</si>
  <si>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</si>
  <si>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</si>
  <si>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</si>
  <si>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</si>
  <si>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</si>
  <si>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</si>
  <si>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</si>
  <si>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</si>
  <si>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</si>
  <si>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</si>
  <si>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</si>
  <si>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</si>
  <si>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</si>
  <si>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</si>
  <si>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</si>
  <si>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</si>
  <si>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</si>
  <si>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</si>
  <si>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</si>
  <si>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</si>
  <si>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</si>
  <si>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</si>
  <si>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</si>
  <si>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</si>
  <si>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</si>
  <si>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</si>
  <si>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</si>
  <si>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</si>
  <si>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</si>
  <si>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</si>
  <si>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</si>
  <si>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</si>
  <si>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</si>
  <si>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</si>
  <si>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</si>
  <si>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</si>
  <si>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</si>
  <si>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</si>
  <si>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</si>
  <si>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</si>
  <si>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</si>
  <si>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</si>
  <si>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</si>
  <si>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</si>
  <si>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</si>
  <si>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</si>
  <si>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</si>
  <si>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</si>
  <si>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</si>
  <si>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</si>
  <si>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</si>
  <si>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</si>
  <si>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</si>
  <si>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</si>
  <si>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</si>
  <si>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</si>
  <si>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</si>
  <si>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</si>
  <si>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</si>
  <si>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</si>
  <si>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</si>
  <si>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</si>
  <si>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</si>
  <si>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</si>
  <si>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</si>
  <si>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</si>
  <si>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</si>
  <si>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</si>
  <si>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</si>
  <si>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</si>
  <si>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</si>
  <si>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</si>
  <si>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</si>
  <si>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</si>
  <si>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</si>
  <si>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</si>
  <si>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</si>
  <si>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</si>
  <si>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</si>
  <si>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</si>
  <si>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</si>
  <si>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</si>
  <si>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</si>
  <si>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</si>
  <si>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</si>
  <si>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</si>
  <si>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</si>
  <si>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</si>
  <si>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</si>
  <si>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</si>
  <si>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</si>
  <si>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</si>
  <si>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</si>
  <si>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</si>
  <si>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</si>
  <si>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</si>
  <si>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</si>
  <si>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</si>
  <si>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</si>
  <si>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</si>
  <si>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</si>
  <si>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</si>
  <si>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</si>
  <si>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</si>
  <si>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</si>
  <si>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</si>
  <si>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</si>
  <si>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</si>
  <si>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</si>
  <si>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</si>
  <si>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</si>
  <si>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</si>
  <si>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</si>
  <si>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</si>
  <si>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</si>
  <si>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</si>
  <si>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</si>
  <si>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НОРМАТИВЫ 
РАСПРЕДЕЛЕНИЯ ДОХОДОВ МЕЖДУ БЮДЖЕТОМ ЛИПКИНСКОГО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Липкинского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</si>
  <si>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</si>
  <si>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</si>
  <si>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</si>
  <si>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</si>
  <si>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</si>
  <si>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</si>
  <si>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ЛИПКИНСКОГО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</si>
  <si>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</si>
  <si>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</si>
  <si>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</si>
  <si>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</si>
  <si>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</si>
  <si>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</si>
  <si>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</si>
  <si>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</si>
  <si>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</si>
  <si>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</si>
  <si>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</si>
  <si>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</si>
  <si>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</si>
  <si>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</si>
  <si>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</si>
  <si>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</si>
  <si>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</si>
  <si>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</si>
  <si>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</si>
  <si>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</si>
  <si>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</si>
  <si>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</si>
  <si>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</si>
  <si>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</si>
  <si>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</si>
  <si>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</si>
  <si>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</si>
  <si>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2 02 29999 10 0000 150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</si>
  <si>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</si>
  <si>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</si>
  <si>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</si>
  <si>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</si>
  <si>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</si>
  <si>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</si>
  <si>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</si>
  <si>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решению  Совета депутатов Липкинского сельского поселения Ромодановского муниципального района  Республики Мордовия «О бюджете Липкинского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</si>
  <si>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</si>
  <si>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</si>
  <si>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 
к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</si>
  <si>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 Ромодановского муниципального района Республики Мордовия на 2023 год и на  плановый период 2024 и 2025 годов"</t>
  </si>
  <si>
    <t>к 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2023 год и на плановый период 2024 и 2025 годов"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</si>
  <si>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</si>
  <si>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</si>
  <si>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Липкинского сельского поселения Ромодановского муниципального района Республики Мордовия</t>
  </si>
  <si>
    <t>Условно утвержденные расходы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</si>
</sst>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4" fontId="0" fillId="0" borderId="0">
      <alignment vertical="top" wrapText="1"/>
    </xf>
    <xf numFmtId="0" fontId="18" fillId="0" borderId="0"/>
    <xf numFmtId="0" fontId="16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28" fillId="0" borderId="0"/>
    <xf numFmtId="0" fontId="28" fillId="0" borderId="0"/>
    <xf numFmtId="164" fontId="15" fillId="0" borderId="0">
      <alignment vertical="top" wrapText="1"/>
    </xf>
    <xf numFmtId="0" fontId="28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1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61" fillId="33" borderId="0" applyNumberFormat="0" applyBorder="0" applyAlignment="0" applyProtection="0"/>
    <xf numFmtId="0" fontId="65" fillId="34" borderId="67" applyNumberFormat="0" applyAlignment="0" applyProtection="0"/>
    <xf numFmtId="0" fontId="67" fillId="35" borderId="70" applyNumberFormat="0" applyAlignment="0" applyProtection="0"/>
    <xf numFmtId="0" fontId="6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7" borderId="67" applyNumberFormat="0" applyAlignment="0" applyProtection="0"/>
    <xf numFmtId="0" fontId="66" fillId="0" borderId="69" applyNumberFormat="0" applyFill="0" applyAlignment="0" applyProtection="0"/>
    <xf numFmtId="0" fontId="62" fillId="38" borderId="0" applyNumberFormat="0" applyBorder="0" applyAlignment="0" applyProtection="0"/>
    <xf numFmtId="0" fontId="7" fillId="39" borderId="71" applyNumberFormat="0" applyFont="0" applyAlignment="0" applyProtection="0"/>
    <xf numFmtId="0" fontId="64" fillId="34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4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10" applyFont="1" applyBorder="1"/>
    <xf numFmtId="0" fontId="22" fillId="0" borderId="0" xfId="8" applyFont="1" applyFill="1" applyAlignment="1">
      <alignment vertical="center" wrapText="1"/>
    </xf>
    <xf numFmtId="0" fontId="22" fillId="0" borderId="0" xfId="10" applyFont="1" applyBorder="1" applyAlignment="1">
      <alignment horizontal="left"/>
    </xf>
    <xf numFmtId="4" fontId="22" fillId="0" borderId="0" xfId="10" applyNumberFormat="1" applyFont="1" applyBorder="1"/>
    <xf numFmtId="0" fontId="44" fillId="0" borderId="0" xfId="10" applyFont="1" applyBorder="1"/>
    <xf numFmtId="0" fontId="44" fillId="0" borderId="0" xfId="10" applyFont="1" applyBorder="1" applyAlignment="1">
      <alignment horizontal="left"/>
    </xf>
    <xf numFmtId="165" fontId="45" fillId="0" borderId="5" xfId="10" applyNumberFormat="1" applyFont="1" applyBorder="1" applyAlignment="1">
      <alignment horizontal="right"/>
    </xf>
    <xf numFmtId="0" fontId="44" fillId="0" borderId="56" xfId="8" applyFont="1" applyFill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5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Border="1" applyAlignment="1">
      <alignment horizontal="right"/>
    </xf>
    <xf numFmtId="0" fontId="22" fillId="0" borderId="0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49" fillId="0" borderId="0" xfId="8" applyFont="1" applyFill="1" applyAlignment="1">
      <alignment horizontal="left" vertical="top" wrapText="1"/>
    </xf>
    <xf numFmtId="0" fontId="21" fillId="0" borderId="0" xfId="8" applyFont="1" applyFill="1" applyAlignment="1">
      <alignment horizontal="left" wrapText="1"/>
    </xf>
    <xf numFmtId="0" fontId="19" fillId="0" borderId="0" xfId="10" applyFont="1" applyBorder="1"/>
    <xf numFmtId="0" fontId="50" fillId="0" borderId="0" xfId="8" applyFont="1" applyAlignment="1">
      <alignment horizontal="right"/>
    </xf>
    <xf numFmtId="0" fontId="33" fillId="0" borderId="0" xfId="10" applyBorder="1" applyAlignment="1">
      <alignment horizontal="center"/>
    </xf>
    <xf numFmtId="0" fontId="51" fillId="0" borderId="0" xfId="8" applyFont="1" applyFill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 applyBorder="1"/>
    <xf numFmtId="0" fontId="19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165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 applyBorder="1"/>
    <xf numFmtId="0" fontId="52" fillId="0" borderId="0" xfId="195" applyFont="1" applyBorder="1" applyAlignment="1">
      <alignment horizontal="left"/>
    </xf>
    <xf numFmtId="167" fontId="46" fillId="0" borderId="8" xfId="195" applyNumberFormat="1" applyFont="1" applyBorder="1" applyAlignment="1">
      <alignment horizontal="center"/>
    </xf>
    <xf numFmtId="167" fontId="46" fillId="0" borderId="8" xfId="195" applyNumberFormat="1" applyFont="1" applyFill="1" applyBorder="1" applyAlignment="1">
      <alignment horizontal="center"/>
    </xf>
    <xf numFmtId="49" fontId="47" fillId="0" borderId="5" xfId="195" applyNumberFormat="1" applyFont="1" applyFill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167" fontId="46" fillId="0" borderId="5" xfId="195" applyNumberFormat="1" applyFont="1" applyFill="1" applyBorder="1" applyAlignment="1">
      <alignment horizontal="center"/>
    </xf>
    <xf numFmtId="49" fontId="44" fillId="0" borderId="5" xfId="195" applyNumberFormat="1" applyFont="1" applyFill="1" applyBorder="1" applyAlignment="1">
      <alignment horizontal="left" wrapText="1"/>
    </xf>
    <xf numFmtId="49" fontId="44" fillId="0" borderId="56" xfId="195" applyNumberFormat="1" applyFont="1" applyFill="1" applyBorder="1" applyAlignment="1">
      <alignment horizontal="center" vertical="center"/>
    </xf>
    <xf numFmtId="167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Fill="1" applyBorder="1" applyAlignment="1">
      <alignment horizontal="left" wrapText="1"/>
    </xf>
    <xf numFmtId="167" fontId="46" fillId="0" borderId="56" xfId="195" applyNumberFormat="1" applyFont="1" applyBorder="1" applyAlignment="1">
      <alignment horizontal="center"/>
    </xf>
    <xf numFmtId="167" fontId="46" fillId="0" borderId="56" xfId="195" applyNumberFormat="1" applyFont="1" applyFill="1" applyBorder="1" applyAlignment="1">
      <alignment horizontal="center"/>
    </xf>
    <xf numFmtId="49" fontId="44" fillId="0" borderId="57" xfId="195" applyNumberFormat="1" applyFont="1" applyFill="1" applyBorder="1" applyAlignment="1">
      <alignment horizontal="left" wrapText="1"/>
    </xf>
    <xf numFmtId="49" fontId="44" fillId="0" borderId="57" xfId="195" applyNumberFormat="1" applyFont="1" applyFill="1" applyBorder="1" applyAlignment="1">
      <alignment horizontal="center" vertical="center"/>
    </xf>
    <xf numFmtId="49" fontId="44" fillId="0" borderId="56" xfId="195" applyNumberFormat="1" applyFont="1" applyFill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7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 applyAlignment="1"/>
    <xf numFmtId="0" fontId="22" fillId="0" borderId="0" xfId="195" applyFont="1" applyBorder="1" applyAlignment="1"/>
    <xf numFmtId="0" fontId="48" fillId="0" borderId="0" xfId="195" applyFont="1" applyBorder="1" applyAlignment="1">
      <alignment horizontal="left" wrapText="1"/>
    </xf>
    <xf numFmtId="0" fontId="33" fillId="0" borderId="0" xfId="195" applyBorder="1" applyAlignment="1"/>
    <xf numFmtId="0" fontId="53" fillId="0" borderId="0" xfId="195" applyFont="1" applyBorder="1" applyAlignment="1">
      <alignment horizontal="left"/>
    </xf>
    <xf numFmtId="0" fontId="46" fillId="0" borderId="0" xfId="8" applyFont="1" applyAlignme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Border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Fill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Fill="1" applyAlignment="1">
      <alignment vertical="center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8" fillId="0" borderId="5" xfId="298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8" applyNumberFormat="1" applyFill="1" applyBorder="1"/>
    <xf numFmtId="0" fontId="29" fillId="0" borderId="5" xfId="5" applyFont="1" applyFill="1" applyBorder="1" applyAlignment="1">
      <alignment horizontal="left" vertical="top" wrapText="1"/>
    </xf>
    <xf numFmtId="0" fontId="30" fillId="0" borderId="5" xfId="301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1" applyFont="1" applyFill="1" applyBorder="1" applyAlignment="1">
      <alignment horizontal="left" vertical="top" wrapText="1"/>
    </xf>
    <xf numFmtId="49" fontId="14" fillId="0" borderId="5" xfId="299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2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9" applyNumberFormat="1" applyFont="1" applyFill="1" applyBorder="1" applyAlignment="1">
      <alignment horizontal="left" wrapText="1"/>
    </xf>
    <xf numFmtId="0" fontId="22" fillId="0" borderId="5" xfId="5" applyFont="1" applyBorder="1" applyAlignment="1">
      <alignment horizontal="center" vertical="center" wrapText="1"/>
    </xf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17" fillId="7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0" fontId="24" fillId="7" borderId="5" xfId="1" applyFont="1" applyFill="1" applyBorder="1" applyAlignment="1">
      <alignment horizontal="justify" vertical="top" wrapText="1"/>
    </xf>
    <xf numFmtId="49" fontId="30" fillId="8" borderId="1" xfId="305" applyNumberFormat="1" applyFont="1" applyFill="1" applyBorder="1" applyProtection="1">
      <alignment horizontal="center"/>
    </xf>
    <xf numFmtId="0" fontId="30" fillId="8" borderId="16" xfId="304" applyNumberFormat="1" applyFont="1" applyFill="1" applyAlignment="1" applyProtection="1">
      <alignment wrapText="1"/>
    </xf>
    <xf numFmtId="49" fontId="30" fillId="0" borderId="1" xfId="305" applyNumberFormat="1" applyFont="1" applyBorder="1" applyProtection="1">
      <alignment horizontal="center"/>
    </xf>
    <xf numFmtId="0" fontId="30" fillId="0" borderId="16" xfId="304" applyNumberFormat="1" applyFont="1" applyAlignment="1" applyProtection="1">
      <alignment wrapText="1"/>
    </xf>
    <xf numFmtId="49" fontId="30" fillId="7" borderId="1" xfId="305" applyNumberFormat="1" applyFont="1" applyFill="1" applyBorder="1" applyProtection="1">
      <alignment horizontal="center"/>
    </xf>
    <xf numFmtId="0" fontId="30" fillId="7" borderId="16" xfId="304" applyNumberFormat="1" applyFont="1" applyFill="1" applyAlignment="1" applyProtection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Fill="1" applyBorder="1"/>
    <xf numFmtId="49" fontId="6" fillId="0" borderId="5" xfId="302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30" fillId="0" borderId="5" xfId="0" applyNumberFormat="1" applyFont="1" applyFill="1" applyBorder="1" applyAlignment="1">
      <alignment vertical="top" wrapText="1"/>
    </xf>
    <xf numFmtId="49" fontId="5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49" fontId="24" fillId="0" borderId="5" xfId="5" applyNumberFormat="1" applyFont="1" applyFill="1" applyBorder="1" applyAlignment="1">
      <alignment horizontal="left"/>
    </xf>
    <xf numFmtId="49" fontId="3" fillId="0" borderId="5" xfId="298" applyNumberFormat="1" applyFont="1" applyFill="1" applyBorder="1"/>
    <xf numFmtId="49" fontId="17" fillId="0" borderId="5" xfId="5" applyNumberFormat="1" applyFont="1" applyFill="1" applyBorder="1" applyAlignment="1">
      <alignment horizontal="left" wrapText="1"/>
    </xf>
    <xf numFmtId="165" fontId="20" fillId="0" borderId="5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" fontId="29" fillId="2" borderId="5" xfId="5" applyNumberFormat="1" applyFont="1" applyFill="1" applyBorder="1" applyAlignment="1">
      <alignment horizontal="left" vertical="top" wrapText="1"/>
    </xf>
    <xf numFmtId="49" fontId="2" fillId="0" borderId="5" xfId="298" applyNumberFormat="1" applyFont="1" applyFill="1" applyBorder="1"/>
    <xf numFmtId="0" fontId="17" fillId="7" borderId="73" xfId="1" applyFont="1" applyFill="1" applyBorder="1" applyAlignment="1">
      <alignment horizontal="center" vertical="top"/>
    </xf>
    <xf numFmtId="0" fontId="30" fillId="7" borderId="16" xfId="126" applyNumberFormat="1" applyFont="1" applyFill="1" applyBorder="1" applyAlignment="1" applyProtection="1">
      <alignment wrapText="1"/>
    </xf>
    <xf numFmtId="0" fontId="30" fillId="0" borderId="16" xfId="126" applyNumberFormat="1" applyFont="1" applyFill="1" applyBorder="1" applyAlignment="1" applyProtection="1">
      <alignment wrapText="1"/>
    </xf>
    <xf numFmtId="49" fontId="1" fillId="0" borderId="5" xfId="298" applyNumberFormat="1" applyFont="1" applyFill="1" applyBorder="1"/>
    <xf numFmtId="0" fontId="49" fillId="0" borderId="0" xfId="5" applyFont="1" applyFill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Fill="1" applyAlignment="1">
      <alignment horizontal="center" wrapText="1"/>
    </xf>
    <xf numFmtId="0" fontId="28" fillId="0" borderId="0" xfId="5" applyBorder="1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6" fillId="0" borderId="0" xfId="195" applyFont="1" applyFill="1" applyBorder="1" applyAlignment="1">
      <alignment horizontal="center" vertical="center" wrapText="1"/>
    </xf>
    <xf numFmtId="0" fontId="52" fillId="0" borderId="0" xfId="8" applyFont="1" applyFill="1" applyAlignment="1">
      <alignment horizontal="left" wrapText="1"/>
    </xf>
    <xf numFmtId="0" fontId="51" fillId="0" borderId="0" xfId="8" applyFont="1" applyFill="1" applyAlignme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Border="1" applyAlignment="1">
      <alignment horizontal="right"/>
    </xf>
    <xf numFmtId="0" fontId="49" fillId="0" borderId="0" xfId="8" applyFont="1" applyFill="1" applyAlignment="1">
      <alignment horizontal="left"/>
    </xf>
    <xf numFmtId="0" fontId="22" fillId="0" borderId="0" xfId="8" applyFont="1" applyFill="1" applyAlignment="1">
      <alignment horizontal="left" wrapText="1"/>
    </xf>
    <xf numFmtId="0" fontId="47" fillId="0" borderId="0" xfId="10" applyFont="1" applyBorder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B2" sqref="B2:C2"/>
    </sheetView>
  </sheetViews>
  <sheetFormatPr defaultRowHeight="12.75"/>
  <cols>
    <col min="1" max="1" width="88.6640625" style="135" customWidth="1"/>
    <col min="2" max="2" width="31" style="135" customWidth="1"/>
    <col min="3" max="3" width="22" style="135" customWidth="1"/>
    <col min="4" max="4" width="23.33203125" style="136" customWidth="1"/>
    <col min="5" max="16384" width="9.33203125" style="135"/>
  </cols>
  <sheetData>
    <row r="1" spans="1:9" ht="38.25" customHeight="1">
      <c r="B1" s="212" t="s">
        <v>155</v>
      </c>
      <c r="C1" s="212"/>
      <c r="D1" s="151"/>
      <c r="E1" s="149"/>
      <c r="F1" s="150"/>
      <c r="I1" s="149"/>
    </row>
    <row r="2" spans="1:9" ht="126.75" customHeight="1">
      <c r="B2" s="213" t="s">
        <v>243</v>
      </c>
      <c r="C2" s="213"/>
      <c r="D2" s="148"/>
      <c r="F2" s="147"/>
    </row>
    <row r="3" spans="1:9" ht="183.75" customHeight="1">
      <c r="A3" s="214" t="s">
        <v>201</v>
      </c>
      <c r="B3" s="214"/>
      <c r="C3" s="214"/>
      <c r="D3" s="146"/>
      <c r="E3" s="145"/>
      <c r="F3" s="145"/>
      <c r="G3" s="145"/>
      <c r="H3" s="145"/>
      <c r="I3" s="145"/>
    </row>
    <row r="4" spans="1:9" ht="15.75">
      <c r="A4" s="144"/>
      <c r="B4" s="215"/>
      <c r="C4" s="215"/>
    </row>
    <row r="5" spans="1:9" ht="18.600000000000001" customHeight="1">
      <c r="A5" s="216" t="s">
        <v>24</v>
      </c>
      <c r="B5" s="157" t="s">
        <v>23</v>
      </c>
      <c r="C5" s="158"/>
    </row>
    <row r="6" spans="1:9" ht="54.75" customHeight="1">
      <c r="A6" s="216"/>
      <c r="B6" s="174" t="s">
        <v>162</v>
      </c>
      <c r="C6" s="136"/>
      <c r="D6" s="135"/>
    </row>
    <row r="7" spans="1:9" ht="16.149999999999999" customHeight="1">
      <c r="A7" s="143">
        <v>1</v>
      </c>
      <c r="B7" s="143">
        <v>3</v>
      </c>
      <c r="C7" s="136"/>
      <c r="D7" s="135"/>
    </row>
    <row r="8" spans="1:9" ht="21" customHeight="1">
      <c r="A8" s="142" t="s">
        <v>88</v>
      </c>
      <c r="B8" s="138"/>
      <c r="C8" s="136"/>
      <c r="D8" s="135"/>
    </row>
    <row r="9" spans="1:9" ht="37.9" customHeight="1">
      <c r="A9" s="141" t="s">
        <v>89</v>
      </c>
      <c r="B9" s="138"/>
      <c r="C9" s="136"/>
      <c r="D9" s="135"/>
    </row>
    <row r="10" spans="1:9" ht="39" customHeight="1">
      <c r="A10" s="139" t="s">
        <v>90</v>
      </c>
      <c r="B10" s="138">
        <v>100</v>
      </c>
      <c r="C10" s="136"/>
      <c r="D10" s="135"/>
    </row>
    <row r="11" spans="1:9" ht="15.75">
      <c r="A11" s="139" t="s">
        <v>91</v>
      </c>
      <c r="B11" s="138">
        <v>0</v>
      </c>
      <c r="C11" s="136"/>
      <c r="D11" s="135"/>
    </row>
    <row r="12" spans="1:9" ht="47.25">
      <c r="A12" s="139" t="s">
        <v>92</v>
      </c>
      <c r="B12" s="138">
        <v>0</v>
      </c>
      <c r="C12" s="136"/>
      <c r="D12" s="135"/>
    </row>
    <row r="13" spans="1:9" ht="21" customHeight="1">
      <c r="A13" s="139" t="s">
        <v>93</v>
      </c>
      <c r="B13" s="138">
        <v>0</v>
      </c>
      <c r="C13" s="136"/>
      <c r="D13" s="135"/>
    </row>
    <row r="14" spans="1:9" ht="47.25">
      <c r="A14" s="139" t="s">
        <v>94</v>
      </c>
      <c r="B14" s="138">
        <v>0</v>
      </c>
      <c r="C14" s="136"/>
      <c r="D14" s="135"/>
    </row>
    <row r="15" spans="1:9" ht="15.75">
      <c r="A15" s="139" t="s">
        <v>95</v>
      </c>
      <c r="B15" s="138">
        <v>0</v>
      </c>
      <c r="C15" s="136"/>
      <c r="D15" s="135"/>
    </row>
    <row r="16" spans="1:9" ht="15.75">
      <c r="A16" s="139" t="s">
        <v>96</v>
      </c>
      <c r="B16" s="138">
        <v>0</v>
      </c>
      <c r="C16" s="136"/>
      <c r="D16" s="135"/>
    </row>
    <row r="17" spans="1:4" ht="31.5">
      <c r="A17" s="141" t="s">
        <v>97</v>
      </c>
      <c r="B17" s="140"/>
      <c r="D17" s="135"/>
    </row>
    <row r="18" spans="1:4" ht="31.5">
      <c r="A18" s="139" t="s">
        <v>98</v>
      </c>
      <c r="B18" s="138">
        <v>0</v>
      </c>
      <c r="D18" s="135"/>
    </row>
    <row r="19" spans="1:4" ht="33" customHeight="1">
      <c r="A19" s="139" t="s">
        <v>99</v>
      </c>
      <c r="B19" s="138">
        <v>100</v>
      </c>
      <c r="D19" s="135"/>
    </row>
    <row r="20" spans="1:4" ht="31.5">
      <c r="A20" s="139" t="s">
        <v>100</v>
      </c>
      <c r="B20" s="138">
        <v>0</v>
      </c>
      <c r="D20" s="135"/>
    </row>
    <row r="21" spans="1:4" ht="15.75">
      <c r="A21" s="139" t="s">
        <v>101</v>
      </c>
      <c r="B21" s="138">
        <v>100</v>
      </c>
      <c r="D21" s="135"/>
    </row>
    <row r="22" spans="1:4" ht="15.75">
      <c r="A22" s="141" t="s">
        <v>102</v>
      </c>
      <c r="B22" s="140"/>
      <c r="D22" s="135"/>
    </row>
    <row r="23" spans="1:4" ht="47.25">
      <c r="A23" s="139" t="s">
        <v>103</v>
      </c>
      <c r="B23" s="138">
        <v>0</v>
      </c>
      <c r="D23" s="135"/>
    </row>
    <row r="24" spans="1:4" ht="31.5">
      <c r="A24" s="139" t="s">
        <v>104</v>
      </c>
      <c r="B24" s="138">
        <v>100</v>
      </c>
      <c r="D24" s="135"/>
    </row>
    <row r="25" spans="1:4" ht="15.75">
      <c r="A25" s="141" t="s">
        <v>105</v>
      </c>
      <c r="B25" s="140"/>
      <c r="D25" s="135"/>
    </row>
    <row r="26" spans="1:4" ht="51.6" customHeight="1">
      <c r="A26" s="139" t="s">
        <v>106</v>
      </c>
      <c r="B26" s="138">
        <v>0</v>
      </c>
      <c r="D26" s="135"/>
    </row>
    <row r="27" spans="1:4" ht="39" customHeight="1">
      <c r="A27" s="139" t="s">
        <v>107</v>
      </c>
      <c r="B27" s="138">
        <v>100</v>
      </c>
      <c r="D27" s="135"/>
    </row>
    <row r="28" spans="1:4" ht="55.15" customHeight="1">
      <c r="A28" s="139" t="s">
        <v>108</v>
      </c>
      <c r="B28" s="138">
        <v>0</v>
      </c>
      <c r="D28" s="135"/>
    </row>
    <row r="29" spans="1:4" ht="55.9" customHeight="1">
      <c r="A29" s="139" t="s">
        <v>109</v>
      </c>
      <c r="B29" s="138">
        <v>100</v>
      </c>
      <c r="D29" s="135"/>
    </row>
    <row r="30" spans="1:4" ht="51.6" customHeight="1">
      <c r="A30" s="139" t="s">
        <v>110</v>
      </c>
      <c r="B30" s="138">
        <v>0</v>
      </c>
      <c r="D30" s="135"/>
    </row>
    <row r="31" spans="1:4" ht="50.45" customHeight="1">
      <c r="A31" s="139" t="s">
        <v>111</v>
      </c>
      <c r="B31" s="138">
        <v>100</v>
      </c>
      <c r="D31" s="135"/>
    </row>
    <row r="32" spans="1:4" ht="36.6" customHeight="1">
      <c r="A32" s="139" t="s">
        <v>112</v>
      </c>
      <c r="B32" s="138">
        <v>0</v>
      </c>
      <c r="D32" s="135"/>
    </row>
    <row r="33" spans="1:4" ht="33" customHeight="1">
      <c r="A33" s="139" t="s">
        <v>113</v>
      </c>
      <c r="B33" s="138">
        <v>100</v>
      </c>
      <c r="D33" s="135"/>
    </row>
    <row r="34" spans="1:4" ht="15.75">
      <c r="A34" s="141" t="s">
        <v>114</v>
      </c>
      <c r="B34" s="140"/>
      <c r="D34" s="135"/>
    </row>
    <row r="35" spans="1:4" ht="18.600000000000001" customHeight="1">
      <c r="A35" s="139" t="s">
        <v>115</v>
      </c>
      <c r="B35" s="138">
        <v>0</v>
      </c>
      <c r="D35" s="135"/>
    </row>
    <row r="36" spans="1:4" ht="18.600000000000001" customHeight="1">
      <c r="A36" s="139" t="s">
        <v>116</v>
      </c>
      <c r="B36" s="138">
        <v>100</v>
      </c>
      <c r="D36" s="135"/>
    </row>
    <row r="37" spans="1:4" ht="19.899999999999999" customHeight="1">
      <c r="A37" s="139" t="s">
        <v>117</v>
      </c>
      <c r="B37" s="138">
        <v>0</v>
      </c>
      <c r="D37" s="135"/>
    </row>
    <row r="38" spans="1:4" ht="20.45" customHeight="1">
      <c r="A38" s="139" t="s">
        <v>118</v>
      </c>
      <c r="B38" s="138">
        <v>100</v>
      </c>
      <c r="D38" s="135"/>
    </row>
    <row r="39" spans="1:4" ht="15.75">
      <c r="A39" s="137"/>
      <c r="D39" s="135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7" zoomScaleSheetLayoutView="100" workbookViewId="0">
      <selection activeCell="C20" sqref="C20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0" t="s">
        <v>244</v>
      </c>
      <c r="D1" s="221"/>
      <c r="E1" s="221"/>
    </row>
    <row r="2" spans="1:8" ht="15">
      <c r="B2" s="7"/>
      <c r="C2" s="221"/>
      <c r="D2" s="221"/>
      <c r="E2" s="221"/>
    </row>
    <row r="3" spans="1:8" ht="15">
      <c r="B3" s="7"/>
      <c r="C3" s="221"/>
      <c r="D3" s="221"/>
      <c r="E3" s="221"/>
    </row>
    <row r="4" spans="1:8" ht="33.75" customHeight="1">
      <c r="B4" s="7"/>
      <c r="C4" s="221"/>
      <c r="D4" s="221"/>
      <c r="E4" s="221"/>
    </row>
    <row r="5" spans="1:8" ht="28.5" customHeight="1">
      <c r="C5" s="221"/>
      <c r="D5" s="221"/>
      <c r="E5" s="221"/>
    </row>
    <row r="6" spans="1:8" ht="63" customHeight="1">
      <c r="A6" s="217" t="s">
        <v>202</v>
      </c>
      <c r="B6" s="217"/>
      <c r="C6" s="217"/>
      <c r="D6" s="217"/>
      <c r="E6" s="217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18" t="s">
        <v>25</v>
      </c>
      <c r="B8" s="218" t="s">
        <v>2</v>
      </c>
      <c r="C8" s="219" t="s">
        <v>7</v>
      </c>
      <c r="D8" s="219"/>
      <c r="E8" s="219"/>
      <c r="F8" s="15"/>
      <c r="G8" s="16"/>
    </row>
    <row r="9" spans="1:8" s="17" customFormat="1" ht="16.5" customHeight="1">
      <c r="A9" s="218"/>
      <c r="B9" s="218"/>
      <c r="C9" s="204" t="s">
        <v>30</v>
      </c>
      <c r="D9" s="204" t="s">
        <v>31</v>
      </c>
      <c r="E9" s="204" t="s">
        <v>203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5" t="s">
        <v>32</v>
      </c>
      <c r="B11" s="178" t="s">
        <v>33</v>
      </c>
      <c r="C11" s="26">
        <f>C12</f>
        <v>1297.7</v>
      </c>
      <c r="D11" s="26">
        <f>D12</f>
        <v>414.4</v>
      </c>
      <c r="E11" s="26">
        <f>E12</f>
        <v>459.4</v>
      </c>
      <c r="F11" s="20"/>
      <c r="G11" s="21"/>
    </row>
    <row r="12" spans="1:8" s="22" customFormat="1" ht="30">
      <c r="A12" s="176" t="s">
        <v>34</v>
      </c>
      <c r="B12" s="179" t="s">
        <v>35</v>
      </c>
      <c r="C12" s="24">
        <f>C13+C21+C26+C19</f>
        <v>1297.7</v>
      </c>
      <c r="D12" s="24">
        <f>D13+D21+D26</f>
        <v>414.4</v>
      </c>
      <c r="E12" s="24">
        <f>E13+E21+E26</f>
        <v>459.4</v>
      </c>
      <c r="F12" s="20"/>
      <c r="G12" s="21"/>
    </row>
    <row r="13" spans="1:8" s="22" customFormat="1" ht="28.5">
      <c r="A13" s="177" t="s">
        <v>163</v>
      </c>
      <c r="B13" s="180" t="s">
        <v>173</v>
      </c>
      <c r="C13" s="24">
        <f>C14+C16</f>
        <v>560</v>
      </c>
      <c r="D13" s="24">
        <f t="shared" ref="C13:E14" si="0">D14</f>
        <v>141.6</v>
      </c>
      <c r="E13" s="24">
        <f t="shared" si="0"/>
        <v>182.3</v>
      </c>
      <c r="F13" s="20"/>
      <c r="G13" s="21"/>
    </row>
    <row r="14" spans="1:8" s="22" customFormat="1" ht="15.75">
      <c r="A14" s="181" t="s">
        <v>164</v>
      </c>
      <c r="B14" s="182" t="s">
        <v>174</v>
      </c>
      <c r="C14" s="25">
        <f t="shared" si="0"/>
        <v>147.80000000000001</v>
      </c>
      <c r="D14" s="25">
        <f t="shared" si="0"/>
        <v>141.6</v>
      </c>
      <c r="E14" s="25">
        <f t="shared" si="0"/>
        <v>182.3</v>
      </c>
      <c r="F14" s="20"/>
      <c r="G14" s="21"/>
    </row>
    <row r="15" spans="1:8" s="22" customFormat="1" ht="45">
      <c r="A15" s="183" t="s">
        <v>186</v>
      </c>
      <c r="B15" s="184" t="s">
        <v>185</v>
      </c>
      <c r="C15" s="25">
        <v>147.80000000000001</v>
      </c>
      <c r="D15" s="25">
        <v>141.6</v>
      </c>
      <c r="E15" s="25">
        <v>182.3</v>
      </c>
      <c r="F15" s="20"/>
      <c r="G15" s="21"/>
    </row>
    <row r="16" spans="1:8" s="22" customFormat="1" ht="30">
      <c r="A16" s="181" t="s">
        <v>237</v>
      </c>
      <c r="B16" s="182" t="s">
        <v>235</v>
      </c>
      <c r="C16" s="25">
        <f>C17</f>
        <v>412.2</v>
      </c>
      <c r="D16" s="25"/>
      <c r="E16" s="25"/>
      <c r="F16" s="20"/>
      <c r="G16" s="21"/>
    </row>
    <row r="17" spans="1:7" s="22" customFormat="1" ht="30">
      <c r="A17" s="183" t="s">
        <v>238</v>
      </c>
      <c r="B17" s="184" t="s">
        <v>234</v>
      </c>
      <c r="C17" s="25">
        <v>412.2</v>
      </c>
      <c r="D17" s="25"/>
      <c r="E17" s="25"/>
      <c r="F17" s="20"/>
      <c r="G17" s="21"/>
    </row>
    <row r="18" spans="1:7" s="22" customFormat="1" ht="30">
      <c r="A18" s="208" t="s">
        <v>240</v>
      </c>
      <c r="B18" s="209" t="s">
        <v>241</v>
      </c>
      <c r="C18" s="25">
        <f>C19</f>
        <v>490</v>
      </c>
      <c r="D18" s="25"/>
      <c r="E18" s="25"/>
      <c r="F18" s="20"/>
      <c r="G18" s="21"/>
    </row>
    <row r="19" spans="1:7" s="22" customFormat="1" ht="15.75">
      <c r="A19" s="183" t="s">
        <v>239</v>
      </c>
      <c r="B19" s="210" t="s">
        <v>233</v>
      </c>
      <c r="C19" s="25">
        <f>C20</f>
        <v>490</v>
      </c>
      <c r="D19" s="25"/>
      <c r="E19" s="25"/>
      <c r="F19" s="20"/>
      <c r="G19" s="21"/>
    </row>
    <row r="20" spans="1:7" s="22" customFormat="1" ht="15.75">
      <c r="A20" s="183" t="s">
        <v>236</v>
      </c>
      <c r="B20" s="210" t="s">
        <v>242</v>
      </c>
      <c r="C20" s="25">
        <v>490</v>
      </c>
      <c r="D20" s="25"/>
      <c r="E20" s="25"/>
      <c r="F20" s="20"/>
      <c r="G20" s="21"/>
    </row>
    <row r="21" spans="1:7" s="22" customFormat="1" ht="30">
      <c r="A21" s="185" t="s">
        <v>165</v>
      </c>
      <c r="B21" s="186" t="s">
        <v>175</v>
      </c>
      <c r="C21" s="25">
        <f>C22+C24</f>
        <v>109.6</v>
      </c>
      <c r="D21" s="25">
        <f t="shared" ref="D21:E21" si="1">D22+D24</f>
        <v>114.7</v>
      </c>
      <c r="E21" s="25">
        <f t="shared" si="1"/>
        <v>119</v>
      </c>
      <c r="F21" s="20"/>
      <c r="G21" s="21"/>
    </row>
    <row r="22" spans="1:7" s="22" customFormat="1" ht="45">
      <c r="A22" s="181" t="s">
        <v>166</v>
      </c>
      <c r="B22" s="182" t="s">
        <v>176</v>
      </c>
      <c r="C22" s="25">
        <f>C23</f>
        <v>0.3</v>
      </c>
      <c r="D22" s="25">
        <f>D23</f>
        <v>0.3</v>
      </c>
      <c r="E22" s="25">
        <f>E23</f>
        <v>0.3</v>
      </c>
      <c r="F22" s="20"/>
      <c r="G22" s="21"/>
    </row>
    <row r="23" spans="1:7" s="22" customFormat="1" ht="45">
      <c r="A23" s="183" t="s">
        <v>167</v>
      </c>
      <c r="B23" s="184" t="s">
        <v>177</v>
      </c>
      <c r="C23" s="25">
        <v>0.3</v>
      </c>
      <c r="D23" s="25">
        <v>0.3</v>
      </c>
      <c r="E23" s="25">
        <v>0.3</v>
      </c>
      <c r="F23" s="20"/>
      <c r="G23" s="21"/>
    </row>
    <row r="24" spans="1:7" s="22" customFormat="1" ht="45">
      <c r="A24" s="181" t="s">
        <v>168</v>
      </c>
      <c r="B24" s="182" t="s">
        <v>199</v>
      </c>
      <c r="C24" s="25">
        <f>C25</f>
        <v>109.3</v>
      </c>
      <c r="D24" s="25">
        <f>D25</f>
        <v>114.4</v>
      </c>
      <c r="E24" s="25">
        <f>E25</f>
        <v>118.7</v>
      </c>
      <c r="F24" s="20"/>
      <c r="G24" s="21"/>
    </row>
    <row r="25" spans="1:7" s="22" customFormat="1" ht="60">
      <c r="A25" s="183" t="s">
        <v>169</v>
      </c>
      <c r="B25" s="184" t="s">
        <v>200</v>
      </c>
      <c r="C25" s="25">
        <v>109.3</v>
      </c>
      <c r="D25" s="25">
        <v>114.4</v>
      </c>
      <c r="E25" s="25">
        <v>118.7</v>
      </c>
      <c r="F25" s="20"/>
      <c r="G25" s="21"/>
    </row>
    <row r="26" spans="1:7" s="22" customFormat="1" ht="15.75">
      <c r="A26" s="185" t="s">
        <v>170</v>
      </c>
      <c r="B26" s="186" t="s">
        <v>37</v>
      </c>
      <c r="C26" s="25">
        <f>C27</f>
        <v>138.1</v>
      </c>
      <c r="D26" s="25">
        <f>D27</f>
        <v>158.1</v>
      </c>
      <c r="E26" s="25">
        <f>E27</f>
        <v>158.1</v>
      </c>
      <c r="F26" s="20"/>
      <c r="G26" s="21"/>
    </row>
    <row r="27" spans="1:7" s="22" customFormat="1" ht="62.25" customHeight="1">
      <c r="A27" s="181" t="s">
        <v>171</v>
      </c>
      <c r="B27" s="182" t="s">
        <v>191</v>
      </c>
      <c r="C27" s="25">
        <f>C28</f>
        <v>138.1</v>
      </c>
      <c r="D27" s="25">
        <f t="shared" ref="D27:E27" si="2">D28</f>
        <v>158.1</v>
      </c>
      <c r="E27" s="25">
        <f t="shared" si="2"/>
        <v>158.1</v>
      </c>
      <c r="F27" s="20"/>
      <c r="G27" s="21"/>
    </row>
    <row r="28" spans="1:7" s="22" customFormat="1" ht="75">
      <c r="A28" s="183" t="s">
        <v>172</v>
      </c>
      <c r="B28" s="184" t="s">
        <v>192</v>
      </c>
      <c r="C28" s="25">
        <v>138.1</v>
      </c>
      <c r="D28" s="25">
        <v>158.1</v>
      </c>
      <c r="E28" s="25">
        <v>158.1</v>
      </c>
      <c r="F28" s="20"/>
      <c r="G28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0"/>
  <sheetViews>
    <sheetView tabSelected="1" view="pageBreakPreview" zoomScaleSheetLayoutView="100" workbookViewId="0">
      <selection activeCell="L24" sqref="L2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245</v>
      </c>
      <c r="J1" s="223"/>
      <c r="K1" s="223"/>
      <c r="L1" s="223"/>
    </row>
    <row r="2" spans="1:12" ht="66" customHeight="1">
      <c r="A2" s="224" t="s">
        <v>204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899999999999999" customHeight="1">
      <c r="A4" s="226" t="s">
        <v>2</v>
      </c>
      <c r="B4" s="226" t="s">
        <v>21</v>
      </c>
      <c r="C4" s="226" t="s">
        <v>3</v>
      </c>
      <c r="D4" s="226" t="s">
        <v>4</v>
      </c>
      <c r="E4" s="226" t="s">
        <v>5</v>
      </c>
      <c r="F4" s="226"/>
      <c r="G4" s="226"/>
      <c r="H4" s="226"/>
      <c r="I4" s="226" t="s">
        <v>6</v>
      </c>
      <c r="J4" s="226" t="s">
        <v>7</v>
      </c>
      <c r="K4" s="226"/>
      <c r="L4" s="226"/>
    </row>
    <row r="5" spans="1:12" ht="16.350000000000001" customHeight="1">
      <c r="A5" s="226" t="s">
        <v>0</v>
      </c>
      <c r="B5" s="226" t="s">
        <v>0</v>
      </c>
      <c r="C5" s="226" t="s">
        <v>0</v>
      </c>
      <c r="D5" s="226" t="s">
        <v>0</v>
      </c>
      <c r="E5" s="226" t="s">
        <v>0</v>
      </c>
      <c r="F5" s="226"/>
      <c r="G5" s="226"/>
      <c r="H5" s="226"/>
      <c r="I5" s="226" t="s">
        <v>0</v>
      </c>
      <c r="J5" s="205" t="s">
        <v>30</v>
      </c>
      <c r="K5" s="205" t="s">
        <v>31</v>
      </c>
      <c r="L5" s="205" t="s">
        <v>203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8" customHeight="1">
      <c r="A7" s="28" t="s">
        <v>193</v>
      </c>
      <c r="B7" s="29" t="s">
        <v>181</v>
      </c>
      <c r="C7" s="29"/>
      <c r="D7" s="29"/>
      <c r="E7" s="6"/>
      <c r="F7" s="6"/>
      <c r="G7" s="6"/>
      <c r="H7" s="6"/>
      <c r="I7" s="36"/>
      <c r="J7" s="37">
        <f>J8+J43+J53+J60+J71</f>
        <v>1796.5</v>
      </c>
      <c r="K7" s="37">
        <f>K8+K43+K53+K60+K71+K78</f>
        <v>880.80000000000007</v>
      </c>
      <c r="L7" s="37">
        <f>L8+L43+L53+L60+L71+L78</f>
        <v>894.4</v>
      </c>
    </row>
    <row r="8" spans="1:12" ht="28.5">
      <c r="A8" s="28" t="s">
        <v>38</v>
      </c>
      <c r="B8" s="29" t="s">
        <v>181</v>
      </c>
      <c r="C8" s="201" t="s">
        <v>39</v>
      </c>
      <c r="D8" s="168"/>
      <c r="E8" s="42"/>
      <c r="F8" s="42"/>
      <c r="G8" s="42"/>
      <c r="H8" s="42"/>
      <c r="I8" s="172"/>
      <c r="J8" s="47">
        <f>J9+J18+J37</f>
        <v>1347.9</v>
      </c>
      <c r="K8" s="39">
        <f>K9+K18+K37</f>
        <v>384.2</v>
      </c>
      <c r="L8" s="39">
        <f>L9+L18+L37</f>
        <v>367.3</v>
      </c>
    </row>
    <row r="9" spans="1:12" ht="60">
      <c r="A9" s="31" t="s">
        <v>40</v>
      </c>
      <c r="B9" s="30" t="s">
        <v>181</v>
      </c>
      <c r="C9" s="168" t="s">
        <v>39</v>
      </c>
      <c r="D9" s="168" t="s">
        <v>41</v>
      </c>
      <c r="E9" s="42"/>
      <c r="F9" s="42"/>
      <c r="G9" s="42"/>
      <c r="H9" s="42"/>
      <c r="I9" s="168"/>
      <c r="J9" s="47">
        <f>J10</f>
        <v>488.5</v>
      </c>
      <c r="K9" s="39">
        <f>K10</f>
        <v>161.1</v>
      </c>
      <c r="L9" s="39">
        <f>L10</f>
        <v>140.80000000000001</v>
      </c>
    </row>
    <row r="10" spans="1:12" ht="63" customHeight="1">
      <c r="A10" s="31" t="s">
        <v>219</v>
      </c>
      <c r="B10" s="30" t="s">
        <v>181</v>
      </c>
      <c r="C10" s="30" t="s">
        <v>39</v>
      </c>
      <c r="D10" s="30" t="s">
        <v>41</v>
      </c>
      <c r="E10" s="41">
        <v>65</v>
      </c>
      <c r="F10" s="41"/>
      <c r="G10" s="41"/>
      <c r="H10" s="41"/>
      <c r="I10" s="30"/>
      <c r="J10" s="39">
        <f t="shared" ref="J10:J12" si="0">J11</f>
        <v>488.5</v>
      </c>
      <c r="K10" s="39">
        <f t="shared" ref="K10:L12" si="1">K11</f>
        <v>161.1</v>
      </c>
      <c r="L10" s="39">
        <f t="shared" si="1"/>
        <v>140.80000000000001</v>
      </c>
    </row>
    <row r="11" spans="1:12" ht="15">
      <c r="A11" s="31" t="s">
        <v>42</v>
      </c>
      <c r="B11" s="30" t="s">
        <v>181</v>
      </c>
      <c r="C11" s="30" t="s">
        <v>39</v>
      </c>
      <c r="D11" s="30" t="s">
        <v>41</v>
      </c>
      <c r="E11" s="41">
        <v>65</v>
      </c>
      <c r="F11" s="41">
        <v>1</v>
      </c>
      <c r="G11" s="41"/>
      <c r="H11" s="41"/>
      <c r="I11" s="30"/>
      <c r="J11" s="39">
        <f>J12+J15</f>
        <v>488.5</v>
      </c>
      <c r="K11" s="39">
        <f t="shared" si="1"/>
        <v>161.1</v>
      </c>
      <c r="L11" s="39">
        <f t="shared" si="1"/>
        <v>140.80000000000001</v>
      </c>
    </row>
    <row r="12" spans="1:12" ht="34.5" customHeight="1">
      <c r="A12" s="31" t="s">
        <v>43</v>
      </c>
      <c r="B12" s="30" t="s">
        <v>181</v>
      </c>
      <c r="C12" s="30" t="s">
        <v>39</v>
      </c>
      <c r="D12" s="30" t="s">
        <v>41</v>
      </c>
      <c r="E12" s="41">
        <v>65</v>
      </c>
      <c r="F12" s="41">
        <v>1</v>
      </c>
      <c r="G12" s="41" t="s">
        <v>67</v>
      </c>
      <c r="H12" s="41" t="s">
        <v>78</v>
      </c>
      <c r="I12" s="30"/>
      <c r="J12" s="39">
        <f t="shared" si="0"/>
        <v>286.5</v>
      </c>
      <c r="K12" s="39">
        <f t="shared" si="1"/>
        <v>161.1</v>
      </c>
      <c r="L12" s="39">
        <f t="shared" si="1"/>
        <v>140.80000000000001</v>
      </c>
    </row>
    <row r="13" spans="1:12" ht="120">
      <c r="A13" s="31" t="s">
        <v>44</v>
      </c>
      <c r="B13" s="30" t="s">
        <v>181</v>
      </c>
      <c r="C13" s="30" t="s">
        <v>39</v>
      </c>
      <c r="D13" s="30" t="s">
        <v>41</v>
      </c>
      <c r="E13" s="41">
        <v>65</v>
      </c>
      <c r="F13" s="41">
        <v>1</v>
      </c>
      <c r="G13" s="41" t="s">
        <v>67</v>
      </c>
      <c r="H13" s="41" t="s">
        <v>78</v>
      </c>
      <c r="I13" s="30" t="s">
        <v>69</v>
      </c>
      <c r="J13" s="39">
        <f>J14</f>
        <v>286.5</v>
      </c>
      <c r="K13" s="39">
        <f>K14</f>
        <v>161.1</v>
      </c>
      <c r="L13" s="39">
        <f>L14</f>
        <v>140.80000000000001</v>
      </c>
    </row>
    <row r="14" spans="1:12" ht="45">
      <c r="A14" s="31" t="s">
        <v>45</v>
      </c>
      <c r="B14" s="30" t="s">
        <v>181</v>
      </c>
      <c r="C14" s="30" t="s">
        <v>39</v>
      </c>
      <c r="D14" s="30" t="s">
        <v>41</v>
      </c>
      <c r="E14" s="41">
        <v>65</v>
      </c>
      <c r="F14" s="41">
        <v>1</v>
      </c>
      <c r="G14" s="41" t="s">
        <v>67</v>
      </c>
      <c r="H14" s="41" t="s">
        <v>78</v>
      </c>
      <c r="I14" s="30" t="s">
        <v>70</v>
      </c>
      <c r="J14" s="39">
        <v>286.5</v>
      </c>
      <c r="K14" s="39">
        <v>161.1</v>
      </c>
      <c r="L14" s="39">
        <v>140.80000000000001</v>
      </c>
    </row>
    <row r="15" spans="1:12" ht="92.25" customHeight="1">
      <c r="A15" s="31" t="s">
        <v>251</v>
      </c>
      <c r="B15" s="30" t="s">
        <v>181</v>
      </c>
      <c r="C15" s="30" t="s">
        <v>39</v>
      </c>
      <c r="D15" s="30" t="s">
        <v>41</v>
      </c>
      <c r="E15" s="41" t="s">
        <v>183</v>
      </c>
      <c r="F15" s="41" t="s">
        <v>8</v>
      </c>
      <c r="G15" s="41" t="s">
        <v>67</v>
      </c>
      <c r="H15" s="41" t="s">
        <v>250</v>
      </c>
      <c r="I15" s="30"/>
      <c r="J15" s="39">
        <f>J16</f>
        <v>202</v>
      </c>
      <c r="K15" s="39"/>
      <c r="L15" s="39"/>
    </row>
    <row r="16" spans="1:12" ht="123.75" customHeight="1">
      <c r="A16" s="31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0" t="s">
        <v>181</v>
      </c>
      <c r="C16" s="30" t="s">
        <v>39</v>
      </c>
      <c r="D16" s="30" t="s">
        <v>41</v>
      </c>
      <c r="E16" s="41" t="s">
        <v>183</v>
      </c>
      <c r="F16" s="41" t="s">
        <v>8</v>
      </c>
      <c r="G16" s="41" t="s">
        <v>67</v>
      </c>
      <c r="H16" s="41" t="s">
        <v>250</v>
      </c>
      <c r="I16" s="30" t="s">
        <v>69</v>
      </c>
      <c r="J16" s="39">
        <f>J17</f>
        <v>202</v>
      </c>
      <c r="K16" s="39"/>
      <c r="L16" s="39"/>
    </row>
    <row r="17" spans="1:12" ht="51.75" customHeight="1">
      <c r="A17" s="31" t="str">
        <f>A14</f>
        <v>Расходы на выплаты персоналу государственных (муниципальных) органов</v>
      </c>
      <c r="B17" s="30" t="s">
        <v>181</v>
      </c>
      <c r="C17" s="30" t="s">
        <v>39</v>
      </c>
      <c r="D17" s="30" t="s">
        <v>41</v>
      </c>
      <c r="E17" s="41" t="s">
        <v>183</v>
      </c>
      <c r="F17" s="41" t="s">
        <v>8</v>
      </c>
      <c r="G17" s="41" t="s">
        <v>67</v>
      </c>
      <c r="H17" s="41" t="s">
        <v>250</v>
      </c>
      <c r="I17" s="30" t="s">
        <v>70</v>
      </c>
      <c r="J17" s="39">
        <v>202</v>
      </c>
      <c r="K17" s="39"/>
      <c r="L17" s="39"/>
    </row>
    <row r="18" spans="1:12" ht="92.25" customHeight="1">
      <c r="A18" s="31" t="s">
        <v>46</v>
      </c>
      <c r="B18" s="30" t="s">
        <v>181</v>
      </c>
      <c r="C18" s="168" t="s">
        <v>39</v>
      </c>
      <c r="D18" s="168" t="s">
        <v>47</v>
      </c>
      <c r="E18" s="41"/>
      <c r="F18" s="41"/>
      <c r="G18" s="41"/>
      <c r="H18" s="41"/>
      <c r="I18" s="38"/>
      <c r="J18" s="47">
        <f>J19+J32</f>
        <v>854.4</v>
      </c>
      <c r="K18" s="47">
        <f>K19+K32</f>
        <v>218.1</v>
      </c>
      <c r="L18" s="47">
        <f>L19+L32</f>
        <v>221.5</v>
      </c>
    </row>
    <row r="19" spans="1:12" ht="79.5" customHeight="1">
      <c r="A19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30" t="s">
        <v>181</v>
      </c>
      <c r="C19" s="187" t="s">
        <v>39</v>
      </c>
      <c r="D19" s="187" t="s">
        <v>47</v>
      </c>
      <c r="E19" s="41">
        <v>65</v>
      </c>
      <c r="F19" s="41"/>
      <c r="G19" s="41"/>
      <c r="H19" s="41"/>
      <c r="I19" s="38"/>
      <c r="J19" s="39">
        <f t="shared" ref="J19" si="2">J20</f>
        <v>854.1</v>
      </c>
      <c r="K19" s="39">
        <f t="shared" ref="K19:L19" si="3">K20</f>
        <v>217.79999999999998</v>
      </c>
      <c r="L19" s="39">
        <f t="shared" si="3"/>
        <v>221.2</v>
      </c>
    </row>
    <row r="20" spans="1:12" ht="44.25" customHeight="1">
      <c r="A20" s="31" t="s">
        <v>209</v>
      </c>
      <c r="B20" s="30" t="s">
        <v>181</v>
      </c>
      <c r="C20" s="30" t="s">
        <v>39</v>
      </c>
      <c r="D20" s="30" t="s">
        <v>47</v>
      </c>
      <c r="E20" s="41">
        <v>65</v>
      </c>
      <c r="F20" s="41">
        <v>2</v>
      </c>
      <c r="G20" s="41"/>
      <c r="H20" s="41"/>
      <c r="I20" s="38"/>
      <c r="J20" s="39">
        <f>J21+J24+J29</f>
        <v>854.1</v>
      </c>
      <c r="K20" s="39">
        <f>K21+K24</f>
        <v>217.79999999999998</v>
      </c>
      <c r="L20" s="39">
        <f>L21+L24</f>
        <v>221.2</v>
      </c>
    </row>
    <row r="21" spans="1:12" ht="45">
      <c r="A21" s="31" t="s">
        <v>49</v>
      </c>
      <c r="B21" s="30" t="s">
        <v>181</v>
      </c>
      <c r="C21" s="30" t="s">
        <v>39</v>
      </c>
      <c r="D21" s="30" t="s">
        <v>47</v>
      </c>
      <c r="E21" s="41">
        <v>65</v>
      </c>
      <c r="F21" s="41">
        <v>2</v>
      </c>
      <c r="G21" s="41" t="s">
        <v>67</v>
      </c>
      <c r="H21" s="41" t="s">
        <v>79</v>
      </c>
      <c r="I21" s="38"/>
      <c r="J21" s="39">
        <f t="shared" ref="J21:J22" si="4">J22</f>
        <v>289.10000000000002</v>
      </c>
      <c r="K21" s="39">
        <f t="shared" ref="K21:L22" si="5">K22</f>
        <v>61.1</v>
      </c>
      <c r="L21" s="39">
        <f t="shared" si="5"/>
        <v>46.8</v>
      </c>
    </row>
    <row r="22" spans="1:12" ht="120">
      <c r="A22" s="31" t="s">
        <v>44</v>
      </c>
      <c r="B22" s="30" t="s">
        <v>181</v>
      </c>
      <c r="C22" s="30" t="s">
        <v>39</v>
      </c>
      <c r="D22" s="30" t="s">
        <v>47</v>
      </c>
      <c r="E22" s="41">
        <v>65</v>
      </c>
      <c r="F22" s="41">
        <v>2</v>
      </c>
      <c r="G22" s="41" t="s">
        <v>67</v>
      </c>
      <c r="H22" s="41" t="s">
        <v>79</v>
      </c>
      <c r="I22" s="38" t="s">
        <v>69</v>
      </c>
      <c r="J22" s="39">
        <f t="shared" si="4"/>
        <v>289.10000000000002</v>
      </c>
      <c r="K22" s="39">
        <f t="shared" si="5"/>
        <v>61.1</v>
      </c>
      <c r="L22" s="39">
        <f t="shared" si="5"/>
        <v>46.8</v>
      </c>
    </row>
    <row r="23" spans="1:12" ht="45">
      <c r="A23" s="31" t="s">
        <v>45</v>
      </c>
      <c r="B23" s="30" t="s">
        <v>181</v>
      </c>
      <c r="C23" s="30" t="s">
        <v>39</v>
      </c>
      <c r="D23" s="30" t="s">
        <v>47</v>
      </c>
      <c r="E23" s="41">
        <v>65</v>
      </c>
      <c r="F23" s="41">
        <v>2</v>
      </c>
      <c r="G23" s="41" t="s">
        <v>67</v>
      </c>
      <c r="H23" s="41" t="s">
        <v>79</v>
      </c>
      <c r="I23" s="38" t="s">
        <v>70</v>
      </c>
      <c r="J23" s="39">
        <v>289.10000000000002</v>
      </c>
      <c r="K23" s="39">
        <v>61.1</v>
      </c>
      <c r="L23" s="39">
        <v>46.8</v>
      </c>
    </row>
    <row r="24" spans="1:12" ht="29.25" customHeight="1">
      <c r="A24" s="31" t="s">
        <v>50</v>
      </c>
      <c r="B24" s="30" t="s">
        <v>181</v>
      </c>
      <c r="C24" s="30" t="s">
        <v>39</v>
      </c>
      <c r="D24" s="30" t="s">
        <v>47</v>
      </c>
      <c r="E24" s="41">
        <v>65</v>
      </c>
      <c r="F24" s="41">
        <v>2</v>
      </c>
      <c r="G24" s="41" t="s">
        <v>67</v>
      </c>
      <c r="H24" s="41" t="s">
        <v>80</v>
      </c>
      <c r="I24" s="38"/>
      <c r="J24" s="39">
        <f>J25+J27</f>
        <v>277</v>
      </c>
      <c r="K24" s="39">
        <f t="shared" ref="K24:L24" si="6">K25+K27</f>
        <v>156.69999999999999</v>
      </c>
      <c r="L24" s="39">
        <f t="shared" si="6"/>
        <v>174.4</v>
      </c>
    </row>
    <row r="25" spans="1:12" ht="50.25" customHeight="1">
      <c r="A25" s="31" t="s">
        <v>226</v>
      </c>
      <c r="B25" s="30" t="s">
        <v>181</v>
      </c>
      <c r="C25" s="30" t="s">
        <v>39</v>
      </c>
      <c r="D25" s="30" t="s">
        <v>47</v>
      </c>
      <c r="E25" s="41">
        <v>65</v>
      </c>
      <c r="F25" s="41">
        <v>2</v>
      </c>
      <c r="G25" s="41" t="s">
        <v>67</v>
      </c>
      <c r="H25" s="41" t="s">
        <v>80</v>
      </c>
      <c r="I25" s="38" t="s">
        <v>71</v>
      </c>
      <c r="J25" s="39">
        <f t="shared" ref="J25" si="7">J26</f>
        <v>245</v>
      </c>
      <c r="K25" s="39">
        <f t="shared" ref="K25" si="8">K26</f>
        <v>151.69999999999999</v>
      </c>
      <c r="L25" s="39">
        <f>L26</f>
        <v>169.4</v>
      </c>
    </row>
    <row r="26" spans="1:12" ht="60">
      <c r="A26" s="31" t="s">
        <v>48</v>
      </c>
      <c r="B26" s="30" t="s">
        <v>181</v>
      </c>
      <c r="C26" s="30" t="s">
        <v>39</v>
      </c>
      <c r="D26" s="30" t="s">
        <v>47</v>
      </c>
      <c r="E26" s="41">
        <v>65</v>
      </c>
      <c r="F26" s="41">
        <v>2</v>
      </c>
      <c r="G26" s="41" t="s">
        <v>67</v>
      </c>
      <c r="H26" s="41" t="s">
        <v>80</v>
      </c>
      <c r="I26" s="38" t="s">
        <v>72</v>
      </c>
      <c r="J26" s="39">
        <v>245</v>
      </c>
      <c r="K26" s="39">
        <v>151.69999999999999</v>
      </c>
      <c r="L26" s="39">
        <v>169.4</v>
      </c>
    </row>
    <row r="27" spans="1:12" ht="15">
      <c r="A27" s="31" t="s">
        <v>51</v>
      </c>
      <c r="B27" s="30" t="s">
        <v>181</v>
      </c>
      <c r="C27" s="30" t="s">
        <v>39</v>
      </c>
      <c r="D27" s="30" t="s">
        <v>47</v>
      </c>
      <c r="E27" s="41">
        <v>65</v>
      </c>
      <c r="F27" s="41">
        <v>2</v>
      </c>
      <c r="G27" s="41" t="s">
        <v>67</v>
      </c>
      <c r="H27" s="41" t="s">
        <v>80</v>
      </c>
      <c r="I27" s="38" t="s">
        <v>73</v>
      </c>
      <c r="J27" s="39">
        <f t="shared" ref="J27" si="9">J28</f>
        <v>32</v>
      </c>
      <c r="K27" s="39">
        <f>K28</f>
        <v>5</v>
      </c>
      <c r="L27" s="39">
        <f>L28</f>
        <v>5</v>
      </c>
    </row>
    <row r="28" spans="1:12" ht="30">
      <c r="A28" s="31" t="s">
        <v>52</v>
      </c>
      <c r="B28" s="30" t="s">
        <v>181</v>
      </c>
      <c r="C28" s="30" t="s">
        <v>39</v>
      </c>
      <c r="D28" s="30" t="s">
        <v>47</v>
      </c>
      <c r="E28" s="41">
        <v>65</v>
      </c>
      <c r="F28" s="41">
        <v>2</v>
      </c>
      <c r="G28" s="41" t="s">
        <v>67</v>
      </c>
      <c r="H28" s="41" t="s">
        <v>80</v>
      </c>
      <c r="I28" s="38" t="s">
        <v>74</v>
      </c>
      <c r="J28" s="39">
        <v>32</v>
      </c>
      <c r="K28" s="39">
        <v>5</v>
      </c>
      <c r="L28" s="39">
        <v>5</v>
      </c>
    </row>
    <row r="29" spans="1:12" ht="90" customHeight="1">
      <c r="A29" s="31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0" t="s">
        <v>181</v>
      </c>
      <c r="C29" s="30" t="s">
        <v>39</v>
      </c>
      <c r="D29" s="30" t="s">
        <v>47</v>
      </c>
      <c r="E29" s="41" t="s">
        <v>183</v>
      </c>
      <c r="F29" s="41" t="s">
        <v>9</v>
      </c>
      <c r="G29" s="41" t="s">
        <v>67</v>
      </c>
      <c r="H29" s="41" t="s">
        <v>250</v>
      </c>
      <c r="I29" s="38"/>
      <c r="J29" s="39">
        <f>J30</f>
        <v>288</v>
      </c>
      <c r="K29" s="39"/>
      <c r="L29" s="39"/>
    </row>
    <row r="30" spans="1:12" ht="122.25" customHeight="1">
      <c r="A30" s="31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0" t="s">
        <v>181</v>
      </c>
      <c r="C30" s="30" t="s">
        <v>39</v>
      </c>
      <c r="D30" s="30" t="s">
        <v>47</v>
      </c>
      <c r="E30" s="41" t="s">
        <v>183</v>
      </c>
      <c r="F30" s="41" t="s">
        <v>9</v>
      </c>
      <c r="G30" s="41" t="s">
        <v>67</v>
      </c>
      <c r="H30" s="41" t="s">
        <v>250</v>
      </c>
      <c r="I30" s="38" t="s">
        <v>69</v>
      </c>
      <c r="J30" s="39">
        <f>J31</f>
        <v>288</v>
      </c>
      <c r="K30" s="39"/>
      <c r="L30" s="39"/>
    </row>
    <row r="31" spans="1:12" ht="46.5" customHeight="1">
      <c r="A31" s="31" t="str">
        <f>A23</f>
        <v>Расходы на выплаты персоналу государственных (муниципальных) органов</v>
      </c>
      <c r="B31" s="30" t="s">
        <v>181</v>
      </c>
      <c r="C31" s="30" t="s">
        <v>39</v>
      </c>
      <c r="D31" s="30" t="s">
        <v>47</v>
      </c>
      <c r="E31" s="41" t="s">
        <v>183</v>
      </c>
      <c r="F31" s="41" t="s">
        <v>9</v>
      </c>
      <c r="G31" s="41" t="s">
        <v>67</v>
      </c>
      <c r="H31" s="41" t="s">
        <v>250</v>
      </c>
      <c r="I31" s="38" t="s">
        <v>70</v>
      </c>
      <c r="J31" s="39">
        <v>288</v>
      </c>
      <c r="K31" s="39"/>
      <c r="L31" s="39"/>
    </row>
    <row r="32" spans="1:12" ht="75.75" customHeight="1">
      <c r="A32" s="31" t="s">
        <v>215</v>
      </c>
      <c r="B32" s="30" t="s">
        <v>181</v>
      </c>
      <c r="C32" s="30" t="s">
        <v>39</v>
      </c>
      <c r="D32" s="30" t="s">
        <v>47</v>
      </c>
      <c r="E32" s="41">
        <v>89</v>
      </c>
      <c r="F32" s="41"/>
      <c r="G32" s="41"/>
      <c r="H32" s="41"/>
      <c r="I32" s="38"/>
      <c r="J32" s="39">
        <f t="shared" ref="J32" si="10">J33</f>
        <v>0.3</v>
      </c>
      <c r="K32" s="39">
        <f t="shared" ref="K32:L33" si="11">K33</f>
        <v>0.3</v>
      </c>
      <c r="L32" s="39">
        <f t="shared" si="11"/>
        <v>0.3</v>
      </c>
    </row>
    <row r="33" spans="1:12" ht="111.75" customHeight="1">
      <c r="A33" s="31" t="s">
        <v>216</v>
      </c>
      <c r="B33" s="30" t="s">
        <v>181</v>
      </c>
      <c r="C33" s="30" t="s">
        <v>39</v>
      </c>
      <c r="D33" s="30" t="s">
        <v>47</v>
      </c>
      <c r="E33" s="41">
        <v>89</v>
      </c>
      <c r="F33" s="41">
        <v>1</v>
      </c>
      <c r="G33" s="41"/>
      <c r="H33" s="41"/>
      <c r="I33" s="38"/>
      <c r="J33" s="39">
        <f>J34</f>
        <v>0.3</v>
      </c>
      <c r="K33" s="39">
        <f t="shared" si="11"/>
        <v>0.3</v>
      </c>
      <c r="L33" s="39">
        <f t="shared" si="11"/>
        <v>0.3</v>
      </c>
    </row>
    <row r="34" spans="1:12" ht="195">
      <c r="A34" s="31" t="s">
        <v>36</v>
      </c>
      <c r="B34" s="30" t="s">
        <v>181</v>
      </c>
      <c r="C34" s="30" t="s">
        <v>39</v>
      </c>
      <c r="D34" s="30" t="s">
        <v>47</v>
      </c>
      <c r="E34" s="41">
        <v>89</v>
      </c>
      <c r="F34" s="41">
        <v>1</v>
      </c>
      <c r="G34" s="41" t="s">
        <v>67</v>
      </c>
      <c r="H34" s="41" t="s">
        <v>81</v>
      </c>
      <c r="I34" s="38"/>
      <c r="J34" s="40">
        <f t="shared" ref="J34:J35" si="12">J35</f>
        <v>0.3</v>
      </c>
      <c r="K34" s="40">
        <f t="shared" ref="K34:L35" si="13">K35</f>
        <v>0.3</v>
      </c>
      <c r="L34" s="40">
        <f t="shared" si="13"/>
        <v>0.3</v>
      </c>
    </row>
    <row r="35" spans="1:12" ht="48" customHeight="1">
      <c r="A35" s="31" t="s">
        <v>226</v>
      </c>
      <c r="B35" s="30" t="s">
        <v>181</v>
      </c>
      <c r="C35" s="30" t="s">
        <v>39</v>
      </c>
      <c r="D35" s="30" t="s">
        <v>47</v>
      </c>
      <c r="E35" s="41">
        <v>89</v>
      </c>
      <c r="F35" s="41">
        <v>1</v>
      </c>
      <c r="G35" s="41" t="s">
        <v>67</v>
      </c>
      <c r="H35" s="41" t="s">
        <v>81</v>
      </c>
      <c r="I35" s="38" t="s">
        <v>71</v>
      </c>
      <c r="J35" s="40">
        <f t="shared" si="12"/>
        <v>0.3</v>
      </c>
      <c r="K35" s="40">
        <f t="shared" si="13"/>
        <v>0.3</v>
      </c>
      <c r="L35" s="40">
        <f t="shared" si="13"/>
        <v>0.3</v>
      </c>
    </row>
    <row r="36" spans="1:12" ht="60">
      <c r="A36" s="31" t="s">
        <v>48</v>
      </c>
      <c r="B36" s="30" t="s">
        <v>181</v>
      </c>
      <c r="C36" s="30" t="s">
        <v>39</v>
      </c>
      <c r="D36" s="30" t="s">
        <v>47</v>
      </c>
      <c r="E36" s="41">
        <v>89</v>
      </c>
      <c r="F36" s="41">
        <v>1</v>
      </c>
      <c r="G36" s="41" t="s">
        <v>67</v>
      </c>
      <c r="H36" s="41" t="s">
        <v>81</v>
      </c>
      <c r="I36" s="38" t="s">
        <v>72</v>
      </c>
      <c r="J36" s="40">
        <v>0.3</v>
      </c>
      <c r="K36" s="40">
        <v>0.3</v>
      </c>
      <c r="L36" s="40">
        <v>0.3</v>
      </c>
    </row>
    <row r="37" spans="1:12" ht="15">
      <c r="A37" s="31" t="s">
        <v>54</v>
      </c>
      <c r="B37" s="30" t="s">
        <v>181</v>
      </c>
      <c r="C37" s="168" t="s">
        <v>39</v>
      </c>
      <c r="D37" s="168" t="s">
        <v>18</v>
      </c>
      <c r="E37" s="41"/>
      <c r="F37" s="41"/>
      <c r="G37" s="41"/>
      <c r="H37" s="41"/>
      <c r="I37" s="172"/>
      <c r="J37" s="47">
        <f t="shared" ref="J37:J39" si="14">J38</f>
        <v>5</v>
      </c>
      <c r="K37" s="39">
        <f t="shared" ref="K37:L39" si="15">K38</f>
        <v>5</v>
      </c>
      <c r="L37" s="39">
        <f t="shared" si="15"/>
        <v>5</v>
      </c>
    </row>
    <row r="38" spans="1:12" ht="76.5" customHeight="1">
      <c r="A38" s="31" t="s">
        <v>215</v>
      </c>
      <c r="B38" s="30" t="s">
        <v>181</v>
      </c>
      <c r="C38" s="30" t="s">
        <v>39</v>
      </c>
      <c r="D38" s="30" t="s">
        <v>18</v>
      </c>
      <c r="E38" s="41" t="s">
        <v>82</v>
      </c>
      <c r="F38" s="41"/>
      <c r="G38" s="41"/>
      <c r="H38" s="41"/>
      <c r="I38" s="38"/>
      <c r="J38" s="39">
        <f t="shared" si="14"/>
        <v>5</v>
      </c>
      <c r="K38" s="39">
        <f t="shared" si="15"/>
        <v>5</v>
      </c>
      <c r="L38" s="39">
        <f t="shared" si="15"/>
        <v>5</v>
      </c>
    </row>
    <row r="39" spans="1:12" ht="111.75" customHeight="1">
      <c r="A39" s="31" t="s">
        <v>216</v>
      </c>
      <c r="B39" s="30" t="s">
        <v>181</v>
      </c>
      <c r="C39" s="30" t="s">
        <v>39</v>
      </c>
      <c r="D39" s="30" t="s">
        <v>18</v>
      </c>
      <c r="E39" s="41" t="s">
        <v>82</v>
      </c>
      <c r="F39" s="41" t="s">
        <v>8</v>
      </c>
      <c r="G39" s="41"/>
      <c r="H39" s="41"/>
      <c r="I39" s="38"/>
      <c r="J39" s="39">
        <f t="shared" si="14"/>
        <v>5</v>
      </c>
      <c r="K39" s="39">
        <f t="shared" si="15"/>
        <v>5</v>
      </c>
      <c r="L39" s="39">
        <f t="shared" si="15"/>
        <v>5</v>
      </c>
    </row>
    <row r="40" spans="1:12" ht="60">
      <c r="A40" s="31" t="s">
        <v>252</v>
      </c>
      <c r="B40" s="30" t="s">
        <v>181</v>
      </c>
      <c r="C40" s="30" t="s">
        <v>39</v>
      </c>
      <c r="D40" s="30" t="s">
        <v>18</v>
      </c>
      <c r="E40" s="41" t="s">
        <v>82</v>
      </c>
      <c r="F40" s="41" t="s">
        <v>8</v>
      </c>
      <c r="G40" s="41" t="s">
        <v>67</v>
      </c>
      <c r="H40" s="41" t="s">
        <v>84</v>
      </c>
      <c r="I40" s="38"/>
      <c r="J40" s="39">
        <f>J42</f>
        <v>5</v>
      </c>
      <c r="K40" s="39">
        <f>K42</f>
        <v>5</v>
      </c>
      <c r="L40" s="39">
        <f>L42</f>
        <v>5</v>
      </c>
    </row>
    <row r="41" spans="1:12" ht="15">
      <c r="A41" s="31" t="s">
        <v>51</v>
      </c>
      <c r="B41" s="30" t="s">
        <v>181</v>
      </c>
      <c r="C41" s="30" t="s">
        <v>39</v>
      </c>
      <c r="D41" s="30" t="s">
        <v>18</v>
      </c>
      <c r="E41" s="41" t="s">
        <v>82</v>
      </c>
      <c r="F41" s="41" t="s">
        <v>8</v>
      </c>
      <c r="G41" s="41" t="s">
        <v>67</v>
      </c>
      <c r="H41" s="41" t="s">
        <v>84</v>
      </c>
      <c r="I41" s="38" t="s">
        <v>73</v>
      </c>
      <c r="J41" s="39">
        <f>J42</f>
        <v>5</v>
      </c>
      <c r="K41" s="39">
        <f>K42</f>
        <v>5</v>
      </c>
      <c r="L41" s="39">
        <f>L42</f>
        <v>5</v>
      </c>
    </row>
    <row r="42" spans="1:12" ht="15">
      <c r="A42" s="31" t="s">
        <v>55</v>
      </c>
      <c r="B42" s="30" t="s">
        <v>181</v>
      </c>
      <c r="C42" s="30" t="s">
        <v>39</v>
      </c>
      <c r="D42" s="30" t="s">
        <v>56</v>
      </c>
      <c r="E42" s="41" t="s">
        <v>82</v>
      </c>
      <c r="F42" s="41" t="s">
        <v>8</v>
      </c>
      <c r="G42" s="41" t="s">
        <v>67</v>
      </c>
      <c r="H42" s="41" t="s">
        <v>84</v>
      </c>
      <c r="I42" s="38" t="s">
        <v>75</v>
      </c>
      <c r="J42" s="39">
        <v>5</v>
      </c>
      <c r="K42" s="39">
        <v>5</v>
      </c>
      <c r="L42" s="39">
        <v>5</v>
      </c>
    </row>
    <row r="43" spans="1:12" ht="15">
      <c r="A43" s="28" t="s">
        <v>156</v>
      </c>
      <c r="B43" s="29" t="s">
        <v>181</v>
      </c>
      <c r="C43" s="29" t="s">
        <v>41</v>
      </c>
      <c r="D43" s="30"/>
      <c r="E43" s="41"/>
      <c r="F43" s="41"/>
      <c r="G43" s="41"/>
      <c r="H43" s="41"/>
      <c r="I43" s="38"/>
      <c r="J43" s="39">
        <f>J44</f>
        <v>109.3</v>
      </c>
      <c r="K43" s="39">
        <f t="shared" ref="K43:L43" si="16">K44</f>
        <v>114.4</v>
      </c>
      <c r="L43" s="39">
        <f t="shared" si="16"/>
        <v>118.7</v>
      </c>
    </row>
    <row r="44" spans="1:12" ht="30">
      <c r="A44" s="31" t="s">
        <v>227</v>
      </c>
      <c r="B44" s="30" t="s">
        <v>181</v>
      </c>
      <c r="C44" s="30" t="s">
        <v>41</v>
      </c>
      <c r="D44" s="30" t="s">
        <v>57</v>
      </c>
      <c r="E44" s="41"/>
      <c r="F44" s="41"/>
      <c r="G44" s="41"/>
      <c r="H44" s="41"/>
      <c r="I44" s="38"/>
      <c r="J44" s="39">
        <f t="shared" ref="J44:L45" si="17">J45</f>
        <v>109.3</v>
      </c>
      <c r="K44" s="39">
        <f t="shared" si="17"/>
        <v>114.4</v>
      </c>
      <c r="L44" s="39">
        <f t="shared" si="17"/>
        <v>118.7</v>
      </c>
    </row>
    <row r="45" spans="1:12" ht="75">
      <c r="A45" s="31" t="s">
        <v>210</v>
      </c>
      <c r="B45" s="30" t="s">
        <v>181</v>
      </c>
      <c r="C45" s="30" t="s">
        <v>41</v>
      </c>
      <c r="D45" s="30" t="s">
        <v>57</v>
      </c>
      <c r="E45" s="41" t="s">
        <v>86</v>
      </c>
      <c r="F45" s="41"/>
      <c r="G45" s="41"/>
      <c r="H45" s="41"/>
      <c r="I45" s="38"/>
      <c r="J45" s="39">
        <f>J46</f>
        <v>109.3</v>
      </c>
      <c r="K45" s="39">
        <f t="shared" si="17"/>
        <v>114.4</v>
      </c>
      <c r="L45" s="39">
        <f t="shared" si="17"/>
        <v>118.7</v>
      </c>
    </row>
    <row r="46" spans="1:12" ht="45">
      <c r="A46" s="31" t="s">
        <v>158</v>
      </c>
      <c r="B46" s="30" t="s">
        <v>181</v>
      </c>
      <c r="C46" s="30" t="s">
        <v>41</v>
      </c>
      <c r="D46" s="30" t="s">
        <v>57</v>
      </c>
      <c r="E46" s="41" t="s">
        <v>86</v>
      </c>
      <c r="F46" s="41" t="s">
        <v>10</v>
      </c>
      <c r="G46" s="41"/>
      <c r="H46" s="41"/>
      <c r="I46" s="38"/>
      <c r="J46" s="39">
        <f t="shared" ref="J46:K51" si="18">J47</f>
        <v>109.3</v>
      </c>
      <c r="K46" s="39">
        <f t="shared" ref="K46:L51" si="19">K47</f>
        <v>114.4</v>
      </c>
      <c r="L46" s="39">
        <f t="shared" si="19"/>
        <v>118.7</v>
      </c>
    </row>
    <row r="47" spans="1:12" ht="75">
      <c r="A47" s="32" t="s">
        <v>232</v>
      </c>
      <c r="B47" s="30" t="s">
        <v>181</v>
      </c>
      <c r="C47" s="30" t="s">
        <v>41</v>
      </c>
      <c r="D47" s="30" t="s">
        <v>57</v>
      </c>
      <c r="E47" s="41" t="s">
        <v>86</v>
      </c>
      <c r="F47" s="41" t="s">
        <v>10</v>
      </c>
      <c r="G47" s="41" t="s">
        <v>41</v>
      </c>
      <c r="H47" s="41"/>
      <c r="I47" s="38"/>
      <c r="J47" s="39">
        <f t="shared" si="18"/>
        <v>109.3</v>
      </c>
      <c r="K47" s="39">
        <f t="shared" si="19"/>
        <v>114.4</v>
      </c>
      <c r="L47" s="39">
        <f t="shared" si="19"/>
        <v>118.7</v>
      </c>
    </row>
    <row r="48" spans="1:12" ht="90">
      <c r="A48" s="31" t="s">
        <v>212</v>
      </c>
      <c r="B48" s="30" t="s">
        <v>181</v>
      </c>
      <c r="C48" s="30" t="s">
        <v>41</v>
      </c>
      <c r="D48" s="30" t="s">
        <v>57</v>
      </c>
      <c r="E48" s="41" t="s">
        <v>86</v>
      </c>
      <c r="F48" s="41" t="s">
        <v>10</v>
      </c>
      <c r="G48" s="41" t="s">
        <v>41</v>
      </c>
      <c r="H48" s="41" t="s">
        <v>159</v>
      </c>
      <c r="I48" s="38"/>
      <c r="J48" s="39">
        <f>J51+J49</f>
        <v>109.3</v>
      </c>
      <c r="K48" s="39">
        <f>K49+K51</f>
        <v>114.4</v>
      </c>
      <c r="L48" s="39">
        <f t="shared" ref="L48" si="20">L51+L49</f>
        <v>118.7</v>
      </c>
    </row>
    <row r="49" spans="1:12" ht="120">
      <c r="A49" s="31" t="s">
        <v>44</v>
      </c>
      <c r="B49" s="30" t="s">
        <v>181</v>
      </c>
      <c r="C49" s="30" t="s">
        <v>41</v>
      </c>
      <c r="D49" s="30" t="s">
        <v>57</v>
      </c>
      <c r="E49" s="41" t="s">
        <v>86</v>
      </c>
      <c r="F49" s="41" t="s">
        <v>10</v>
      </c>
      <c r="G49" s="41" t="s">
        <v>41</v>
      </c>
      <c r="H49" s="41" t="s">
        <v>159</v>
      </c>
      <c r="I49" s="38" t="s">
        <v>69</v>
      </c>
      <c r="J49" s="39">
        <f>J50</f>
        <v>104.3</v>
      </c>
      <c r="K49" s="39">
        <f>K50</f>
        <v>109.4</v>
      </c>
      <c r="L49" s="39">
        <f t="shared" ref="L49" si="21">L50</f>
        <v>114.7</v>
      </c>
    </row>
    <row r="50" spans="1:12" ht="45">
      <c r="A50" s="31" t="s">
        <v>45</v>
      </c>
      <c r="B50" s="30" t="s">
        <v>181</v>
      </c>
      <c r="C50" s="30" t="s">
        <v>41</v>
      </c>
      <c r="D50" s="30" t="s">
        <v>57</v>
      </c>
      <c r="E50" s="41" t="s">
        <v>86</v>
      </c>
      <c r="F50" s="41" t="s">
        <v>10</v>
      </c>
      <c r="G50" s="41" t="s">
        <v>41</v>
      </c>
      <c r="H50" s="41" t="s">
        <v>159</v>
      </c>
      <c r="I50" s="38" t="s">
        <v>70</v>
      </c>
      <c r="J50" s="39">
        <v>104.3</v>
      </c>
      <c r="K50" s="39">
        <v>109.4</v>
      </c>
      <c r="L50" s="39">
        <v>114.7</v>
      </c>
    </row>
    <row r="51" spans="1:12" ht="45" customHeight="1">
      <c r="A51" s="31" t="s">
        <v>226</v>
      </c>
      <c r="B51" s="30" t="s">
        <v>181</v>
      </c>
      <c r="C51" s="30" t="s">
        <v>41</v>
      </c>
      <c r="D51" s="30" t="s">
        <v>57</v>
      </c>
      <c r="E51" s="41" t="s">
        <v>86</v>
      </c>
      <c r="F51" s="41" t="s">
        <v>10</v>
      </c>
      <c r="G51" s="41" t="s">
        <v>41</v>
      </c>
      <c r="H51" s="41" t="s">
        <v>159</v>
      </c>
      <c r="I51" s="38" t="s">
        <v>71</v>
      </c>
      <c r="J51" s="39">
        <f t="shared" si="18"/>
        <v>5</v>
      </c>
      <c r="K51" s="39">
        <f t="shared" si="18"/>
        <v>5</v>
      </c>
      <c r="L51" s="39">
        <f t="shared" si="19"/>
        <v>4</v>
      </c>
    </row>
    <row r="52" spans="1:12" ht="60">
      <c r="A52" s="31" t="s">
        <v>48</v>
      </c>
      <c r="B52" s="30" t="s">
        <v>181</v>
      </c>
      <c r="C52" s="30" t="s">
        <v>41</v>
      </c>
      <c r="D52" s="30" t="s">
        <v>57</v>
      </c>
      <c r="E52" s="41" t="s">
        <v>86</v>
      </c>
      <c r="F52" s="41" t="s">
        <v>10</v>
      </c>
      <c r="G52" s="41" t="s">
        <v>41</v>
      </c>
      <c r="H52" s="41" t="s">
        <v>159</v>
      </c>
      <c r="I52" s="38" t="s">
        <v>72</v>
      </c>
      <c r="J52" s="39">
        <v>5</v>
      </c>
      <c r="K52" s="39">
        <v>5</v>
      </c>
      <c r="L52" s="39">
        <v>4</v>
      </c>
    </row>
    <row r="53" spans="1:12" ht="18.75" customHeight="1">
      <c r="A53" s="28" t="s">
        <v>58</v>
      </c>
      <c r="B53" s="29" t="s">
        <v>181</v>
      </c>
      <c r="C53" s="201" t="s">
        <v>47</v>
      </c>
      <c r="D53" s="30"/>
      <c r="E53" s="41"/>
      <c r="F53" s="41"/>
      <c r="G53" s="41"/>
      <c r="H53" s="41"/>
      <c r="I53" s="38"/>
      <c r="J53" s="39">
        <f>J54</f>
        <v>138.1</v>
      </c>
      <c r="K53" s="39">
        <f>K54</f>
        <v>158.1</v>
      </c>
      <c r="L53" s="39">
        <f>L54</f>
        <v>158.1</v>
      </c>
    </row>
    <row r="54" spans="1:12" ht="30">
      <c r="A54" s="31" t="s">
        <v>60</v>
      </c>
      <c r="B54" s="30" t="s">
        <v>181</v>
      </c>
      <c r="C54" s="30" t="s">
        <v>47</v>
      </c>
      <c r="D54" s="30" t="s">
        <v>61</v>
      </c>
      <c r="E54" s="41"/>
      <c r="F54" s="41"/>
      <c r="G54" s="41"/>
      <c r="H54" s="41"/>
      <c r="I54" s="38"/>
      <c r="J54" s="39">
        <f>J55</f>
        <v>138.1</v>
      </c>
      <c r="K54" s="39">
        <f t="shared" ref="K54:L54" si="22">K55</f>
        <v>158.1</v>
      </c>
      <c r="L54" s="39">
        <f t="shared" si="22"/>
        <v>158.1</v>
      </c>
    </row>
    <row r="55" spans="1:12" ht="105">
      <c r="A55" s="33" t="s">
        <v>220</v>
      </c>
      <c r="B55" s="30" t="s">
        <v>181</v>
      </c>
      <c r="C55" s="30" t="s">
        <v>47</v>
      </c>
      <c r="D55" s="30" t="s">
        <v>61</v>
      </c>
      <c r="E55" s="41" t="s">
        <v>222</v>
      </c>
      <c r="F55" s="41"/>
      <c r="G55" s="41"/>
      <c r="H55" s="41"/>
      <c r="I55" s="38"/>
      <c r="J55" s="39">
        <f>J57</f>
        <v>138.1</v>
      </c>
      <c r="K55" s="39">
        <f t="shared" ref="K55:L55" si="23">K57</f>
        <v>158.1</v>
      </c>
      <c r="L55" s="39">
        <f t="shared" si="23"/>
        <v>158.1</v>
      </c>
    </row>
    <row r="56" spans="1:12" ht="90">
      <c r="A56" s="33" t="s">
        <v>213</v>
      </c>
      <c r="B56" s="30" t="s">
        <v>181</v>
      </c>
      <c r="C56" s="30" t="s">
        <v>47</v>
      </c>
      <c r="D56" s="30" t="s">
        <v>61</v>
      </c>
      <c r="E56" s="41" t="s">
        <v>222</v>
      </c>
      <c r="F56" s="41" t="s">
        <v>83</v>
      </c>
      <c r="G56" s="41" t="s">
        <v>39</v>
      </c>
      <c r="H56" s="41"/>
      <c r="I56" s="38"/>
      <c r="J56" s="39">
        <f>J57</f>
        <v>138.1</v>
      </c>
      <c r="K56" s="39">
        <f>K57</f>
        <v>158.1</v>
      </c>
      <c r="L56" s="39">
        <f>L57</f>
        <v>158.1</v>
      </c>
    </row>
    <row r="57" spans="1:12" ht="362.25" customHeight="1">
      <c r="A57" s="190" t="s">
        <v>214</v>
      </c>
      <c r="B57" s="30" t="s">
        <v>181</v>
      </c>
      <c r="C57" s="30" t="s">
        <v>47</v>
      </c>
      <c r="D57" s="30" t="s">
        <v>61</v>
      </c>
      <c r="E57" s="41" t="s">
        <v>222</v>
      </c>
      <c r="F57" s="41" t="s">
        <v>83</v>
      </c>
      <c r="G57" s="41" t="s">
        <v>39</v>
      </c>
      <c r="H57" s="41" t="s">
        <v>87</v>
      </c>
      <c r="I57" s="38"/>
      <c r="J57" s="39">
        <f>J58</f>
        <v>138.1</v>
      </c>
      <c r="K57" s="39">
        <f t="shared" ref="K57:L57" si="24">K58</f>
        <v>158.1</v>
      </c>
      <c r="L57" s="39">
        <f t="shared" si="24"/>
        <v>158.1</v>
      </c>
    </row>
    <row r="58" spans="1:12" ht="51" customHeight="1">
      <c r="A58" s="31" t="s">
        <v>226</v>
      </c>
      <c r="B58" s="30" t="s">
        <v>181</v>
      </c>
      <c r="C58" s="30" t="s">
        <v>47</v>
      </c>
      <c r="D58" s="30" t="s">
        <v>61</v>
      </c>
      <c r="E58" s="41" t="s">
        <v>222</v>
      </c>
      <c r="F58" s="41" t="s">
        <v>83</v>
      </c>
      <c r="G58" s="41" t="s">
        <v>39</v>
      </c>
      <c r="H58" s="41" t="s">
        <v>87</v>
      </c>
      <c r="I58" s="38" t="s">
        <v>71</v>
      </c>
      <c r="J58" s="39">
        <f>J59</f>
        <v>138.1</v>
      </c>
      <c r="K58" s="39">
        <f t="shared" ref="K58:L58" si="25">K59</f>
        <v>158.1</v>
      </c>
      <c r="L58" s="39">
        <f t="shared" si="25"/>
        <v>158.1</v>
      </c>
    </row>
    <row r="59" spans="1:12" ht="60">
      <c r="A59" s="31" t="s">
        <v>48</v>
      </c>
      <c r="B59" s="30" t="s">
        <v>181</v>
      </c>
      <c r="C59" s="30" t="s">
        <v>47</v>
      </c>
      <c r="D59" s="30" t="s">
        <v>61</v>
      </c>
      <c r="E59" s="41" t="s">
        <v>222</v>
      </c>
      <c r="F59" s="41" t="s">
        <v>83</v>
      </c>
      <c r="G59" s="41" t="s">
        <v>39</v>
      </c>
      <c r="H59" s="41" t="s">
        <v>87</v>
      </c>
      <c r="I59" s="38" t="s">
        <v>72</v>
      </c>
      <c r="J59" s="39">
        <v>138.1</v>
      </c>
      <c r="K59" s="39">
        <v>158.1</v>
      </c>
      <c r="L59" s="39">
        <v>158.1</v>
      </c>
    </row>
    <row r="60" spans="1:12" ht="18.75" customHeight="1">
      <c r="A60" s="28" t="s">
        <v>62</v>
      </c>
      <c r="B60" s="29" t="s">
        <v>181</v>
      </c>
      <c r="C60" s="29" t="s">
        <v>53</v>
      </c>
      <c r="D60" s="30"/>
      <c r="E60" s="41"/>
      <c r="F60" s="41"/>
      <c r="G60" s="41"/>
      <c r="H60" s="41"/>
      <c r="I60" s="38"/>
      <c r="J60" s="37">
        <f>J61</f>
        <v>35</v>
      </c>
      <c r="K60" s="39">
        <f t="shared" ref="K60:L60" si="26">K61</f>
        <v>36</v>
      </c>
      <c r="L60" s="39">
        <f t="shared" si="26"/>
        <v>40</v>
      </c>
    </row>
    <row r="61" spans="1:12" ht="15">
      <c r="A61" s="34" t="s">
        <v>68</v>
      </c>
      <c r="B61" s="30" t="s">
        <v>181</v>
      </c>
      <c r="C61" s="30" t="s">
        <v>53</v>
      </c>
      <c r="D61" s="30" t="s">
        <v>57</v>
      </c>
      <c r="E61" s="41"/>
      <c r="F61" s="41"/>
      <c r="G61" s="41"/>
      <c r="H61" s="41"/>
      <c r="I61" s="30"/>
      <c r="J61" s="39">
        <f>J62</f>
        <v>35</v>
      </c>
      <c r="K61" s="39">
        <f>K62</f>
        <v>36</v>
      </c>
      <c r="L61" s="39">
        <f>L62</f>
        <v>40</v>
      </c>
    </row>
    <row r="62" spans="1:12" ht="105">
      <c r="A62" s="34" t="s">
        <v>223</v>
      </c>
      <c r="B62" s="30" t="s">
        <v>181</v>
      </c>
      <c r="C62" s="30" t="s">
        <v>53</v>
      </c>
      <c r="D62" s="30" t="s">
        <v>57</v>
      </c>
      <c r="E62" s="41" t="s">
        <v>17</v>
      </c>
      <c r="F62" s="41"/>
      <c r="G62" s="41"/>
      <c r="H62" s="41"/>
      <c r="I62" s="30"/>
      <c r="J62" s="39">
        <f>J67+J63</f>
        <v>35</v>
      </c>
      <c r="K62" s="39">
        <f>K67+K63</f>
        <v>36</v>
      </c>
      <c r="L62" s="39">
        <f>L67+L63</f>
        <v>40</v>
      </c>
    </row>
    <row r="63" spans="1:12" ht="30">
      <c r="A63" s="34" t="s">
        <v>231</v>
      </c>
      <c r="B63" s="30" t="s">
        <v>181</v>
      </c>
      <c r="C63" s="30" t="s">
        <v>53</v>
      </c>
      <c r="D63" s="30" t="s">
        <v>57</v>
      </c>
      <c r="E63" s="41" t="s">
        <v>17</v>
      </c>
      <c r="F63" s="41" t="s">
        <v>83</v>
      </c>
      <c r="G63" s="41" t="s">
        <v>228</v>
      </c>
      <c r="H63" s="41"/>
      <c r="I63" s="30"/>
      <c r="J63" s="39">
        <f t="shared" ref="J63:L65" si="27">J64</f>
        <v>0</v>
      </c>
      <c r="K63" s="39">
        <f t="shared" si="27"/>
        <v>0</v>
      </c>
      <c r="L63" s="39">
        <f t="shared" si="27"/>
        <v>0</v>
      </c>
    </row>
    <row r="64" spans="1:12" ht="30">
      <c r="A64" s="34" t="s">
        <v>230</v>
      </c>
      <c r="B64" s="30" t="s">
        <v>181</v>
      </c>
      <c r="C64" s="30" t="s">
        <v>53</v>
      </c>
      <c r="D64" s="30" t="s">
        <v>57</v>
      </c>
      <c r="E64" s="41" t="s">
        <v>17</v>
      </c>
      <c r="F64" s="41" t="s">
        <v>83</v>
      </c>
      <c r="G64" s="41" t="s">
        <v>228</v>
      </c>
      <c r="H64" s="41" t="s">
        <v>229</v>
      </c>
      <c r="I64" s="30"/>
      <c r="J64" s="39">
        <f t="shared" si="27"/>
        <v>0</v>
      </c>
      <c r="K64" s="39">
        <f t="shared" si="27"/>
        <v>0</v>
      </c>
      <c r="L64" s="39">
        <f t="shared" si="27"/>
        <v>0</v>
      </c>
    </row>
    <row r="65" spans="1:12" ht="47.25" customHeight="1">
      <c r="A65" s="206" t="str">
        <f>A69</f>
        <v>Закупка товаров, работ и услуг для обеспечения государственных (муниципальных) нужд</v>
      </c>
      <c r="B65" s="30" t="s">
        <v>181</v>
      </c>
      <c r="C65" s="30" t="s">
        <v>53</v>
      </c>
      <c r="D65" s="30" t="s">
        <v>57</v>
      </c>
      <c r="E65" s="41" t="s">
        <v>17</v>
      </c>
      <c r="F65" s="41" t="s">
        <v>83</v>
      </c>
      <c r="G65" s="41" t="s">
        <v>228</v>
      </c>
      <c r="H65" s="41" t="s">
        <v>229</v>
      </c>
      <c r="I65" s="30" t="s">
        <v>71</v>
      </c>
      <c r="J65" s="39">
        <f t="shared" si="27"/>
        <v>0</v>
      </c>
      <c r="K65" s="39">
        <f t="shared" si="27"/>
        <v>0</v>
      </c>
      <c r="L65" s="39">
        <f t="shared" si="27"/>
        <v>0</v>
      </c>
    </row>
    <row r="66" spans="1:12" ht="63" customHeight="1">
      <c r="A66" s="206" t="str">
        <f>A70</f>
        <v>Иные закупки товаров, работ и услуг для обеспечения государственных (муниципальных) нужд</v>
      </c>
      <c r="B66" s="30" t="s">
        <v>181</v>
      </c>
      <c r="C66" s="30" t="s">
        <v>53</v>
      </c>
      <c r="D66" s="30" t="s">
        <v>57</v>
      </c>
      <c r="E66" s="41" t="s">
        <v>17</v>
      </c>
      <c r="F66" s="41" t="s">
        <v>83</v>
      </c>
      <c r="G66" s="41" t="s">
        <v>228</v>
      </c>
      <c r="H66" s="41" t="s">
        <v>229</v>
      </c>
      <c r="I66" s="30" t="s">
        <v>72</v>
      </c>
      <c r="J66" s="39">
        <v>0</v>
      </c>
      <c r="K66" s="39">
        <v>0</v>
      </c>
      <c r="L66" s="39">
        <v>0</v>
      </c>
    </row>
    <row r="67" spans="1:12" ht="31.5" customHeight="1">
      <c r="A67" s="35" t="s">
        <v>225</v>
      </c>
      <c r="B67" s="30" t="s">
        <v>181</v>
      </c>
      <c r="C67" s="30" t="s">
        <v>53</v>
      </c>
      <c r="D67" s="30" t="s">
        <v>57</v>
      </c>
      <c r="E67" s="41" t="s">
        <v>17</v>
      </c>
      <c r="F67" s="41" t="s">
        <v>83</v>
      </c>
      <c r="G67" s="41" t="s">
        <v>224</v>
      </c>
      <c r="H67" s="41"/>
      <c r="I67" s="30"/>
      <c r="J67" s="39">
        <f t="shared" ref="J67:L67" si="28">J68</f>
        <v>35</v>
      </c>
      <c r="K67" s="39">
        <f t="shared" si="28"/>
        <v>36</v>
      </c>
      <c r="L67" s="39">
        <f t="shared" si="28"/>
        <v>40</v>
      </c>
    </row>
    <row r="68" spans="1:12" ht="15.75" customHeight="1">
      <c r="A68" s="35" t="s">
        <v>161</v>
      </c>
      <c r="B68" s="30" t="s">
        <v>181</v>
      </c>
      <c r="C68" s="30" t="s">
        <v>53</v>
      </c>
      <c r="D68" s="30" t="s">
        <v>57</v>
      </c>
      <c r="E68" s="41" t="s">
        <v>17</v>
      </c>
      <c r="F68" s="41" t="s">
        <v>83</v>
      </c>
      <c r="G68" s="41" t="s">
        <v>224</v>
      </c>
      <c r="H68" s="41" t="s">
        <v>160</v>
      </c>
      <c r="I68" s="30"/>
      <c r="J68" s="39">
        <f>J69</f>
        <v>35</v>
      </c>
      <c r="K68" s="39">
        <f>K69</f>
        <v>36</v>
      </c>
      <c r="L68" s="39">
        <f>L69</f>
        <v>40</v>
      </c>
    </row>
    <row r="69" spans="1:12" ht="60">
      <c r="A69" s="31" t="s">
        <v>226</v>
      </c>
      <c r="B69" s="30" t="s">
        <v>181</v>
      </c>
      <c r="C69" s="30" t="s">
        <v>53</v>
      </c>
      <c r="D69" s="30" t="s">
        <v>57</v>
      </c>
      <c r="E69" s="41" t="s">
        <v>17</v>
      </c>
      <c r="F69" s="41" t="s">
        <v>83</v>
      </c>
      <c r="G69" s="41" t="s">
        <v>224</v>
      </c>
      <c r="H69" s="41" t="s">
        <v>160</v>
      </c>
      <c r="I69" s="30" t="s">
        <v>71</v>
      </c>
      <c r="J69" s="39">
        <f>J70</f>
        <v>35</v>
      </c>
      <c r="K69" s="39">
        <f t="shared" ref="K69" si="29">K70</f>
        <v>36</v>
      </c>
      <c r="L69" s="39">
        <f t="shared" ref="L69" si="30">L70</f>
        <v>40</v>
      </c>
    </row>
    <row r="70" spans="1:12" ht="60">
      <c r="A70" s="31" t="s">
        <v>48</v>
      </c>
      <c r="B70" s="30" t="s">
        <v>181</v>
      </c>
      <c r="C70" s="30" t="s">
        <v>53</v>
      </c>
      <c r="D70" s="30" t="s">
        <v>57</v>
      </c>
      <c r="E70" s="41" t="s">
        <v>17</v>
      </c>
      <c r="F70" s="41" t="s">
        <v>83</v>
      </c>
      <c r="G70" s="41" t="s">
        <v>224</v>
      </c>
      <c r="H70" s="41" t="s">
        <v>160</v>
      </c>
      <c r="I70" s="30" t="s">
        <v>72</v>
      </c>
      <c r="J70" s="39">
        <v>35</v>
      </c>
      <c r="K70" s="39">
        <v>36</v>
      </c>
      <c r="L70" s="39">
        <v>40</v>
      </c>
    </row>
    <row r="71" spans="1:12" ht="15">
      <c r="A71" s="28" t="s">
        <v>63</v>
      </c>
      <c r="B71" s="29" t="s">
        <v>181</v>
      </c>
      <c r="C71" s="201" t="s">
        <v>17</v>
      </c>
      <c r="D71" s="168"/>
      <c r="E71" s="41"/>
      <c r="F71" s="41"/>
      <c r="G71" s="41"/>
      <c r="H71" s="41"/>
      <c r="I71" s="172"/>
      <c r="J71" s="47">
        <f t="shared" ref="J71:L76" si="31">J72</f>
        <v>166.2</v>
      </c>
      <c r="K71" s="47">
        <f t="shared" si="31"/>
        <v>166.2</v>
      </c>
      <c r="L71" s="39">
        <f t="shared" si="31"/>
        <v>166.2</v>
      </c>
    </row>
    <row r="72" spans="1:12" ht="15">
      <c r="A72" s="31" t="s">
        <v>64</v>
      </c>
      <c r="B72" s="30" t="s">
        <v>181</v>
      </c>
      <c r="C72" s="30" t="s">
        <v>17</v>
      </c>
      <c r="D72" s="30" t="s">
        <v>39</v>
      </c>
      <c r="E72" s="41"/>
      <c r="F72" s="41"/>
      <c r="G72" s="41"/>
      <c r="H72" s="41"/>
      <c r="I72" s="38"/>
      <c r="J72" s="39">
        <f t="shared" si="31"/>
        <v>166.2</v>
      </c>
      <c r="K72" s="39">
        <f t="shared" si="31"/>
        <v>166.2</v>
      </c>
      <c r="L72" s="39">
        <f t="shared" si="31"/>
        <v>166.2</v>
      </c>
    </row>
    <row r="73" spans="1:12" ht="77.25" customHeight="1">
      <c r="A73" s="31" t="s">
        <v>215</v>
      </c>
      <c r="B73" s="30" t="s">
        <v>181</v>
      </c>
      <c r="C73" s="30" t="s">
        <v>17</v>
      </c>
      <c r="D73" s="30" t="s">
        <v>39</v>
      </c>
      <c r="E73" s="41" t="s">
        <v>82</v>
      </c>
      <c r="F73" s="41"/>
      <c r="G73" s="41"/>
      <c r="H73" s="41"/>
      <c r="I73" s="38"/>
      <c r="J73" s="39">
        <f t="shared" si="31"/>
        <v>166.2</v>
      </c>
      <c r="K73" s="39">
        <f t="shared" si="31"/>
        <v>166.2</v>
      </c>
      <c r="L73" s="39">
        <f t="shared" si="31"/>
        <v>166.2</v>
      </c>
    </row>
    <row r="74" spans="1:12" ht="109.5" customHeight="1">
      <c r="A74" s="31" t="s">
        <v>216</v>
      </c>
      <c r="B74" s="30" t="s">
        <v>181</v>
      </c>
      <c r="C74" s="30" t="s">
        <v>17</v>
      </c>
      <c r="D74" s="30" t="s">
        <v>39</v>
      </c>
      <c r="E74" s="41" t="s">
        <v>82</v>
      </c>
      <c r="F74" s="41" t="s">
        <v>8</v>
      </c>
      <c r="G74" s="41"/>
      <c r="H74" s="41"/>
      <c r="I74" s="38"/>
      <c r="J74" s="39">
        <f>J75</f>
        <v>166.2</v>
      </c>
      <c r="K74" s="39">
        <f>K75</f>
        <v>166.2</v>
      </c>
      <c r="L74" s="39">
        <f>L75</f>
        <v>166.2</v>
      </c>
    </row>
    <row r="75" spans="1:12" ht="45">
      <c r="A75" s="31" t="s">
        <v>65</v>
      </c>
      <c r="B75" s="30" t="s">
        <v>181</v>
      </c>
      <c r="C75" s="30" t="s">
        <v>17</v>
      </c>
      <c r="D75" s="30" t="s">
        <v>39</v>
      </c>
      <c r="E75" s="41" t="s">
        <v>82</v>
      </c>
      <c r="F75" s="41" t="s">
        <v>8</v>
      </c>
      <c r="G75" s="41" t="s">
        <v>67</v>
      </c>
      <c r="H75" s="41" t="s">
        <v>85</v>
      </c>
      <c r="I75" s="38"/>
      <c r="J75" s="39">
        <f t="shared" si="31"/>
        <v>166.2</v>
      </c>
      <c r="K75" s="39">
        <f t="shared" si="31"/>
        <v>166.2</v>
      </c>
      <c r="L75" s="39">
        <f t="shared" si="31"/>
        <v>166.2</v>
      </c>
    </row>
    <row r="76" spans="1:12" ht="30">
      <c r="A76" s="31" t="s">
        <v>59</v>
      </c>
      <c r="B76" s="30" t="s">
        <v>181</v>
      </c>
      <c r="C76" s="30" t="s">
        <v>17</v>
      </c>
      <c r="D76" s="30" t="s">
        <v>39</v>
      </c>
      <c r="E76" s="41" t="s">
        <v>82</v>
      </c>
      <c r="F76" s="41" t="s">
        <v>8</v>
      </c>
      <c r="G76" s="41" t="s">
        <v>67</v>
      </c>
      <c r="H76" s="41" t="s">
        <v>85</v>
      </c>
      <c r="I76" s="38" t="s">
        <v>76</v>
      </c>
      <c r="J76" s="39">
        <f>J77</f>
        <v>166.2</v>
      </c>
      <c r="K76" s="39">
        <f t="shared" si="31"/>
        <v>166.2</v>
      </c>
      <c r="L76" s="39">
        <f t="shared" si="31"/>
        <v>166.2</v>
      </c>
    </row>
    <row r="77" spans="1:12" ht="30">
      <c r="A77" s="191" t="s">
        <v>66</v>
      </c>
      <c r="B77" s="192" t="s">
        <v>181</v>
      </c>
      <c r="C77" s="192" t="s">
        <v>17</v>
      </c>
      <c r="D77" s="192" t="s">
        <v>39</v>
      </c>
      <c r="E77" s="193" t="s">
        <v>82</v>
      </c>
      <c r="F77" s="193" t="s">
        <v>8</v>
      </c>
      <c r="G77" s="193" t="s">
        <v>67</v>
      </c>
      <c r="H77" s="193" t="s">
        <v>85</v>
      </c>
      <c r="I77" s="194" t="s">
        <v>77</v>
      </c>
      <c r="J77" s="195">
        <v>166.2</v>
      </c>
      <c r="K77" s="195">
        <v>166.2</v>
      </c>
      <c r="L77" s="195">
        <v>166.2</v>
      </c>
    </row>
    <row r="78" spans="1:12" ht="15">
      <c r="A78" s="197" t="s">
        <v>253</v>
      </c>
      <c r="B78" s="30" t="s">
        <v>181</v>
      </c>
      <c r="C78" s="30" t="s">
        <v>182</v>
      </c>
      <c r="D78" s="30"/>
      <c r="E78" s="41"/>
      <c r="F78" s="41"/>
      <c r="G78" s="41"/>
      <c r="H78" s="41"/>
      <c r="I78" s="38"/>
      <c r="J78" s="196"/>
      <c r="K78" s="199">
        <f t="shared" ref="K78:L83" si="32">K79</f>
        <v>21.9</v>
      </c>
      <c r="L78" s="199">
        <f t="shared" si="32"/>
        <v>44.1</v>
      </c>
    </row>
    <row r="79" spans="1:12" ht="15">
      <c r="A79" s="197" t="s">
        <v>253</v>
      </c>
      <c r="B79" s="30" t="s">
        <v>181</v>
      </c>
      <c r="C79" s="192" t="s">
        <v>182</v>
      </c>
      <c r="D79" s="192" t="s">
        <v>182</v>
      </c>
      <c r="E79" s="193"/>
      <c r="F79" s="193"/>
      <c r="G79" s="193"/>
      <c r="H79" s="193"/>
      <c r="I79" s="194"/>
      <c r="J79" s="196"/>
      <c r="K79" s="199">
        <f t="shared" si="32"/>
        <v>21.9</v>
      </c>
      <c r="L79" s="199">
        <f t="shared" si="32"/>
        <v>44.1</v>
      </c>
    </row>
    <row r="80" spans="1:12" ht="80.25" customHeight="1">
      <c r="A80" s="197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0" s="192" t="s">
        <v>181</v>
      </c>
      <c r="C80" s="30" t="s">
        <v>182</v>
      </c>
      <c r="D80" s="30" t="s">
        <v>182</v>
      </c>
      <c r="E80" s="41" t="s">
        <v>183</v>
      </c>
      <c r="F80" s="41"/>
      <c r="G80" s="41"/>
      <c r="H80" s="41"/>
      <c r="I80" s="38"/>
      <c r="J80" s="196"/>
      <c r="K80" s="199">
        <f t="shared" si="32"/>
        <v>21.9</v>
      </c>
      <c r="L80" s="199">
        <f t="shared" si="32"/>
        <v>44.1</v>
      </c>
    </row>
    <row r="81" spans="1:12" ht="15">
      <c r="A81" s="197" t="s">
        <v>42</v>
      </c>
      <c r="B81" s="30" t="s">
        <v>181</v>
      </c>
      <c r="C81" s="192" t="s">
        <v>182</v>
      </c>
      <c r="D81" s="192" t="s">
        <v>182</v>
      </c>
      <c r="E81" s="193" t="s">
        <v>183</v>
      </c>
      <c r="F81" s="193" t="s">
        <v>8</v>
      </c>
      <c r="G81" s="193"/>
      <c r="H81" s="193"/>
      <c r="I81" s="194"/>
      <c r="J81" s="196"/>
      <c r="K81" s="199">
        <f t="shared" si="32"/>
        <v>21.9</v>
      </c>
      <c r="L81" s="199">
        <f t="shared" si="32"/>
        <v>44.1</v>
      </c>
    </row>
    <row r="82" spans="1:12" ht="15">
      <c r="A82" s="197" t="s">
        <v>253</v>
      </c>
      <c r="B82" s="30" t="s">
        <v>181</v>
      </c>
      <c r="C82" s="30" t="s">
        <v>182</v>
      </c>
      <c r="D82" s="30" t="s">
        <v>182</v>
      </c>
      <c r="E82" s="41" t="s">
        <v>183</v>
      </c>
      <c r="F82" s="41" t="s">
        <v>8</v>
      </c>
      <c r="G82" s="41" t="s">
        <v>67</v>
      </c>
      <c r="H82" s="41" t="s">
        <v>184</v>
      </c>
      <c r="I82" s="38"/>
      <c r="J82" s="196"/>
      <c r="K82" s="199">
        <f t="shared" si="32"/>
        <v>21.9</v>
      </c>
      <c r="L82" s="199">
        <f t="shared" si="32"/>
        <v>44.1</v>
      </c>
    </row>
    <row r="83" spans="1:12" ht="15">
      <c r="A83" s="197" t="s">
        <v>51</v>
      </c>
      <c r="B83" s="192" t="s">
        <v>181</v>
      </c>
      <c r="C83" s="192" t="s">
        <v>182</v>
      </c>
      <c r="D83" s="192" t="s">
        <v>182</v>
      </c>
      <c r="E83" s="193" t="s">
        <v>183</v>
      </c>
      <c r="F83" s="193" t="s">
        <v>8</v>
      </c>
      <c r="G83" s="193" t="s">
        <v>67</v>
      </c>
      <c r="H83" s="193" t="s">
        <v>184</v>
      </c>
      <c r="I83" s="194" t="s">
        <v>73</v>
      </c>
      <c r="J83" s="196"/>
      <c r="K83" s="199">
        <f t="shared" si="32"/>
        <v>21.9</v>
      </c>
      <c r="L83" s="199">
        <f t="shared" si="32"/>
        <v>44.1</v>
      </c>
    </row>
    <row r="84" spans="1:12" ht="15">
      <c r="A84" s="197" t="s">
        <v>55</v>
      </c>
      <c r="B84" s="30" t="s">
        <v>181</v>
      </c>
      <c r="C84" s="30" t="s">
        <v>182</v>
      </c>
      <c r="D84" s="30" t="s">
        <v>182</v>
      </c>
      <c r="E84" s="41" t="s">
        <v>183</v>
      </c>
      <c r="F84" s="41" t="s">
        <v>8</v>
      </c>
      <c r="G84" s="41" t="s">
        <v>67</v>
      </c>
      <c r="H84" s="41" t="s">
        <v>184</v>
      </c>
      <c r="I84" s="38" t="s">
        <v>75</v>
      </c>
      <c r="J84" s="196"/>
      <c r="K84" s="199">
        <v>21.9</v>
      </c>
      <c r="L84" s="199">
        <v>44.1</v>
      </c>
    </row>
    <row r="85" spans="1:12">
      <c r="E85" s="43"/>
      <c r="F85" s="43"/>
      <c r="G85" s="43"/>
      <c r="H85" s="43"/>
      <c r="I85" s="43"/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</sheetData>
  <autoFilter ref="A1:L8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8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4"/>
  <sheetViews>
    <sheetView view="pageBreakPreview" zoomScaleNormal="110" zoomScaleSheetLayoutView="100" workbookViewId="0">
      <selection activeCell="C40" sqref="C4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2" t="s">
        <v>246</v>
      </c>
      <c r="I1" s="223"/>
      <c r="J1" s="223"/>
      <c r="K1" s="223"/>
    </row>
    <row r="2" spans="1:11" ht="128.25" customHeight="1">
      <c r="A2" s="224" t="s">
        <v>205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5" t="s">
        <v>1</v>
      </c>
      <c r="I3" s="225"/>
      <c r="J3" s="225"/>
      <c r="K3" s="225"/>
    </row>
    <row r="4" spans="1:11" ht="20.45" customHeight="1">
      <c r="A4" s="226" t="s">
        <v>2</v>
      </c>
      <c r="B4" s="226" t="s">
        <v>3</v>
      </c>
      <c r="C4" s="226" t="s">
        <v>4</v>
      </c>
      <c r="D4" s="226" t="s">
        <v>5</v>
      </c>
      <c r="E4" s="226"/>
      <c r="F4" s="226"/>
      <c r="G4" s="226"/>
      <c r="H4" s="226" t="s">
        <v>6</v>
      </c>
      <c r="I4" s="226" t="s">
        <v>7</v>
      </c>
      <c r="J4" s="226"/>
      <c r="K4" s="226"/>
    </row>
    <row r="5" spans="1:11" ht="16.7" customHeight="1">
      <c r="A5" s="226" t="s">
        <v>0</v>
      </c>
      <c r="B5" s="226" t="s">
        <v>0</v>
      </c>
      <c r="C5" s="226" t="s">
        <v>0</v>
      </c>
      <c r="D5" s="226" t="s">
        <v>0</v>
      </c>
      <c r="E5" s="226"/>
      <c r="F5" s="226"/>
      <c r="G5" s="226"/>
      <c r="H5" s="226" t="s">
        <v>0</v>
      </c>
      <c r="I5" s="205" t="s">
        <v>30</v>
      </c>
      <c r="J5" s="205" t="s">
        <v>31</v>
      </c>
      <c r="K5" s="205" t="s">
        <v>203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I8+I43+I53+M8+I60+I71</f>
        <v>1796.5</v>
      </c>
      <c r="J7" s="37">
        <f>J8+J43+J53+J60+J71+J78</f>
        <v>880.80000000000007</v>
      </c>
      <c r="K7" s="37">
        <f>K8+K43+K53+K61+K72+K78</f>
        <v>894.4</v>
      </c>
    </row>
    <row r="8" spans="1:11" ht="15">
      <c r="A8" s="28" t="s">
        <v>38</v>
      </c>
      <c r="B8" s="201" t="s">
        <v>39</v>
      </c>
      <c r="C8" s="168"/>
      <c r="D8" s="42"/>
      <c r="E8" s="42"/>
      <c r="F8" s="42"/>
      <c r="G8" s="42"/>
      <c r="H8" s="172"/>
      <c r="I8" s="47">
        <f>I9+I18+I37</f>
        <v>1347.9</v>
      </c>
      <c r="J8" s="47">
        <f>J9+J18+J37</f>
        <v>384.2</v>
      </c>
      <c r="K8" s="39">
        <f>K9+K18+K37</f>
        <v>367.3</v>
      </c>
    </row>
    <row r="9" spans="1:11" ht="60">
      <c r="A9" s="31" t="s">
        <v>40</v>
      </c>
      <c r="B9" s="168" t="s">
        <v>39</v>
      </c>
      <c r="C9" s="168" t="s">
        <v>41</v>
      </c>
      <c r="D9" s="42"/>
      <c r="E9" s="42"/>
      <c r="F9" s="42"/>
      <c r="G9" s="42"/>
      <c r="H9" s="168"/>
      <c r="I9" s="47">
        <f>I10</f>
        <v>488.5</v>
      </c>
      <c r="J9" s="47">
        <f>J10</f>
        <v>161.1</v>
      </c>
      <c r="K9" s="39">
        <f>K10</f>
        <v>140.80000000000001</v>
      </c>
    </row>
    <row r="10" spans="1:11" ht="78" customHeight="1">
      <c r="A10" s="3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30" t="s">
        <v>39</v>
      </c>
      <c r="C10" s="30" t="s">
        <v>41</v>
      </c>
      <c r="D10" s="41">
        <v>65</v>
      </c>
      <c r="E10" s="41"/>
      <c r="F10" s="41"/>
      <c r="G10" s="41"/>
      <c r="H10" s="30"/>
      <c r="I10" s="39">
        <f t="shared" ref="I10:K12" si="0">I11</f>
        <v>488.5</v>
      </c>
      <c r="J10" s="39">
        <f t="shared" si="0"/>
        <v>161.1</v>
      </c>
      <c r="K10" s="39">
        <f t="shared" si="0"/>
        <v>140.80000000000001</v>
      </c>
    </row>
    <row r="11" spans="1:11" ht="15">
      <c r="A11" s="31" t="s">
        <v>42</v>
      </c>
      <c r="B11" s="30" t="s">
        <v>39</v>
      </c>
      <c r="C11" s="30" t="s">
        <v>41</v>
      </c>
      <c r="D11" s="41">
        <v>65</v>
      </c>
      <c r="E11" s="41">
        <v>1</v>
      </c>
      <c r="F11" s="41"/>
      <c r="G11" s="41"/>
      <c r="H11" s="30"/>
      <c r="I11" s="39">
        <f>I12+I15</f>
        <v>488.5</v>
      </c>
      <c r="J11" s="39">
        <f t="shared" si="0"/>
        <v>161.1</v>
      </c>
      <c r="K11" s="39">
        <f t="shared" si="0"/>
        <v>140.80000000000001</v>
      </c>
    </row>
    <row r="12" spans="1:11" ht="30">
      <c r="A12" s="31" t="s">
        <v>43</v>
      </c>
      <c r="B12" s="30" t="s">
        <v>39</v>
      </c>
      <c r="C12" s="30" t="s">
        <v>41</v>
      </c>
      <c r="D12" s="41">
        <v>65</v>
      </c>
      <c r="E12" s="41">
        <v>1</v>
      </c>
      <c r="F12" s="41" t="s">
        <v>67</v>
      </c>
      <c r="G12" s="41" t="s">
        <v>78</v>
      </c>
      <c r="H12" s="30"/>
      <c r="I12" s="39">
        <f t="shared" si="0"/>
        <v>286.5</v>
      </c>
      <c r="J12" s="39">
        <f t="shared" si="0"/>
        <v>161.1</v>
      </c>
      <c r="K12" s="39">
        <f t="shared" si="0"/>
        <v>140.80000000000001</v>
      </c>
    </row>
    <row r="13" spans="1:11" ht="105">
      <c r="A13" s="31" t="s">
        <v>44</v>
      </c>
      <c r="B13" s="30" t="s">
        <v>39</v>
      </c>
      <c r="C13" s="30" t="s">
        <v>41</v>
      </c>
      <c r="D13" s="41">
        <v>65</v>
      </c>
      <c r="E13" s="41">
        <v>1</v>
      </c>
      <c r="F13" s="41" t="s">
        <v>67</v>
      </c>
      <c r="G13" s="41" t="s">
        <v>78</v>
      </c>
      <c r="H13" s="30" t="s">
        <v>69</v>
      </c>
      <c r="I13" s="39">
        <f>I14</f>
        <v>286.5</v>
      </c>
      <c r="J13" s="39">
        <f>J14</f>
        <v>161.1</v>
      </c>
      <c r="K13" s="39">
        <f>K14</f>
        <v>140.80000000000001</v>
      </c>
    </row>
    <row r="14" spans="1:11" ht="45">
      <c r="A14" s="31" t="s">
        <v>45</v>
      </c>
      <c r="B14" s="30" t="s">
        <v>39</v>
      </c>
      <c r="C14" s="30" t="s">
        <v>41</v>
      </c>
      <c r="D14" s="41">
        <v>65</v>
      </c>
      <c r="E14" s="41">
        <v>1</v>
      </c>
      <c r="F14" s="41" t="s">
        <v>67</v>
      </c>
      <c r="G14" s="41" t="s">
        <v>78</v>
      </c>
      <c r="H14" s="30" t="s">
        <v>70</v>
      </c>
      <c r="I14" s="39">
        <f>'Приложение 3'!J14</f>
        <v>286.5</v>
      </c>
      <c r="J14" s="39">
        <f>'Приложение 3'!K14</f>
        <v>161.1</v>
      </c>
      <c r="K14" s="39">
        <f>'Приложение 3'!L14</f>
        <v>140.80000000000001</v>
      </c>
    </row>
    <row r="15" spans="1:11" ht="93.75" customHeight="1">
      <c r="A15" s="31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0" t="s">
        <v>39</v>
      </c>
      <c r="C15" s="30" t="s">
        <v>41</v>
      </c>
      <c r="D15" s="41" t="s">
        <v>183</v>
      </c>
      <c r="E15" s="41" t="s">
        <v>8</v>
      </c>
      <c r="F15" s="41" t="s">
        <v>67</v>
      </c>
      <c r="G15" s="41" t="s">
        <v>250</v>
      </c>
      <c r="H15" s="30"/>
      <c r="I15" s="39">
        <f>I16</f>
        <v>202</v>
      </c>
      <c r="J15" s="39"/>
      <c r="K15" s="39"/>
    </row>
    <row r="16" spans="1:11" ht="107.25" customHeight="1">
      <c r="A16" s="31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0" t="s">
        <v>39</v>
      </c>
      <c r="C16" s="30" t="s">
        <v>41</v>
      </c>
      <c r="D16" s="41" t="s">
        <v>183</v>
      </c>
      <c r="E16" s="41" t="s">
        <v>8</v>
      </c>
      <c r="F16" s="41" t="s">
        <v>67</v>
      </c>
      <c r="G16" s="41" t="s">
        <v>250</v>
      </c>
      <c r="H16" s="30" t="s">
        <v>69</v>
      </c>
      <c r="I16" s="39">
        <f>I17</f>
        <v>202</v>
      </c>
      <c r="J16" s="39"/>
      <c r="K16" s="39"/>
    </row>
    <row r="17" spans="1:11" ht="51.75" customHeight="1">
      <c r="A17" s="31" t="str">
        <f>'Приложение 3'!A17</f>
        <v>Расходы на выплаты персоналу государственных (муниципальных) органов</v>
      </c>
      <c r="B17" s="30" t="s">
        <v>39</v>
      </c>
      <c r="C17" s="30" t="s">
        <v>41</v>
      </c>
      <c r="D17" s="41" t="s">
        <v>183</v>
      </c>
      <c r="E17" s="41" t="s">
        <v>8</v>
      </c>
      <c r="F17" s="41" t="s">
        <v>67</v>
      </c>
      <c r="G17" s="41" t="s">
        <v>250</v>
      </c>
      <c r="H17" s="30" t="s">
        <v>70</v>
      </c>
      <c r="I17" s="39">
        <f>'Приложение 3'!J17</f>
        <v>202</v>
      </c>
      <c r="J17" s="39"/>
      <c r="K17" s="39"/>
    </row>
    <row r="18" spans="1:11" ht="90">
      <c r="A18" s="31" t="s">
        <v>46</v>
      </c>
      <c r="B18" s="168" t="s">
        <v>39</v>
      </c>
      <c r="C18" s="168" t="s">
        <v>47</v>
      </c>
      <c r="D18" s="41"/>
      <c r="E18" s="41"/>
      <c r="F18" s="41"/>
      <c r="G18" s="41"/>
      <c r="H18" s="38"/>
      <c r="I18" s="47">
        <f>I19+I32</f>
        <v>854.4</v>
      </c>
      <c r="J18" s="47">
        <f>J19+J32</f>
        <v>218.1</v>
      </c>
      <c r="K18" s="47">
        <f>K19+K32</f>
        <v>221.5</v>
      </c>
    </row>
    <row r="19" spans="1:11" ht="81" customHeight="1">
      <c r="A19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187" t="s">
        <v>39</v>
      </c>
      <c r="C19" s="203" t="s">
        <v>47</v>
      </c>
      <c r="D19" s="41">
        <v>65</v>
      </c>
      <c r="E19" s="41"/>
      <c r="F19" s="41"/>
      <c r="G19" s="41"/>
      <c r="H19" s="38"/>
      <c r="I19" s="39">
        <f t="shared" ref="I19:K19" si="1">I20</f>
        <v>854.1</v>
      </c>
      <c r="J19" s="39">
        <f t="shared" si="1"/>
        <v>217.79999999999998</v>
      </c>
      <c r="K19" s="39">
        <f t="shared" si="1"/>
        <v>221.2</v>
      </c>
    </row>
    <row r="20" spans="1:11" ht="47.25" customHeight="1">
      <c r="A20" s="31" t="str">
        <f>'Приложение 3'!A20</f>
        <v>Расходы в рамках обеспечения деятельности Администрации Липкинского сельского поселения</v>
      </c>
      <c r="B20" s="30" t="s">
        <v>39</v>
      </c>
      <c r="C20" s="30" t="s">
        <v>47</v>
      </c>
      <c r="D20" s="41">
        <v>65</v>
      </c>
      <c r="E20" s="41">
        <v>2</v>
      </c>
      <c r="F20" s="41"/>
      <c r="G20" s="41"/>
      <c r="H20" s="38"/>
      <c r="I20" s="39">
        <f>I21+I24+I29</f>
        <v>854.1</v>
      </c>
      <c r="J20" s="39">
        <f>J21+J24</f>
        <v>217.79999999999998</v>
      </c>
      <c r="K20" s="39">
        <f>K21+K24</f>
        <v>221.2</v>
      </c>
    </row>
    <row r="21" spans="1:11" ht="45">
      <c r="A21" s="31" t="s">
        <v>49</v>
      </c>
      <c r="B21" s="30" t="s">
        <v>39</v>
      </c>
      <c r="C21" s="30" t="s">
        <v>47</v>
      </c>
      <c r="D21" s="41">
        <v>65</v>
      </c>
      <c r="E21" s="41">
        <v>2</v>
      </c>
      <c r="F21" s="41" t="s">
        <v>67</v>
      </c>
      <c r="G21" s="41" t="s">
        <v>79</v>
      </c>
      <c r="H21" s="38"/>
      <c r="I21" s="39">
        <f t="shared" ref="I21:K22" si="2">I22</f>
        <v>289.10000000000002</v>
      </c>
      <c r="J21" s="39">
        <f t="shared" si="2"/>
        <v>61.1</v>
      </c>
      <c r="K21" s="39">
        <f t="shared" si="2"/>
        <v>46.8</v>
      </c>
    </row>
    <row r="22" spans="1:11" ht="105">
      <c r="A22" s="31" t="s">
        <v>44</v>
      </c>
      <c r="B22" s="30" t="s">
        <v>39</v>
      </c>
      <c r="C22" s="30" t="s">
        <v>47</v>
      </c>
      <c r="D22" s="41">
        <v>65</v>
      </c>
      <c r="E22" s="41">
        <v>2</v>
      </c>
      <c r="F22" s="41" t="s">
        <v>67</v>
      </c>
      <c r="G22" s="41" t="s">
        <v>79</v>
      </c>
      <c r="H22" s="38" t="s">
        <v>69</v>
      </c>
      <c r="I22" s="39">
        <f t="shared" si="2"/>
        <v>289.10000000000002</v>
      </c>
      <c r="J22" s="39">
        <f t="shared" si="2"/>
        <v>61.1</v>
      </c>
      <c r="K22" s="39">
        <f t="shared" si="2"/>
        <v>46.8</v>
      </c>
    </row>
    <row r="23" spans="1:11" ht="45">
      <c r="A23" s="31" t="s">
        <v>45</v>
      </c>
      <c r="B23" s="30" t="s">
        <v>39</v>
      </c>
      <c r="C23" s="30" t="s">
        <v>47</v>
      </c>
      <c r="D23" s="41">
        <v>65</v>
      </c>
      <c r="E23" s="41">
        <v>2</v>
      </c>
      <c r="F23" s="41" t="s">
        <v>67</v>
      </c>
      <c r="G23" s="41" t="s">
        <v>79</v>
      </c>
      <c r="H23" s="38" t="s">
        <v>70</v>
      </c>
      <c r="I23" s="39">
        <f>'Приложение 3'!J23</f>
        <v>289.10000000000002</v>
      </c>
      <c r="J23" s="39">
        <f>'Приложение 3'!K23</f>
        <v>61.1</v>
      </c>
      <c r="K23" s="39">
        <f>'Приложение 3'!L23</f>
        <v>46.8</v>
      </c>
    </row>
    <row r="24" spans="1:11" ht="30">
      <c r="A24" s="31" t="s">
        <v>50</v>
      </c>
      <c r="B24" s="30" t="s">
        <v>39</v>
      </c>
      <c r="C24" s="30" t="s">
        <v>47</v>
      </c>
      <c r="D24" s="41">
        <v>65</v>
      </c>
      <c r="E24" s="41">
        <v>2</v>
      </c>
      <c r="F24" s="41" t="s">
        <v>67</v>
      </c>
      <c r="G24" s="41" t="s">
        <v>80</v>
      </c>
      <c r="H24" s="38"/>
      <c r="I24" s="39">
        <f>+I25+I27</f>
        <v>277</v>
      </c>
      <c r="J24" s="39">
        <f>+J25+J27</f>
        <v>156.69999999999999</v>
      </c>
      <c r="K24" s="39">
        <f>+K25+K27</f>
        <v>174.4</v>
      </c>
    </row>
    <row r="25" spans="1:11" ht="45">
      <c r="A25" s="31" t="s">
        <v>226</v>
      </c>
      <c r="B25" s="30" t="s">
        <v>39</v>
      </c>
      <c r="C25" s="30" t="s">
        <v>47</v>
      </c>
      <c r="D25" s="41">
        <v>65</v>
      </c>
      <c r="E25" s="41">
        <v>2</v>
      </c>
      <c r="F25" s="41" t="s">
        <v>67</v>
      </c>
      <c r="G25" s="41" t="s">
        <v>80</v>
      </c>
      <c r="H25" s="38" t="s">
        <v>71</v>
      </c>
      <c r="I25" s="39">
        <f t="shared" ref="I25:K25" si="3">I26</f>
        <v>245</v>
      </c>
      <c r="J25" s="39">
        <f t="shared" si="3"/>
        <v>151.69999999999999</v>
      </c>
      <c r="K25" s="39">
        <f t="shared" si="3"/>
        <v>169.4</v>
      </c>
    </row>
    <row r="26" spans="1:11" ht="45">
      <c r="A26" s="31" t="s">
        <v>48</v>
      </c>
      <c r="B26" s="30" t="s">
        <v>39</v>
      </c>
      <c r="C26" s="30" t="s">
        <v>47</v>
      </c>
      <c r="D26" s="41">
        <v>65</v>
      </c>
      <c r="E26" s="41">
        <v>2</v>
      </c>
      <c r="F26" s="41" t="s">
        <v>67</v>
      </c>
      <c r="G26" s="41" t="s">
        <v>80</v>
      </c>
      <c r="H26" s="38" t="s">
        <v>72</v>
      </c>
      <c r="I26" s="39">
        <f>'Приложение 3'!J26</f>
        <v>245</v>
      </c>
      <c r="J26" s="39">
        <f>'Приложение 3'!K26</f>
        <v>151.69999999999999</v>
      </c>
      <c r="K26" s="39">
        <f>'Приложение 3'!L26</f>
        <v>169.4</v>
      </c>
    </row>
    <row r="27" spans="1:11" ht="15">
      <c r="A27" s="31" t="s">
        <v>51</v>
      </c>
      <c r="B27" s="30" t="s">
        <v>39</v>
      </c>
      <c r="C27" s="30" t="s">
        <v>47</v>
      </c>
      <c r="D27" s="41">
        <v>65</v>
      </c>
      <c r="E27" s="41">
        <v>2</v>
      </c>
      <c r="F27" s="41" t="s">
        <v>67</v>
      </c>
      <c r="G27" s="41" t="s">
        <v>80</v>
      </c>
      <c r="H27" s="38" t="s">
        <v>73</v>
      </c>
      <c r="I27" s="39">
        <f t="shared" ref="I27" si="4">I28</f>
        <v>32</v>
      </c>
      <c r="J27" s="39">
        <f>J28</f>
        <v>5</v>
      </c>
      <c r="K27" s="39">
        <f>K28</f>
        <v>5</v>
      </c>
    </row>
    <row r="28" spans="1:11" ht="30">
      <c r="A28" s="31" t="s">
        <v>52</v>
      </c>
      <c r="B28" s="30" t="s">
        <v>39</v>
      </c>
      <c r="C28" s="30" t="s">
        <v>47</v>
      </c>
      <c r="D28" s="41">
        <v>65</v>
      </c>
      <c r="E28" s="41">
        <v>2</v>
      </c>
      <c r="F28" s="41" t="s">
        <v>67</v>
      </c>
      <c r="G28" s="41" t="s">
        <v>80</v>
      </c>
      <c r="H28" s="38" t="s">
        <v>74</v>
      </c>
      <c r="I28" s="39">
        <f>'Приложение 3'!J28</f>
        <v>32</v>
      </c>
      <c r="J28" s="39">
        <f>'Приложение 3'!K28</f>
        <v>5</v>
      </c>
      <c r="K28" s="39">
        <f>'Приложение 3'!L28</f>
        <v>5</v>
      </c>
    </row>
    <row r="29" spans="1:11" ht="92.25" customHeight="1">
      <c r="A29" s="31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30" t="s">
        <v>39</v>
      </c>
      <c r="C29" s="30" t="s">
        <v>47</v>
      </c>
      <c r="D29" s="41" t="s">
        <v>183</v>
      </c>
      <c r="E29" s="41" t="s">
        <v>9</v>
      </c>
      <c r="F29" s="41" t="s">
        <v>67</v>
      </c>
      <c r="G29" s="41" t="s">
        <v>250</v>
      </c>
      <c r="H29" s="38"/>
      <c r="I29" s="39">
        <f>I30</f>
        <v>288</v>
      </c>
      <c r="J29" s="39"/>
      <c r="K29" s="39"/>
    </row>
    <row r="30" spans="1:11" ht="109.5" customHeight="1">
      <c r="A30" s="31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0" t="s">
        <v>39</v>
      </c>
      <c r="C30" s="30" t="s">
        <v>47</v>
      </c>
      <c r="D30" s="41" t="s">
        <v>183</v>
      </c>
      <c r="E30" s="41" t="s">
        <v>9</v>
      </c>
      <c r="F30" s="41" t="s">
        <v>67</v>
      </c>
      <c r="G30" s="41" t="s">
        <v>250</v>
      </c>
      <c r="H30" s="38" t="s">
        <v>69</v>
      </c>
      <c r="I30" s="39">
        <f>I31</f>
        <v>288</v>
      </c>
      <c r="J30" s="39"/>
      <c r="K30" s="39"/>
    </row>
    <row r="31" spans="1:11" ht="51.75" customHeight="1">
      <c r="A31" s="31" t="str">
        <f>'Приложение 3'!A31</f>
        <v>Расходы на выплаты персоналу государственных (муниципальных) органов</v>
      </c>
      <c r="B31" s="30" t="s">
        <v>39</v>
      </c>
      <c r="C31" s="30" t="s">
        <v>47</v>
      </c>
      <c r="D31" s="41" t="s">
        <v>183</v>
      </c>
      <c r="E31" s="41" t="s">
        <v>9</v>
      </c>
      <c r="F31" s="41" t="s">
        <v>67</v>
      </c>
      <c r="G31" s="41" t="s">
        <v>250</v>
      </c>
      <c r="H31" s="38" t="s">
        <v>70</v>
      </c>
      <c r="I31" s="39">
        <f>'Приложение 3'!J31</f>
        <v>288</v>
      </c>
      <c r="J31" s="39"/>
      <c r="K31" s="39"/>
    </row>
    <row r="32" spans="1:11" ht="75">
      <c r="A32" s="31" t="s">
        <v>217</v>
      </c>
      <c r="B32" s="30" t="s">
        <v>39</v>
      </c>
      <c r="C32" s="30" t="s">
        <v>47</v>
      </c>
      <c r="D32" s="41">
        <v>89</v>
      </c>
      <c r="E32" s="41"/>
      <c r="F32" s="41"/>
      <c r="G32" s="41"/>
      <c r="H32" s="38"/>
      <c r="I32" s="39">
        <f t="shared" ref="I32:K33" si="5">I33</f>
        <v>0.3</v>
      </c>
      <c r="J32" s="39">
        <f t="shared" si="5"/>
        <v>0.3</v>
      </c>
      <c r="K32" s="39">
        <f t="shared" si="5"/>
        <v>0.3</v>
      </c>
    </row>
    <row r="33" spans="1:11" ht="90">
      <c r="A33" s="31" t="s">
        <v>218</v>
      </c>
      <c r="B33" s="30" t="s">
        <v>39</v>
      </c>
      <c r="C33" s="30" t="s">
        <v>47</v>
      </c>
      <c r="D33" s="41">
        <v>89</v>
      </c>
      <c r="E33" s="41">
        <v>1</v>
      </c>
      <c r="F33" s="41"/>
      <c r="G33" s="41"/>
      <c r="H33" s="38"/>
      <c r="I33" s="39">
        <f>I34</f>
        <v>0.3</v>
      </c>
      <c r="J33" s="39">
        <f t="shared" si="5"/>
        <v>0.3</v>
      </c>
      <c r="K33" s="39">
        <f t="shared" si="5"/>
        <v>0.3</v>
      </c>
    </row>
    <row r="34" spans="1:11" ht="150">
      <c r="A34" s="31" t="s">
        <v>36</v>
      </c>
      <c r="B34" s="30" t="s">
        <v>39</v>
      </c>
      <c r="C34" s="30" t="s">
        <v>47</v>
      </c>
      <c r="D34" s="41">
        <v>89</v>
      </c>
      <c r="E34" s="41">
        <v>1</v>
      </c>
      <c r="F34" s="41" t="s">
        <v>67</v>
      </c>
      <c r="G34" s="41" t="s">
        <v>81</v>
      </c>
      <c r="H34" s="38"/>
      <c r="I34" s="40">
        <f t="shared" ref="I34:K35" si="6">I35</f>
        <v>0.3</v>
      </c>
      <c r="J34" s="40">
        <f t="shared" si="6"/>
        <v>0.3</v>
      </c>
      <c r="K34" s="40">
        <f t="shared" si="6"/>
        <v>0.3</v>
      </c>
    </row>
    <row r="35" spans="1:11" ht="45">
      <c r="A35" s="31" t="s">
        <v>226</v>
      </c>
      <c r="B35" s="30" t="s">
        <v>39</v>
      </c>
      <c r="C35" s="30" t="s">
        <v>47</v>
      </c>
      <c r="D35" s="41">
        <v>89</v>
      </c>
      <c r="E35" s="41">
        <v>1</v>
      </c>
      <c r="F35" s="41" t="s">
        <v>67</v>
      </c>
      <c r="G35" s="41" t="s">
        <v>81</v>
      </c>
      <c r="H35" s="38" t="s">
        <v>71</v>
      </c>
      <c r="I35" s="40">
        <f t="shared" si="6"/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48</v>
      </c>
      <c r="B36" s="30" t="s">
        <v>39</v>
      </c>
      <c r="C36" s="30" t="s">
        <v>47</v>
      </c>
      <c r="D36" s="41">
        <v>89</v>
      </c>
      <c r="E36" s="41">
        <v>1</v>
      </c>
      <c r="F36" s="41" t="s">
        <v>67</v>
      </c>
      <c r="G36" s="41" t="s">
        <v>81</v>
      </c>
      <c r="H36" s="38" t="s">
        <v>72</v>
      </c>
      <c r="I36" s="40">
        <f>'Приложение 3'!J36</f>
        <v>0.3</v>
      </c>
      <c r="J36" s="40">
        <f>'Приложение 3'!K36</f>
        <v>0.3</v>
      </c>
      <c r="K36" s="40">
        <f>'Приложение 3'!L36</f>
        <v>0.3</v>
      </c>
    </row>
    <row r="37" spans="1:11" ht="15">
      <c r="A37" s="31" t="s">
        <v>54</v>
      </c>
      <c r="B37" s="168" t="s">
        <v>39</v>
      </c>
      <c r="C37" s="168" t="s">
        <v>18</v>
      </c>
      <c r="D37" s="41"/>
      <c r="E37" s="41"/>
      <c r="F37" s="41"/>
      <c r="G37" s="41"/>
      <c r="H37" s="172"/>
      <c r="I37" s="47">
        <f t="shared" ref="I37:K39" si="7">I38</f>
        <v>5</v>
      </c>
      <c r="J37" s="39">
        <f t="shared" si="7"/>
        <v>5</v>
      </c>
      <c r="K37" s="39">
        <f t="shared" si="7"/>
        <v>5</v>
      </c>
    </row>
    <row r="38" spans="1:11" ht="75">
      <c r="A38" s="31" t="s">
        <v>217</v>
      </c>
      <c r="B38" s="30" t="s">
        <v>39</v>
      </c>
      <c r="C38" s="30" t="s">
        <v>18</v>
      </c>
      <c r="D38" s="41" t="s">
        <v>82</v>
      </c>
      <c r="E38" s="41"/>
      <c r="F38" s="41"/>
      <c r="G38" s="41"/>
      <c r="H38" s="38"/>
      <c r="I38" s="39">
        <f t="shared" si="7"/>
        <v>5</v>
      </c>
      <c r="J38" s="39">
        <f t="shared" si="7"/>
        <v>5</v>
      </c>
      <c r="K38" s="39">
        <f t="shared" si="7"/>
        <v>5</v>
      </c>
    </row>
    <row r="39" spans="1:11" ht="90">
      <c r="A39" s="31" t="s">
        <v>218</v>
      </c>
      <c r="B39" s="30" t="s">
        <v>39</v>
      </c>
      <c r="C39" s="30" t="s">
        <v>18</v>
      </c>
      <c r="D39" s="41" t="s">
        <v>82</v>
      </c>
      <c r="E39" s="41" t="s">
        <v>8</v>
      </c>
      <c r="F39" s="41"/>
      <c r="G39" s="41"/>
      <c r="H39" s="38"/>
      <c r="I39" s="39">
        <f t="shared" si="7"/>
        <v>5</v>
      </c>
      <c r="J39" s="39">
        <f t="shared" si="7"/>
        <v>5</v>
      </c>
      <c r="K39" s="39">
        <f t="shared" si="7"/>
        <v>5</v>
      </c>
    </row>
    <row r="40" spans="1:11" ht="60">
      <c r="A40" s="31" t="s">
        <v>252</v>
      </c>
      <c r="B40" s="30" t="s">
        <v>39</v>
      </c>
      <c r="C40" s="30" t="s">
        <v>18</v>
      </c>
      <c r="D40" s="41" t="s">
        <v>82</v>
      </c>
      <c r="E40" s="41" t="s">
        <v>8</v>
      </c>
      <c r="F40" s="41" t="s">
        <v>67</v>
      </c>
      <c r="G40" s="41" t="s">
        <v>84</v>
      </c>
      <c r="H40" s="38"/>
      <c r="I40" s="39">
        <f>I42</f>
        <v>5</v>
      </c>
      <c r="J40" s="39">
        <f>J42</f>
        <v>5</v>
      </c>
      <c r="K40" s="39">
        <f>K42</f>
        <v>5</v>
      </c>
    </row>
    <row r="41" spans="1:11" ht="15">
      <c r="A41" s="31" t="s">
        <v>51</v>
      </c>
      <c r="B41" s="30" t="s">
        <v>39</v>
      </c>
      <c r="C41" s="30" t="s">
        <v>18</v>
      </c>
      <c r="D41" s="41" t="s">
        <v>82</v>
      </c>
      <c r="E41" s="41" t="s">
        <v>8</v>
      </c>
      <c r="F41" s="41" t="s">
        <v>67</v>
      </c>
      <c r="G41" s="41" t="s">
        <v>84</v>
      </c>
      <c r="H41" s="38" t="s">
        <v>73</v>
      </c>
      <c r="I41" s="39">
        <f>I42</f>
        <v>5</v>
      </c>
      <c r="J41" s="39">
        <f>J42</f>
        <v>5</v>
      </c>
      <c r="K41" s="39">
        <f>K42</f>
        <v>5</v>
      </c>
    </row>
    <row r="42" spans="1:11" ht="15">
      <c r="A42" s="31" t="s">
        <v>55</v>
      </c>
      <c r="B42" s="30" t="s">
        <v>39</v>
      </c>
      <c r="C42" s="30" t="s">
        <v>56</v>
      </c>
      <c r="D42" s="41" t="s">
        <v>82</v>
      </c>
      <c r="E42" s="41" t="s">
        <v>8</v>
      </c>
      <c r="F42" s="41" t="s">
        <v>67</v>
      </c>
      <c r="G42" s="41" t="s">
        <v>84</v>
      </c>
      <c r="H42" s="38" t="s">
        <v>75</v>
      </c>
      <c r="I42" s="39">
        <f>'Приложение 3'!J42</f>
        <v>5</v>
      </c>
      <c r="J42" s="39">
        <f>'Приложение 3'!K42</f>
        <v>5</v>
      </c>
      <c r="K42" s="39">
        <f>'Приложение 3'!L42</f>
        <v>5</v>
      </c>
    </row>
    <row r="43" spans="1:11" ht="15">
      <c r="A43" s="28" t="s">
        <v>156</v>
      </c>
      <c r="B43" s="29" t="s">
        <v>41</v>
      </c>
      <c r="C43" s="30"/>
      <c r="D43" s="41"/>
      <c r="E43" s="41"/>
      <c r="F43" s="41"/>
      <c r="G43" s="41"/>
      <c r="H43" s="38"/>
      <c r="I43" s="39">
        <f>I44</f>
        <v>109.3</v>
      </c>
      <c r="J43" s="39">
        <f t="shared" ref="J43:K43" si="8">J44</f>
        <v>114.4</v>
      </c>
      <c r="K43" s="39">
        <f t="shared" si="8"/>
        <v>118.7</v>
      </c>
    </row>
    <row r="44" spans="1:11" ht="30">
      <c r="A44" s="31" t="s">
        <v>227</v>
      </c>
      <c r="B44" s="30" t="s">
        <v>41</v>
      </c>
      <c r="C44" s="30" t="s">
        <v>57</v>
      </c>
      <c r="D44" s="41"/>
      <c r="E44" s="41"/>
      <c r="F44" s="41"/>
      <c r="G44" s="41"/>
      <c r="H44" s="38"/>
      <c r="I44" s="39">
        <f t="shared" ref="I44:K51" si="9">I45</f>
        <v>109.3</v>
      </c>
      <c r="J44" s="39">
        <f t="shared" si="9"/>
        <v>114.4</v>
      </c>
      <c r="K44" s="39">
        <f t="shared" si="9"/>
        <v>118.7</v>
      </c>
    </row>
    <row r="45" spans="1:11" ht="60" customHeight="1">
      <c r="A45" s="31" t="str">
        <f>'Приложение 3'!A45</f>
        <v>Государственная программа поывшения эффективности управления государственными финансами в Республике Мордовия</v>
      </c>
      <c r="B45" s="30" t="s">
        <v>41</v>
      </c>
      <c r="C45" s="30" t="s">
        <v>57</v>
      </c>
      <c r="D45" s="41" t="s">
        <v>86</v>
      </c>
      <c r="E45" s="41"/>
      <c r="F45" s="41"/>
      <c r="G45" s="41"/>
      <c r="H45" s="38"/>
      <c r="I45" s="39">
        <f>I46</f>
        <v>109.3</v>
      </c>
      <c r="J45" s="39">
        <f t="shared" si="9"/>
        <v>114.4</v>
      </c>
      <c r="K45" s="39">
        <f t="shared" si="9"/>
        <v>118.7</v>
      </c>
    </row>
    <row r="46" spans="1:11" ht="45">
      <c r="A46" s="31" t="s">
        <v>158</v>
      </c>
      <c r="B46" s="30" t="s">
        <v>41</v>
      </c>
      <c r="C46" s="30" t="s">
        <v>57</v>
      </c>
      <c r="D46" s="41" t="s">
        <v>86</v>
      </c>
      <c r="E46" s="41" t="s">
        <v>10</v>
      </c>
      <c r="F46" s="41"/>
      <c r="G46" s="41"/>
      <c r="H46" s="38"/>
      <c r="I46" s="39">
        <f t="shared" ref="I46:I51" si="10">I47</f>
        <v>109.3</v>
      </c>
      <c r="J46" s="39">
        <f t="shared" si="9"/>
        <v>114.4</v>
      </c>
      <c r="K46" s="39">
        <f t="shared" si="9"/>
        <v>118.7</v>
      </c>
    </row>
    <row r="47" spans="1:11" ht="60">
      <c r="A47" s="32" t="s">
        <v>232</v>
      </c>
      <c r="B47" s="30" t="s">
        <v>41</v>
      </c>
      <c r="C47" s="30" t="s">
        <v>57</v>
      </c>
      <c r="D47" s="41" t="s">
        <v>86</v>
      </c>
      <c r="E47" s="41" t="s">
        <v>10</v>
      </c>
      <c r="F47" s="41" t="s">
        <v>41</v>
      </c>
      <c r="G47" s="41"/>
      <c r="H47" s="38"/>
      <c r="I47" s="39">
        <f t="shared" si="10"/>
        <v>109.3</v>
      </c>
      <c r="J47" s="39">
        <f t="shared" si="9"/>
        <v>114.4</v>
      </c>
      <c r="K47" s="39">
        <f t="shared" si="9"/>
        <v>118.7</v>
      </c>
    </row>
    <row r="48" spans="1:11" ht="72.75" customHeight="1">
      <c r="A48" s="31" t="str">
        <f>'Приложение 3'!A48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8" s="30" t="s">
        <v>41</v>
      </c>
      <c r="C48" s="30" t="s">
        <v>57</v>
      </c>
      <c r="D48" s="41" t="s">
        <v>86</v>
      </c>
      <c r="E48" s="41" t="s">
        <v>10</v>
      </c>
      <c r="F48" s="41" t="s">
        <v>41</v>
      </c>
      <c r="G48" s="41" t="s">
        <v>159</v>
      </c>
      <c r="H48" s="38"/>
      <c r="I48" s="39">
        <f>I51+I49</f>
        <v>109.3</v>
      </c>
      <c r="J48" s="39">
        <f t="shared" ref="J48:K48" si="11">J51+J49</f>
        <v>114.4</v>
      </c>
      <c r="K48" s="39">
        <f t="shared" si="11"/>
        <v>118.7</v>
      </c>
    </row>
    <row r="49" spans="1:11" ht="105">
      <c r="A49" s="31" t="s">
        <v>44</v>
      </c>
      <c r="B49" s="30" t="s">
        <v>41</v>
      </c>
      <c r="C49" s="30" t="s">
        <v>57</v>
      </c>
      <c r="D49" s="41" t="s">
        <v>86</v>
      </c>
      <c r="E49" s="41" t="s">
        <v>10</v>
      </c>
      <c r="F49" s="41" t="s">
        <v>41</v>
      </c>
      <c r="G49" s="41" t="s">
        <v>159</v>
      </c>
      <c r="H49" s="38" t="s">
        <v>69</v>
      </c>
      <c r="I49" s="39">
        <f>I50</f>
        <v>104.3</v>
      </c>
      <c r="J49" s="39">
        <f t="shared" ref="J49:K49" si="12">J50</f>
        <v>109.4</v>
      </c>
      <c r="K49" s="39">
        <f t="shared" si="12"/>
        <v>114.7</v>
      </c>
    </row>
    <row r="50" spans="1:11" ht="46.5" customHeight="1">
      <c r="A50" s="31" t="s">
        <v>45</v>
      </c>
      <c r="B50" s="30" t="s">
        <v>41</v>
      </c>
      <c r="C50" s="30" t="s">
        <v>57</v>
      </c>
      <c r="D50" s="41" t="s">
        <v>86</v>
      </c>
      <c r="E50" s="41" t="s">
        <v>10</v>
      </c>
      <c r="F50" s="41" t="s">
        <v>41</v>
      </c>
      <c r="G50" s="41" t="s">
        <v>159</v>
      </c>
      <c r="H50" s="38" t="s">
        <v>70</v>
      </c>
      <c r="I50" s="39">
        <f>'Приложение 3'!J50</f>
        <v>104.3</v>
      </c>
      <c r="J50" s="39">
        <f>'Приложение 3'!K50</f>
        <v>109.4</v>
      </c>
      <c r="K50" s="39">
        <f>'Приложение 3'!L50</f>
        <v>114.7</v>
      </c>
    </row>
    <row r="51" spans="1:11" ht="45">
      <c r="A51" s="31" t="s">
        <v>226</v>
      </c>
      <c r="B51" s="30" t="s">
        <v>41</v>
      </c>
      <c r="C51" s="30" t="s">
        <v>57</v>
      </c>
      <c r="D51" s="41" t="s">
        <v>86</v>
      </c>
      <c r="E51" s="41" t="s">
        <v>10</v>
      </c>
      <c r="F51" s="41" t="s">
        <v>41</v>
      </c>
      <c r="G51" s="41" t="s">
        <v>159</v>
      </c>
      <c r="H51" s="38" t="s">
        <v>71</v>
      </c>
      <c r="I51" s="39">
        <f t="shared" si="10"/>
        <v>5</v>
      </c>
      <c r="J51" s="39">
        <f t="shared" si="9"/>
        <v>5</v>
      </c>
      <c r="K51" s="39">
        <f t="shared" si="9"/>
        <v>4</v>
      </c>
    </row>
    <row r="52" spans="1:11" ht="45">
      <c r="A52" s="31" t="s">
        <v>48</v>
      </c>
      <c r="B52" s="30" t="s">
        <v>41</v>
      </c>
      <c r="C52" s="30" t="s">
        <v>57</v>
      </c>
      <c r="D52" s="41" t="s">
        <v>86</v>
      </c>
      <c r="E52" s="41" t="s">
        <v>10</v>
      </c>
      <c r="F52" s="41" t="s">
        <v>41</v>
      </c>
      <c r="G52" s="41" t="s">
        <v>159</v>
      </c>
      <c r="H52" s="38" t="s">
        <v>72</v>
      </c>
      <c r="I52" s="39">
        <f>'Приложение 3'!J52</f>
        <v>5</v>
      </c>
      <c r="J52" s="39">
        <f>'Приложение 3'!K52</f>
        <v>5</v>
      </c>
      <c r="K52" s="39">
        <f>'Приложение 3'!L52</f>
        <v>4</v>
      </c>
    </row>
    <row r="53" spans="1:11" ht="15">
      <c r="A53" s="28" t="s">
        <v>58</v>
      </c>
      <c r="B53" s="29" t="s">
        <v>47</v>
      </c>
      <c r="C53" s="30"/>
      <c r="D53" s="41"/>
      <c r="E53" s="41"/>
      <c r="F53" s="41"/>
      <c r="G53" s="41"/>
      <c r="H53" s="38"/>
      <c r="I53" s="39">
        <f>I54</f>
        <v>138.1</v>
      </c>
      <c r="J53" s="39">
        <f>J54</f>
        <v>158.1</v>
      </c>
      <c r="K53" s="39">
        <f>K54</f>
        <v>158.1</v>
      </c>
    </row>
    <row r="54" spans="1:11" ht="18.75" customHeight="1">
      <c r="A54" s="31" t="s">
        <v>60</v>
      </c>
      <c r="B54" s="30" t="s">
        <v>47</v>
      </c>
      <c r="C54" s="30" t="s">
        <v>61</v>
      </c>
      <c r="D54" s="41"/>
      <c r="E54" s="41"/>
      <c r="F54" s="41"/>
      <c r="G54" s="41"/>
      <c r="H54" s="38"/>
      <c r="I54" s="39">
        <f t="shared" ref="I54:I58" si="13">I55</f>
        <v>138.1</v>
      </c>
      <c r="J54" s="39">
        <f t="shared" ref="J54:K54" si="14">J55</f>
        <v>158.1</v>
      </c>
      <c r="K54" s="39">
        <f t="shared" si="14"/>
        <v>158.1</v>
      </c>
    </row>
    <row r="55" spans="1:11" ht="94.5" customHeight="1">
      <c r="A55" s="33" t="str">
        <f>'Приложение 3'!A55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55" s="30" t="s">
        <v>47</v>
      </c>
      <c r="C55" s="30" t="s">
        <v>61</v>
      </c>
      <c r="D55" s="41" t="s">
        <v>222</v>
      </c>
      <c r="E55" s="41"/>
      <c r="F55" s="41"/>
      <c r="G55" s="41"/>
      <c r="H55" s="38"/>
      <c r="I55" s="39">
        <f>I56</f>
        <v>138.1</v>
      </c>
      <c r="J55" s="39">
        <f>J56</f>
        <v>158.1</v>
      </c>
      <c r="K55" s="39">
        <f t="shared" ref="K55" si="15">K56</f>
        <v>158.1</v>
      </c>
    </row>
    <row r="56" spans="1:11" ht="90.75" customHeight="1">
      <c r="A56" s="33" t="str">
        <f>'Приложение 3'!A56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6" s="30" t="s">
        <v>47</v>
      </c>
      <c r="C56" s="30" t="s">
        <v>61</v>
      </c>
      <c r="D56" s="41" t="s">
        <v>222</v>
      </c>
      <c r="E56" s="41" t="s">
        <v>83</v>
      </c>
      <c r="F56" s="41" t="s">
        <v>39</v>
      </c>
      <c r="G56" s="41"/>
      <c r="H56" s="38"/>
      <c r="I56" s="39">
        <f t="shared" si="13"/>
        <v>138.1</v>
      </c>
      <c r="J56" s="39">
        <f t="shared" ref="J56:K57" si="16">J57</f>
        <v>158.1</v>
      </c>
      <c r="K56" s="39">
        <f t="shared" ref="K56" si="17">K57</f>
        <v>158.1</v>
      </c>
    </row>
    <row r="57" spans="1:11" ht="315.75" customHeight="1">
      <c r="A57" s="190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30" t="s">
        <v>47</v>
      </c>
      <c r="C57" s="30" t="s">
        <v>61</v>
      </c>
      <c r="D57" s="41" t="s">
        <v>222</v>
      </c>
      <c r="E57" s="41" t="s">
        <v>83</v>
      </c>
      <c r="F57" s="41" t="s">
        <v>39</v>
      </c>
      <c r="G57" s="41" t="s">
        <v>87</v>
      </c>
      <c r="H57" s="38"/>
      <c r="I57" s="39">
        <f t="shared" si="13"/>
        <v>138.1</v>
      </c>
      <c r="J57" s="39">
        <f t="shared" ref="J57:K58" si="18">J58</f>
        <v>158.1</v>
      </c>
      <c r="K57" s="39">
        <f t="shared" si="16"/>
        <v>158.1</v>
      </c>
    </row>
    <row r="58" spans="1:11" ht="48" customHeight="1">
      <c r="A58" s="31" t="s">
        <v>226</v>
      </c>
      <c r="B58" s="30" t="s">
        <v>47</v>
      </c>
      <c r="C58" s="30" t="s">
        <v>61</v>
      </c>
      <c r="D58" s="41" t="s">
        <v>222</v>
      </c>
      <c r="E58" s="41" t="s">
        <v>83</v>
      </c>
      <c r="F58" s="41" t="s">
        <v>39</v>
      </c>
      <c r="G58" s="41" t="s">
        <v>87</v>
      </c>
      <c r="H58" s="38" t="s">
        <v>71</v>
      </c>
      <c r="I58" s="39">
        <f t="shared" si="13"/>
        <v>138.1</v>
      </c>
      <c r="J58" s="39">
        <f t="shared" ref="J58" si="19">J59</f>
        <v>158.1</v>
      </c>
      <c r="K58" s="39">
        <f t="shared" si="18"/>
        <v>158.1</v>
      </c>
    </row>
    <row r="59" spans="1:11" ht="45">
      <c r="A59" s="31" t="s">
        <v>48</v>
      </c>
      <c r="B59" s="30" t="s">
        <v>47</v>
      </c>
      <c r="C59" s="30" t="s">
        <v>61</v>
      </c>
      <c r="D59" s="41" t="s">
        <v>222</v>
      </c>
      <c r="E59" s="41" t="s">
        <v>83</v>
      </c>
      <c r="F59" s="41" t="s">
        <v>39</v>
      </c>
      <c r="G59" s="41" t="s">
        <v>87</v>
      </c>
      <c r="H59" s="38" t="s">
        <v>72</v>
      </c>
      <c r="I59" s="39">
        <f>'Приложение 3'!J59</f>
        <v>138.1</v>
      </c>
      <c r="J59" s="39">
        <f>'Приложение 3'!K59</f>
        <v>158.1</v>
      </c>
      <c r="K59" s="39">
        <f>'Приложение 3'!L59</f>
        <v>158.1</v>
      </c>
    </row>
    <row r="60" spans="1:11" ht="19.5" customHeight="1">
      <c r="A60" s="28" t="s">
        <v>62</v>
      </c>
      <c r="B60" s="201" t="s">
        <v>53</v>
      </c>
      <c r="C60" s="30"/>
      <c r="D60" s="41"/>
      <c r="E60" s="41"/>
      <c r="F60" s="41"/>
      <c r="G60" s="41"/>
      <c r="H60" s="38"/>
      <c r="I60" s="39">
        <f>I61</f>
        <v>35</v>
      </c>
      <c r="J60" s="39">
        <f t="shared" ref="J60:K61" si="20">J61</f>
        <v>36</v>
      </c>
      <c r="K60" s="39">
        <f>K61</f>
        <v>40</v>
      </c>
    </row>
    <row r="61" spans="1:11" ht="15">
      <c r="A61" s="34" t="s">
        <v>68</v>
      </c>
      <c r="B61" s="30" t="s">
        <v>53</v>
      </c>
      <c r="C61" s="30" t="s">
        <v>57</v>
      </c>
      <c r="D61" s="41"/>
      <c r="E61" s="41"/>
      <c r="F61" s="41"/>
      <c r="G61" s="41"/>
      <c r="H61" s="30"/>
      <c r="I61" s="39">
        <f>I62</f>
        <v>35</v>
      </c>
      <c r="J61" s="39">
        <f t="shared" si="20"/>
        <v>36</v>
      </c>
      <c r="K61" s="39">
        <f t="shared" si="20"/>
        <v>40</v>
      </c>
    </row>
    <row r="62" spans="1:11" ht="105">
      <c r="A62" s="34" t="s">
        <v>221</v>
      </c>
      <c r="B62" s="30" t="s">
        <v>53</v>
      </c>
      <c r="C62" s="30" t="s">
        <v>57</v>
      </c>
      <c r="D62" s="41" t="s">
        <v>17</v>
      </c>
      <c r="E62" s="41"/>
      <c r="F62" s="41"/>
      <c r="G62" s="41"/>
      <c r="H62" s="30"/>
      <c r="I62" s="39">
        <f>I67+I63</f>
        <v>35</v>
      </c>
      <c r="J62" s="39">
        <f>J67+J63</f>
        <v>36</v>
      </c>
      <c r="K62" s="39">
        <f>K67+K63</f>
        <v>40</v>
      </c>
    </row>
    <row r="63" spans="1:11" ht="33.75" customHeight="1">
      <c r="A63" s="34" t="str">
        <f>'Приложение 3'!A63</f>
        <v>Основное мероприятие "Благоустройство территории "</v>
      </c>
      <c r="B63" s="30" t="s">
        <v>53</v>
      </c>
      <c r="C63" s="30" t="s">
        <v>57</v>
      </c>
      <c r="D63" s="41" t="s">
        <v>17</v>
      </c>
      <c r="E63" s="41" t="s">
        <v>83</v>
      </c>
      <c r="F63" s="41" t="s">
        <v>228</v>
      </c>
      <c r="G63" s="41"/>
      <c r="H63" s="30"/>
      <c r="I63" s="39">
        <f t="shared" ref="I63:K65" si="21">I64</f>
        <v>0</v>
      </c>
      <c r="J63" s="39">
        <f t="shared" si="21"/>
        <v>0</v>
      </c>
      <c r="K63" s="39">
        <f t="shared" si="21"/>
        <v>0</v>
      </c>
    </row>
    <row r="64" spans="1:11" ht="32.25" customHeight="1">
      <c r="A64" s="34" t="str">
        <f>'Приложение 3'!A64</f>
        <v>Прочие мероприятия по благоустройству</v>
      </c>
      <c r="B64" s="30" t="s">
        <v>53</v>
      </c>
      <c r="C64" s="30" t="s">
        <v>57</v>
      </c>
      <c r="D64" s="41" t="s">
        <v>17</v>
      </c>
      <c r="E64" s="41" t="s">
        <v>83</v>
      </c>
      <c r="F64" s="41" t="s">
        <v>228</v>
      </c>
      <c r="G64" s="41" t="s">
        <v>229</v>
      </c>
      <c r="H64" s="30"/>
      <c r="I64" s="39">
        <f t="shared" si="21"/>
        <v>0</v>
      </c>
      <c r="J64" s="39">
        <f t="shared" si="21"/>
        <v>0</v>
      </c>
      <c r="K64" s="39">
        <f t="shared" si="21"/>
        <v>0</v>
      </c>
    </row>
    <row r="65" spans="1:11" ht="48.75" customHeight="1">
      <c r="A65" s="206" t="str">
        <f>'Приложение 3'!A65</f>
        <v>Закупка товаров, работ и услуг для обеспечения государственных (муниципальных) нужд</v>
      </c>
      <c r="B65" s="30" t="s">
        <v>53</v>
      </c>
      <c r="C65" s="30" t="s">
        <v>57</v>
      </c>
      <c r="D65" s="41" t="s">
        <v>17</v>
      </c>
      <c r="E65" s="41" t="s">
        <v>83</v>
      </c>
      <c r="F65" s="41" t="s">
        <v>228</v>
      </c>
      <c r="G65" s="41" t="s">
        <v>229</v>
      </c>
      <c r="H65" s="30" t="s">
        <v>71</v>
      </c>
      <c r="I65" s="39">
        <f t="shared" si="21"/>
        <v>0</v>
      </c>
      <c r="J65" s="39">
        <f t="shared" si="21"/>
        <v>0</v>
      </c>
      <c r="K65" s="39">
        <f t="shared" si="21"/>
        <v>0</v>
      </c>
    </row>
    <row r="66" spans="1:11" ht="45.75" customHeight="1">
      <c r="A66" s="206" t="str">
        <f>'Приложение 3'!A66</f>
        <v>Иные закупки товаров, работ и услуг для обеспечения государственных (муниципальных) нужд</v>
      </c>
      <c r="B66" s="30" t="s">
        <v>53</v>
      </c>
      <c r="C66" s="30" t="s">
        <v>57</v>
      </c>
      <c r="D66" s="41" t="s">
        <v>17</v>
      </c>
      <c r="E66" s="41" t="s">
        <v>83</v>
      </c>
      <c r="F66" s="41" t="s">
        <v>228</v>
      </c>
      <c r="G66" s="41" t="s">
        <v>229</v>
      </c>
      <c r="H66" s="30" t="s">
        <v>72</v>
      </c>
      <c r="I66" s="39">
        <f>'Приложение 3'!J66</f>
        <v>0</v>
      </c>
      <c r="J66" s="39">
        <f>'Приложение 3'!K66</f>
        <v>0</v>
      </c>
      <c r="K66" s="39">
        <f>'Приложение 3'!L66</f>
        <v>0</v>
      </c>
    </row>
    <row r="67" spans="1:11" ht="31.5" customHeight="1">
      <c r="A67" s="35" t="str">
        <f>'Приложение 3'!A67</f>
        <v>Основное мероприятие "Освещение территории сельского поселенияи"</v>
      </c>
      <c r="B67" s="30" t="s">
        <v>53</v>
      </c>
      <c r="C67" s="30" t="s">
        <v>57</v>
      </c>
      <c r="D67" s="41" t="s">
        <v>17</v>
      </c>
      <c r="E67" s="41" t="s">
        <v>83</v>
      </c>
      <c r="F67" s="41" t="s">
        <v>224</v>
      </c>
      <c r="G67" s="41"/>
      <c r="H67" s="30"/>
      <c r="I67" s="39">
        <f>I68</f>
        <v>35</v>
      </c>
      <c r="J67" s="39">
        <f>J68</f>
        <v>36</v>
      </c>
      <c r="K67" s="39">
        <f t="shared" ref="K67" si="22">K68</f>
        <v>40</v>
      </c>
    </row>
    <row r="68" spans="1:11" ht="15">
      <c r="A68" s="34" t="s">
        <v>161</v>
      </c>
      <c r="B68" s="30" t="s">
        <v>53</v>
      </c>
      <c r="C68" s="30" t="s">
        <v>57</v>
      </c>
      <c r="D68" s="41" t="s">
        <v>17</v>
      </c>
      <c r="E68" s="41" t="s">
        <v>83</v>
      </c>
      <c r="F68" s="41" t="s">
        <v>224</v>
      </c>
      <c r="G68" s="41" t="s">
        <v>160</v>
      </c>
      <c r="H68" s="30"/>
      <c r="I68" s="39">
        <f t="shared" ref="I68:K69" si="23">I69</f>
        <v>35</v>
      </c>
      <c r="J68" s="39">
        <f t="shared" si="23"/>
        <v>36</v>
      </c>
      <c r="K68" s="39">
        <f>K69</f>
        <v>40</v>
      </c>
    </row>
    <row r="69" spans="1:11" ht="45">
      <c r="A69" s="31" t="s">
        <v>226</v>
      </c>
      <c r="B69" s="30" t="s">
        <v>53</v>
      </c>
      <c r="C69" s="30" t="s">
        <v>57</v>
      </c>
      <c r="D69" s="41" t="s">
        <v>17</v>
      </c>
      <c r="E69" s="41" t="s">
        <v>83</v>
      </c>
      <c r="F69" s="41" t="s">
        <v>224</v>
      </c>
      <c r="G69" s="41" t="s">
        <v>160</v>
      </c>
      <c r="H69" s="30" t="s">
        <v>71</v>
      </c>
      <c r="I69" s="39">
        <f t="shared" si="23"/>
        <v>35</v>
      </c>
      <c r="J69" s="39">
        <f t="shared" si="23"/>
        <v>36</v>
      </c>
      <c r="K69" s="39">
        <f t="shared" si="23"/>
        <v>40</v>
      </c>
    </row>
    <row r="70" spans="1:11" ht="45">
      <c r="A70" s="31" t="s">
        <v>48</v>
      </c>
      <c r="B70" s="30" t="s">
        <v>53</v>
      </c>
      <c r="C70" s="30" t="s">
        <v>57</v>
      </c>
      <c r="D70" s="41" t="s">
        <v>17</v>
      </c>
      <c r="E70" s="41" t="s">
        <v>83</v>
      </c>
      <c r="F70" s="41" t="s">
        <v>224</v>
      </c>
      <c r="G70" s="41" t="s">
        <v>160</v>
      </c>
      <c r="H70" s="30" t="s">
        <v>72</v>
      </c>
      <c r="I70" s="39">
        <f>'Приложение 3'!J70</f>
        <v>35</v>
      </c>
      <c r="J70" s="39">
        <f>'Приложение 3'!K70</f>
        <v>36</v>
      </c>
      <c r="K70" s="39">
        <f>'Приложение 3'!L70</f>
        <v>40</v>
      </c>
    </row>
    <row r="71" spans="1:11" ht="15">
      <c r="A71" s="28" t="s">
        <v>63</v>
      </c>
      <c r="B71" s="29" t="s">
        <v>17</v>
      </c>
      <c r="C71" s="30"/>
      <c r="D71" s="41"/>
      <c r="E71" s="41"/>
      <c r="F71" s="41"/>
      <c r="G71" s="41"/>
      <c r="H71" s="38"/>
      <c r="I71" s="39">
        <f t="shared" ref="I71:K76" si="24">I72</f>
        <v>166.2</v>
      </c>
      <c r="J71" s="47">
        <f t="shared" si="24"/>
        <v>166.2</v>
      </c>
      <c r="K71" s="39">
        <f>K72</f>
        <v>166.2</v>
      </c>
    </row>
    <row r="72" spans="1:11" ht="15">
      <c r="A72" s="31" t="s">
        <v>64</v>
      </c>
      <c r="B72" s="30" t="s">
        <v>17</v>
      </c>
      <c r="C72" s="30" t="s">
        <v>39</v>
      </c>
      <c r="D72" s="41"/>
      <c r="E72" s="41"/>
      <c r="F72" s="41"/>
      <c r="G72" s="41"/>
      <c r="H72" s="38"/>
      <c r="I72" s="39">
        <f t="shared" si="24"/>
        <v>166.2</v>
      </c>
      <c r="J72" s="39">
        <f t="shared" si="24"/>
        <v>166.2</v>
      </c>
      <c r="K72" s="39">
        <f t="shared" si="24"/>
        <v>166.2</v>
      </c>
    </row>
    <row r="73" spans="1:11" ht="75">
      <c r="A73" s="31" t="s">
        <v>217</v>
      </c>
      <c r="B73" s="30" t="s">
        <v>17</v>
      </c>
      <c r="C73" s="30" t="s">
        <v>39</v>
      </c>
      <c r="D73" s="41" t="s">
        <v>82</v>
      </c>
      <c r="E73" s="41"/>
      <c r="F73" s="41"/>
      <c r="G73" s="41"/>
      <c r="H73" s="38"/>
      <c r="I73" s="39">
        <f t="shared" si="24"/>
        <v>166.2</v>
      </c>
      <c r="J73" s="39">
        <f t="shared" si="24"/>
        <v>166.2</v>
      </c>
      <c r="K73" s="39">
        <f t="shared" si="24"/>
        <v>166.2</v>
      </c>
    </row>
    <row r="74" spans="1:11" ht="90">
      <c r="A74" s="31" t="s">
        <v>216</v>
      </c>
      <c r="B74" s="30" t="s">
        <v>17</v>
      </c>
      <c r="C74" s="30" t="s">
        <v>39</v>
      </c>
      <c r="D74" s="41" t="s">
        <v>82</v>
      </c>
      <c r="E74" s="41" t="s">
        <v>8</v>
      </c>
      <c r="F74" s="41"/>
      <c r="G74" s="41"/>
      <c r="H74" s="38"/>
      <c r="I74" s="39">
        <f>I75</f>
        <v>166.2</v>
      </c>
      <c r="J74" s="39">
        <f>J75</f>
        <v>166.2</v>
      </c>
      <c r="K74" s="39">
        <f>K75</f>
        <v>166.2</v>
      </c>
    </row>
    <row r="75" spans="1:11" ht="30">
      <c r="A75" s="31" t="s">
        <v>65</v>
      </c>
      <c r="B75" s="30" t="s">
        <v>17</v>
      </c>
      <c r="C75" s="30" t="s">
        <v>39</v>
      </c>
      <c r="D75" s="41" t="s">
        <v>82</v>
      </c>
      <c r="E75" s="41" t="s">
        <v>8</v>
      </c>
      <c r="F75" s="41" t="s">
        <v>67</v>
      </c>
      <c r="G75" s="41" t="s">
        <v>85</v>
      </c>
      <c r="H75" s="38"/>
      <c r="I75" s="39">
        <f t="shared" si="24"/>
        <v>166.2</v>
      </c>
      <c r="J75" s="39">
        <f t="shared" si="24"/>
        <v>166.2</v>
      </c>
      <c r="K75" s="39">
        <f t="shared" si="24"/>
        <v>166.2</v>
      </c>
    </row>
    <row r="76" spans="1:11" ht="30">
      <c r="A76" s="31" t="s">
        <v>59</v>
      </c>
      <c r="B76" s="30" t="s">
        <v>17</v>
      </c>
      <c r="C76" s="30" t="s">
        <v>39</v>
      </c>
      <c r="D76" s="41" t="s">
        <v>82</v>
      </c>
      <c r="E76" s="41" t="s">
        <v>8</v>
      </c>
      <c r="F76" s="41" t="s">
        <v>67</v>
      </c>
      <c r="G76" s="41" t="s">
        <v>85</v>
      </c>
      <c r="H76" s="38" t="s">
        <v>76</v>
      </c>
      <c r="I76" s="39">
        <f>I77</f>
        <v>166.2</v>
      </c>
      <c r="J76" s="39">
        <f t="shared" si="24"/>
        <v>166.2</v>
      </c>
      <c r="K76" s="39">
        <f t="shared" si="24"/>
        <v>166.2</v>
      </c>
    </row>
    <row r="77" spans="1:11" ht="30">
      <c r="A77" s="31" t="s">
        <v>66</v>
      </c>
      <c r="B77" s="30" t="s">
        <v>17</v>
      </c>
      <c r="C77" s="30" t="s">
        <v>39</v>
      </c>
      <c r="D77" s="41" t="s">
        <v>82</v>
      </c>
      <c r="E77" s="41" t="s">
        <v>8</v>
      </c>
      <c r="F77" s="41" t="s">
        <v>67</v>
      </c>
      <c r="G77" s="41" t="s">
        <v>85</v>
      </c>
      <c r="H77" s="38" t="s">
        <v>77</v>
      </c>
      <c r="I77" s="39">
        <f>'Приложение 3'!J77</f>
        <v>166.2</v>
      </c>
      <c r="J77" s="39">
        <f>'Приложение 3'!K77</f>
        <v>166.2</v>
      </c>
      <c r="K77" s="39">
        <f>'Приложение 3'!L77</f>
        <v>166.2</v>
      </c>
    </row>
    <row r="78" spans="1:11" ht="15">
      <c r="A78" s="31" t="str">
        <f>'Приложение 3'!A78</f>
        <v>Условно утвержденные расходы</v>
      </c>
      <c r="B78" s="30" t="s">
        <v>182</v>
      </c>
      <c r="C78" s="30"/>
      <c r="D78" s="41"/>
      <c r="E78" s="41"/>
      <c r="F78" s="41"/>
      <c r="G78" s="41"/>
      <c r="H78" s="46"/>
      <c r="I78" s="47"/>
      <c r="J78" s="47">
        <f>'Приложение 3'!K78</f>
        <v>21.9</v>
      </c>
      <c r="K78" s="39">
        <f>'Приложение 3'!L78</f>
        <v>44.1</v>
      </c>
    </row>
    <row r="79" spans="1:11" ht="15">
      <c r="A79" s="31" t="str">
        <f>'Приложение 3'!A79</f>
        <v>Условно утвержденные расходы</v>
      </c>
      <c r="B79" s="30" t="s">
        <v>182</v>
      </c>
      <c r="C79" s="30" t="s">
        <v>182</v>
      </c>
      <c r="D79" s="41"/>
      <c r="E79" s="41"/>
      <c r="F79" s="41"/>
      <c r="G79" s="41"/>
      <c r="H79" s="38"/>
      <c r="I79" s="39"/>
      <c r="J79" s="39">
        <f>'Приложение 3'!K79</f>
        <v>21.9</v>
      </c>
      <c r="K79" s="47">
        <f>'Приложение 3'!L79</f>
        <v>44.1</v>
      </c>
    </row>
    <row r="80" spans="1:11" ht="77.25" customHeight="1">
      <c r="A80" s="31" t="str">
        <f>'Приложение 3'!A80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0" s="30" t="s">
        <v>182</v>
      </c>
      <c r="C80" s="30" t="s">
        <v>182</v>
      </c>
      <c r="D80" s="41" t="s">
        <v>183</v>
      </c>
      <c r="E80" s="41"/>
      <c r="F80" s="41"/>
      <c r="G80" s="41"/>
      <c r="H80" s="38"/>
      <c r="I80" s="39"/>
      <c r="J80" s="39">
        <f>'Приложение 3'!K80</f>
        <v>21.9</v>
      </c>
      <c r="K80" s="39">
        <f>'Приложение 3'!L80</f>
        <v>44.1</v>
      </c>
    </row>
    <row r="81" spans="1:11" ht="15">
      <c r="A81" s="31" t="str">
        <f>'Приложение 3'!A81</f>
        <v xml:space="preserve">Высшее должностное лицо </v>
      </c>
      <c r="B81" s="30" t="s">
        <v>182</v>
      </c>
      <c r="C81" s="30" t="s">
        <v>182</v>
      </c>
      <c r="D81" s="41" t="s">
        <v>183</v>
      </c>
      <c r="E81" s="41" t="s">
        <v>8</v>
      </c>
      <c r="F81" s="41"/>
      <c r="G81" s="41"/>
      <c r="H81" s="38"/>
      <c r="I81" s="39"/>
      <c r="J81" s="39">
        <f>'Приложение 3'!K81</f>
        <v>21.9</v>
      </c>
      <c r="K81" s="39">
        <f>'Приложение 3'!L81</f>
        <v>44.1</v>
      </c>
    </row>
    <row r="82" spans="1:11" ht="15">
      <c r="A82" s="31" t="str">
        <f>'Приложение 3'!A82</f>
        <v>Условно утвержденные расходы</v>
      </c>
      <c r="B82" s="30" t="s">
        <v>182</v>
      </c>
      <c r="C82" s="30" t="s">
        <v>182</v>
      </c>
      <c r="D82" s="41" t="s">
        <v>183</v>
      </c>
      <c r="E82" s="41" t="s">
        <v>8</v>
      </c>
      <c r="F82" s="41" t="s">
        <v>67</v>
      </c>
      <c r="G82" s="41" t="s">
        <v>184</v>
      </c>
      <c r="H82" s="38"/>
      <c r="I82" s="39"/>
      <c r="J82" s="39">
        <f>'Приложение 3'!K82</f>
        <v>21.9</v>
      </c>
      <c r="K82" s="39">
        <f>'Приложение 3'!L82</f>
        <v>44.1</v>
      </c>
    </row>
    <row r="83" spans="1:11" ht="15">
      <c r="A83" s="31" t="str">
        <f>'Приложение 3'!A83</f>
        <v>Иные бюджетные ассигнования</v>
      </c>
      <c r="B83" s="30" t="s">
        <v>182</v>
      </c>
      <c r="C83" s="30" t="s">
        <v>182</v>
      </c>
      <c r="D83" s="41" t="s">
        <v>183</v>
      </c>
      <c r="E83" s="41" t="s">
        <v>8</v>
      </c>
      <c r="F83" s="41" t="s">
        <v>67</v>
      </c>
      <c r="G83" s="41" t="s">
        <v>184</v>
      </c>
      <c r="H83" s="38" t="s">
        <v>73</v>
      </c>
      <c r="I83" s="39"/>
      <c r="J83" s="39">
        <f>'Приложение 3'!K83</f>
        <v>21.9</v>
      </c>
      <c r="K83" s="39">
        <f>'Приложение 3'!L83</f>
        <v>44.1</v>
      </c>
    </row>
    <row r="84" spans="1:11" ht="15">
      <c r="A84" s="31" t="str">
        <f>'Приложение 3'!A84</f>
        <v>Резервные средства</v>
      </c>
      <c r="B84" s="30" t="s">
        <v>182</v>
      </c>
      <c r="C84" s="30" t="s">
        <v>182</v>
      </c>
      <c r="D84" s="41" t="s">
        <v>183</v>
      </c>
      <c r="E84" s="41" t="s">
        <v>8</v>
      </c>
      <c r="F84" s="41" t="s">
        <v>67</v>
      </c>
      <c r="G84" s="41" t="s">
        <v>184</v>
      </c>
      <c r="H84" s="38" t="s">
        <v>75</v>
      </c>
      <c r="I84" s="39"/>
      <c r="J84" s="39">
        <f>'Приложение 3'!K84</f>
        <v>21.9</v>
      </c>
      <c r="K84" s="39">
        <f>'Приложение 3'!L84</f>
        <v>44.1</v>
      </c>
    </row>
  </sheetData>
  <autoFilter ref="A1:K84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1" priority="1" stopIfTrue="1">
      <formula>$F19=""</formula>
    </cfRule>
    <cfRule type="expression" dxfId="10" priority="2" stopIfTrue="1">
      <formula>#REF!&lt;&gt;""</formula>
    </cfRule>
    <cfRule type="expression" dxfId="9" priority="3" stopIfTrue="1">
      <formula>AND($G19="",$F19&lt;&gt;"")</formula>
    </cfRule>
  </conditionalFormatting>
  <conditionalFormatting sqref="A48">
    <cfRule type="expression" dxfId="8" priority="19" stopIfTrue="1">
      <formula>$F48=""</formula>
    </cfRule>
    <cfRule type="expression" dxfId="7" priority="20" stopIfTrue="1">
      <formula>#REF!&lt;&gt;""</formula>
    </cfRule>
    <cfRule type="expression" dxfId="6" priority="21" stopIfTrue="1">
      <formula>AND($G48="",$F48&lt;&gt;"")</formula>
    </cfRule>
  </conditionalFormatting>
  <conditionalFormatting sqref="A48">
    <cfRule type="expression" dxfId="5" priority="10" stopIfTrue="1">
      <formula>$F48=""</formula>
    </cfRule>
    <cfRule type="expression" dxfId="4" priority="11" stopIfTrue="1">
      <formula>#REF!&lt;&gt;""</formula>
    </cfRule>
    <cfRule type="expression" dxfId="3" priority="12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8"/>
  <sheetViews>
    <sheetView view="pageBreakPreview" zoomScaleSheetLayoutView="100" workbookViewId="0">
      <selection activeCell="A88" sqref="A88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247</v>
      </c>
      <c r="J1" s="223"/>
      <c r="K1" s="223"/>
      <c r="L1" s="223"/>
    </row>
    <row r="2" spans="1:12" ht="129.75" customHeight="1">
      <c r="A2" s="224" t="s">
        <v>206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5" customHeight="1">
      <c r="A4" s="226" t="s">
        <v>2</v>
      </c>
      <c r="B4" s="226" t="s">
        <v>5</v>
      </c>
      <c r="C4" s="226"/>
      <c r="D4" s="226"/>
      <c r="E4" s="226"/>
      <c r="F4" s="226" t="s">
        <v>22</v>
      </c>
      <c r="G4" s="226" t="s">
        <v>3</v>
      </c>
      <c r="H4" s="226" t="s">
        <v>4</v>
      </c>
      <c r="I4" s="226" t="s">
        <v>21</v>
      </c>
      <c r="J4" s="226" t="s">
        <v>7</v>
      </c>
      <c r="K4" s="226"/>
      <c r="L4" s="226"/>
    </row>
    <row r="5" spans="1:12" ht="14.85" customHeight="1">
      <c r="A5" s="226" t="s">
        <v>0</v>
      </c>
      <c r="B5" s="226" t="s">
        <v>0</v>
      </c>
      <c r="C5" s="226"/>
      <c r="D5" s="226"/>
      <c r="E5" s="226"/>
      <c r="F5" s="226" t="s">
        <v>0</v>
      </c>
      <c r="G5" s="226" t="s">
        <v>0</v>
      </c>
      <c r="H5" s="226" t="s">
        <v>0</v>
      </c>
      <c r="I5" s="226" t="s">
        <v>0</v>
      </c>
      <c r="J5" s="205" t="s">
        <v>30</v>
      </c>
      <c r="K5" s="205" t="s">
        <v>31</v>
      </c>
      <c r="L5" s="205" t="s">
        <v>203</v>
      </c>
    </row>
    <row r="6" spans="1:12" ht="13.7" customHeight="1">
      <c r="A6" s="152" t="s">
        <v>8</v>
      </c>
      <c r="B6" s="152" t="s">
        <v>9</v>
      </c>
      <c r="C6" s="152" t="s">
        <v>10</v>
      </c>
      <c r="D6" s="152" t="s">
        <v>11</v>
      </c>
      <c r="E6" s="152" t="s">
        <v>12</v>
      </c>
      <c r="F6" s="152" t="s">
        <v>13</v>
      </c>
      <c r="G6" s="152" t="s">
        <v>14</v>
      </c>
      <c r="H6" s="152" t="s">
        <v>15</v>
      </c>
      <c r="I6" s="152" t="s">
        <v>16</v>
      </c>
      <c r="J6" s="152" t="s">
        <v>17</v>
      </c>
      <c r="K6" s="152" t="s">
        <v>18</v>
      </c>
      <c r="L6" s="152" t="s">
        <v>20</v>
      </c>
    </row>
    <row r="7" spans="1:12" ht="13.7" customHeight="1">
      <c r="A7" s="153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 t="s">
        <v>0</v>
      </c>
      <c r="G7" s="154" t="s">
        <v>0</v>
      </c>
      <c r="H7" s="154" t="s">
        <v>0</v>
      </c>
      <c r="I7" s="154" t="s">
        <v>0</v>
      </c>
      <c r="J7" s="155">
        <f>J23+J31+J45+J8+J89</f>
        <v>1796.5</v>
      </c>
      <c r="K7" s="155">
        <f>K8+K23+K31+K45+K89</f>
        <v>880.8</v>
      </c>
      <c r="L7" s="155">
        <f>L8+L23+L31+L45+L89</f>
        <v>894.40000000000009</v>
      </c>
    </row>
    <row r="8" spans="1:12" ht="103.5" customHeight="1">
      <c r="A8" s="34" t="str">
        <f>'Приложение 3'!A62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73" t="s">
        <v>17</v>
      </c>
      <c r="C8" s="173"/>
      <c r="D8" s="173"/>
      <c r="E8" s="173"/>
      <c r="F8" s="172"/>
      <c r="G8" s="161"/>
      <c r="H8" s="161"/>
      <c r="I8" s="188"/>
      <c r="J8" s="156">
        <f>J16+J9</f>
        <v>35</v>
      </c>
      <c r="K8" s="156">
        <f>K16+K9</f>
        <v>36</v>
      </c>
      <c r="L8" s="156">
        <f>L16+L9</f>
        <v>40</v>
      </c>
    </row>
    <row r="9" spans="1:12" ht="29.25" customHeight="1">
      <c r="A9" s="34" t="str">
        <f>'Приложение 3'!A63</f>
        <v>Основное мероприятие "Благоустройство территории "</v>
      </c>
      <c r="B9" s="173" t="s">
        <v>17</v>
      </c>
      <c r="C9" s="173" t="s">
        <v>83</v>
      </c>
      <c r="D9" s="173" t="s">
        <v>228</v>
      </c>
      <c r="E9" s="173"/>
      <c r="F9" s="172"/>
      <c r="G9" s="161"/>
      <c r="H9" s="161"/>
      <c r="I9" s="188"/>
      <c r="J9" s="156">
        <f t="shared" ref="J9:L14" si="0">J10</f>
        <v>0</v>
      </c>
      <c r="K9" s="156">
        <f t="shared" si="0"/>
        <v>0</v>
      </c>
      <c r="L9" s="156">
        <f t="shared" si="0"/>
        <v>0</v>
      </c>
    </row>
    <row r="10" spans="1:12" ht="34.5" customHeight="1">
      <c r="A10" s="34" t="str">
        <f>'Приложение 3'!A64</f>
        <v>Прочие мероприятия по благоустройству</v>
      </c>
      <c r="B10" s="173" t="s">
        <v>17</v>
      </c>
      <c r="C10" s="173" t="s">
        <v>83</v>
      </c>
      <c r="D10" s="173" t="s">
        <v>228</v>
      </c>
      <c r="E10" s="173" t="s">
        <v>229</v>
      </c>
      <c r="F10" s="172"/>
      <c r="G10" s="161"/>
      <c r="H10" s="161"/>
      <c r="I10" s="188"/>
      <c r="J10" s="156">
        <f t="shared" si="0"/>
        <v>0</v>
      </c>
      <c r="K10" s="156">
        <f t="shared" si="0"/>
        <v>0</v>
      </c>
      <c r="L10" s="156">
        <f t="shared" si="0"/>
        <v>0</v>
      </c>
    </row>
    <row r="11" spans="1:12" ht="45.75" customHeight="1">
      <c r="A11" s="206" t="str">
        <f>'Приложение 3'!A65</f>
        <v>Закупка товаров, работ и услуг для обеспечения государственных (муниципальных) нужд</v>
      </c>
      <c r="B11" s="173" t="s">
        <v>17</v>
      </c>
      <c r="C11" s="173" t="s">
        <v>83</v>
      </c>
      <c r="D11" s="173" t="s">
        <v>228</v>
      </c>
      <c r="E11" s="173" t="s">
        <v>229</v>
      </c>
      <c r="F11" s="172" t="s">
        <v>71</v>
      </c>
      <c r="G11" s="161"/>
      <c r="H11" s="161"/>
      <c r="I11" s="188"/>
      <c r="J11" s="156">
        <f t="shared" si="0"/>
        <v>0</v>
      </c>
      <c r="K11" s="156">
        <f t="shared" si="0"/>
        <v>0</v>
      </c>
      <c r="L11" s="156">
        <f t="shared" si="0"/>
        <v>0</v>
      </c>
    </row>
    <row r="12" spans="1:12" ht="62.25" customHeight="1">
      <c r="A12" s="206" t="str">
        <f>'Приложение 3'!A66</f>
        <v>Иные закупки товаров, работ и услуг для обеспечения государственных (муниципальных) нужд</v>
      </c>
      <c r="B12" s="173" t="s">
        <v>17</v>
      </c>
      <c r="C12" s="173" t="s">
        <v>83</v>
      </c>
      <c r="D12" s="173" t="s">
        <v>228</v>
      </c>
      <c r="E12" s="173" t="s">
        <v>229</v>
      </c>
      <c r="F12" s="172" t="s">
        <v>72</v>
      </c>
      <c r="G12" s="161"/>
      <c r="H12" s="161"/>
      <c r="I12" s="188"/>
      <c r="J12" s="156">
        <f t="shared" si="0"/>
        <v>0</v>
      </c>
      <c r="K12" s="156">
        <f t="shared" si="0"/>
        <v>0</v>
      </c>
      <c r="L12" s="156">
        <f t="shared" si="0"/>
        <v>0</v>
      </c>
    </row>
    <row r="13" spans="1:12" ht="20.25" customHeight="1">
      <c r="A13" s="206" t="str">
        <f>'Приложение 3'!A60</f>
        <v>Жилищно-коммунальное хозяйство</v>
      </c>
      <c r="B13" s="173" t="s">
        <v>17</v>
      </c>
      <c r="C13" s="173" t="s">
        <v>83</v>
      </c>
      <c r="D13" s="173" t="s">
        <v>228</v>
      </c>
      <c r="E13" s="173" t="s">
        <v>229</v>
      </c>
      <c r="F13" s="172" t="s">
        <v>72</v>
      </c>
      <c r="G13" s="207" t="s">
        <v>53</v>
      </c>
      <c r="H13" s="161"/>
      <c r="I13" s="188"/>
      <c r="J13" s="156">
        <f t="shared" si="0"/>
        <v>0</v>
      </c>
      <c r="K13" s="156">
        <f t="shared" si="0"/>
        <v>0</v>
      </c>
      <c r="L13" s="156">
        <f t="shared" si="0"/>
        <v>0</v>
      </c>
    </row>
    <row r="14" spans="1:12" ht="14.25" customHeight="1">
      <c r="A14" s="34" t="str">
        <f>'Приложение 3'!A61</f>
        <v>Благоустройство</v>
      </c>
      <c r="B14" s="173" t="s">
        <v>17</v>
      </c>
      <c r="C14" s="173" t="s">
        <v>83</v>
      </c>
      <c r="D14" s="173" t="s">
        <v>228</v>
      </c>
      <c r="E14" s="173" t="s">
        <v>229</v>
      </c>
      <c r="F14" s="172" t="s">
        <v>72</v>
      </c>
      <c r="G14" s="207" t="s">
        <v>53</v>
      </c>
      <c r="H14" s="207" t="s">
        <v>57</v>
      </c>
      <c r="I14" s="188"/>
      <c r="J14" s="156">
        <f t="shared" si="0"/>
        <v>0</v>
      </c>
      <c r="K14" s="156">
        <f t="shared" si="0"/>
        <v>0</v>
      </c>
      <c r="L14" s="156">
        <f t="shared" si="0"/>
        <v>0</v>
      </c>
    </row>
    <row r="15" spans="1:12" ht="67.5" customHeight="1">
      <c r="A15" s="206" t="str">
        <f>A22</f>
        <v>Администрация Липкинского сельского поселения Ромодановского муниципального района Республики Мордовия</v>
      </c>
      <c r="B15" s="173" t="s">
        <v>17</v>
      </c>
      <c r="C15" s="173" t="s">
        <v>83</v>
      </c>
      <c r="D15" s="173" t="s">
        <v>228</v>
      </c>
      <c r="E15" s="173" t="s">
        <v>229</v>
      </c>
      <c r="F15" s="172" t="s">
        <v>72</v>
      </c>
      <c r="G15" s="207" t="s">
        <v>53</v>
      </c>
      <c r="H15" s="207" t="s">
        <v>57</v>
      </c>
      <c r="I15" s="207" t="s">
        <v>181</v>
      </c>
      <c r="J15" s="156">
        <f>'Приложение 3'!J66</f>
        <v>0</v>
      </c>
      <c r="K15" s="156">
        <f>'Приложение 3'!K66</f>
        <v>0</v>
      </c>
      <c r="L15" s="156">
        <f>'Приложение 3'!L66</f>
        <v>0</v>
      </c>
    </row>
    <row r="16" spans="1:12" ht="45.75" customHeight="1">
      <c r="A16" s="163" t="str">
        <f>'Приложение 3'!A67</f>
        <v>Основное мероприятие "Освещение территории сельского поселенияи"</v>
      </c>
      <c r="B16" s="167" t="s">
        <v>17</v>
      </c>
      <c r="C16" s="173" t="s">
        <v>83</v>
      </c>
      <c r="D16" s="173" t="s">
        <v>224</v>
      </c>
      <c r="E16" s="167"/>
      <c r="F16" s="160"/>
      <c r="G16" s="159"/>
      <c r="H16" s="159"/>
      <c r="I16" s="159"/>
      <c r="J16" s="156">
        <f t="shared" ref="J16:L16" si="1">J17</f>
        <v>35</v>
      </c>
      <c r="K16" s="156">
        <f t="shared" si="1"/>
        <v>36</v>
      </c>
      <c r="L16" s="156">
        <f t="shared" si="1"/>
        <v>40</v>
      </c>
    </row>
    <row r="17" spans="1:12" ht="13.7" customHeight="1">
      <c r="A17" s="162" t="s">
        <v>161</v>
      </c>
      <c r="B17" s="167" t="s">
        <v>17</v>
      </c>
      <c r="C17" s="173" t="s">
        <v>83</v>
      </c>
      <c r="D17" s="173" t="s">
        <v>224</v>
      </c>
      <c r="E17" s="167" t="s">
        <v>160</v>
      </c>
      <c r="F17" s="160"/>
      <c r="G17" s="159"/>
      <c r="H17" s="159"/>
      <c r="I17" s="159"/>
      <c r="J17" s="156">
        <f t="shared" ref="J17:J21" si="2">J18</f>
        <v>35</v>
      </c>
      <c r="K17" s="156">
        <f t="shared" ref="K17:K21" si="3">K18</f>
        <v>36</v>
      </c>
      <c r="L17" s="156">
        <f t="shared" ref="L17:L21" si="4">L18</f>
        <v>40</v>
      </c>
    </row>
    <row r="18" spans="1:12" ht="46.5" customHeight="1">
      <c r="A18" s="171" t="s">
        <v>226</v>
      </c>
      <c r="B18" s="167" t="s">
        <v>17</v>
      </c>
      <c r="C18" s="173" t="s">
        <v>83</v>
      </c>
      <c r="D18" s="173" t="s">
        <v>224</v>
      </c>
      <c r="E18" s="167" t="s">
        <v>160</v>
      </c>
      <c r="F18" s="160" t="s">
        <v>71</v>
      </c>
      <c r="G18" s="159"/>
      <c r="H18" s="159"/>
      <c r="I18" s="159"/>
      <c r="J18" s="156">
        <f t="shared" si="2"/>
        <v>35</v>
      </c>
      <c r="K18" s="156">
        <f t="shared" si="3"/>
        <v>36</v>
      </c>
      <c r="L18" s="156">
        <f t="shared" si="4"/>
        <v>40</v>
      </c>
    </row>
    <row r="19" spans="1:12" ht="57" customHeight="1">
      <c r="A19" s="164" t="s">
        <v>48</v>
      </c>
      <c r="B19" s="167" t="s">
        <v>17</v>
      </c>
      <c r="C19" s="173" t="s">
        <v>83</v>
      </c>
      <c r="D19" s="173" t="s">
        <v>224</v>
      </c>
      <c r="E19" s="167" t="s">
        <v>160</v>
      </c>
      <c r="F19" s="160" t="s">
        <v>72</v>
      </c>
      <c r="G19" s="159"/>
      <c r="H19" s="159"/>
      <c r="I19" s="159"/>
      <c r="J19" s="156">
        <f t="shared" si="2"/>
        <v>35</v>
      </c>
      <c r="K19" s="156">
        <f t="shared" si="3"/>
        <v>36</v>
      </c>
      <c r="L19" s="156">
        <f t="shared" si="4"/>
        <v>40</v>
      </c>
    </row>
    <row r="20" spans="1:12" ht="22.5" customHeight="1">
      <c r="A20" s="171" t="s">
        <v>62</v>
      </c>
      <c r="B20" s="173" t="s">
        <v>17</v>
      </c>
      <c r="C20" s="173" t="s">
        <v>83</v>
      </c>
      <c r="D20" s="173" t="s">
        <v>224</v>
      </c>
      <c r="E20" s="173" t="s">
        <v>160</v>
      </c>
      <c r="F20" s="168" t="s">
        <v>72</v>
      </c>
      <c r="G20" s="169" t="s">
        <v>53</v>
      </c>
      <c r="H20" s="169"/>
      <c r="I20" s="169"/>
      <c r="J20" s="156">
        <f t="shared" si="2"/>
        <v>35</v>
      </c>
      <c r="K20" s="156">
        <f t="shared" si="3"/>
        <v>36</v>
      </c>
      <c r="L20" s="156">
        <f t="shared" si="4"/>
        <v>40</v>
      </c>
    </row>
    <row r="21" spans="1:12" ht="13.7" customHeight="1">
      <c r="A21" s="34" t="s">
        <v>68</v>
      </c>
      <c r="B21" s="173" t="s">
        <v>17</v>
      </c>
      <c r="C21" s="173" t="s">
        <v>83</v>
      </c>
      <c r="D21" s="173" t="s">
        <v>224</v>
      </c>
      <c r="E21" s="173" t="s">
        <v>160</v>
      </c>
      <c r="F21" s="168" t="s">
        <v>72</v>
      </c>
      <c r="G21" s="169" t="s">
        <v>53</v>
      </c>
      <c r="H21" s="169" t="s">
        <v>57</v>
      </c>
      <c r="I21" s="169"/>
      <c r="J21" s="156">
        <f t="shared" si="2"/>
        <v>35</v>
      </c>
      <c r="K21" s="156">
        <f t="shared" si="3"/>
        <v>36</v>
      </c>
      <c r="L21" s="156">
        <f t="shared" si="4"/>
        <v>40</v>
      </c>
    </row>
    <row r="22" spans="1:12" ht="66" customHeight="1">
      <c r="A22" s="171" t="s">
        <v>193</v>
      </c>
      <c r="B22" s="173" t="s">
        <v>17</v>
      </c>
      <c r="C22" s="173" t="s">
        <v>83</v>
      </c>
      <c r="D22" s="173" t="s">
        <v>224</v>
      </c>
      <c r="E22" s="173" t="s">
        <v>160</v>
      </c>
      <c r="F22" s="168" t="s">
        <v>72</v>
      </c>
      <c r="G22" s="169" t="s">
        <v>53</v>
      </c>
      <c r="H22" s="169" t="s">
        <v>57</v>
      </c>
      <c r="I22" s="189" t="s">
        <v>181</v>
      </c>
      <c r="J22" s="156">
        <f>'Приложение 3'!J70</f>
        <v>35</v>
      </c>
      <c r="K22" s="156">
        <f>'Приложение 3'!K70</f>
        <v>36</v>
      </c>
      <c r="L22" s="156">
        <f>'Приложение 3'!L70</f>
        <v>40</v>
      </c>
    </row>
    <row r="23" spans="1:12" ht="111" customHeight="1">
      <c r="A23" s="33" t="str">
        <f>'Приложение 3'!A55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73" t="s">
        <v>222</v>
      </c>
      <c r="C23" s="173"/>
      <c r="D23" s="167"/>
      <c r="E23" s="167"/>
      <c r="F23" s="165"/>
      <c r="G23" s="159"/>
      <c r="H23" s="159"/>
      <c r="I23" s="159"/>
      <c r="J23" s="155">
        <f>J24</f>
        <v>138.1</v>
      </c>
      <c r="K23" s="155">
        <f>K24</f>
        <v>158.1</v>
      </c>
      <c r="L23" s="155">
        <f>L24</f>
        <v>158.1</v>
      </c>
    </row>
    <row r="24" spans="1:12" ht="90" customHeight="1">
      <c r="A24" s="33" t="str">
        <f>'Приложение 3'!A56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73" t="s">
        <v>222</v>
      </c>
      <c r="C24" s="173" t="s">
        <v>83</v>
      </c>
      <c r="D24" s="173" t="s">
        <v>39</v>
      </c>
      <c r="E24" s="167"/>
      <c r="F24" s="165"/>
      <c r="G24" s="159"/>
      <c r="H24" s="159"/>
      <c r="I24" s="159"/>
      <c r="J24" s="156">
        <f t="shared" ref="J24:L24" si="5">J25</f>
        <v>138.1</v>
      </c>
      <c r="K24" s="156">
        <f t="shared" si="5"/>
        <v>158.1</v>
      </c>
      <c r="L24" s="156">
        <f t="shared" si="5"/>
        <v>158.1</v>
      </c>
    </row>
    <row r="25" spans="1:12" ht="363" customHeight="1">
      <c r="A25" s="190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3" t="s">
        <v>222</v>
      </c>
      <c r="C25" s="173" t="s">
        <v>83</v>
      </c>
      <c r="D25" s="173" t="s">
        <v>39</v>
      </c>
      <c r="E25" s="167" t="s">
        <v>87</v>
      </c>
      <c r="F25" s="165"/>
      <c r="G25" s="159"/>
      <c r="H25" s="159"/>
      <c r="I25" s="159"/>
      <c r="J25" s="156">
        <f>J26</f>
        <v>138.1</v>
      </c>
      <c r="K25" s="156">
        <f t="shared" ref="K25" si="6">K26</f>
        <v>158.1</v>
      </c>
      <c r="L25" s="156">
        <f t="shared" ref="L25" si="7">L26</f>
        <v>158.1</v>
      </c>
    </row>
    <row r="26" spans="1:12" ht="45.75" customHeight="1">
      <c r="A26" s="171" t="s">
        <v>226</v>
      </c>
      <c r="B26" s="173" t="s">
        <v>222</v>
      </c>
      <c r="C26" s="173" t="s">
        <v>83</v>
      </c>
      <c r="D26" s="173" t="s">
        <v>39</v>
      </c>
      <c r="E26" s="167" t="s">
        <v>87</v>
      </c>
      <c r="F26" s="165" t="s">
        <v>71</v>
      </c>
      <c r="G26" s="159"/>
      <c r="H26" s="159"/>
      <c r="I26" s="159"/>
      <c r="J26" s="156">
        <f t="shared" ref="J26:J29" si="8">J27</f>
        <v>138.1</v>
      </c>
      <c r="K26" s="156">
        <f t="shared" ref="K26:K29" si="9">K27</f>
        <v>158.1</v>
      </c>
      <c r="L26" s="156">
        <f t="shared" ref="L26:L29" si="10">L27</f>
        <v>158.1</v>
      </c>
    </row>
    <row r="27" spans="1:12" ht="60">
      <c r="A27" s="164" t="s">
        <v>48</v>
      </c>
      <c r="B27" s="173" t="s">
        <v>222</v>
      </c>
      <c r="C27" s="173" t="s">
        <v>83</v>
      </c>
      <c r="D27" s="173" t="s">
        <v>39</v>
      </c>
      <c r="E27" s="167" t="s">
        <v>87</v>
      </c>
      <c r="F27" s="165" t="s">
        <v>72</v>
      </c>
      <c r="G27" s="159"/>
      <c r="H27" s="159"/>
      <c r="I27" s="159"/>
      <c r="J27" s="156">
        <f t="shared" si="8"/>
        <v>138.1</v>
      </c>
      <c r="K27" s="156">
        <f t="shared" si="9"/>
        <v>158.1</v>
      </c>
      <c r="L27" s="156">
        <f t="shared" si="10"/>
        <v>158.1</v>
      </c>
    </row>
    <row r="28" spans="1:12" ht="15">
      <c r="A28" s="170" t="s">
        <v>58</v>
      </c>
      <c r="B28" s="173" t="s">
        <v>222</v>
      </c>
      <c r="C28" s="173" t="s">
        <v>83</v>
      </c>
      <c r="D28" s="173" t="s">
        <v>39</v>
      </c>
      <c r="E28" s="167" t="s">
        <v>87</v>
      </c>
      <c r="F28" s="165" t="s">
        <v>72</v>
      </c>
      <c r="G28" s="161" t="s">
        <v>47</v>
      </c>
      <c r="H28" s="161"/>
      <c r="I28" s="161"/>
      <c r="J28" s="156">
        <f t="shared" si="8"/>
        <v>138.1</v>
      </c>
      <c r="K28" s="156">
        <f t="shared" si="9"/>
        <v>158.1</v>
      </c>
      <c r="L28" s="156">
        <f t="shared" si="10"/>
        <v>158.1</v>
      </c>
    </row>
    <row r="29" spans="1:12" ht="30.75" customHeight="1">
      <c r="A29" s="171" t="str">
        <f>'Приложение 3'!A54</f>
        <v>Дорожное хозяйство (дорожные фонды)</v>
      </c>
      <c r="B29" s="173" t="s">
        <v>222</v>
      </c>
      <c r="C29" s="173" t="s">
        <v>83</v>
      </c>
      <c r="D29" s="173" t="s">
        <v>39</v>
      </c>
      <c r="E29" s="167" t="s">
        <v>87</v>
      </c>
      <c r="F29" s="165" t="s">
        <v>72</v>
      </c>
      <c r="G29" s="161" t="s">
        <v>47</v>
      </c>
      <c r="H29" s="161" t="s">
        <v>61</v>
      </c>
      <c r="I29" s="161"/>
      <c r="J29" s="156">
        <f t="shared" si="8"/>
        <v>138.1</v>
      </c>
      <c r="K29" s="156">
        <f t="shared" si="9"/>
        <v>158.1</v>
      </c>
      <c r="L29" s="156">
        <f t="shared" si="10"/>
        <v>158.1</v>
      </c>
    </row>
    <row r="30" spans="1:12" ht="60">
      <c r="A30" s="171" t="s">
        <v>193</v>
      </c>
      <c r="B30" s="173" t="s">
        <v>222</v>
      </c>
      <c r="C30" s="173" t="s">
        <v>83</v>
      </c>
      <c r="D30" s="173" t="s">
        <v>39</v>
      </c>
      <c r="E30" s="167" t="s">
        <v>87</v>
      </c>
      <c r="F30" s="165" t="s">
        <v>72</v>
      </c>
      <c r="G30" s="161" t="s">
        <v>47</v>
      </c>
      <c r="H30" s="161" t="s">
        <v>61</v>
      </c>
      <c r="I30" s="188" t="s">
        <v>181</v>
      </c>
      <c r="J30" s="156">
        <f>'Приложение 3'!J59</f>
        <v>138.1</v>
      </c>
      <c r="K30" s="156">
        <f>'Приложение 3'!K59</f>
        <v>158.1</v>
      </c>
      <c r="L30" s="156">
        <f>'Приложение 3'!L59</f>
        <v>158.1</v>
      </c>
    </row>
    <row r="31" spans="1:12" ht="73.5" customHeight="1">
      <c r="A31" s="164" t="str">
        <f>'Приложение 3'!A45</f>
        <v>Государственная программа поывшения эффективности управления государственными финансами в Республике Мордовия</v>
      </c>
      <c r="B31" s="167" t="s">
        <v>86</v>
      </c>
      <c r="C31" s="167"/>
      <c r="D31" s="167"/>
      <c r="E31" s="167"/>
      <c r="F31" s="165"/>
      <c r="G31" s="159"/>
      <c r="H31" s="159"/>
      <c r="I31" s="159"/>
      <c r="J31" s="156">
        <f>J32</f>
        <v>109.3</v>
      </c>
      <c r="K31" s="156">
        <f t="shared" ref="K31:L31" si="11">K32</f>
        <v>114.4</v>
      </c>
      <c r="L31" s="156">
        <f t="shared" si="11"/>
        <v>118.7</v>
      </c>
    </row>
    <row r="32" spans="1:12" ht="45">
      <c r="A32" s="164" t="s">
        <v>158</v>
      </c>
      <c r="B32" s="167" t="s">
        <v>86</v>
      </c>
      <c r="C32" s="167" t="s">
        <v>10</v>
      </c>
      <c r="D32" s="167"/>
      <c r="E32" s="167"/>
      <c r="F32" s="165"/>
      <c r="G32" s="159"/>
      <c r="H32" s="159"/>
      <c r="I32" s="159"/>
      <c r="J32" s="156">
        <f>J33</f>
        <v>109.3</v>
      </c>
      <c r="K32" s="156">
        <f t="shared" ref="K32:L43" si="12">K33</f>
        <v>114.4</v>
      </c>
      <c r="L32" s="156">
        <f t="shared" si="12"/>
        <v>118.7</v>
      </c>
    </row>
    <row r="33" spans="1:12" ht="75">
      <c r="A33" s="166" t="s">
        <v>211</v>
      </c>
      <c r="B33" s="167" t="s">
        <v>86</v>
      </c>
      <c r="C33" s="167" t="s">
        <v>10</v>
      </c>
      <c r="D33" s="167" t="s">
        <v>41</v>
      </c>
      <c r="E33" s="167"/>
      <c r="F33" s="165"/>
      <c r="G33" s="159"/>
      <c r="H33" s="159"/>
      <c r="I33" s="159"/>
      <c r="J33" s="156">
        <f>J34</f>
        <v>109.3</v>
      </c>
      <c r="K33" s="156">
        <f t="shared" si="12"/>
        <v>114.4</v>
      </c>
      <c r="L33" s="156">
        <f t="shared" si="12"/>
        <v>118.7</v>
      </c>
    </row>
    <row r="34" spans="1:12" ht="95.25" customHeight="1">
      <c r="A34" s="171" t="str">
        <f>'Приложение 3'!A48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67" t="s">
        <v>86</v>
      </c>
      <c r="C34" s="167" t="s">
        <v>10</v>
      </c>
      <c r="D34" s="167" t="s">
        <v>41</v>
      </c>
      <c r="E34" s="167" t="s">
        <v>159</v>
      </c>
      <c r="F34" s="165"/>
      <c r="G34" s="159"/>
      <c r="H34" s="159"/>
      <c r="I34" s="159"/>
      <c r="J34" s="156">
        <f>J40+J35</f>
        <v>109.3</v>
      </c>
      <c r="K34" s="156">
        <f t="shared" ref="K34:L34" si="13">K40+K35</f>
        <v>114.4</v>
      </c>
      <c r="L34" s="156">
        <f t="shared" si="13"/>
        <v>118.7</v>
      </c>
    </row>
    <row r="35" spans="1:12" ht="126" customHeight="1">
      <c r="A35" s="31" t="s">
        <v>44</v>
      </c>
      <c r="B35" s="173" t="s">
        <v>86</v>
      </c>
      <c r="C35" s="173" t="s">
        <v>10</v>
      </c>
      <c r="D35" s="173" t="s">
        <v>41</v>
      </c>
      <c r="E35" s="173" t="s">
        <v>159</v>
      </c>
      <c r="F35" s="172" t="s">
        <v>69</v>
      </c>
      <c r="G35" s="159"/>
      <c r="H35" s="159"/>
      <c r="I35" s="159"/>
      <c r="J35" s="156">
        <f t="shared" ref="J35:J38" si="14">J36</f>
        <v>104.3</v>
      </c>
      <c r="K35" s="156">
        <f t="shared" si="12"/>
        <v>109.4</v>
      </c>
      <c r="L35" s="156">
        <f t="shared" si="12"/>
        <v>114.7</v>
      </c>
    </row>
    <row r="36" spans="1:12" ht="46.5" customHeight="1">
      <c r="A36" s="31" t="s">
        <v>45</v>
      </c>
      <c r="B36" s="173" t="s">
        <v>86</v>
      </c>
      <c r="C36" s="173" t="s">
        <v>10</v>
      </c>
      <c r="D36" s="173" t="s">
        <v>41</v>
      </c>
      <c r="E36" s="173" t="s">
        <v>159</v>
      </c>
      <c r="F36" s="172" t="s">
        <v>70</v>
      </c>
      <c r="G36" s="159"/>
      <c r="H36" s="159"/>
      <c r="I36" s="159"/>
      <c r="J36" s="156">
        <f t="shared" si="14"/>
        <v>104.3</v>
      </c>
      <c r="K36" s="156">
        <f t="shared" si="12"/>
        <v>109.4</v>
      </c>
      <c r="L36" s="156">
        <f t="shared" si="12"/>
        <v>114.7</v>
      </c>
    </row>
    <row r="37" spans="1:12" ht="22.5" customHeight="1">
      <c r="A37" s="171" t="s">
        <v>156</v>
      </c>
      <c r="B37" s="173" t="s">
        <v>86</v>
      </c>
      <c r="C37" s="173" t="s">
        <v>10</v>
      </c>
      <c r="D37" s="173" t="s">
        <v>41</v>
      </c>
      <c r="E37" s="173" t="s">
        <v>159</v>
      </c>
      <c r="F37" s="172" t="s">
        <v>70</v>
      </c>
      <c r="G37" s="161" t="s">
        <v>41</v>
      </c>
      <c r="H37" s="161"/>
      <c r="I37" s="161"/>
      <c r="J37" s="156">
        <f t="shared" si="14"/>
        <v>104.3</v>
      </c>
      <c r="K37" s="156">
        <f t="shared" si="12"/>
        <v>109.4</v>
      </c>
      <c r="L37" s="156">
        <f t="shared" si="12"/>
        <v>114.7</v>
      </c>
    </row>
    <row r="38" spans="1:12" ht="30" customHeight="1">
      <c r="A38" s="171" t="s">
        <v>227</v>
      </c>
      <c r="B38" s="173" t="s">
        <v>86</v>
      </c>
      <c r="C38" s="173" t="s">
        <v>10</v>
      </c>
      <c r="D38" s="173" t="s">
        <v>41</v>
      </c>
      <c r="E38" s="173" t="s">
        <v>159</v>
      </c>
      <c r="F38" s="172" t="s">
        <v>70</v>
      </c>
      <c r="G38" s="161" t="s">
        <v>41</v>
      </c>
      <c r="H38" s="161" t="s">
        <v>57</v>
      </c>
      <c r="I38" s="161"/>
      <c r="J38" s="156">
        <f t="shared" si="14"/>
        <v>104.3</v>
      </c>
      <c r="K38" s="156">
        <f t="shared" si="12"/>
        <v>109.4</v>
      </c>
      <c r="L38" s="156">
        <f t="shared" si="12"/>
        <v>114.7</v>
      </c>
    </row>
    <row r="39" spans="1:12" ht="65.25" customHeight="1">
      <c r="A39" s="171" t="s">
        <v>193</v>
      </c>
      <c r="B39" s="173" t="s">
        <v>86</v>
      </c>
      <c r="C39" s="173" t="s">
        <v>10</v>
      </c>
      <c r="D39" s="173" t="s">
        <v>41</v>
      </c>
      <c r="E39" s="173" t="s">
        <v>159</v>
      </c>
      <c r="F39" s="172" t="s">
        <v>70</v>
      </c>
      <c r="G39" s="161" t="s">
        <v>41</v>
      </c>
      <c r="H39" s="161" t="s">
        <v>57</v>
      </c>
      <c r="I39" s="188" t="s">
        <v>181</v>
      </c>
      <c r="J39" s="156">
        <f>'Приложение 3'!J50</f>
        <v>104.3</v>
      </c>
      <c r="K39" s="156">
        <f>'Приложение 3'!K50</f>
        <v>109.4</v>
      </c>
      <c r="L39" s="156">
        <f>'Приложение 3'!L50</f>
        <v>114.7</v>
      </c>
    </row>
    <row r="40" spans="1:12" ht="49.5" customHeight="1">
      <c r="A40" s="171" t="s">
        <v>226</v>
      </c>
      <c r="B40" s="167" t="s">
        <v>86</v>
      </c>
      <c r="C40" s="167" t="s">
        <v>10</v>
      </c>
      <c r="D40" s="167" t="s">
        <v>41</v>
      </c>
      <c r="E40" s="167" t="s">
        <v>159</v>
      </c>
      <c r="F40" s="165" t="s">
        <v>71</v>
      </c>
      <c r="G40" s="159"/>
      <c r="H40" s="159"/>
      <c r="I40" s="159"/>
      <c r="J40" s="156">
        <f t="shared" ref="J40:J43" si="15">J41</f>
        <v>5</v>
      </c>
      <c r="K40" s="156">
        <f t="shared" si="12"/>
        <v>5</v>
      </c>
      <c r="L40" s="156">
        <f t="shared" si="12"/>
        <v>4</v>
      </c>
    </row>
    <row r="41" spans="1:12" ht="60">
      <c r="A41" s="164" t="s">
        <v>48</v>
      </c>
      <c r="B41" s="167" t="s">
        <v>86</v>
      </c>
      <c r="C41" s="167" t="s">
        <v>10</v>
      </c>
      <c r="D41" s="167" t="s">
        <v>41</v>
      </c>
      <c r="E41" s="167" t="s">
        <v>159</v>
      </c>
      <c r="F41" s="165" t="s">
        <v>72</v>
      </c>
      <c r="G41" s="159"/>
      <c r="H41" s="159"/>
      <c r="I41" s="159"/>
      <c r="J41" s="156">
        <f t="shared" si="15"/>
        <v>5</v>
      </c>
      <c r="K41" s="156">
        <f t="shared" si="12"/>
        <v>5</v>
      </c>
      <c r="L41" s="156">
        <f t="shared" si="12"/>
        <v>4</v>
      </c>
    </row>
    <row r="42" spans="1:12" ht="15">
      <c r="A42" s="171" t="s">
        <v>156</v>
      </c>
      <c r="B42" s="167" t="s">
        <v>86</v>
      </c>
      <c r="C42" s="167" t="s">
        <v>10</v>
      </c>
      <c r="D42" s="167" t="s">
        <v>41</v>
      </c>
      <c r="E42" s="167" t="s">
        <v>159</v>
      </c>
      <c r="F42" s="165" t="s">
        <v>72</v>
      </c>
      <c r="G42" s="161" t="s">
        <v>41</v>
      </c>
      <c r="H42" s="161"/>
      <c r="I42" s="161"/>
      <c r="J42" s="156">
        <f t="shared" si="15"/>
        <v>5</v>
      </c>
      <c r="K42" s="156">
        <f t="shared" si="12"/>
        <v>5</v>
      </c>
      <c r="L42" s="156">
        <f t="shared" si="12"/>
        <v>4</v>
      </c>
    </row>
    <row r="43" spans="1:12" ht="30">
      <c r="A43" s="171" t="s">
        <v>157</v>
      </c>
      <c r="B43" s="167" t="s">
        <v>86</v>
      </c>
      <c r="C43" s="167" t="s">
        <v>10</v>
      </c>
      <c r="D43" s="167" t="s">
        <v>41</v>
      </c>
      <c r="E43" s="167" t="s">
        <v>159</v>
      </c>
      <c r="F43" s="165" t="s">
        <v>72</v>
      </c>
      <c r="G43" s="161" t="s">
        <v>41</v>
      </c>
      <c r="H43" s="161" t="s">
        <v>57</v>
      </c>
      <c r="I43" s="161"/>
      <c r="J43" s="156">
        <f t="shared" si="15"/>
        <v>5</v>
      </c>
      <c r="K43" s="156">
        <f t="shared" si="12"/>
        <v>5</v>
      </c>
      <c r="L43" s="156">
        <f t="shared" si="12"/>
        <v>4</v>
      </c>
    </row>
    <row r="44" spans="1:12" ht="60">
      <c r="A44" s="171" t="s">
        <v>193</v>
      </c>
      <c r="B44" s="167" t="s">
        <v>86</v>
      </c>
      <c r="C44" s="167" t="s">
        <v>10</v>
      </c>
      <c r="D44" s="167" t="s">
        <v>41</v>
      </c>
      <c r="E44" s="167" t="s">
        <v>159</v>
      </c>
      <c r="F44" s="165" t="s">
        <v>72</v>
      </c>
      <c r="G44" s="161" t="s">
        <v>41</v>
      </c>
      <c r="H44" s="161" t="s">
        <v>57</v>
      </c>
      <c r="I44" s="188" t="s">
        <v>181</v>
      </c>
      <c r="J44" s="156">
        <f>'Приложение 3'!J52</f>
        <v>5</v>
      </c>
      <c r="K44" s="156">
        <f>'Приложение 3'!K52</f>
        <v>5</v>
      </c>
      <c r="L44" s="156">
        <f>'Приложение 3'!L52</f>
        <v>4</v>
      </c>
    </row>
    <row r="45" spans="1:12" ht="74.25" customHeight="1">
      <c r="A45" s="17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67">
        <v>65</v>
      </c>
      <c r="C45" s="167"/>
      <c r="D45" s="167"/>
      <c r="E45" s="167"/>
      <c r="F45" s="160"/>
      <c r="G45" s="159"/>
      <c r="H45" s="159"/>
      <c r="I45" s="159"/>
      <c r="J45" s="156">
        <f>J46+J65</f>
        <v>1342.6</v>
      </c>
      <c r="K45" s="156">
        <f>K46+K53+K65+K73+K78</f>
        <v>400.79999999999995</v>
      </c>
      <c r="L45" s="156">
        <f>L46+L65</f>
        <v>406.1</v>
      </c>
    </row>
    <row r="46" spans="1:12" ht="15">
      <c r="A46" s="164" t="s">
        <v>42</v>
      </c>
      <c r="B46" s="167">
        <v>65</v>
      </c>
      <c r="C46" s="167">
        <v>1</v>
      </c>
      <c r="D46" s="167"/>
      <c r="E46" s="167"/>
      <c r="F46" s="160"/>
      <c r="G46" s="159"/>
      <c r="H46" s="159"/>
      <c r="I46" s="159"/>
      <c r="J46" s="156">
        <f>J47+J59</f>
        <v>488.5</v>
      </c>
      <c r="K46" s="156">
        <f t="shared" ref="K46" si="16">K47</f>
        <v>161.1</v>
      </c>
      <c r="L46" s="156">
        <f>L47+L53</f>
        <v>184.9</v>
      </c>
    </row>
    <row r="47" spans="1:12" ht="31.5" customHeight="1">
      <c r="A47" s="164" t="s">
        <v>43</v>
      </c>
      <c r="B47" s="167">
        <v>65</v>
      </c>
      <c r="C47" s="167">
        <v>1</v>
      </c>
      <c r="D47" s="167" t="s">
        <v>67</v>
      </c>
      <c r="E47" s="167" t="s">
        <v>78</v>
      </c>
      <c r="F47" s="160"/>
      <c r="G47" s="159"/>
      <c r="H47" s="159"/>
      <c r="I47" s="159"/>
      <c r="J47" s="156">
        <f>J48</f>
        <v>286.5</v>
      </c>
      <c r="K47" s="156">
        <f t="shared" ref="K47:L51" si="17">K48</f>
        <v>161.1</v>
      </c>
      <c r="L47" s="156">
        <f t="shared" si="17"/>
        <v>140.80000000000001</v>
      </c>
    </row>
    <row r="48" spans="1:12" ht="120">
      <c r="A48" s="164" t="s">
        <v>44</v>
      </c>
      <c r="B48" s="167">
        <v>65</v>
      </c>
      <c r="C48" s="167">
        <v>1</v>
      </c>
      <c r="D48" s="167" t="s">
        <v>67</v>
      </c>
      <c r="E48" s="167" t="s">
        <v>78</v>
      </c>
      <c r="F48" s="160" t="s">
        <v>69</v>
      </c>
      <c r="G48" s="159"/>
      <c r="H48" s="159"/>
      <c r="I48" s="159"/>
      <c r="J48" s="156">
        <f t="shared" ref="J48:J51" si="18">J49</f>
        <v>286.5</v>
      </c>
      <c r="K48" s="156">
        <f t="shared" si="17"/>
        <v>161.1</v>
      </c>
      <c r="L48" s="156">
        <f t="shared" si="17"/>
        <v>140.80000000000001</v>
      </c>
    </row>
    <row r="49" spans="1:12" ht="45">
      <c r="A49" s="164" t="s">
        <v>45</v>
      </c>
      <c r="B49" s="167">
        <v>65</v>
      </c>
      <c r="C49" s="167">
        <v>1</v>
      </c>
      <c r="D49" s="167" t="s">
        <v>67</v>
      </c>
      <c r="E49" s="167" t="s">
        <v>78</v>
      </c>
      <c r="F49" s="160" t="s">
        <v>70</v>
      </c>
      <c r="G49" s="159"/>
      <c r="H49" s="159"/>
      <c r="I49" s="159"/>
      <c r="J49" s="156">
        <f t="shared" si="18"/>
        <v>286.5</v>
      </c>
      <c r="K49" s="156">
        <f t="shared" si="17"/>
        <v>161.1</v>
      </c>
      <c r="L49" s="156">
        <f t="shared" si="17"/>
        <v>140.80000000000001</v>
      </c>
    </row>
    <row r="50" spans="1:12" ht="15">
      <c r="A50" s="171" t="s">
        <v>38</v>
      </c>
      <c r="B50" s="167">
        <v>65</v>
      </c>
      <c r="C50" s="167">
        <v>1</v>
      </c>
      <c r="D50" s="167" t="s">
        <v>67</v>
      </c>
      <c r="E50" s="167" t="s">
        <v>78</v>
      </c>
      <c r="F50" s="160" t="s">
        <v>70</v>
      </c>
      <c r="G50" s="161" t="s">
        <v>39</v>
      </c>
      <c r="H50" s="161"/>
      <c r="I50" s="161"/>
      <c r="J50" s="156">
        <f>J51</f>
        <v>286.5</v>
      </c>
      <c r="K50" s="156">
        <f>K51</f>
        <v>161.1</v>
      </c>
      <c r="L50" s="156">
        <f>L51</f>
        <v>140.80000000000001</v>
      </c>
    </row>
    <row r="51" spans="1:12" ht="60">
      <c r="A51" s="31" t="s">
        <v>40</v>
      </c>
      <c r="B51" s="167">
        <v>65</v>
      </c>
      <c r="C51" s="167">
        <v>1</v>
      </c>
      <c r="D51" s="167" t="s">
        <v>67</v>
      </c>
      <c r="E51" s="167" t="s">
        <v>78</v>
      </c>
      <c r="F51" s="160" t="s">
        <v>70</v>
      </c>
      <c r="G51" s="161" t="s">
        <v>39</v>
      </c>
      <c r="H51" s="161" t="s">
        <v>41</v>
      </c>
      <c r="I51" s="161"/>
      <c r="J51" s="156">
        <f t="shared" si="18"/>
        <v>286.5</v>
      </c>
      <c r="K51" s="156">
        <f t="shared" si="17"/>
        <v>161.1</v>
      </c>
      <c r="L51" s="156">
        <f t="shared" si="17"/>
        <v>140.80000000000001</v>
      </c>
    </row>
    <row r="52" spans="1:12" ht="60">
      <c r="A52" s="171" t="s">
        <v>193</v>
      </c>
      <c r="B52" s="167">
        <v>65</v>
      </c>
      <c r="C52" s="167">
        <v>1</v>
      </c>
      <c r="D52" s="167" t="s">
        <v>67</v>
      </c>
      <c r="E52" s="167" t="s">
        <v>78</v>
      </c>
      <c r="F52" s="160" t="s">
        <v>70</v>
      </c>
      <c r="G52" s="161" t="s">
        <v>39</v>
      </c>
      <c r="H52" s="161" t="s">
        <v>41</v>
      </c>
      <c r="I52" s="188" t="s">
        <v>181</v>
      </c>
      <c r="J52" s="156">
        <f>'Приложение 3'!J14</f>
        <v>286.5</v>
      </c>
      <c r="K52" s="156">
        <f>'Приложение 3'!K14</f>
        <v>161.1</v>
      </c>
      <c r="L52" s="156">
        <f>'Приложение 3'!L14</f>
        <v>140.80000000000001</v>
      </c>
    </row>
    <row r="53" spans="1:12" ht="15">
      <c r="A53" s="171" t="str">
        <f>'Приложение 4'!A82</f>
        <v>Условно утвержденные расходы</v>
      </c>
      <c r="B53" s="173" t="s">
        <v>183</v>
      </c>
      <c r="C53" s="173" t="s">
        <v>8</v>
      </c>
      <c r="D53" s="173" t="s">
        <v>67</v>
      </c>
      <c r="E53" s="173" t="s">
        <v>184</v>
      </c>
      <c r="F53" s="168"/>
      <c r="G53" s="161"/>
      <c r="H53" s="161"/>
      <c r="I53" s="188"/>
      <c r="J53" s="156"/>
      <c r="K53" s="156">
        <f t="shared" ref="K53:L57" si="19">K54</f>
        <v>21.9</v>
      </c>
      <c r="L53" s="156">
        <f t="shared" si="19"/>
        <v>44.1</v>
      </c>
    </row>
    <row r="54" spans="1:12" ht="15">
      <c r="A54" s="171" t="str">
        <f>'Приложение 4'!A83</f>
        <v>Иные бюджетные ассигнования</v>
      </c>
      <c r="B54" s="173" t="s">
        <v>183</v>
      </c>
      <c r="C54" s="173" t="s">
        <v>8</v>
      </c>
      <c r="D54" s="173" t="s">
        <v>67</v>
      </c>
      <c r="E54" s="173" t="s">
        <v>184</v>
      </c>
      <c r="F54" s="168" t="s">
        <v>73</v>
      </c>
      <c r="G54" s="161"/>
      <c r="H54" s="161"/>
      <c r="I54" s="188"/>
      <c r="J54" s="156"/>
      <c r="K54" s="156">
        <f t="shared" si="19"/>
        <v>21.9</v>
      </c>
      <c r="L54" s="156">
        <f t="shared" si="19"/>
        <v>44.1</v>
      </c>
    </row>
    <row r="55" spans="1:12" ht="15">
      <c r="A55" s="171" t="str">
        <f>'Приложение 4'!A84</f>
        <v>Резервные средства</v>
      </c>
      <c r="B55" s="173" t="s">
        <v>183</v>
      </c>
      <c r="C55" s="173" t="s">
        <v>8</v>
      </c>
      <c r="D55" s="173" t="s">
        <v>67</v>
      </c>
      <c r="E55" s="173" t="s">
        <v>184</v>
      </c>
      <c r="F55" s="168" t="s">
        <v>75</v>
      </c>
      <c r="G55" s="161"/>
      <c r="H55" s="161"/>
      <c r="I55" s="188"/>
      <c r="J55" s="156"/>
      <c r="K55" s="156">
        <f t="shared" si="19"/>
        <v>21.9</v>
      </c>
      <c r="L55" s="156">
        <f t="shared" si="19"/>
        <v>44.1</v>
      </c>
    </row>
    <row r="56" spans="1:12" ht="15">
      <c r="A56" s="171" t="str">
        <f>'Приложение 4'!A78</f>
        <v>Условно утвержденные расходы</v>
      </c>
      <c r="B56" s="173" t="s">
        <v>183</v>
      </c>
      <c r="C56" s="173" t="s">
        <v>8</v>
      </c>
      <c r="D56" s="173" t="s">
        <v>67</v>
      </c>
      <c r="E56" s="173" t="s">
        <v>184</v>
      </c>
      <c r="F56" s="168" t="s">
        <v>75</v>
      </c>
      <c r="G56" s="198" t="s">
        <v>182</v>
      </c>
      <c r="H56" s="161"/>
      <c r="I56" s="188"/>
      <c r="J56" s="156"/>
      <c r="K56" s="156">
        <f t="shared" si="19"/>
        <v>21.9</v>
      </c>
      <c r="L56" s="156">
        <f t="shared" si="19"/>
        <v>44.1</v>
      </c>
    </row>
    <row r="57" spans="1:12" ht="15">
      <c r="A57" s="171" t="str">
        <f>'Приложение 4'!A79</f>
        <v>Условно утвержденные расходы</v>
      </c>
      <c r="B57" s="173" t="s">
        <v>183</v>
      </c>
      <c r="C57" s="173" t="s">
        <v>8</v>
      </c>
      <c r="D57" s="173" t="s">
        <v>67</v>
      </c>
      <c r="E57" s="173" t="s">
        <v>184</v>
      </c>
      <c r="F57" s="168" t="s">
        <v>75</v>
      </c>
      <c r="G57" s="198" t="s">
        <v>182</v>
      </c>
      <c r="H57" s="198" t="s">
        <v>182</v>
      </c>
      <c r="I57" s="188"/>
      <c r="J57" s="156"/>
      <c r="K57" s="156">
        <f t="shared" si="19"/>
        <v>21.9</v>
      </c>
      <c r="L57" s="156">
        <f t="shared" si="19"/>
        <v>44.1</v>
      </c>
    </row>
    <row r="58" spans="1:12" ht="60">
      <c r="A58" s="171" t="s">
        <v>193</v>
      </c>
      <c r="B58" s="173" t="s">
        <v>183</v>
      </c>
      <c r="C58" s="173" t="s">
        <v>8</v>
      </c>
      <c r="D58" s="173" t="s">
        <v>67</v>
      </c>
      <c r="E58" s="173" t="s">
        <v>184</v>
      </c>
      <c r="F58" s="168" t="s">
        <v>75</v>
      </c>
      <c r="G58" s="198" t="s">
        <v>182</v>
      </c>
      <c r="H58" s="198" t="s">
        <v>182</v>
      </c>
      <c r="I58" s="198" t="s">
        <v>181</v>
      </c>
      <c r="J58" s="156"/>
      <c r="K58" s="156">
        <f>'Приложение 4'!J84</f>
        <v>21.9</v>
      </c>
      <c r="L58" s="156">
        <f>'Приложение 4'!K84</f>
        <v>44.1</v>
      </c>
    </row>
    <row r="59" spans="1:12" ht="90" customHeight="1">
      <c r="A59" s="171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73" t="s">
        <v>183</v>
      </c>
      <c r="C59" s="173" t="s">
        <v>8</v>
      </c>
      <c r="D59" s="173" t="s">
        <v>67</v>
      </c>
      <c r="E59" s="173" t="s">
        <v>250</v>
      </c>
      <c r="F59" s="168"/>
      <c r="G59" s="198"/>
      <c r="H59" s="198"/>
      <c r="I59" s="198"/>
      <c r="J59" s="156">
        <f>J60</f>
        <v>202</v>
      </c>
      <c r="K59" s="156"/>
      <c r="L59" s="156"/>
    </row>
    <row r="60" spans="1:12" ht="126" customHeight="1">
      <c r="A60" s="171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73" t="s">
        <v>183</v>
      </c>
      <c r="C60" s="173" t="s">
        <v>8</v>
      </c>
      <c r="D60" s="173" t="s">
        <v>67</v>
      </c>
      <c r="E60" s="173" t="s">
        <v>250</v>
      </c>
      <c r="F60" s="168" t="s">
        <v>69</v>
      </c>
      <c r="G60" s="198"/>
      <c r="H60" s="198"/>
      <c r="I60" s="198"/>
      <c r="J60" s="156">
        <f>J61</f>
        <v>202</v>
      </c>
      <c r="K60" s="156"/>
      <c r="L60" s="156"/>
    </row>
    <row r="61" spans="1:12" ht="46.5" customHeight="1">
      <c r="A61" s="171" t="str">
        <f>A49</f>
        <v>Расходы на выплаты персоналу государственных (муниципальных) органов</v>
      </c>
      <c r="B61" s="173" t="s">
        <v>183</v>
      </c>
      <c r="C61" s="173" t="s">
        <v>8</v>
      </c>
      <c r="D61" s="173" t="s">
        <v>67</v>
      </c>
      <c r="E61" s="173" t="s">
        <v>250</v>
      </c>
      <c r="F61" s="168" t="s">
        <v>70</v>
      </c>
      <c r="G61" s="198"/>
      <c r="H61" s="198"/>
      <c r="I61" s="198"/>
      <c r="J61" s="156">
        <f>J62</f>
        <v>202</v>
      </c>
      <c r="K61" s="156"/>
      <c r="L61" s="156"/>
    </row>
    <row r="62" spans="1:12" ht="15">
      <c r="A62" s="171" t="str">
        <f>A50</f>
        <v>Общегосударственные вопросы</v>
      </c>
      <c r="B62" s="173" t="s">
        <v>183</v>
      </c>
      <c r="C62" s="173" t="s">
        <v>8</v>
      </c>
      <c r="D62" s="173" t="s">
        <v>67</v>
      </c>
      <c r="E62" s="173" t="s">
        <v>250</v>
      </c>
      <c r="F62" s="168" t="s">
        <v>70</v>
      </c>
      <c r="G62" s="211" t="s">
        <v>39</v>
      </c>
      <c r="H62" s="198"/>
      <c r="I62" s="198"/>
      <c r="J62" s="156">
        <f>J63</f>
        <v>202</v>
      </c>
      <c r="K62" s="156"/>
      <c r="L62" s="156"/>
    </row>
    <row r="63" spans="1:12" ht="60" customHeight="1">
      <c r="A63" s="171" t="str">
        <f>A51</f>
        <v>Функционирование высшего должностного лица субъекта Российской Федерации и муниципального образования</v>
      </c>
      <c r="B63" s="173" t="s">
        <v>183</v>
      </c>
      <c r="C63" s="173" t="s">
        <v>8</v>
      </c>
      <c r="D63" s="173" t="s">
        <v>67</v>
      </c>
      <c r="E63" s="173" t="s">
        <v>250</v>
      </c>
      <c r="F63" s="168" t="s">
        <v>70</v>
      </c>
      <c r="G63" s="211" t="s">
        <v>39</v>
      </c>
      <c r="H63" s="211" t="s">
        <v>41</v>
      </c>
      <c r="I63" s="198"/>
      <c r="J63" s="156">
        <f>J64</f>
        <v>202</v>
      </c>
      <c r="K63" s="156"/>
      <c r="L63" s="156"/>
    </row>
    <row r="64" spans="1:12" ht="62.25" customHeight="1">
      <c r="A64" s="171" t="str">
        <f>A58</f>
        <v>Администрация Липкинского сельского поселения Ромодановского муниципального района Республики Мордовия</v>
      </c>
      <c r="B64" s="173" t="s">
        <v>183</v>
      </c>
      <c r="C64" s="173" t="s">
        <v>8</v>
      </c>
      <c r="D64" s="173" t="s">
        <v>67</v>
      </c>
      <c r="E64" s="173" t="s">
        <v>250</v>
      </c>
      <c r="F64" s="168" t="s">
        <v>70</v>
      </c>
      <c r="G64" s="211" t="s">
        <v>39</v>
      </c>
      <c r="H64" s="211" t="s">
        <v>41</v>
      </c>
      <c r="I64" s="211" t="s">
        <v>181</v>
      </c>
      <c r="J64" s="156">
        <f>'Приложение 3'!J17</f>
        <v>202</v>
      </c>
      <c r="K64" s="156"/>
      <c r="L64" s="156"/>
    </row>
    <row r="65" spans="1:12" ht="45.75" customHeight="1">
      <c r="A65" s="164" t="str">
        <f>'Приложение 3'!A20</f>
        <v>Расходы в рамках обеспечения деятельности Администрации Липкинского сельского поселения</v>
      </c>
      <c r="B65" s="167">
        <v>65</v>
      </c>
      <c r="C65" s="173" t="s">
        <v>9</v>
      </c>
      <c r="D65" s="167"/>
      <c r="E65" s="167"/>
      <c r="F65" s="165"/>
      <c r="G65" s="159"/>
      <c r="H65" s="159"/>
      <c r="I65" s="159"/>
      <c r="J65" s="156">
        <f>J66+J72+J83</f>
        <v>854.1</v>
      </c>
      <c r="K65" s="156">
        <f>K66</f>
        <v>61.1</v>
      </c>
      <c r="L65" s="156">
        <f>L66+L73+L78</f>
        <v>221.2</v>
      </c>
    </row>
    <row r="66" spans="1:12" ht="45">
      <c r="A66" s="164" t="s">
        <v>49</v>
      </c>
      <c r="B66" s="167">
        <v>65</v>
      </c>
      <c r="C66" s="167">
        <v>2</v>
      </c>
      <c r="D66" s="167" t="s">
        <v>67</v>
      </c>
      <c r="E66" s="167" t="s">
        <v>79</v>
      </c>
      <c r="F66" s="165"/>
      <c r="G66" s="159"/>
      <c r="H66" s="159"/>
      <c r="I66" s="159"/>
      <c r="J66" s="156">
        <f>J67</f>
        <v>289.10000000000002</v>
      </c>
      <c r="K66" s="156">
        <f t="shared" ref="K66:L66" si="20">K67</f>
        <v>61.1</v>
      </c>
      <c r="L66" s="156">
        <f t="shared" si="20"/>
        <v>46.8</v>
      </c>
    </row>
    <row r="67" spans="1:12" ht="120">
      <c r="A67" s="164" t="s">
        <v>44</v>
      </c>
      <c r="B67" s="167">
        <v>65</v>
      </c>
      <c r="C67" s="167">
        <v>2</v>
      </c>
      <c r="D67" s="167" t="s">
        <v>67</v>
      </c>
      <c r="E67" s="167" t="s">
        <v>79</v>
      </c>
      <c r="F67" s="165" t="s">
        <v>69</v>
      </c>
      <c r="G67" s="159"/>
      <c r="H67" s="159"/>
      <c r="I67" s="159"/>
      <c r="J67" s="156">
        <f t="shared" ref="J67:J70" si="21">J68</f>
        <v>289.10000000000002</v>
      </c>
      <c r="K67" s="156">
        <f t="shared" ref="K67:K70" si="22">K68</f>
        <v>61.1</v>
      </c>
      <c r="L67" s="156">
        <f t="shared" ref="L67:L70" si="23">L68</f>
        <v>46.8</v>
      </c>
    </row>
    <row r="68" spans="1:12" ht="45">
      <c r="A68" s="164" t="s">
        <v>45</v>
      </c>
      <c r="B68" s="167">
        <v>65</v>
      </c>
      <c r="C68" s="167">
        <v>2</v>
      </c>
      <c r="D68" s="167" t="s">
        <v>67</v>
      </c>
      <c r="E68" s="167" t="s">
        <v>79</v>
      </c>
      <c r="F68" s="165" t="s">
        <v>70</v>
      </c>
      <c r="G68" s="159"/>
      <c r="H68" s="159"/>
      <c r="I68" s="159"/>
      <c r="J68" s="156">
        <f t="shared" si="21"/>
        <v>289.10000000000002</v>
      </c>
      <c r="K68" s="156">
        <f t="shared" si="22"/>
        <v>61.1</v>
      </c>
      <c r="L68" s="156">
        <f t="shared" si="23"/>
        <v>46.8</v>
      </c>
    </row>
    <row r="69" spans="1:12" ht="15">
      <c r="A69" s="171" t="s">
        <v>38</v>
      </c>
      <c r="B69" s="167">
        <v>65</v>
      </c>
      <c r="C69" s="167">
        <v>2</v>
      </c>
      <c r="D69" s="167" t="s">
        <v>67</v>
      </c>
      <c r="E69" s="167" t="s">
        <v>79</v>
      </c>
      <c r="F69" s="165" t="s">
        <v>70</v>
      </c>
      <c r="G69" s="161" t="s">
        <v>39</v>
      </c>
      <c r="H69" s="161"/>
      <c r="I69" s="161"/>
      <c r="J69" s="156">
        <f t="shared" si="21"/>
        <v>289.10000000000002</v>
      </c>
      <c r="K69" s="156">
        <f t="shared" si="22"/>
        <v>61.1</v>
      </c>
      <c r="L69" s="156">
        <f t="shared" si="23"/>
        <v>46.8</v>
      </c>
    </row>
    <row r="70" spans="1:12" ht="91.5" customHeight="1">
      <c r="A70" s="31" t="s">
        <v>46</v>
      </c>
      <c r="B70" s="167">
        <v>65</v>
      </c>
      <c r="C70" s="167">
        <v>2</v>
      </c>
      <c r="D70" s="167" t="s">
        <v>67</v>
      </c>
      <c r="E70" s="167" t="s">
        <v>79</v>
      </c>
      <c r="F70" s="165" t="s">
        <v>70</v>
      </c>
      <c r="G70" s="161" t="s">
        <v>39</v>
      </c>
      <c r="H70" s="161" t="s">
        <v>47</v>
      </c>
      <c r="I70" s="161"/>
      <c r="J70" s="156">
        <f t="shared" si="21"/>
        <v>289.10000000000002</v>
      </c>
      <c r="K70" s="156">
        <f t="shared" si="22"/>
        <v>61.1</v>
      </c>
      <c r="L70" s="156">
        <f t="shared" si="23"/>
        <v>46.8</v>
      </c>
    </row>
    <row r="71" spans="1:12" ht="60">
      <c r="A71" s="171" t="s">
        <v>193</v>
      </c>
      <c r="B71" s="167">
        <v>65</v>
      </c>
      <c r="C71" s="167">
        <v>2</v>
      </c>
      <c r="D71" s="167" t="s">
        <v>67</v>
      </c>
      <c r="E71" s="167" t="s">
        <v>79</v>
      </c>
      <c r="F71" s="165" t="s">
        <v>70</v>
      </c>
      <c r="G71" s="161" t="s">
        <v>39</v>
      </c>
      <c r="H71" s="161" t="s">
        <v>47</v>
      </c>
      <c r="I71" s="188" t="s">
        <v>181</v>
      </c>
      <c r="J71" s="156">
        <f>'Приложение 3'!J23</f>
        <v>289.10000000000002</v>
      </c>
      <c r="K71" s="156">
        <f>'Приложение 3'!K23</f>
        <v>61.1</v>
      </c>
      <c r="L71" s="156">
        <f>'Приложение 3'!L23</f>
        <v>46.8</v>
      </c>
    </row>
    <row r="72" spans="1:12" ht="33.75" customHeight="1">
      <c r="A72" s="171" t="str">
        <f>'Приложение 3'!A24</f>
        <v>Расходы на обеспечение функций органов местного самоуправления</v>
      </c>
      <c r="B72" s="173" t="s">
        <v>183</v>
      </c>
      <c r="C72" s="173" t="s">
        <v>9</v>
      </c>
      <c r="D72" s="173" t="s">
        <v>67</v>
      </c>
      <c r="E72" s="173" t="s">
        <v>80</v>
      </c>
      <c r="F72" s="172"/>
      <c r="G72" s="161"/>
      <c r="H72" s="161"/>
      <c r="I72" s="188"/>
      <c r="J72" s="156">
        <f>J73+J78</f>
        <v>277</v>
      </c>
      <c r="K72" s="156">
        <f>K73+K78</f>
        <v>156.69999999999999</v>
      </c>
      <c r="L72" s="156">
        <f>L73+L78</f>
        <v>174.4</v>
      </c>
    </row>
    <row r="73" spans="1:12" ht="52.5" customHeight="1">
      <c r="A73" s="171" t="s">
        <v>226</v>
      </c>
      <c r="B73" s="167">
        <v>65</v>
      </c>
      <c r="C73" s="167">
        <v>2</v>
      </c>
      <c r="D73" s="167" t="s">
        <v>67</v>
      </c>
      <c r="E73" s="167" t="s">
        <v>80</v>
      </c>
      <c r="F73" s="165" t="s">
        <v>71</v>
      </c>
      <c r="G73" s="159"/>
      <c r="H73" s="159"/>
      <c r="I73" s="159"/>
      <c r="J73" s="156">
        <f>J74</f>
        <v>245</v>
      </c>
      <c r="K73" s="156">
        <f>K74</f>
        <v>151.69999999999999</v>
      </c>
      <c r="L73" s="156">
        <f>L74</f>
        <v>169.4</v>
      </c>
    </row>
    <row r="74" spans="1:12" ht="60">
      <c r="A74" s="164" t="s">
        <v>48</v>
      </c>
      <c r="B74" s="167">
        <v>65</v>
      </c>
      <c r="C74" s="167">
        <v>2</v>
      </c>
      <c r="D74" s="167" t="s">
        <v>67</v>
      </c>
      <c r="E74" s="167" t="s">
        <v>80</v>
      </c>
      <c r="F74" s="165" t="s">
        <v>72</v>
      </c>
      <c r="G74" s="159"/>
      <c r="H74" s="159"/>
      <c r="I74" s="159"/>
      <c r="J74" s="156">
        <f>J75</f>
        <v>245</v>
      </c>
      <c r="K74" s="156">
        <f t="shared" ref="K74:K76" si="24">K75</f>
        <v>151.69999999999999</v>
      </c>
      <c r="L74" s="156">
        <f t="shared" ref="L74:L76" si="25">L75</f>
        <v>169.4</v>
      </c>
    </row>
    <row r="75" spans="1:12" ht="15">
      <c r="A75" s="171" t="s">
        <v>38</v>
      </c>
      <c r="B75" s="167">
        <v>65</v>
      </c>
      <c r="C75" s="167">
        <v>2</v>
      </c>
      <c r="D75" s="167" t="s">
        <v>67</v>
      </c>
      <c r="E75" s="167" t="s">
        <v>80</v>
      </c>
      <c r="F75" s="165" t="s">
        <v>72</v>
      </c>
      <c r="G75" s="161" t="s">
        <v>39</v>
      </c>
      <c r="H75" s="161"/>
      <c r="I75" s="161"/>
      <c r="J75" s="156">
        <f t="shared" ref="J75:J76" si="26">J76</f>
        <v>245</v>
      </c>
      <c r="K75" s="156">
        <f t="shared" si="24"/>
        <v>151.69999999999999</v>
      </c>
      <c r="L75" s="156">
        <f t="shared" si="25"/>
        <v>169.4</v>
      </c>
    </row>
    <row r="76" spans="1:12" ht="92.25" customHeight="1">
      <c r="A76" s="31" t="s">
        <v>46</v>
      </c>
      <c r="B76" s="167">
        <v>65</v>
      </c>
      <c r="C76" s="167">
        <v>2</v>
      </c>
      <c r="D76" s="167" t="s">
        <v>67</v>
      </c>
      <c r="E76" s="167" t="s">
        <v>80</v>
      </c>
      <c r="F76" s="165" t="s">
        <v>72</v>
      </c>
      <c r="G76" s="161" t="s">
        <v>39</v>
      </c>
      <c r="H76" s="161" t="s">
        <v>47</v>
      </c>
      <c r="I76" s="161"/>
      <c r="J76" s="156">
        <f t="shared" si="26"/>
        <v>245</v>
      </c>
      <c r="K76" s="156">
        <f t="shared" si="24"/>
        <v>151.69999999999999</v>
      </c>
      <c r="L76" s="156">
        <f t="shared" si="25"/>
        <v>169.4</v>
      </c>
    </row>
    <row r="77" spans="1:12" ht="60">
      <c r="A77" s="171" t="s">
        <v>193</v>
      </c>
      <c r="B77" s="167">
        <v>65</v>
      </c>
      <c r="C77" s="167">
        <v>2</v>
      </c>
      <c r="D77" s="167" t="s">
        <v>67</v>
      </c>
      <c r="E77" s="167" t="s">
        <v>80</v>
      </c>
      <c r="F77" s="165" t="s">
        <v>72</v>
      </c>
      <c r="G77" s="161" t="s">
        <v>39</v>
      </c>
      <c r="H77" s="161" t="s">
        <v>47</v>
      </c>
      <c r="I77" s="188" t="s">
        <v>181</v>
      </c>
      <c r="J77" s="156">
        <f>'Приложение 3'!J26</f>
        <v>245</v>
      </c>
      <c r="K77" s="156">
        <f>'Приложение 3'!K26</f>
        <v>151.69999999999999</v>
      </c>
      <c r="L77" s="156">
        <f>'Приложение 3'!L26</f>
        <v>169.4</v>
      </c>
    </row>
    <row r="78" spans="1:12" ht="15">
      <c r="A78" s="164" t="s">
        <v>51</v>
      </c>
      <c r="B78" s="167">
        <v>65</v>
      </c>
      <c r="C78" s="167">
        <v>2</v>
      </c>
      <c r="D78" s="167" t="s">
        <v>67</v>
      </c>
      <c r="E78" s="167" t="s">
        <v>80</v>
      </c>
      <c r="F78" s="165" t="s">
        <v>73</v>
      </c>
      <c r="G78" s="159"/>
      <c r="H78" s="159"/>
      <c r="I78" s="159"/>
      <c r="J78" s="156">
        <f>J79</f>
        <v>32</v>
      </c>
      <c r="K78" s="156">
        <f t="shared" ref="K78:K81" si="27">K79</f>
        <v>5</v>
      </c>
      <c r="L78" s="156">
        <f t="shared" ref="L78:L81" si="28">L79</f>
        <v>5</v>
      </c>
    </row>
    <row r="79" spans="1:12" ht="30">
      <c r="A79" s="164" t="s">
        <v>52</v>
      </c>
      <c r="B79" s="167">
        <v>65</v>
      </c>
      <c r="C79" s="167">
        <v>2</v>
      </c>
      <c r="D79" s="167" t="s">
        <v>67</v>
      </c>
      <c r="E79" s="167" t="s">
        <v>80</v>
      </c>
      <c r="F79" s="165" t="s">
        <v>74</v>
      </c>
      <c r="G79" s="159"/>
      <c r="H79" s="159"/>
      <c r="I79" s="159"/>
      <c r="J79" s="156">
        <f t="shared" ref="J79:J81" si="29">J80</f>
        <v>32</v>
      </c>
      <c r="K79" s="156">
        <f t="shared" si="27"/>
        <v>5</v>
      </c>
      <c r="L79" s="156">
        <f t="shared" si="28"/>
        <v>5</v>
      </c>
    </row>
    <row r="80" spans="1:12" ht="15">
      <c r="A80" s="171" t="s">
        <v>38</v>
      </c>
      <c r="B80" s="167">
        <v>65</v>
      </c>
      <c r="C80" s="167">
        <v>2</v>
      </c>
      <c r="D80" s="167" t="s">
        <v>67</v>
      </c>
      <c r="E80" s="167" t="s">
        <v>80</v>
      </c>
      <c r="F80" s="165" t="s">
        <v>74</v>
      </c>
      <c r="G80" s="161" t="s">
        <v>39</v>
      </c>
      <c r="H80" s="161"/>
      <c r="I80" s="161"/>
      <c r="J80" s="156">
        <f t="shared" si="29"/>
        <v>32</v>
      </c>
      <c r="K80" s="156">
        <f t="shared" si="27"/>
        <v>5</v>
      </c>
      <c r="L80" s="156">
        <f t="shared" si="28"/>
        <v>5</v>
      </c>
    </row>
    <row r="81" spans="1:12" ht="92.25" customHeight="1">
      <c r="A81" s="31" t="s">
        <v>46</v>
      </c>
      <c r="B81" s="167">
        <v>65</v>
      </c>
      <c r="C81" s="167">
        <v>2</v>
      </c>
      <c r="D81" s="167" t="s">
        <v>67</v>
      </c>
      <c r="E81" s="167" t="s">
        <v>80</v>
      </c>
      <c r="F81" s="165" t="s">
        <v>74</v>
      </c>
      <c r="G81" s="161" t="s">
        <v>39</v>
      </c>
      <c r="H81" s="161" t="s">
        <v>47</v>
      </c>
      <c r="I81" s="161"/>
      <c r="J81" s="156">
        <f t="shared" si="29"/>
        <v>32</v>
      </c>
      <c r="K81" s="156">
        <f t="shared" si="27"/>
        <v>5</v>
      </c>
      <c r="L81" s="156">
        <f t="shared" si="28"/>
        <v>5</v>
      </c>
    </row>
    <row r="82" spans="1:12" ht="60">
      <c r="A82" s="171" t="s">
        <v>193</v>
      </c>
      <c r="B82" s="167">
        <v>65</v>
      </c>
      <c r="C82" s="167">
        <v>2</v>
      </c>
      <c r="D82" s="167" t="s">
        <v>67</v>
      </c>
      <c r="E82" s="167" t="s">
        <v>80</v>
      </c>
      <c r="F82" s="165" t="s">
        <v>74</v>
      </c>
      <c r="G82" s="161" t="s">
        <v>39</v>
      </c>
      <c r="H82" s="161" t="s">
        <v>47</v>
      </c>
      <c r="I82" s="188" t="s">
        <v>181</v>
      </c>
      <c r="J82" s="156">
        <f>'Приложение 3'!J28</f>
        <v>32</v>
      </c>
      <c r="K82" s="156">
        <f>'Приложение 3'!K28</f>
        <v>5</v>
      </c>
      <c r="L82" s="156">
        <f>'Приложение 3'!L28</f>
        <v>5</v>
      </c>
    </row>
    <row r="83" spans="1:12" ht="93" customHeight="1">
      <c r="A83" s="171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73" t="s">
        <v>183</v>
      </c>
      <c r="C83" s="173" t="s">
        <v>9</v>
      </c>
      <c r="D83" s="173" t="s">
        <v>67</v>
      </c>
      <c r="E83" s="173" t="s">
        <v>250</v>
      </c>
      <c r="F83" s="172"/>
      <c r="G83" s="161"/>
      <c r="H83" s="161"/>
      <c r="I83" s="188"/>
      <c r="J83" s="156">
        <f>J84</f>
        <v>288</v>
      </c>
      <c r="K83" s="156"/>
      <c r="L83" s="156"/>
    </row>
    <row r="84" spans="1:12" ht="126" customHeight="1">
      <c r="A84" s="171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73" t="s">
        <v>183</v>
      </c>
      <c r="C84" s="173" t="s">
        <v>9</v>
      </c>
      <c r="D84" s="173" t="s">
        <v>67</v>
      </c>
      <c r="E84" s="173" t="s">
        <v>250</v>
      </c>
      <c r="F84" s="172" t="s">
        <v>69</v>
      </c>
      <c r="G84" s="161"/>
      <c r="H84" s="161"/>
      <c r="I84" s="188"/>
      <c r="J84" s="156">
        <f>J85</f>
        <v>288</v>
      </c>
      <c r="K84" s="156"/>
      <c r="L84" s="156"/>
    </row>
    <row r="85" spans="1:12" ht="43.5" customHeight="1">
      <c r="A85" s="171" t="str">
        <f>'Приложение 3'!A31</f>
        <v>Расходы на выплаты персоналу государственных (муниципальных) органов</v>
      </c>
      <c r="B85" s="173" t="s">
        <v>183</v>
      </c>
      <c r="C85" s="173" t="s">
        <v>9</v>
      </c>
      <c r="D85" s="173" t="s">
        <v>67</v>
      </c>
      <c r="E85" s="173" t="s">
        <v>250</v>
      </c>
      <c r="F85" s="172" t="s">
        <v>70</v>
      </c>
      <c r="G85" s="161"/>
      <c r="H85" s="161"/>
      <c r="I85" s="188"/>
      <c r="J85" s="156">
        <f>J86</f>
        <v>288</v>
      </c>
      <c r="K85" s="156"/>
      <c r="L85" s="156"/>
    </row>
    <row r="86" spans="1:12" ht="15">
      <c r="A86" s="171" t="str">
        <f>A80</f>
        <v>Общегосударственные вопросы</v>
      </c>
      <c r="B86" s="173" t="s">
        <v>183</v>
      </c>
      <c r="C86" s="173" t="s">
        <v>9</v>
      </c>
      <c r="D86" s="173" t="s">
        <v>67</v>
      </c>
      <c r="E86" s="173" t="s">
        <v>250</v>
      </c>
      <c r="F86" s="172" t="s">
        <v>70</v>
      </c>
      <c r="G86" s="211" t="s">
        <v>39</v>
      </c>
      <c r="H86" s="161"/>
      <c r="I86" s="188"/>
      <c r="J86" s="156">
        <f>J87</f>
        <v>288</v>
      </c>
      <c r="K86" s="156"/>
      <c r="L86" s="156"/>
    </row>
    <row r="87" spans="1:12" ht="91.5" customHeight="1">
      <c r="A87" s="171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73" t="s">
        <v>183</v>
      </c>
      <c r="C87" s="173" t="s">
        <v>9</v>
      </c>
      <c r="D87" s="173" t="s">
        <v>67</v>
      </c>
      <c r="E87" s="173" t="s">
        <v>250</v>
      </c>
      <c r="F87" s="172" t="s">
        <v>70</v>
      </c>
      <c r="G87" s="211" t="s">
        <v>39</v>
      </c>
      <c r="H87" s="211" t="s">
        <v>47</v>
      </c>
      <c r="I87" s="188"/>
      <c r="J87" s="156">
        <f>J88</f>
        <v>288</v>
      </c>
      <c r="K87" s="156"/>
      <c r="L87" s="156"/>
    </row>
    <row r="88" spans="1:12" ht="65.25" customHeight="1">
      <c r="A88" s="171" t="str">
        <f>A77</f>
        <v>Администрация Липкинского сельского поселения Ромодановского муниципального района Республики Мордовия</v>
      </c>
      <c r="B88" s="173" t="s">
        <v>183</v>
      </c>
      <c r="C88" s="173" t="s">
        <v>9</v>
      </c>
      <c r="D88" s="173" t="s">
        <v>67</v>
      </c>
      <c r="E88" s="173" t="s">
        <v>250</v>
      </c>
      <c r="F88" s="172" t="s">
        <v>70</v>
      </c>
      <c r="G88" s="211" t="s">
        <v>39</v>
      </c>
      <c r="H88" s="211" t="s">
        <v>47</v>
      </c>
      <c r="I88" s="211" t="s">
        <v>181</v>
      </c>
      <c r="J88" s="156">
        <f>'Приложение 3'!J31</f>
        <v>288</v>
      </c>
      <c r="K88" s="156"/>
      <c r="L88" s="156"/>
    </row>
    <row r="89" spans="1:12" ht="74.25" customHeight="1">
      <c r="A89" s="171" t="str">
        <f>'Приложение 3'!A73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89" s="173" t="s">
        <v>82</v>
      </c>
      <c r="C89" s="173"/>
      <c r="D89" s="173"/>
      <c r="E89" s="173"/>
      <c r="F89" s="172"/>
      <c r="G89" s="161"/>
      <c r="H89" s="161"/>
      <c r="I89" s="188"/>
      <c r="J89" s="156">
        <f>J90</f>
        <v>171.5</v>
      </c>
      <c r="K89" s="156">
        <f t="shared" ref="K89:L89" si="30">K90</f>
        <v>171.5</v>
      </c>
      <c r="L89" s="156">
        <f t="shared" si="30"/>
        <v>171.5</v>
      </c>
    </row>
    <row r="90" spans="1:12" ht="108.75" customHeight="1">
      <c r="A90" s="171" t="str">
        <f>'Приложение 3'!A74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0" s="173" t="s">
        <v>82</v>
      </c>
      <c r="C90" s="173" t="s">
        <v>8</v>
      </c>
      <c r="D90" s="173"/>
      <c r="E90" s="173"/>
      <c r="F90" s="172"/>
      <c r="G90" s="161"/>
      <c r="H90" s="161"/>
      <c r="I90" s="188"/>
      <c r="J90" s="156">
        <f>J91+J97+J103</f>
        <v>171.5</v>
      </c>
      <c r="K90" s="156">
        <f t="shared" ref="K90:L90" si="31">K91+K97+K103</f>
        <v>171.5</v>
      </c>
      <c r="L90" s="156">
        <f t="shared" si="31"/>
        <v>171.5</v>
      </c>
    </row>
    <row r="91" spans="1:12" ht="45.75" customHeight="1">
      <c r="A91" s="171" t="str">
        <f>'Приложение 3'!A75</f>
        <v>Доплаты к пенсиям муниципальных служащих Республики Мордовия</v>
      </c>
      <c r="B91" s="173" t="s">
        <v>82</v>
      </c>
      <c r="C91" s="173" t="s">
        <v>8</v>
      </c>
      <c r="D91" s="173" t="s">
        <v>67</v>
      </c>
      <c r="E91" s="173" t="s">
        <v>85</v>
      </c>
      <c r="F91" s="172"/>
      <c r="G91" s="161"/>
      <c r="H91" s="161"/>
      <c r="I91" s="188"/>
      <c r="J91" s="156">
        <f t="shared" ref="J91:L95" si="32">J92</f>
        <v>166.2</v>
      </c>
      <c r="K91" s="156">
        <f t="shared" si="32"/>
        <v>166.2</v>
      </c>
      <c r="L91" s="156">
        <f t="shared" si="32"/>
        <v>166.2</v>
      </c>
    </row>
    <row r="92" spans="1:12" ht="29.25" customHeight="1">
      <c r="A92" s="171" t="str">
        <f>'Приложение 3'!A76</f>
        <v>Социальное обеспечение и иные выплаты населению</v>
      </c>
      <c r="B92" s="173" t="s">
        <v>82</v>
      </c>
      <c r="C92" s="173" t="s">
        <v>8</v>
      </c>
      <c r="D92" s="173" t="s">
        <v>67</v>
      </c>
      <c r="E92" s="173" t="s">
        <v>85</v>
      </c>
      <c r="F92" s="172" t="s">
        <v>76</v>
      </c>
      <c r="G92" s="161"/>
      <c r="H92" s="161"/>
      <c r="I92" s="188"/>
      <c r="J92" s="156">
        <f t="shared" si="32"/>
        <v>166.2</v>
      </c>
      <c r="K92" s="156">
        <f t="shared" si="32"/>
        <v>166.2</v>
      </c>
      <c r="L92" s="156">
        <f t="shared" si="32"/>
        <v>166.2</v>
      </c>
    </row>
    <row r="93" spans="1:12" ht="30" customHeight="1">
      <c r="A93" s="171" t="str">
        <f>'Приложение 3'!A77</f>
        <v>Публичные нормативные социальные выплаты гражданам</v>
      </c>
      <c r="B93" s="173" t="s">
        <v>82</v>
      </c>
      <c r="C93" s="173" t="s">
        <v>8</v>
      </c>
      <c r="D93" s="173" t="s">
        <v>67</v>
      </c>
      <c r="E93" s="173" t="s">
        <v>85</v>
      </c>
      <c r="F93" s="172" t="s">
        <v>77</v>
      </c>
      <c r="G93" s="161"/>
      <c r="H93" s="161"/>
      <c r="I93" s="188"/>
      <c r="J93" s="156">
        <f t="shared" si="32"/>
        <v>166.2</v>
      </c>
      <c r="K93" s="156">
        <f t="shared" si="32"/>
        <v>166.2</v>
      </c>
      <c r="L93" s="156">
        <f t="shared" si="32"/>
        <v>166.2</v>
      </c>
    </row>
    <row r="94" spans="1:12" ht="15">
      <c r="A94" s="171" t="str">
        <f>'Приложение 3'!A71</f>
        <v>Социальная политика</v>
      </c>
      <c r="B94" s="173" t="s">
        <v>82</v>
      </c>
      <c r="C94" s="173" t="s">
        <v>8</v>
      </c>
      <c r="D94" s="173" t="s">
        <v>67</v>
      </c>
      <c r="E94" s="173" t="s">
        <v>85</v>
      </c>
      <c r="F94" s="172" t="s">
        <v>77</v>
      </c>
      <c r="G94" s="200" t="s">
        <v>17</v>
      </c>
      <c r="H94" s="161"/>
      <c r="I94" s="188"/>
      <c r="J94" s="156">
        <f t="shared" si="32"/>
        <v>166.2</v>
      </c>
      <c r="K94" s="156">
        <f t="shared" si="32"/>
        <v>166.2</v>
      </c>
      <c r="L94" s="156">
        <f t="shared" si="32"/>
        <v>166.2</v>
      </c>
    </row>
    <row r="95" spans="1:12" ht="15">
      <c r="A95" s="171" t="str">
        <f>'Приложение 3'!A72</f>
        <v xml:space="preserve"> Пенсионное обеспечение</v>
      </c>
      <c r="B95" s="173" t="s">
        <v>82</v>
      </c>
      <c r="C95" s="173" t="s">
        <v>8</v>
      </c>
      <c r="D95" s="173" t="s">
        <v>67</v>
      </c>
      <c r="E95" s="173" t="s">
        <v>85</v>
      </c>
      <c r="F95" s="172" t="s">
        <v>77</v>
      </c>
      <c r="G95" s="200" t="s">
        <v>17</v>
      </c>
      <c r="H95" s="200" t="s">
        <v>39</v>
      </c>
      <c r="I95" s="188"/>
      <c r="J95" s="156">
        <f t="shared" si="32"/>
        <v>166.2</v>
      </c>
      <c r="K95" s="156">
        <f t="shared" si="32"/>
        <v>166.2</v>
      </c>
      <c r="L95" s="156">
        <f t="shared" si="32"/>
        <v>166.2</v>
      </c>
    </row>
    <row r="96" spans="1:12" ht="65.25" customHeight="1">
      <c r="A96" s="171" t="str">
        <f>A82</f>
        <v>Администрация Липкинского сельского поселения Ромодановского муниципального района Республики Мордовия</v>
      </c>
      <c r="B96" s="173" t="s">
        <v>82</v>
      </c>
      <c r="C96" s="173" t="s">
        <v>8</v>
      </c>
      <c r="D96" s="173" t="s">
        <v>67</v>
      </c>
      <c r="E96" s="173" t="s">
        <v>85</v>
      </c>
      <c r="F96" s="172" t="s">
        <v>77</v>
      </c>
      <c r="G96" s="200" t="s">
        <v>17</v>
      </c>
      <c r="H96" s="200" t="s">
        <v>39</v>
      </c>
      <c r="I96" s="200" t="s">
        <v>181</v>
      </c>
      <c r="J96" s="156">
        <f>'Приложение 3'!J77</f>
        <v>166.2</v>
      </c>
      <c r="K96" s="156">
        <f>'Приложение 3'!K77</f>
        <v>166.2</v>
      </c>
      <c r="L96" s="156">
        <f>'Приложение 3'!L77</f>
        <v>166.2</v>
      </c>
    </row>
    <row r="97" spans="1:12" ht="60" customHeight="1">
      <c r="A97" s="171" t="str">
        <f>'Приложение 3'!A40</f>
        <v>Резервный фонд администрации Липкинского сельского поселения Ромодановского муниципального района Республики Мордовия</v>
      </c>
      <c r="B97" s="173" t="s">
        <v>82</v>
      </c>
      <c r="C97" s="173" t="s">
        <v>8</v>
      </c>
      <c r="D97" s="173" t="s">
        <v>67</v>
      </c>
      <c r="E97" s="173" t="s">
        <v>84</v>
      </c>
      <c r="F97" s="172"/>
      <c r="G97" s="200"/>
      <c r="H97" s="200"/>
      <c r="I97" s="200"/>
      <c r="J97" s="156">
        <f t="shared" ref="J97:L101" si="33">J98</f>
        <v>5</v>
      </c>
      <c r="K97" s="156">
        <f t="shared" si="33"/>
        <v>5</v>
      </c>
      <c r="L97" s="156">
        <f t="shared" si="33"/>
        <v>5</v>
      </c>
    </row>
    <row r="98" spans="1:12" ht="18" customHeight="1">
      <c r="A98" s="171" t="str">
        <f>'Приложение 3'!A41</f>
        <v>Иные бюджетные ассигнования</v>
      </c>
      <c r="B98" s="173" t="s">
        <v>82</v>
      </c>
      <c r="C98" s="173" t="s">
        <v>8</v>
      </c>
      <c r="D98" s="173" t="s">
        <v>67</v>
      </c>
      <c r="E98" s="173" t="s">
        <v>84</v>
      </c>
      <c r="F98" s="172" t="s">
        <v>73</v>
      </c>
      <c r="G98" s="200"/>
      <c r="H98" s="200"/>
      <c r="I98" s="200"/>
      <c r="J98" s="156">
        <f t="shared" si="33"/>
        <v>5</v>
      </c>
      <c r="K98" s="156">
        <f t="shared" si="33"/>
        <v>5</v>
      </c>
      <c r="L98" s="156">
        <f t="shared" si="33"/>
        <v>5</v>
      </c>
    </row>
    <row r="99" spans="1:12" ht="18" customHeight="1">
      <c r="A99" s="171" t="str">
        <f>'Приложение 3'!A42</f>
        <v>Резервные средства</v>
      </c>
      <c r="B99" s="173" t="s">
        <v>82</v>
      </c>
      <c r="C99" s="173" t="s">
        <v>8</v>
      </c>
      <c r="D99" s="173" t="s">
        <v>67</v>
      </c>
      <c r="E99" s="173" t="s">
        <v>84</v>
      </c>
      <c r="F99" s="172" t="s">
        <v>75</v>
      </c>
      <c r="G99" s="200"/>
      <c r="H99" s="200"/>
      <c r="I99" s="200"/>
      <c r="J99" s="156">
        <f t="shared" si="33"/>
        <v>5</v>
      </c>
      <c r="K99" s="156">
        <f t="shared" si="33"/>
        <v>5</v>
      </c>
      <c r="L99" s="156">
        <f t="shared" si="33"/>
        <v>5</v>
      </c>
    </row>
    <row r="100" spans="1:12" ht="15" customHeight="1">
      <c r="A100" s="171" t="str">
        <f>'Приложение 3'!A8</f>
        <v>Общегосударственные вопросы</v>
      </c>
      <c r="B100" s="173" t="s">
        <v>82</v>
      </c>
      <c r="C100" s="173" t="s">
        <v>8</v>
      </c>
      <c r="D100" s="173" t="s">
        <v>67</v>
      </c>
      <c r="E100" s="173" t="s">
        <v>84</v>
      </c>
      <c r="F100" s="172" t="s">
        <v>75</v>
      </c>
      <c r="G100" s="200" t="s">
        <v>39</v>
      </c>
      <c r="H100" s="200"/>
      <c r="I100" s="200"/>
      <c r="J100" s="156">
        <f t="shared" si="33"/>
        <v>5</v>
      </c>
      <c r="K100" s="156">
        <f t="shared" si="33"/>
        <v>5</v>
      </c>
      <c r="L100" s="156">
        <f t="shared" si="33"/>
        <v>5</v>
      </c>
    </row>
    <row r="101" spans="1:12" ht="16.5" customHeight="1">
      <c r="A101" s="171" t="str">
        <f>'Приложение 3'!A37</f>
        <v xml:space="preserve">Резервные фонды </v>
      </c>
      <c r="B101" s="173" t="s">
        <v>82</v>
      </c>
      <c r="C101" s="173" t="s">
        <v>8</v>
      </c>
      <c r="D101" s="173" t="s">
        <v>67</v>
      </c>
      <c r="E101" s="173" t="s">
        <v>84</v>
      </c>
      <c r="F101" s="172" t="s">
        <v>75</v>
      </c>
      <c r="G101" s="200" t="s">
        <v>39</v>
      </c>
      <c r="H101" s="200" t="s">
        <v>18</v>
      </c>
      <c r="I101" s="200"/>
      <c r="J101" s="156">
        <f t="shared" si="33"/>
        <v>5</v>
      </c>
      <c r="K101" s="156">
        <f t="shared" si="33"/>
        <v>5</v>
      </c>
      <c r="L101" s="156">
        <f t="shared" si="33"/>
        <v>5</v>
      </c>
    </row>
    <row r="102" spans="1:12" ht="65.25" customHeight="1">
      <c r="A102" s="171" t="str">
        <f>A96</f>
        <v>Администрация Липкинского сельского поселения Ромодановского муниципального района Республики Мордовия</v>
      </c>
      <c r="B102" s="173" t="s">
        <v>82</v>
      </c>
      <c r="C102" s="173" t="s">
        <v>8</v>
      </c>
      <c r="D102" s="173" t="s">
        <v>67</v>
      </c>
      <c r="E102" s="173" t="s">
        <v>84</v>
      </c>
      <c r="F102" s="172" t="s">
        <v>75</v>
      </c>
      <c r="G102" s="200" t="s">
        <v>39</v>
      </c>
      <c r="H102" s="200" t="s">
        <v>18</v>
      </c>
      <c r="I102" s="202" t="s">
        <v>181</v>
      </c>
      <c r="J102" s="156">
        <f>'Приложение 3'!J42</f>
        <v>5</v>
      </c>
      <c r="K102" s="156">
        <f>'Приложение 3'!K42</f>
        <v>5</v>
      </c>
      <c r="L102" s="156">
        <f>'Приложение 3'!L42</f>
        <v>5</v>
      </c>
    </row>
    <row r="103" spans="1:12" ht="195">
      <c r="A103" s="164" t="s">
        <v>36</v>
      </c>
      <c r="B103" s="167">
        <v>89</v>
      </c>
      <c r="C103" s="167">
        <v>1</v>
      </c>
      <c r="D103" s="167" t="s">
        <v>67</v>
      </c>
      <c r="E103" s="167" t="s">
        <v>81</v>
      </c>
      <c r="F103" s="165"/>
      <c r="G103" s="159"/>
      <c r="H103" s="159"/>
      <c r="I103" s="159"/>
      <c r="J103" s="156">
        <f t="shared" ref="J103:L107" si="34">J104</f>
        <v>0.3</v>
      </c>
      <c r="K103" s="156">
        <f t="shared" si="34"/>
        <v>0.3</v>
      </c>
      <c r="L103" s="156">
        <f t="shared" si="34"/>
        <v>0.3</v>
      </c>
    </row>
    <row r="104" spans="1:12" ht="51" customHeight="1">
      <c r="A104" s="171" t="s">
        <v>226</v>
      </c>
      <c r="B104" s="167">
        <v>89</v>
      </c>
      <c r="C104" s="167">
        <v>1</v>
      </c>
      <c r="D104" s="167" t="s">
        <v>67</v>
      </c>
      <c r="E104" s="167" t="s">
        <v>81</v>
      </c>
      <c r="F104" s="165" t="s">
        <v>71</v>
      </c>
      <c r="G104" s="159"/>
      <c r="H104" s="159"/>
      <c r="I104" s="159"/>
      <c r="J104" s="156">
        <f t="shared" si="34"/>
        <v>0.3</v>
      </c>
      <c r="K104" s="156">
        <f t="shared" ref="K104:K107" si="35">K105</f>
        <v>0.3</v>
      </c>
      <c r="L104" s="156">
        <f t="shared" ref="L104:L107" si="36">L105</f>
        <v>0.3</v>
      </c>
    </row>
    <row r="105" spans="1:12" ht="60">
      <c r="A105" s="164" t="s">
        <v>48</v>
      </c>
      <c r="B105" s="167">
        <v>89</v>
      </c>
      <c r="C105" s="167">
        <v>1</v>
      </c>
      <c r="D105" s="167" t="s">
        <v>67</v>
      </c>
      <c r="E105" s="167" t="s">
        <v>81</v>
      </c>
      <c r="F105" s="165" t="s">
        <v>72</v>
      </c>
      <c r="G105" s="159"/>
      <c r="H105" s="159"/>
      <c r="I105" s="159"/>
      <c r="J105" s="156">
        <f t="shared" si="34"/>
        <v>0.3</v>
      </c>
      <c r="K105" s="156">
        <f t="shared" si="35"/>
        <v>0.3</v>
      </c>
      <c r="L105" s="156">
        <f t="shared" si="36"/>
        <v>0.3</v>
      </c>
    </row>
    <row r="106" spans="1:12" ht="15">
      <c r="A106" s="171" t="s">
        <v>38</v>
      </c>
      <c r="B106" s="167">
        <v>89</v>
      </c>
      <c r="C106" s="167">
        <v>1</v>
      </c>
      <c r="D106" s="167" t="s">
        <v>67</v>
      </c>
      <c r="E106" s="167" t="s">
        <v>81</v>
      </c>
      <c r="F106" s="165" t="s">
        <v>72</v>
      </c>
      <c r="G106" s="161" t="s">
        <v>39</v>
      </c>
      <c r="H106" s="161"/>
      <c r="I106" s="161"/>
      <c r="J106" s="156">
        <f t="shared" si="34"/>
        <v>0.3</v>
      </c>
      <c r="K106" s="156">
        <f t="shared" si="35"/>
        <v>0.3</v>
      </c>
      <c r="L106" s="156">
        <f t="shared" si="36"/>
        <v>0.3</v>
      </c>
    </row>
    <row r="107" spans="1:12" ht="92.25" customHeight="1">
      <c r="A107" s="31" t="s">
        <v>46</v>
      </c>
      <c r="B107" s="167">
        <v>89</v>
      </c>
      <c r="C107" s="167">
        <v>1</v>
      </c>
      <c r="D107" s="167" t="s">
        <v>67</v>
      </c>
      <c r="E107" s="167" t="s">
        <v>81</v>
      </c>
      <c r="F107" s="165" t="s">
        <v>72</v>
      </c>
      <c r="G107" s="161" t="s">
        <v>39</v>
      </c>
      <c r="H107" s="161" t="s">
        <v>47</v>
      </c>
      <c r="I107" s="161"/>
      <c r="J107" s="156">
        <f t="shared" si="34"/>
        <v>0.3</v>
      </c>
      <c r="K107" s="156">
        <f t="shared" si="35"/>
        <v>0.3</v>
      </c>
      <c r="L107" s="156">
        <f t="shared" si="36"/>
        <v>0.3</v>
      </c>
    </row>
    <row r="108" spans="1:12" ht="60">
      <c r="A108" s="171" t="s">
        <v>193</v>
      </c>
      <c r="B108" s="167">
        <v>89</v>
      </c>
      <c r="C108" s="167">
        <v>1</v>
      </c>
      <c r="D108" s="167" t="s">
        <v>67</v>
      </c>
      <c r="E108" s="167" t="s">
        <v>81</v>
      </c>
      <c r="F108" s="165" t="s">
        <v>72</v>
      </c>
      <c r="G108" s="161" t="s">
        <v>39</v>
      </c>
      <c r="H108" s="161" t="s">
        <v>47</v>
      </c>
      <c r="I108" s="188" t="s">
        <v>181</v>
      </c>
      <c r="J108" s="156">
        <f>'Приложение 3'!J36</f>
        <v>0.3</v>
      </c>
      <c r="K108" s="156">
        <f>'Приложение 3'!K36</f>
        <v>0.3</v>
      </c>
      <c r="L108" s="156">
        <f>'Приложение 3'!L36</f>
        <v>0.3</v>
      </c>
    </row>
  </sheetData>
  <autoFilter ref="A1:L108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E18" sqref="E18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3"/>
      <c r="C1" s="229" t="s">
        <v>178</v>
      </c>
      <c r="D1" s="229"/>
      <c r="E1" s="229"/>
      <c r="F1" s="82"/>
    </row>
    <row r="2" spans="1:7" ht="151.5" customHeight="1">
      <c r="A2" s="132"/>
      <c r="B2" s="131"/>
      <c r="C2" s="228" t="s">
        <v>248</v>
      </c>
      <c r="D2" s="228"/>
      <c r="E2" s="228"/>
      <c r="F2" s="49"/>
      <c r="G2" s="49"/>
    </row>
    <row r="3" spans="1:7" ht="13.15" customHeight="1">
      <c r="A3" s="227" t="s">
        <v>207</v>
      </c>
      <c r="B3" s="227"/>
      <c r="C3" s="227"/>
      <c r="D3" s="227"/>
      <c r="E3" s="227"/>
    </row>
    <row r="4" spans="1:7" ht="13.15" customHeight="1">
      <c r="A4" s="227"/>
      <c r="B4" s="227"/>
      <c r="C4" s="227"/>
      <c r="D4" s="227"/>
      <c r="E4" s="227"/>
    </row>
    <row r="5" spans="1:7" ht="83.25" customHeight="1">
      <c r="A5" s="227"/>
      <c r="B5" s="227"/>
      <c r="C5" s="227"/>
      <c r="D5" s="227"/>
      <c r="E5" s="227"/>
      <c r="F5" s="130"/>
    </row>
    <row r="6" spans="1:7" ht="23.25" customHeight="1">
      <c r="A6" s="129"/>
      <c r="B6" s="129"/>
      <c r="C6" s="128"/>
    </row>
    <row r="7" spans="1:7" ht="37.15" customHeight="1">
      <c r="A7" s="230" t="s">
        <v>25</v>
      </c>
      <c r="B7" s="231" t="s">
        <v>26</v>
      </c>
      <c r="C7" s="232" t="s">
        <v>27</v>
      </c>
      <c r="D7" s="232"/>
      <c r="E7" s="232"/>
    </row>
    <row r="8" spans="1:7" s="89" customFormat="1" ht="138.6" customHeight="1">
      <c r="A8" s="230"/>
      <c r="B8" s="231"/>
      <c r="C8" s="70" t="s">
        <v>30</v>
      </c>
      <c r="D8" s="70" t="s">
        <v>31</v>
      </c>
      <c r="E8" s="70" t="s">
        <v>203</v>
      </c>
      <c r="F8" s="90"/>
    </row>
    <row r="9" spans="1:7" s="105" customFormat="1" ht="28.15" customHeight="1">
      <c r="A9" s="127" t="s">
        <v>8</v>
      </c>
      <c r="B9" s="126" t="s">
        <v>9</v>
      </c>
      <c r="C9" s="125">
        <v>3</v>
      </c>
      <c r="D9" s="125">
        <v>4</v>
      </c>
      <c r="E9" s="125">
        <v>5</v>
      </c>
      <c r="F9" s="106"/>
    </row>
    <row r="10" spans="1:7" s="105" customFormat="1" ht="44.45" customHeight="1">
      <c r="A10" s="122" t="s">
        <v>125</v>
      </c>
      <c r="B10" s="134" t="s">
        <v>154</v>
      </c>
      <c r="C10" s="124">
        <f>C11+C22+C14+C18</f>
        <v>-73.7</v>
      </c>
      <c r="D10" s="124">
        <f>D11+D22+D14+D18</f>
        <v>-110.5</v>
      </c>
      <c r="E10" s="124">
        <f>E11+E22+E14+E18</f>
        <v>-147.30000000000001</v>
      </c>
      <c r="F10" s="106"/>
    </row>
    <row r="11" spans="1:7" s="105" customFormat="1" ht="55.5" customHeight="1">
      <c r="A11" s="122" t="s">
        <v>153</v>
      </c>
      <c r="B11" s="123" t="s">
        <v>122</v>
      </c>
      <c r="C11" s="117">
        <f t="shared" ref="C11:E12" si="0">SUM(C12)</f>
        <v>0</v>
      </c>
      <c r="D11" s="116">
        <f t="shared" si="0"/>
        <v>0</v>
      </c>
      <c r="E11" s="116">
        <f t="shared" si="0"/>
        <v>0</v>
      </c>
      <c r="F11" s="106"/>
    </row>
    <row r="12" spans="1:7" s="105" customFormat="1" ht="53.25" customHeight="1">
      <c r="A12" s="122" t="s">
        <v>152</v>
      </c>
      <c r="B12" s="121" t="s">
        <v>197</v>
      </c>
      <c r="C12" s="117">
        <f t="shared" si="0"/>
        <v>0</v>
      </c>
      <c r="D12" s="116">
        <f t="shared" si="0"/>
        <v>0</v>
      </c>
      <c r="E12" s="116">
        <f t="shared" si="0"/>
        <v>0</v>
      </c>
      <c r="F12" s="106"/>
    </row>
    <row r="13" spans="1:7" s="105" customFormat="1" ht="57.75" customHeight="1">
      <c r="A13" s="122" t="s">
        <v>151</v>
      </c>
      <c r="B13" s="121" t="s">
        <v>196</v>
      </c>
      <c r="C13" s="117">
        <v>0</v>
      </c>
      <c r="D13" s="99">
        <v>0</v>
      </c>
      <c r="E13" s="99">
        <v>0</v>
      </c>
      <c r="F13" s="106"/>
    </row>
    <row r="14" spans="1:7" s="105" customFormat="1" ht="63" customHeight="1">
      <c r="A14" s="103" t="s">
        <v>150</v>
      </c>
      <c r="B14" s="120" t="s">
        <v>149</v>
      </c>
      <c r="C14" s="117">
        <f t="shared" ref="C14:E15" si="1">C15</f>
        <v>-73.7</v>
      </c>
      <c r="D14" s="116">
        <f t="shared" si="1"/>
        <v>-110.5</v>
      </c>
      <c r="E14" s="116">
        <f t="shared" si="1"/>
        <v>-147.30000000000001</v>
      </c>
      <c r="F14" s="106"/>
    </row>
    <row r="15" spans="1:7" s="105" customFormat="1" ht="57" customHeight="1">
      <c r="A15" s="103" t="s">
        <v>148</v>
      </c>
      <c r="B15" s="120" t="s">
        <v>147</v>
      </c>
      <c r="C15" s="117">
        <f t="shared" si="1"/>
        <v>-73.7</v>
      </c>
      <c r="D15" s="116">
        <f t="shared" si="1"/>
        <v>-110.5</v>
      </c>
      <c r="E15" s="116">
        <f t="shared" si="1"/>
        <v>-147.30000000000001</v>
      </c>
      <c r="F15" s="106"/>
    </row>
    <row r="16" spans="1:7" s="105" customFormat="1" ht="82.9" customHeight="1">
      <c r="A16" s="119" t="s">
        <v>146</v>
      </c>
      <c r="B16" s="118" t="s">
        <v>145</v>
      </c>
      <c r="C16" s="117">
        <f>SUM(C17)</f>
        <v>-73.7</v>
      </c>
      <c r="D16" s="116">
        <f>SUM(D17)</f>
        <v>-110.5</v>
      </c>
      <c r="E16" s="116">
        <f>SUM(E17)</f>
        <v>-147.30000000000001</v>
      </c>
      <c r="F16" s="106"/>
    </row>
    <row r="17" spans="1:6" s="105" customFormat="1" ht="77.45" customHeight="1">
      <c r="A17" s="103" t="s">
        <v>187</v>
      </c>
      <c r="B17" s="115" t="s">
        <v>188</v>
      </c>
      <c r="C17" s="114">
        <v>-73.7</v>
      </c>
      <c r="D17" s="114">
        <v>-110.5</v>
      </c>
      <c r="E17" s="114">
        <v>-147.30000000000001</v>
      </c>
      <c r="F17" s="106"/>
    </row>
    <row r="18" spans="1:6" s="105" customFormat="1" ht="48" customHeight="1">
      <c r="A18" s="110" t="s">
        <v>144</v>
      </c>
      <c r="B18" s="112" t="s">
        <v>143</v>
      </c>
      <c r="C18" s="111">
        <f t="shared" ref="C18:E20" si="2">C19</f>
        <v>0</v>
      </c>
      <c r="D18" s="99">
        <f t="shared" si="2"/>
        <v>0</v>
      </c>
      <c r="E18" s="99">
        <f t="shared" si="2"/>
        <v>0</v>
      </c>
      <c r="F18" s="106"/>
    </row>
    <row r="19" spans="1:6" s="105" customFormat="1" ht="57.6" customHeight="1">
      <c r="A19" s="110" t="s">
        <v>142</v>
      </c>
      <c r="B19" s="112" t="s">
        <v>141</v>
      </c>
      <c r="C19" s="111">
        <f t="shared" si="2"/>
        <v>0</v>
      </c>
      <c r="D19" s="99">
        <f t="shared" si="2"/>
        <v>0</v>
      </c>
      <c r="E19" s="99">
        <f t="shared" si="2"/>
        <v>0</v>
      </c>
      <c r="F19" s="106"/>
    </row>
    <row r="20" spans="1:6" s="105" customFormat="1" ht="77.45" customHeight="1">
      <c r="A20" s="113" t="s">
        <v>140</v>
      </c>
      <c r="B20" s="112" t="s">
        <v>139</v>
      </c>
      <c r="C20" s="111">
        <f t="shared" si="2"/>
        <v>0</v>
      </c>
      <c r="D20" s="99">
        <f t="shared" si="2"/>
        <v>0</v>
      </c>
      <c r="E20" s="99">
        <f t="shared" si="2"/>
        <v>0</v>
      </c>
      <c r="F20" s="106"/>
    </row>
    <row r="21" spans="1:6" s="105" customFormat="1" ht="102.75" customHeight="1">
      <c r="A21" s="113" t="s">
        <v>138</v>
      </c>
      <c r="B21" s="112" t="s">
        <v>195</v>
      </c>
      <c r="C21" s="111">
        <v>0</v>
      </c>
      <c r="D21" s="99">
        <v>0</v>
      </c>
      <c r="E21" s="99">
        <v>0</v>
      </c>
      <c r="F21" s="106"/>
    </row>
    <row r="22" spans="1:6" s="105" customFormat="1" ht="52.9" customHeight="1">
      <c r="A22" s="110" t="s">
        <v>137</v>
      </c>
      <c r="B22" s="109" t="s">
        <v>136</v>
      </c>
      <c r="C22" s="108">
        <v>0</v>
      </c>
      <c r="D22" s="107">
        <v>0</v>
      </c>
      <c r="E22" s="107">
        <v>0</v>
      </c>
      <c r="F22" s="106"/>
    </row>
    <row r="23" spans="1:6" s="97" customFormat="1" ht="40.15" customHeight="1">
      <c r="A23" s="101" t="s">
        <v>135</v>
      </c>
      <c r="B23" s="104" t="s">
        <v>134</v>
      </c>
      <c r="C23" s="99">
        <f t="shared" ref="C23:E24" si="3">SUM(C24)</f>
        <v>-1870.2</v>
      </c>
      <c r="D23" s="99">
        <f t="shared" si="3"/>
        <v>-991.3</v>
      </c>
      <c r="E23" s="99">
        <f t="shared" si="3"/>
        <v>-1041.7</v>
      </c>
      <c r="F23" s="98"/>
    </row>
    <row r="24" spans="1:6" s="89" customFormat="1" ht="46.15" customHeight="1">
      <c r="A24" s="103" t="s">
        <v>133</v>
      </c>
      <c r="B24" s="102" t="s">
        <v>132</v>
      </c>
      <c r="C24" s="85">
        <f t="shared" si="3"/>
        <v>-1870.2</v>
      </c>
      <c r="D24" s="85">
        <f t="shared" si="3"/>
        <v>-991.3</v>
      </c>
      <c r="E24" s="85">
        <f t="shared" si="3"/>
        <v>-1041.7</v>
      </c>
      <c r="F24" s="90"/>
    </row>
    <row r="25" spans="1:6" s="89" customFormat="1" ht="58.15" customHeight="1">
      <c r="A25" s="103" t="s">
        <v>190</v>
      </c>
      <c r="B25" s="102" t="s">
        <v>189</v>
      </c>
      <c r="C25" s="85">
        <v>-1870.2</v>
      </c>
      <c r="D25" s="85">
        <v>-991.3</v>
      </c>
      <c r="E25" s="85">
        <v>-1041.7</v>
      </c>
      <c r="F25" s="90"/>
    </row>
    <row r="26" spans="1:6" s="97" customFormat="1" ht="43.15" customHeight="1">
      <c r="A26" s="101" t="s">
        <v>131</v>
      </c>
      <c r="B26" s="100" t="s">
        <v>130</v>
      </c>
      <c r="C26" s="99">
        <f t="shared" ref="C26:E27" si="4">SUM(C27)</f>
        <v>1870.2</v>
      </c>
      <c r="D26" s="99">
        <f t="shared" si="4"/>
        <v>991.3</v>
      </c>
      <c r="E26" s="99">
        <f t="shared" si="4"/>
        <v>1041.7</v>
      </c>
      <c r="F26" s="98"/>
    </row>
    <row r="27" spans="1:6" s="89" customFormat="1" ht="47.45" customHeight="1">
      <c r="A27" s="96" t="s">
        <v>129</v>
      </c>
      <c r="B27" s="95" t="s">
        <v>128</v>
      </c>
      <c r="C27" s="85">
        <f t="shared" si="4"/>
        <v>1870.2</v>
      </c>
      <c r="D27" s="85">
        <f t="shared" si="4"/>
        <v>991.3</v>
      </c>
      <c r="E27" s="85">
        <f t="shared" si="4"/>
        <v>1041.7</v>
      </c>
      <c r="F27" s="90"/>
    </row>
    <row r="28" spans="1:6" s="89" customFormat="1" ht="56.45" customHeight="1">
      <c r="A28" s="94" t="s">
        <v>127</v>
      </c>
      <c r="B28" s="93" t="s">
        <v>126</v>
      </c>
      <c r="C28" s="85">
        <v>1870.2</v>
      </c>
      <c r="D28" s="85">
        <v>991.3</v>
      </c>
      <c r="E28" s="85">
        <v>1041.7</v>
      </c>
      <c r="F28" s="90"/>
    </row>
    <row r="29" spans="1:6" s="89" customFormat="1" ht="78.75" customHeight="1">
      <c r="A29" s="92" t="s">
        <v>125</v>
      </c>
      <c r="B29" s="91" t="s">
        <v>194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179</v>
      </c>
      <c r="C30" s="86">
        <v>572.5</v>
      </c>
      <c r="D30" s="85">
        <v>576.9</v>
      </c>
      <c r="E30" s="85">
        <v>582.29999999999995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5" sqref="F5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5"/>
      <c r="C1" s="235"/>
      <c r="D1" s="235"/>
      <c r="E1" s="235"/>
      <c r="F1" s="82"/>
    </row>
    <row r="2" spans="1:7" s="78" customFormat="1" ht="27" customHeight="1">
      <c r="A2" s="80"/>
      <c r="B2" s="79"/>
      <c r="C2" s="79"/>
      <c r="D2" s="236" t="s">
        <v>180</v>
      </c>
      <c r="E2" s="236"/>
      <c r="F2" s="81"/>
    </row>
    <row r="3" spans="1:7" s="78" customFormat="1" ht="118.5" customHeight="1">
      <c r="A3" s="80"/>
      <c r="B3" s="79"/>
      <c r="C3" s="79"/>
      <c r="D3" s="237" t="s">
        <v>249</v>
      </c>
      <c r="E3" s="237"/>
      <c r="F3" s="49"/>
      <c r="G3" s="49"/>
    </row>
    <row r="4" spans="1:7" ht="15.6" customHeight="1">
      <c r="A4" s="238" t="s">
        <v>208</v>
      </c>
      <c r="B4" s="238"/>
      <c r="C4" s="238"/>
      <c r="D4" s="238"/>
      <c r="E4" s="238"/>
    </row>
    <row r="5" spans="1:7" ht="15.6" customHeight="1">
      <c r="A5" s="238"/>
      <c r="B5" s="238"/>
      <c r="C5" s="238"/>
      <c r="D5" s="238"/>
      <c r="E5" s="238"/>
      <c r="F5" s="77"/>
    </row>
    <row r="6" spans="1:7" ht="103.9" customHeight="1">
      <c r="A6" s="238"/>
      <c r="B6" s="238"/>
      <c r="C6" s="238"/>
      <c r="D6" s="238"/>
      <c r="E6" s="238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39" t="s">
        <v>28</v>
      </c>
      <c r="B8" s="240" t="s">
        <v>124</v>
      </c>
      <c r="C8" s="241" t="s">
        <v>29</v>
      </c>
      <c r="D8" s="242"/>
      <c r="E8" s="242"/>
      <c r="F8" s="72"/>
      <c r="G8" s="71"/>
    </row>
    <row r="9" spans="1:7" s="52" customFormat="1" ht="31.15" customHeight="1">
      <c r="A9" s="239"/>
      <c r="B9" s="240"/>
      <c r="C9" s="70" t="s">
        <v>30</v>
      </c>
      <c r="D9" s="70" t="s">
        <v>31</v>
      </c>
      <c r="E9" s="70" t="s">
        <v>203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3" t="s">
        <v>19</v>
      </c>
      <c r="B11" s="234"/>
      <c r="C11" s="65"/>
      <c r="D11" s="62"/>
      <c r="E11" s="62"/>
      <c r="F11" s="53"/>
    </row>
    <row r="12" spans="1:7" s="52" customFormat="1" ht="54.6" customHeight="1">
      <c r="A12" s="60" t="s">
        <v>123</v>
      </c>
      <c r="B12" s="64" t="s">
        <v>122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120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119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198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121</v>
      </c>
      <c r="C16" s="58">
        <f>C19</f>
        <v>-73.7</v>
      </c>
      <c r="D16" s="58">
        <f>D19</f>
        <v>-110.5</v>
      </c>
      <c r="E16" s="58">
        <f>E19</f>
        <v>-147.30000000000001</v>
      </c>
      <c r="F16" s="53"/>
    </row>
    <row r="17" spans="1:6" s="52" customFormat="1" ht="29.45" customHeight="1">
      <c r="A17" s="60"/>
      <c r="B17" s="59" t="s">
        <v>120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119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198</v>
      </c>
      <c r="C19" s="54">
        <f>'прил 6'!C17</f>
        <v>-73.7</v>
      </c>
      <c r="D19" s="54">
        <f>'прил 6'!D17</f>
        <v>-110.5</v>
      </c>
      <c r="E19" s="54">
        <f>'прил 6'!E17</f>
        <v>-147.30000000000001</v>
      </c>
      <c r="F19" s="53"/>
    </row>
    <row r="20" spans="1:6" s="52" customFormat="1" ht="36" customHeight="1">
      <c r="A20" s="56"/>
      <c r="B20" s="55" t="s">
        <v>19</v>
      </c>
      <c r="C20" s="54">
        <f>C14+C19</f>
        <v>-73.7</v>
      </c>
      <c r="D20" s="54">
        <f>D14+D19</f>
        <v>-110.5</v>
      </c>
      <c r="E20" s="54">
        <f>E14+E19</f>
        <v>-147.30000000000001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2022-07-18T06:03:54Z</cp:lastPrinted>
  <dcterms:created xsi:type="dcterms:W3CDTF">2006-09-16T00:00:00Z</dcterms:created>
  <dcterms:modified xsi:type="dcterms:W3CDTF">2022-12-28T13:02:44Z</dcterms:modified>
</cp:coreProperties>
</file>