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externalReferences>
    <externalReference r:id="rId6"/>
  </externalReferences>
  <definedNames>
    <definedName name="_xlnm._FilterDatabase" localSheetId="1" hidden="1">'Приложение 2'!$A$1:$L$114</definedName>
    <definedName name="_xlnm._FilterDatabase" localSheetId="2" hidden="1">'Приложение 3'!$A$1:$K$113</definedName>
    <definedName name="_xlnm._FilterDatabase" localSheetId="3" hidden="1">'Приложение 4'!$A$1:$L$141</definedName>
    <definedName name="Z_146E8F15_80AC_4549_8E02_D6058BD21F29_.wvu.FilterData" localSheetId="1" hidden="1">'Приложение 2'!$A$1:$L$114</definedName>
    <definedName name="Z_146E8F15_80AC_4549_8E02_D6058BD21F29_.wvu.FilterData" localSheetId="2" hidden="1">'Приложение 3'!$A$1:$K$113</definedName>
    <definedName name="Z_146E8F15_80AC_4549_8E02_D6058BD21F29_.wvu.FilterData" localSheetId="3" hidden="1">'Приложение 4'!$A$6:$L$141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3'!$A$1:$K$113</definedName>
    <definedName name="Z_2EE6EB00_C2BB_404A_98A6_E66B3D281ECF_.wvu.FilterData" localSheetId="1" hidden="1">'Приложение 2'!$A$6:$L$107</definedName>
    <definedName name="Z_2EE6EB00_C2BB_404A_98A6_E66B3D281ECF_.wvu.FilterData" localSheetId="2" hidden="1">'Приложение 3'!$A$6:$O$116</definedName>
    <definedName name="Z_2EE6EB00_C2BB_404A_98A6_E66B3D281ECF_.wvu.FilterData" localSheetId="3" hidden="1">'Приложение 4'!$A$6:$L$141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2'!$A$1:$L$114</definedName>
    <definedName name="Z_D2A2E364_7F41_4DF0_B445_F266635B8190_.wvu.FilterData" localSheetId="2" hidden="1">'Приложение 3'!$A$1:$K$113</definedName>
    <definedName name="Z_D2A2E364_7F41_4DF0_B445_F266635B8190_.wvu.FilterData" localSheetId="3" hidden="1">'Приложение 4'!$A$6:$L$141</definedName>
    <definedName name="Z_D2A2E364_7F41_4DF0_B445_F266635B8190_.wvu.PrintArea" localSheetId="0" hidden="1">'Приложение 1'!$A$1:$E$28</definedName>
    <definedName name="Z_E262048E_84F9_43BC_A071_99F77224052B_.wvu.FilterData" localSheetId="3" hidden="1">'Приложение 4'!$A$6:$L$141</definedName>
    <definedName name="_xlnm.Print_Area" localSheetId="4">'прил 5'!$A$1:$E$29</definedName>
    <definedName name="_xlnm.Print_Area" localSheetId="0">'Приложение 1'!$A$1:$E$28</definedName>
    <definedName name="_xlnm.Print_Area" localSheetId="1">'Приложение 2'!$A$1:$L$114</definedName>
    <definedName name="_xlnm.Print_Area" localSheetId="3">'Приложение 4'!$A$1:$L$141</definedName>
  </definedNames>
  <calcPr calcId="12451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J38" i="6"/>
  <c r="J39"/>
  <c r="J40"/>
  <c r="J41"/>
  <c r="J42"/>
  <c r="J43"/>
  <c r="J44"/>
  <c r="J45"/>
  <c r="A38"/>
  <c r="A39"/>
  <c r="A40"/>
  <c r="A41"/>
  <c r="A42"/>
  <c r="A43"/>
  <c r="A44"/>
  <c r="A45"/>
  <c r="I81" i="4"/>
  <c r="I82"/>
  <c r="I83"/>
  <c r="I84"/>
  <c r="I85"/>
  <c r="I86"/>
  <c r="A81"/>
  <c r="A82"/>
  <c r="A83"/>
  <c r="A84"/>
  <c r="A85"/>
  <c r="A86"/>
  <c r="A87" i="3"/>
  <c r="A86"/>
  <c r="J86" l="1"/>
  <c r="J85" s="1"/>
  <c r="J84" s="1"/>
  <c r="J83" s="1"/>
  <c r="J82" s="1"/>
  <c r="A134" i="6"/>
  <c r="A133"/>
  <c r="A132"/>
  <c r="A131"/>
  <c r="A130"/>
  <c r="J135"/>
  <c r="J134" s="1"/>
  <c r="J133" s="1"/>
  <c r="J132" s="1"/>
  <c r="J131" s="1"/>
  <c r="J130" s="1"/>
  <c r="I72" i="4"/>
  <c r="I71" s="1"/>
  <c r="I70" s="1"/>
  <c r="I69" s="1"/>
  <c r="I68" s="1"/>
  <c r="I67" s="1"/>
  <c r="A72"/>
  <c r="A71"/>
  <c r="A70"/>
  <c r="A69"/>
  <c r="A68"/>
  <c r="A67"/>
  <c r="A73" i="3"/>
  <c r="A72"/>
  <c r="A70"/>
  <c r="A69"/>
  <c r="J60"/>
  <c r="J68"/>
  <c r="J69"/>
  <c r="J70"/>
  <c r="J71"/>
  <c r="J72"/>
  <c r="A104" i="6"/>
  <c r="A103"/>
  <c r="J122"/>
  <c r="J121" s="1"/>
  <c r="J120" s="1"/>
  <c r="J119" s="1"/>
  <c r="J118" s="1"/>
  <c r="J117" s="1"/>
  <c r="A121"/>
  <c r="A120"/>
  <c r="A119"/>
  <c r="A118"/>
  <c r="A117"/>
  <c r="A80"/>
  <c r="A60"/>
  <c r="A49"/>
  <c r="A46"/>
  <c r="A19"/>
  <c r="A17"/>
  <c r="A10"/>
  <c r="A90" i="4"/>
  <c r="A88"/>
  <c r="A63"/>
  <c r="A20"/>
  <c r="A10"/>
  <c r="A19" s="1"/>
  <c r="A62" i="3"/>
  <c r="A61" i="4" s="1"/>
  <c r="A54"/>
  <c r="A53"/>
  <c r="A51"/>
  <c r="A48"/>
  <c r="A47"/>
  <c r="A46"/>
  <c r="A45"/>
  <c r="A44"/>
  <c r="A43"/>
  <c r="I48"/>
  <c r="I47" s="1"/>
  <c r="I46" s="1"/>
  <c r="I45" s="1"/>
  <c r="I44" s="1"/>
  <c r="I43" s="1"/>
  <c r="A8" i="6" l="1"/>
  <c r="A20" i="3"/>
  <c r="A45"/>
  <c r="A46"/>
  <c r="A48"/>
  <c r="A49"/>
  <c r="J48"/>
  <c r="J47" s="1"/>
  <c r="J46" s="1"/>
  <c r="J45" s="1"/>
  <c r="J44" s="1"/>
  <c r="A128" i="6"/>
  <c r="A127"/>
  <c r="A126"/>
  <c r="A125"/>
  <c r="A124"/>
  <c r="A123"/>
  <c r="J129"/>
  <c r="J128" s="1"/>
  <c r="J127" s="1"/>
  <c r="J126" s="1"/>
  <c r="J125" s="1"/>
  <c r="J124" s="1"/>
  <c r="J123" s="1"/>
  <c r="I80" i="4"/>
  <c r="I79" s="1"/>
  <c r="I78" s="1"/>
  <c r="I77" s="1"/>
  <c r="I76" s="1"/>
  <c r="I75" s="1"/>
  <c r="I74" s="1"/>
  <c r="A80"/>
  <c r="A79"/>
  <c r="A78"/>
  <c r="A77"/>
  <c r="A76"/>
  <c r="A75"/>
  <c r="A74"/>
  <c r="J75" i="3"/>
  <c r="J76"/>
  <c r="J77"/>
  <c r="J78"/>
  <c r="J79"/>
  <c r="J80"/>
  <c r="J92" i="6"/>
  <c r="J91" s="1"/>
  <c r="J90" s="1"/>
  <c r="J89" s="1"/>
  <c r="J88" s="1"/>
  <c r="J87" s="1"/>
  <c r="A87"/>
  <c r="A88"/>
  <c r="A89"/>
  <c r="A90"/>
  <c r="A91"/>
  <c r="A92"/>
  <c r="J79"/>
  <c r="J78" s="1"/>
  <c r="J77" s="1"/>
  <c r="J76" s="1"/>
  <c r="J75" s="1"/>
  <c r="J74" s="1"/>
  <c r="A74"/>
  <c r="A75"/>
  <c r="A76"/>
  <c r="A77"/>
  <c r="A78"/>
  <c r="A79"/>
  <c r="J31"/>
  <c r="J30" s="1"/>
  <c r="J29" s="1"/>
  <c r="J28" s="1"/>
  <c r="J27" s="1"/>
  <c r="J26" s="1"/>
  <c r="A26"/>
  <c r="A27"/>
  <c r="A28"/>
  <c r="A29"/>
  <c r="A30"/>
  <c r="A31"/>
  <c r="A94" i="4"/>
  <c r="A96"/>
  <c r="I96"/>
  <c r="I95" s="1"/>
  <c r="I94" s="1"/>
  <c r="I26"/>
  <c r="I25" s="1"/>
  <c r="I24" s="1"/>
  <c r="A25"/>
  <c r="A26"/>
  <c r="I17"/>
  <c r="I16" s="1"/>
  <c r="I15" s="1"/>
  <c r="A15"/>
  <c r="A24" s="1"/>
  <c r="A16"/>
  <c r="A17"/>
  <c r="A96" i="3"/>
  <c r="A95" i="4" s="1"/>
  <c r="A97" i="3"/>
  <c r="J95"/>
  <c r="A25"/>
  <c r="A26"/>
  <c r="A27"/>
  <c r="J25"/>
  <c r="J26"/>
  <c r="A17"/>
  <c r="A18"/>
  <c r="J17"/>
  <c r="J16" s="1"/>
  <c r="L116" i="6"/>
  <c r="L115" s="1"/>
  <c r="L114" s="1"/>
  <c r="L113" s="1"/>
  <c r="L112" s="1"/>
  <c r="L111" s="1"/>
  <c r="K116"/>
  <c r="K115" s="1"/>
  <c r="K114" s="1"/>
  <c r="K113" s="1"/>
  <c r="K112" s="1"/>
  <c r="K111" s="1"/>
  <c r="J116"/>
  <c r="J115" s="1"/>
  <c r="J114" s="1"/>
  <c r="J113" s="1"/>
  <c r="J112" s="1"/>
  <c r="J111" s="1"/>
  <c r="A115"/>
  <c r="A114"/>
  <c r="A113"/>
  <c r="A112"/>
  <c r="A111"/>
  <c r="L110"/>
  <c r="L109" s="1"/>
  <c r="L108" s="1"/>
  <c r="L107" s="1"/>
  <c r="L106" s="1"/>
  <c r="L105" s="1"/>
  <c r="K110"/>
  <c r="K109" s="1"/>
  <c r="K108" s="1"/>
  <c r="K107" s="1"/>
  <c r="K106" s="1"/>
  <c r="K105" s="1"/>
  <c r="J110"/>
  <c r="A110"/>
  <c r="A116" s="1"/>
  <c r="A109"/>
  <c r="A108"/>
  <c r="A107"/>
  <c r="A106"/>
  <c r="A105"/>
  <c r="A18"/>
  <c r="A9"/>
  <c r="A62" i="4"/>
  <c r="A89"/>
  <c r="L60" i="3"/>
  <c r="K60"/>
  <c r="L9"/>
  <c r="K9"/>
  <c r="L10"/>
  <c r="K10"/>
  <c r="L90"/>
  <c r="K90"/>
  <c r="K113" i="4"/>
  <c r="L73" i="6" s="1"/>
  <c r="L72" s="1"/>
  <c r="L71" s="1"/>
  <c r="L70" s="1"/>
  <c r="L69" s="1"/>
  <c r="L68" s="1"/>
  <c r="J113" i="4"/>
  <c r="K73" i="6" s="1"/>
  <c r="K72" s="1"/>
  <c r="K71" s="1"/>
  <c r="K70" s="1"/>
  <c r="K69" s="1"/>
  <c r="K68" s="1"/>
  <c r="L113" i="3"/>
  <c r="K112" i="4" s="1"/>
  <c r="K113" i="3"/>
  <c r="J112" i="4" s="1"/>
  <c r="A113"/>
  <c r="A70" i="6" s="1"/>
  <c r="A112" i="4"/>
  <c r="A69" i="6" s="1"/>
  <c r="A111" i="4"/>
  <c r="A68" i="6" s="1"/>
  <c r="A110" i="4"/>
  <c r="A109"/>
  <c r="A108"/>
  <c r="A72" i="6" s="1"/>
  <c r="A107" i="4"/>
  <c r="A71" i="6" s="1"/>
  <c r="I66" i="4"/>
  <c r="I65" s="1"/>
  <c r="I64" s="1"/>
  <c r="I63" s="1"/>
  <c r="I62" s="1"/>
  <c r="E22" i="2"/>
  <c r="D22"/>
  <c r="J66" i="3"/>
  <c r="J65" s="1"/>
  <c r="J62" s="1"/>
  <c r="J61" s="1"/>
  <c r="K66" i="4"/>
  <c r="K65" s="1"/>
  <c r="K64" s="1"/>
  <c r="L29" i="3"/>
  <c r="K66"/>
  <c r="K65" s="1"/>
  <c r="K62" s="1"/>
  <c r="K61" s="1"/>
  <c r="L66"/>
  <c r="L65" s="1"/>
  <c r="L62" s="1"/>
  <c r="L61" s="1"/>
  <c r="E27" i="2"/>
  <c r="E26" s="1"/>
  <c r="D27"/>
  <c r="D26" s="1"/>
  <c r="C27"/>
  <c r="C26" s="1"/>
  <c r="E24"/>
  <c r="E21" s="1"/>
  <c r="D24"/>
  <c r="C24"/>
  <c r="C22"/>
  <c r="E19"/>
  <c r="E18" s="1"/>
  <c r="D19"/>
  <c r="D18" s="1"/>
  <c r="C19"/>
  <c r="C18" s="1"/>
  <c r="E16"/>
  <c r="D16"/>
  <c r="C16"/>
  <c r="E14"/>
  <c r="E13" s="1"/>
  <c r="D14"/>
  <c r="C14"/>
  <c r="C13" s="1"/>
  <c r="D13" l="1"/>
  <c r="C21"/>
  <c r="C11" s="1"/>
  <c r="C12" s="1"/>
  <c r="J109" i="6"/>
  <c r="J108" s="1"/>
  <c r="J107" s="1"/>
  <c r="J106" s="1"/>
  <c r="J105" s="1"/>
  <c r="A129"/>
  <c r="A135" s="1"/>
  <c r="A122"/>
  <c r="K112" i="3"/>
  <c r="L112"/>
  <c r="D21" i="2"/>
  <c r="D11" s="1"/>
  <c r="D12" s="1"/>
  <c r="E11"/>
  <c r="E12" s="1"/>
  <c r="K63" i="4"/>
  <c r="I61"/>
  <c r="I60" s="1"/>
  <c r="I59" s="1"/>
  <c r="L64" i="3"/>
  <c r="L63" s="1"/>
  <c r="K64"/>
  <c r="K63" s="1"/>
  <c r="J64"/>
  <c r="J63" s="1"/>
  <c r="E25" i="14"/>
  <c r="K61" i="4" l="1"/>
  <c r="K60" s="1"/>
  <c r="K59" s="1"/>
  <c r="K62"/>
  <c r="J111"/>
  <c r="K111" i="3"/>
  <c r="L111"/>
  <c r="K111" i="4"/>
  <c r="D25" i="14"/>
  <c r="C25"/>
  <c r="L54" i="6"/>
  <c r="L53" s="1"/>
  <c r="L52" s="1"/>
  <c r="L51" s="1"/>
  <c r="L50" s="1"/>
  <c r="K54"/>
  <c r="J54"/>
  <c r="J53" s="1"/>
  <c r="J52" s="1"/>
  <c r="J51" s="1"/>
  <c r="J50" s="1"/>
  <c r="K53"/>
  <c r="K52" s="1"/>
  <c r="K51" s="1"/>
  <c r="K50" s="1"/>
  <c r="K56" i="4"/>
  <c r="K55" s="1"/>
  <c r="J56"/>
  <c r="J55" s="1"/>
  <c r="I56"/>
  <c r="I55" s="1"/>
  <c r="L56" i="3"/>
  <c r="K56"/>
  <c r="J56"/>
  <c r="L141" i="6"/>
  <c r="L140" s="1"/>
  <c r="L139" s="1"/>
  <c r="L138" s="1"/>
  <c r="L137" s="1"/>
  <c r="L136" s="1"/>
  <c r="K141"/>
  <c r="K140" s="1"/>
  <c r="K139" s="1"/>
  <c r="K138" s="1"/>
  <c r="K137" s="1"/>
  <c r="K136" s="1"/>
  <c r="L102"/>
  <c r="L101" s="1"/>
  <c r="L100" s="1"/>
  <c r="L99" s="1"/>
  <c r="L98" s="1"/>
  <c r="K102"/>
  <c r="K101" s="1"/>
  <c r="K100" s="1"/>
  <c r="K99" s="1"/>
  <c r="K98" s="1"/>
  <c r="L97"/>
  <c r="L96" s="1"/>
  <c r="L95" s="1"/>
  <c r="L94" s="1"/>
  <c r="K97"/>
  <c r="K96" s="1"/>
  <c r="K95" s="1"/>
  <c r="K94" s="1"/>
  <c r="K93" s="1"/>
  <c r="L86"/>
  <c r="L85" s="1"/>
  <c r="L84" s="1"/>
  <c r="L83" s="1"/>
  <c r="L82" s="1"/>
  <c r="L81" s="1"/>
  <c r="L80" s="1"/>
  <c r="K86"/>
  <c r="K85" s="1"/>
  <c r="K84" s="1"/>
  <c r="K83" s="1"/>
  <c r="K82" s="1"/>
  <c r="K81" s="1"/>
  <c r="K80" s="1"/>
  <c r="L67"/>
  <c r="L66" s="1"/>
  <c r="L65" s="1"/>
  <c r="L64" s="1"/>
  <c r="L63" s="1"/>
  <c r="L62" s="1"/>
  <c r="L61" s="1"/>
  <c r="L60" s="1"/>
  <c r="K67"/>
  <c r="K66" s="1"/>
  <c r="K65" s="1"/>
  <c r="K64" s="1"/>
  <c r="K63" s="1"/>
  <c r="K62" s="1"/>
  <c r="K61" s="1"/>
  <c r="K60" s="1"/>
  <c r="K59"/>
  <c r="K58" s="1"/>
  <c r="K57" s="1"/>
  <c r="K56" s="1"/>
  <c r="K55" s="1"/>
  <c r="L59"/>
  <c r="L58" s="1"/>
  <c r="L57" s="1"/>
  <c r="L56" s="1"/>
  <c r="L55" s="1"/>
  <c r="K37"/>
  <c r="K36" s="1"/>
  <c r="K35" s="1"/>
  <c r="K34" s="1"/>
  <c r="K33" s="1"/>
  <c r="K32" s="1"/>
  <c r="L37"/>
  <c r="L36" s="1"/>
  <c r="L35" s="1"/>
  <c r="L34" s="1"/>
  <c r="L33" s="1"/>
  <c r="L32" s="1"/>
  <c r="K25"/>
  <c r="K24" s="1"/>
  <c r="K23" s="1"/>
  <c r="K22" s="1"/>
  <c r="K21" s="1"/>
  <c r="K20" s="1"/>
  <c r="L25"/>
  <c r="L24" s="1"/>
  <c r="L23" s="1"/>
  <c r="L22" s="1"/>
  <c r="L21" s="1"/>
  <c r="L20" s="1"/>
  <c r="L16"/>
  <c r="L15" s="1"/>
  <c r="L14" s="1"/>
  <c r="L13" s="1"/>
  <c r="L12" s="1"/>
  <c r="L11" s="1"/>
  <c r="L10" s="1"/>
  <c r="K16"/>
  <c r="K15" s="1"/>
  <c r="K14" s="1"/>
  <c r="K13" s="1"/>
  <c r="K12" s="1"/>
  <c r="K11" s="1"/>
  <c r="K10" s="1"/>
  <c r="J141"/>
  <c r="J102"/>
  <c r="J101" s="1"/>
  <c r="J100" s="1"/>
  <c r="J99" s="1"/>
  <c r="J98" s="1"/>
  <c r="J97"/>
  <c r="J96" s="1"/>
  <c r="J95" s="1"/>
  <c r="J94" s="1"/>
  <c r="J86"/>
  <c r="J85" s="1"/>
  <c r="J84" s="1"/>
  <c r="J83" s="1"/>
  <c r="J82" s="1"/>
  <c r="J81" s="1"/>
  <c r="J80" s="1"/>
  <c r="J67"/>
  <c r="J66" s="1"/>
  <c r="J65" s="1"/>
  <c r="J64" s="1"/>
  <c r="J63" s="1"/>
  <c r="J59"/>
  <c r="J58" s="1"/>
  <c r="J57" s="1"/>
  <c r="J56" s="1"/>
  <c r="J55" s="1"/>
  <c r="J37"/>
  <c r="J36" s="1"/>
  <c r="J35" s="1"/>
  <c r="J34" s="1"/>
  <c r="J33" s="1"/>
  <c r="J32" s="1"/>
  <c r="J25"/>
  <c r="J24" s="1"/>
  <c r="J23" s="1"/>
  <c r="J22" s="1"/>
  <c r="J21" s="1"/>
  <c r="J20" s="1"/>
  <c r="J16"/>
  <c r="J15" s="1"/>
  <c r="J14" s="1"/>
  <c r="J13" s="1"/>
  <c r="J12" s="1"/>
  <c r="J11" s="1"/>
  <c r="J10" s="1"/>
  <c r="K106" i="4"/>
  <c r="K105" s="1"/>
  <c r="K104" s="1"/>
  <c r="K103" s="1"/>
  <c r="K102" s="1"/>
  <c r="K101" s="1"/>
  <c r="K100" s="1"/>
  <c r="J106"/>
  <c r="J105" s="1"/>
  <c r="J104" s="1"/>
  <c r="J103" s="1"/>
  <c r="J102" s="1"/>
  <c r="J101" s="1"/>
  <c r="J100" s="1"/>
  <c r="I106"/>
  <c r="I105" s="1"/>
  <c r="I104" s="1"/>
  <c r="I103" s="1"/>
  <c r="I102" s="1"/>
  <c r="I101" s="1"/>
  <c r="I100" s="1"/>
  <c r="K99"/>
  <c r="K98" s="1"/>
  <c r="K97" s="1"/>
  <c r="J99"/>
  <c r="J98" s="1"/>
  <c r="J97" s="1"/>
  <c r="I99"/>
  <c r="I98" s="1"/>
  <c r="I97" s="1"/>
  <c r="K93"/>
  <c r="K92" s="1"/>
  <c r="K91" s="1"/>
  <c r="J93"/>
  <c r="J92" s="1"/>
  <c r="J91" s="1"/>
  <c r="I93"/>
  <c r="I92" s="1"/>
  <c r="I91" s="1"/>
  <c r="J66"/>
  <c r="J65" s="1"/>
  <c r="K58"/>
  <c r="K57" s="1"/>
  <c r="J58"/>
  <c r="J57" s="1"/>
  <c r="I58"/>
  <c r="I57" s="1"/>
  <c r="K42"/>
  <c r="K40" s="1"/>
  <c r="K39" s="1"/>
  <c r="K38" s="1"/>
  <c r="K37" s="1"/>
  <c r="J42"/>
  <c r="J40" s="1"/>
  <c r="J39" s="1"/>
  <c r="J38" s="1"/>
  <c r="J37" s="1"/>
  <c r="I42"/>
  <c r="I40" s="1"/>
  <c r="I39" s="1"/>
  <c r="I38" s="1"/>
  <c r="I37" s="1"/>
  <c r="K36"/>
  <c r="K35" s="1"/>
  <c r="K34" s="1"/>
  <c r="K33" s="1"/>
  <c r="J36"/>
  <c r="J35" s="1"/>
  <c r="J34" s="1"/>
  <c r="J33" s="1"/>
  <c r="I36"/>
  <c r="I35" s="1"/>
  <c r="I34" s="1"/>
  <c r="I33" s="1"/>
  <c r="K31"/>
  <c r="K30" s="1"/>
  <c r="J31"/>
  <c r="J30" s="1"/>
  <c r="I31"/>
  <c r="I30" s="1"/>
  <c r="K29"/>
  <c r="K28" s="1"/>
  <c r="J29"/>
  <c r="J28" s="1"/>
  <c r="I29"/>
  <c r="I28" s="1"/>
  <c r="K23"/>
  <c r="K22" s="1"/>
  <c r="K21" s="1"/>
  <c r="J23"/>
  <c r="J22" s="1"/>
  <c r="J21" s="1"/>
  <c r="I23"/>
  <c r="I22" s="1"/>
  <c r="I21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106" i="3"/>
  <c r="L105" s="1"/>
  <c r="L104" s="1"/>
  <c r="L103" s="1"/>
  <c r="L102" s="1"/>
  <c r="L101" s="1"/>
  <c r="K106"/>
  <c r="K105" s="1"/>
  <c r="K104" s="1"/>
  <c r="K103" s="1"/>
  <c r="K102" s="1"/>
  <c r="K101" s="1"/>
  <c r="J106"/>
  <c r="J140" i="6" l="1"/>
  <c r="J139" s="1"/>
  <c r="J138" s="1"/>
  <c r="J137" s="1"/>
  <c r="J136" s="1"/>
  <c r="J104"/>
  <c r="J103" s="1"/>
  <c r="I90" i="4"/>
  <c r="J62" i="6"/>
  <c r="J61" s="1"/>
  <c r="J60" s="1"/>
  <c r="J19"/>
  <c r="J8"/>
  <c r="J9"/>
  <c r="L8"/>
  <c r="L9"/>
  <c r="K8"/>
  <c r="K9"/>
  <c r="K110" i="4"/>
  <c r="L110" i="3"/>
  <c r="J110" i="4"/>
  <c r="K110" i="3"/>
  <c r="J64" i="4"/>
  <c r="J63" s="1"/>
  <c r="L93" i="6"/>
  <c r="J93"/>
  <c r="I27" i="4"/>
  <c r="I20" s="1"/>
  <c r="K27"/>
  <c r="K20" s="1"/>
  <c r="J27"/>
  <c r="J20" s="1"/>
  <c r="K49" i="6"/>
  <c r="K54" i="4"/>
  <c r="K53" s="1"/>
  <c r="K52" s="1"/>
  <c r="K51" s="1"/>
  <c r="K50" s="1"/>
  <c r="K49" s="1"/>
  <c r="J54"/>
  <c r="J53" s="1"/>
  <c r="J52" s="1"/>
  <c r="J51" s="1"/>
  <c r="J50" s="1"/>
  <c r="J49" s="1"/>
  <c r="I54"/>
  <c r="I53" s="1"/>
  <c r="I52" s="1"/>
  <c r="I51" s="1"/>
  <c r="I50" s="1"/>
  <c r="I49" s="1"/>
  <c r="J49" i="6"/>
  <c r="J48" s="1"/>
  <c r="J47" s="1"/>
  <c r="J46" s="1"/>
  <c r="L49"/>
  <c r="L48" s="1"/>
  <c r="L47" s="1"/>
  <c r="L46" s="1"/>
  <c r="K48"/>
  <c r="K47" s="1"/>
  <c r="K46" s="1"/>
  <c r="I41" i="4"/>
  <c r="K19" i="6"/>
  <c r="K18" s="1"/>
  <c r="L19"/>
  <c r="L18" s="1"/>
  <c r="K41" i="4"/>
  <c r="J41"/>
  <c r="J32"/>
  <c r="I32"/>
  <c r="K32"/>
  <c r="K90"/>
  <c r="J90"/>
  <c r="J7" i="6" l="1"/>
  <c r="J61" i="4"/>
  <c r="J60" s="1"/>
  <c r="J59" s="1"/>
  <c r="J62"/>
  <c r="K7" i="6"/>
  <c r="L7"/>
  <c r="J17"/>
  <c r="J18"/>
  <c r="K88" i="4"/>
  <c r="K89"/>
  <c r="I88"/>
  <c r="I89"/>
  <c r="J88"/>
  <c r="J87" s="1"/>
  <c r="J73" s="1"/>
  <c r="J89"/>
  <c r="J109"/>
  <c r="K109" i="3"/>
  <c r="L109"/>
  <c r="K109" i="4"/>
  <c r="K17" i="6"/>
  <c r="L17"/>
  <c r="K87" i="4"/>
  <c r="K73" s="1"/>
  <c r="J19"/>
  <c r="J18" s="1"/>
  <c r="J8" s="1"/>
  <c r="I19"/>
  <c r="K19"/>
  <c r="K18" s="1"/>
  <c r="K8" s="1"/>
  <c r="I87" l="1"/>
  <c r="I73" s="1"/>
  <c r="I18"/>
  <c r="I8" s="1"/>
  <c r="K108"/>
  <c r="L108" i="3"/>
  <c r="K107" i="4" s="1"/>
  <c r="J108"/>
  <c r="K108" i="3"/>
  <c r="J107" i="4" s="1"/>
  <c r="L99" i="3"/>
  <c r="L98" s="1"/>
  <c r="K99"/>
  <c r="K98" s="1"/>
  <c r="J99"/>
  <c r="J98" s="1"/>
  <c r="L93"/>
  <c r="L92" s="1"/>
  <c r="K93"/>
  <c r="K92" s="1"/>
  <c r="J93"/>
  <c r="J92" s="1"/>
  <c r="I7" i="4" l="1"/>
  <c r="J91" i="3"/>
  <c r="J7" i="4"/>
  <c r="K7"/>
  <c r="L91" i="3"/>
  <c r="L89" s="1"/>
  <c r="K91"/>
  <c r="K89" s="1"/>
  <c r="J89" l="1"/>
  <c r="J88" s="1"/>
  <c r="J74" s="1"/>
  <c r="J90"/>
  <c r="L88"/>
  <c r="L74" s="1"/>
  <c r="K88"/>
  <c r="K74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58"/>
  <c r="J105"/>
  <c r="J104" s="1"/>
  <c r="J103" s="1"/>
  <c r="J102" s="1"/>
  <c r="J101" s="1"/>
  <c r="J42"/>
  <c r="J41"/>
  <c r="J40" s="1"/>
  <c r="J39" s="1"/>
  <c r="J38" s="1"/>
  <c r="J36"/>
  <c r="J35" s="1"/>
  <c r="J34" s="1"/>
  <c r="J31"/>
  <c r="J29"/>
  <c r="J23"/>
  <c r="J22" s="1"/>
  <c r="L58"/>
  <c r="L42"/>
  <c r="L41"/>
  <c r="L40" s="1"/>
  <c r="L39" s="1"/>
  <c r="L38" s="1"/>
  <c r="L36"/>
  <c r="L35" s="1"/>
  <c r="L34" s="1"/>
  <c r="L31"/>
  <c r="L28" s="1"/>
  <c r="L23"/>
  <c r="L22" s="1"/>
  <c r="K58"/>
  <c r="K42"/>
  <c r="K41"/>
  <c r="K40" s="1"/>
  <c r="K39" s="1"/>
  <c r="K38" s="1"/>
  <c r="K36"/>
  <c r="K35" s="1"/>
  <c r="K34" s="1"/>
  <c r="K31"/>
  <c r="K29"/>
  <c r="K23"/>
  <c r="K22" s="1"/>
  <c r="K14"/>
  <c r="K13" s="1"/>
  <c r="K12" s="1"/>
  <c r="K11" s="1"/>
  <c r="J28" l="1"/>
  <c r="J21" s="1"/>
  <c r="K28"/>
  <c r="K21" s="1"/>
  <c r="L21"/>
  <c r="J55"/>
  <c r="J54" s="1"/>
  <c r="J53" s="1"/>
  <c r="J52" s="1"/>
  <c r="J51" s="1"/>
  <c r="J50" s="1"/>
  <c r="K55"/>
  <c r="K54" s="1"/>
  <c r="K53" s="1"/>
  <c r="K52" s="1"/>
  <c r="K51" s="1"/>
  <c r="K50" s="1"/>
  <c r="L55"/>
  <c r="L54" s="1"/>
  <c r="L53" s="1"/>
  <c r="L52" s="1"/>
  <c r="L51" s="1"/>
  <c r="L50" s="1"/>
  <c r="J13"/>
  <c r="J12" s="1"/>
  <c r="J11" s="1"/>
  <c r="J10" s="1"/>
  <c r="L13"/>
  <c r="L12" s="1"/>
  <c r="L11" s="1"/>
  <c r="K33"/>
  <c r="J33"/>
  <c r="L33"/>
  <c r="K20" l="1"/>
  <c r="K19" s="1"/>
  <c r="L20"/>
  <c r="L19" s="1"/>
  <c r="J20"/>
  <c r="J19" l="1"/>
  <c r="K8"/>
  <c r="K7" s="1"/>
  <c r="D28" i="14" s="1"/>
  <c r="D27" s="1"/>
  <c r="D26" s="1"/>
  <c r="L8" i="3"/>
  <c r="L7" s="1"/>
  <c r="E28" i="14" s="1"/>
  <c r="E27" s="1"/>
  <c r="E26" s="1"/>
  <c r="D24"/>
  <c r="D23" s="1"/>
  <c r="J9" i="3" l="1"/>
  <c r="J8" s="1"/>
  <c r="J7" s="1"/>
  <c r="C28" i="14" s="1"/>
  <c r="C27" s="1"/>
  <c r="C26" s="1"/>
  <c r="C22" s="1"/>
  <c r="D22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<sst xmlns="http://schemas.openxmlformats.org/spreadsheetml/2006/main" count="2240" uniqueCount="227">
  <si>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</si>
  <si>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</si>
  <si>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</si>
  <si>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</si>
  <si>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</si>
  <si>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</si>
  <si>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</si>
  <si>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</si>
  <si>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</si>
  <si>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</si>
  <si>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</si>
  <si>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</si>
  <si>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</si>
  <si>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</si>
  <si>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</si>
  <si>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</si>
  <si>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</si>
  <si>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</si>
  <si>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</si>
  <si>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</si>
  <si>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</si>
  <si>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</si>
  <si>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</si>
  <si>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</si>
  <si>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</si>
  <si>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</si>
  <si>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</si>
  <si>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</si>
  <si>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</si>
  <si>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</si>
  <si>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</si>
  <si>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</si>
  <si>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</si>
  <si>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</si>
  <si>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</si>
  <si>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</si>
  <si>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</si>
  <si>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</si>
  <si>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</si>
  <si>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</si>
  <si>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</si>
  <si>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</si>
  <si>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</si>
  <si>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</si>
  <si>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</si>
  <si>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</si>
  <si>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</si>
  <si>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</si>
  <si>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</si>
  <si>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</si>
  <si>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</si>
  <si>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</si>
  <si>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</si>
  <si>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</si>
  <si>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</si>
  <si>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</si>
  <si>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</si>
  <si>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</si>
  <si>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</si>
  <si>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</si>
  <si>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</si>
  <si>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</si>
  <si>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</si>
  <si>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</si>
  <si>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</si>
  <si>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</si>
  <si>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</si>
  <si>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</si>
  <si>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</si>
  <si>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</si>
  <si>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</si>
  <si>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</si>
  <si>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</si>
  <si>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</si>
  <si>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</si>
  <si>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</si>
  <si>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</si>
  <si>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</si>
  <si>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</si>
  <si>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</si>
  <si>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</si>
  <si>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</si>
  <si>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</si>
  <si>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</si>
  <si>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</si>
  <si>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</si>
  <si>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</si>
  <si>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</si>
  <si>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</si>
  <si>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</si>
  <si>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</si>
  <si>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</si>
  <si>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</si>
  <si>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</si>
  <si>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</si>
  <si>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</si>
  <si>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</si>
  <si>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</si>
  <si>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</si>
  <si>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</si>
  <si>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</si>
  <si>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</si>
  <si>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</si>
  <si>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</si>
  <si>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</si>
  <si>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</si>
  <si>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</si>
  <si>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</si>
  <si>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</si>
  <si>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</si>
  <si>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</si>
  <si>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</si>
  <si>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</si>
  <si>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</si>
  <si>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</si>
  <si>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</si>
  <si>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</si>
  <si>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</si>
  <si>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</si>
  <si>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</si>
  <si>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</si>
  <si>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</si>
  <si>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</si>
  <si>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</si>
  <si>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</si>
  <si>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</si>
  <si>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</si>
  <si>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</si>
  <si>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</si>
  <si>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</si>
  <si>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</si>
  <si>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</si>
  <si>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</si>
  <si>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</si>
  <si>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</si>
  <si>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</si>
  <si>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</si>
  <si>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</si>
  <si>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</si>
  <si>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</si>
  <si>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</si>
  <si>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</si>
  <si>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</si>
  <si>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</si>
  <si>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</si>
  <si>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</si>
  <si>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</si>
  <si>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</si>
  <si>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</si>
  <si>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</si>
  <si>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</si>
  <si>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</si>
  <si>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</si>
  <si>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</si>
  <si>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921</t>
  </si>
  <si>
    <t>08</t>
  </si>
  <si>
    <t>07</t>
  </si>
  <si>
    <t xml:space="preserve">ОБЪЕМ 
БЕЗВОЗМЕЗДНЫХ ПОСТУПЛЕНИЙ В БЮДЖЕТ ПЯТИНСКОГО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</si>
  <si>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ПЯТИНСКОГО СЕЛЬСКОГО ПОСЕЛЕНИЯ РОМОДАНОВСКОГО МУНИЦИПАЛЬНОГО РАЙОНА РЕСПУБЛИКИ МОРДОВИЯ НА 2022 ГОД И НА ПЛАНОВЫЙ ПЕРИОД 2023 И 2024 ГОДОВ</t>
  </si>
  <si>
    <t>Непрограммные расходы главных распорядителей бюджетных средств Пятинского сельского поселения Ромодановского муниципального района Республики Мордовия</t>
  </si>
  <si>
    <t>РАСПРЕДЕЛЕНИЕ 
БЮДЖЕТНЫХ АССИГНОВАНИЙ БЮДЖЕТА ПЯТИНСКОГО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</si>
  <si>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ПЯТИНСКОГО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</si>
  <si>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</si>
  <si>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утвержденные расходы</t>
  </si>
  <si>
    <t>99</t>
  </si>
  <si>
    <t>65</t>
  </si>
  <si>
    <t>41990</t>
  </si>
  <si>
    <t>ИСТОЧНИКИ 
ВНУТРЕННЕГО ФИНАНСИРОВАНИЯ ДЕФИЦИТА БЮДЖЕТА ПЯТИНСКОГО СЕЛЬСКОГО ПОСЕЛЕНИЯ  РОМОДАНОВСКОГО МУНИЦИПАЛЬНОГО РАЙОНА РЕСПУБЛИКИ МОРДОВИЯ НА 2022 ГОД И НА ПЛАНОВЫЙ ПЕРИОД 2023 и 2024 ГОДОВ</t>
  </si>
  <si>
    <t>Увеличение прочих остатков денежных средств бюджетов сельских поселений</t>
  </si>
  <si>
    <t>000 01 05 02 01 10 0000 510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</si>
  <si>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</si>
  <si>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</si>
  <si>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</si>
  <si>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</si>
  <si>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</si>
  <si>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Пятинского сельского поселения Ромодановского муниципального района Республики Мордовия</t>
  </si>
  <si>
    <t>Резервный фонд Администрации Пятинского сельского поселени Ромодановского муниципального района Республики Мордовия</t>
  </si>
  <si>
    <t>Подпрограмма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t>
  </si>
  <si>
    <t>Подпрограмма "Комплексного развития  систем коммунальной   инфраструктуры Пятинского сельского поселения  Ромодановского муниципального района Республики Мордовия на  2018-2030 года"</t>
  </si>
  <si>
    <t>Обеспечение деятельности Администрации</t>
  </si>
  <si>
    <t>Резервный фонд Администрации Пятинского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</si>
  <si>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 Пятинского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</si>
  <si>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</si>
  <si>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</si>
  <si>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</si>
  <si>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</si>
  <si>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</si>
  <si>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43030</t>
  </si>
  <si>
    <t>Организация и содержание мест захоронения</t>
  </si>
  <si>
    <t>Жилищное хозяйство</t>
  </si>
  <si>
    <t>Непрограммные расходы главных распорядителей средств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</si>
  <si>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t>
  </si>
  <si>
    <t>42360</t>
  </si>
  <si>
    <t>42300</t>
  </si>
  <si>
    <t>Мероприятия по укреплению общественного порядка и обеспечению общественной безопастности</t>
  </si>
  <si>
    <t>Взнос на капитальный ремонт общего имущества в многоквартирном доме</t>
  </si>
  <si>
    <t>Иные закупка товаров, работ и услуг для обеспечения государственных (муниципальных) нужд</t>
  </si>
  <si>
    <t>Приложение 5</t>
  </si>
  <si>
    <t>13</t>
  </si>
  <si>
    <t>923</t>
  </si>
  <si>
    <t>42200</t>
  </si>
  <si>
    <t>Оценка недвижимости,признание прав и регулирование отношений по муниципальной собственности</t>
  </si>
  <si>
    <t>Другие общегосударственные воросы</t>
  </si>
  <si>
    <t>Обеспечение деятельности   администрации Пятинского сельского поселения Ромодановского  муниципального района Республики Мордовия</t>
  </si>
  <si>
    <t xml:space="preserve"> Расходы в рамках  обеспечения деятельности администрации Алтарского сельского поселения</t>
  </si>
  <si>
    <t>Закупка товаров, работ и услуг для  государственных (муниципальных) нужд</t>
  </si>
  <si>
    <t>Государственная программа повышения эффективности управления государственными финансами в Республике Мордовия</t>
  </si>
  <si>
    <t>Осуществление  государственных полномочий Российской Федерации по первичному воинскому учету на территориях,где отсуствуют военные комиссариаты</t>
  </si>
  <si>
    <t>Основные мероприятия « Ремонт и содержание дорог в границах поселения, поддержание дорожного полотна в работоспособном состоянии»</t>
  </si>
  <si>
    <t>Закупки товаров, работ и услуг для  государственных (муниципальных) нужд</t>
  </si>
  <si>
    <t>Муниципальная программа "Комплексного развития  систем коммунальной инфраструктуры Пятинского сельского поселения Ромодановского муниципального района Республики Мордовия на 2018-2030 гг"</t>
  </si>
  <si>
    <t>Основные мероприятия «Благоустройство территории  в границах населенных пунктов поселения»</t>
  </si>
  <si>
    <t>42370</t>
  </si>
  <si>
    <t>Другие вопросы в области национальной экономикм</t>
  </si>
  <si>
    <t>Мероприятия по землеустройству и землепользованию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</si>
  <si>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</si>
  <si>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</si>
  <si>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S6140</t>
  </si>
  <si>
    <t>Коммунальное хозяйство</t>
  </si>
  <si>
    <t>Муниципальная программа "Энергосбережение и повышение энергетической эффетивности в Ромодановсом муниципальном районе"</t>
  </si>
  <si>
    <t>Основное мероприятие"Субсидирование оформления прав собственности на бесхозяйные объекты инженерной инфраструктуры"</t>
  </si>
  <si>
    <t xml:space="preserve">Оформление прав собственности на бесхозяйные объекты недвижимого имущества, используемые для передачи энергетических ресурсов </t>
  </si>
  <si>
    <t xml:space="preserve">Приложение 1
к решению  Совета депутатов Пятинского сельского поселения  №69 от 07.11.2022г. "О внесении изменений в решение Совета депутатов Пятинского сельского поселения Ромодановского муниципального района  Республики Мордовия от 30.12.2021г. №40 «О бюджете Пятинского сельского поселения Ромодановского муниципального района  Республики Мордовия на 2022 год и на плановый период 2023 и 2024 годов» 
</t>
  </si>
  <si>
    <t>Приложение 2
к решению  Совета депутатов Пятинского сельского поселения  №69 от 07.11.2022г. "О внесении изменений в решение Совета депутатов Пятинского сельского поселения Ромодановского муниципального района  Республики Мордовия от 30.12.2021г. №40 «О бюджете Пятинского сельского поселения Ромодановского муниципального района  Республики Мордовия на 2022 год и на плановый период 2023 и 2024 годов»</t>
  </si>
  <si>
    <t>Приложение 3
к решению  Совета депутатов Пятинского сельского поселения  №69 от 07.11.2022г. "О внесении изменений в решение Совета депутатов Пятинского сельского поселения Ромодановского муниципального района  Республики Мордовия от 30.12.2021г. №40 «О бюджете Пятинского сельского поселения Ромодановского муниципального района  Республики Мордовия на 2022 год и на плановый период 2023 и 2024 годов»</t>
  </si>
  <si>
    <t>Приложение 4
к решению  Совета депутатов Пятинского сельского поселения  №69 от 07.11.2022г. "О внесении изменений в решение Совета депутатов Пятинского сельского поселения Ромодановского муниципального района  Республики Мордовия от 30.12.2021г. №40 «О бюджете Пятинского сельского поселения Ромодановского муниципального района  Республики Мордовия на 2022 год и на плановый период 2023 и 2024 годов»</t>
  </si>
  <si>
    <t>к решению  Совета депутатов Пятинского сельского поселения  №69 от 07.11.2022г. "О внесении изменений в решение Совета депутатов Пятинского сельского поселения Ромодановского муниципального района  Республики Мордовия от 30.12.2021г. №40 «О бюджете Пятинского сельского поселения Ромодановского муниципального района  Республики Мордовия на 2022 год и на плановый период 2023 и 2024 годов»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</si>
</sst>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3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b/>
      <sz val="11"/>
      <color rgb="FF000000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6">
    <xf numFmtId="164" fontId="0" fillId="0" borderId="0">
      <alignment vertical="top" wrapText="1"/>
    </xf>
    <xf numFmtId="0" fontId="22" fillId="0" borderId="0"/>
    <xf numFmtId="0" fontId="20" fillId="0" borderId="0"/>
    <xf numFmtId="43" fontId="28" fillId="0" borderId="0" applyFont="0" applyFill="0" applyBorder="0" applyAlignment="0" applyProtection="0"/>
    <xf numFmtId="0" fontId="30" fillId="0" borderId="0"/>
    <xf numFmtId="0" fontId="31" fillId="0" borderId="0"/>
    <xf numFmtId="0" fontId="14" fillId="0" borderId="0"/>
    <xf numFmtId="0" fontId="13" fillId="0" borderId="0"/>
    <xf numFmtId="0" fontId="34" fillId="0" borderId="0"/>
    <xf numFmtId="0" fontId="35" fillId="0" borderId="0"/>
    <xf numFmtId="0" fontId="30" fillId="0" borderId="0">
      <alignment horizontal="left"/>
    </xf>
    <xf numFmtId="0" fontId="30" fillId="0" borderId="0">
      <alignment horizontal="left"/>
    </xf>
    <xf numFmtId="0" fontId="37" fillId="0" borderId="0"/>
    <xf numFmtId="0" fontId="31" fillId="0" borderId="0"/>
    <xf numFmtId="0" fontId="31" fillId="0" borderId="0"/>
    <xf numFmtId="0" fontId="30" fillId="0" borderId="0">
      <alignment horizontal="left"/>
    </xf>
    <xf numFmtId="4" fontId="38" fillId="0" borderId="12">
      <alignment horizontal="right"/>
    </xf>
    <xf numFmtId="4" fontId="38" fillId="0" borderId="13">
      <alignment horizontal="right"/>
    </xf>
    <xf numFmtId="49" fontId="38" fillId="0" borderId="0">
      <alignment horizontal="right"/>
    </xf>
    <xf numFmtId="0" fontId="38" fillId="0" borderId="14">
      <alignment horizontal="left" wrapText="1"/>
    </xf>
    <xf numFmtId="0" fontId="38" fillId="0" borderId="15">
      <alignment horizontal="left" wrapText="1" indent="1"/>
    </xf>
    <xf numFmtId="0" fontId="39" fillId="0" borderId="16">
      <alignment horizontal="left" wrapText="1"/>
    </xf>
    <xf numFmtId="0" fontId="38" fillId="3" borderId="0"/>
    <xf numFmtId="0" fontId="38" fillId="0" borderId="4"/>
    <xf numFmtId="0" fontId="38" fillId="0" borderId="0">
      <alignment horizontal="center"/>
    </xf>
    <xf numFmtId="0" fontId="31" fillId="0" borderId="4"/>
    <xf numFmtId="4" fontId="38" fillId="0" borderId="17">
      <alignment horizontal="right"/>
    </xf>
    <xf numFmtId="49" fontId="38" fillId="0" borderId="16">
      <alignment horizontal="center"/>
    </xf>
    <xf numFmtId="4" fontId="38" fillId="0" borderId="18">
      <alignment horizontal="right"/>
    </xf>
    <xf numFmtId="0" fontId="39" fillId="0" borderId="0">
      <alignment horizontal="center"/>
    </xf>
    <xf numFmtId="0" fontId="39" fillId="0" borderId="4"/>
    <xf numFmtId="0" fontId="38" fillId="0" borderId="19">
      <alignment horizontal="left" wrapText="1"/>
    </xf>
    <xf numFmtId="0" fontId="38" fillId="0" borderId="20">
      <alignment horizontal="left" wrapText="1" indent="1"/>
    </xf>
    <xf numFmtId="0" fontId="38" fillId="0" borderId="19">
      <alignment horizontal="left" wrapText="1" indent="2"/>
    </xf>
    <xf numFmtId="0" fontId="38" fillId="0" borderId="14">
      <alignment horizontal="left" wrapText="1" indent="2"/>
    </xf>
    <xf numFmtId="0" fontId="38" fillId="0" borderId="0">
      <alignment horizontal="center" wrapText="1"/>
    </xf>
    <xf numFmtId="49" fontId="38" fillId="0" borderId="4">
      <alignment horizontal="left"/>
    </xf>
    <xf numFmtId="49" fontId="38" fillId="0" borderId="21">
      <alignment horizontal="center" wrapText="1"/>
    </xf>
    <xf numFmtId="49" fontId="38" fillId="0" borderId="21">
      <alignment horizontal="left" wrapText="1"/>
    </xf>
    <xf numFmtId="49" fontId="38" fillId="0" borderId="21">
      <alignment horizontal="center" shrinkToFit="1"/>
    </xf>
    <xf numFmtId="49" fontId="38" fillId="0" borderId="12">
      <alignment horizontal="center" shrinkToFit="1"/>
    </xf>
    <xf numFmtId="0" fontId="38" fillId="0" borderId="15">
      <alignment horizontal="left" wrapText="1"/>
    </xf>
    <xf numFmtId="0" fontId="38" fillId="0" borderId="14">
      <alignment horizontal="left" wrapText="1" indent="1"/>
    </xf>
    <xf numFmtId="0" fontId="38" fillId="0" borderId="15">
      <alignment horizontal="left" wrapText="1" indent="2"/>
    </xf>
    <xf numFmtId="0" fontId="31" fillId="0" borderId="22"/>
    <xf numFmtId="0" fontId="31" fillId="0" borderId="23"/>
    <xf numFmtId="49" fontId="38" fillId="0" borderId="17">
      <alignment horizontal="center"/>
    </xf>
    <xf numFmtId="0" fontId="39" fillId="0" borderId="3">
      <alignment horizontal="center" vertical="center" textRotation="90" wrapText="1"/>
    </xf>
    <xf numFmtId="0" fontId="39" fillId="0" borderId="23">
      <alignment horizontal="center" vertical="center" textRotation="90" wrapText="1"/>
    </xf>
    <xf numFmtId="0" fontId="38" fillId="0" borderId="0">
      <alignment vertical="center"/>
    </xf>
    <xf numFmtId="0" fontId="39" fillId="0" borderId="0">
      <alignment horizontal="center" vertical="center" textRotation="90" wrapText="1"/>
    </xf>
    <xf numFmtId="0" fontId="39" fillId="0" borderId="24">
      <alignment horizontal="center" vertical="center" textRotation="90" wrapText="1"/>
    </xf>
    <xf numFmtId="0" fontId="39" fillId="0" borderId="0">
      <alignment horizontal="center" vertical="center" textRotation="90"/>
    </xf>
    <xf numFmtId="0" fontId="39" fillId="0" borderId="24">
      <alignment horizontal="center" vertical="center" textRotation="90"/>
    </xf>
    <xf numFmtId="0" fontId="39" fillId="0" borderId="1">
      <alignment horizontal="center" vertical="center" textRotation="90"/>
    </xf>
    <xf numFmtId="0" fontId="21" fillId="0" borderId="4">
      <alignment wrapText="1"/>
    </xf>
    <xf numFmtId="0" fontId="21" fillId="0" borderId="1">
      <alignment wrapText="1"/>
    </xf>
    <xf numFmtId="0" fontId="21" fillId="0" borderId="23">
      <alignment wrapText="1"/>
    </xf>
    <xf numFmtId="0" fontId="38" fillId="0" borderId="1">
      <alignment horizontal="center" vertical="top" wrapText="1"/>
    </xf>
    <xf numFmtId="0" fontId="39" fillId="0" borderId="25"/>
    <xf numFmtId="49" fontId="40" fillId="0" borderId="26">
      <alignment horizontal="left" vertical="center" wrapText="1"/>
    </xf>
    <xf numFmtId="49" fontId="38" fillId="0" borderId="15">
      <alignment horizontal="left" vertical="center" wrapText="1" indent="2"/>
    </xf>
    <xf numFmtId="49" fontId="38" fillId="0" borderId="14">
      <alignment horizontal="left" vertical="center" wrapText="1" indent="3"/>
    </xf>
    <xf numFmtId="49" fontId="38" fillId="0" borderId="26">
      <alignment horizontal="left" vertical="center" wrapText="1" indent="3"/>
    </xf>
    <xf numFmtId="49" fontId="38" fillId="0" borderId="27">
      <alignment horizontal="left" vertical="center" wrapText="1" indent="3"/>
    </xf>
    <xf numFmtId="0" fontId="40" fillId="0" borderId="25">
      <alignment horizontal="left" vertical="center" wrapText="1"/>
    </xf>
    <xf numFmtId="49" fontId="38" fillId="0" borderId="23">
      <alignment horizontal="left" vertical="center" wrapText="1" indent="3"/>
    </xf>
    <xf numFmtId="49" fontId="38" fillId="0" borderId="0">
      <alignment horizontal="left" vertical="center" wrapText="1" indent="3"/>
    </xf>
    <xf numFmtId="49" fontId="38" fillId="0" borderId="4">
      <alignment horizontal="left" vertical="center" wrapText="1" indent="3"/>
    </xf>
    <xf numFmtId="49" fontId="40" fillId="0" borderId="25">
      <alignment horizontal="left" vertical="center" wrapText="1"/>
    </xf>
    <xf numFmtId="0" fontId="38" fillId="0" borderId="26">
      <alignment horizontal="left" vertical="center" wrapText="1"/>
    </xf>
    <xf numFmtId="0" fontId="38" fillId="0" borderId="27">
      <alignment horizontal="left" vertical="center" wrapText="1"/>
    </xf>
    <xf numFmtId="49" fontId="40" fillId="0" borderId="28">
      <alignment horizontal="left" vertical="center" wrapText="1"/>
    </xf>
    <xf numFmtId="49" fontId="38" fillId="0" borderId="29">
      <alignment horizontal="left" vertical="center" wrapText="1"/>
    </xf>
    <xf numFmtId="49" fontId="38" fillId="0" borderId="30">
      <alignment horizontal="left" vertical="center" wrapText="1"/>
    </xf>
    <xf numFmtId="49" fontId="39" fillId="0" borderId="31">
      <alignment horizontal="center"/>
    </xf>
    <xf numFmtId="49" fontId="39" fillId="0" borderId="32">
      <alignment horizontal="center" vertical="center" wrapText="1"/>
    </xf>
    <xf numFmtId="49" fontId="38" fillId="0" borderId="33">
      <alignment horizontal="center" vertical="center" wrapText="1"/>
    </xf>
    <xf numFmtId="49" fontId="38" fillId="0" borderId="21">
      <alignment horizontal="center" vertical="center" wrapText="1"/>
    </xf>
    <xf numFmtId="49" fontId="38" fillId="0" borderId="32">
      <alignment horizontal="center" vertical="center" wrapText="1"/>
    </xf>
    <xf numFmtId="49" fontId="38" fillId="0" borderId="23">
      <alignment horizontal="center" vertical="center" wrapText="1"/>
    </xf>
    <xf numFmtId="49" fontId="38" fillId="0" borderId="0">
      <alignment horizontal="center" vertical="center" wrapText="1"/>
    </xf>
    <xf numFmtId="49" fontId="38" fillId="0" borderId="4">
      <alignment horizontal="center" vertical="center" wrapText="1"/>
    </xf>
    <xf numFmtId="49" fontId="39" fillId="0" borderId="31">
      <alignment horizontal="center" vertical="center" wrapText="1"/>
    </xf>
    <xf numFmtId="49" fontId="38" fillId="0" borderId="34">
      <alignment horizontal="center" vertical="center" wrapText="1"/>
    </xf>
    <xf numFmtId="0" fontId="31" fillId="0" borderId="35"/>
    <xf numFmtId="0" fontId="38" fillId="0" borderId="31">
      <alignment horizontal="center" vertical="center"/>
    </xf>
    <xf numFmtId="0" fontId="38" fillId="0" borderId="33">
      <alignment horizontal="center" vertical="center"/>
    </xf>
    <xf numFmtId="0" fontId="38" fillId="0" borderId="21">
      <alignment horizontal="center" vertical="center"/>
    </xf>
    <xf numFmtId="0" fontId="38" fillId="0" borderId="32">
      <alignment horizontal="center" vertical="center"/>
    </xf>
    <xf numFmtId="49" fontId="38" fillId="0" borderId="13">
      <alignment horizontal="center" vertical="center"/>
    </xf>
    <xf numFmtId="49" fontId="38" fillId="0" borderId="11">
      <alignment horizontal="center" vertical="center"/>
    </xf>
    <xf numFmtId="49" fontId="38" fillId="0" borderId="12">
      <alignment horizontal="center" vertical="center"/>
    </xf>
    <xf numFmtId="49" fontId="38" fillId="0" borderId="1">
      <alignment horizontal="center" vertical="center"/>
    </xf>
    <xf numFmtId="49" fontId="38" fillId="0" borderId="4">
      <alignment horizontal="center"/>
    </xf>
    <xf numFmtId="0" fontId="38" fillId="0" borderId="23">
      <alignment horizontal="center"/>
    </xf>
    <xf numFmtId="0" fontId="38" fillId="0" borderId="0">
      <alignment horizontal="center"/>
    </xf>
    <xf numFmtId="49" fontId="38" fillId="0" borderId="4"/>
    <xf numFmtId="0" fontId="38" fillId="0" borderId="1">
      <alignment horizontal="center" vertical="top"/>
    </xf>
    <xf numFmtId="49" fontId="38" fillId="0" borderId="1">
      <alignment horizontal="center" vertical="top" wrapText="1"/>
    </xf>
    <xf numFmtId="0" fontId="38" fillId="0" borderId="11"/>
    <xf numFmtId="4" fontId="38" fillId="0" borderId="23">
      <alignment horizontal="right"/>
    </xf>
    <xf numFmtId="4" fontId="38" fillId="0" borderId="0">
      <alignment horizontal="right" shrinkToFit="1"/>
    </xf>
    <xf numFmtId="4" fontId="38" fillId="0" borderId="4">
      <alignment horizontal="right"/>
    </xf>
    <xf numFmtId="4" fontId="38" fillId="0" borderId="36">
      <alignment horizontal="right"/>
    </xf>
    <xf numFmtId="0" fontId="38" fillId="0" borderId="23"/>
    <xf numFmtId="0" fontId="38" fillId="0" borderId="1">
      <alignment horizontal="center" vertical="top" wrapText="1"/>
    </xf>
    <xf numFmtId="0" fontId="38" fillId="0" borderId="4">
      <alignment horizontal="center"/>
    </xf>
    <xf numFmtId="49" fontId="38" fillId="0" borderId="23">
      <alignment horizontal="center"/>
    </xf>
    <xf numFmtId="49" fontId="38" fillId="0" borderId="0">
      <alignment horizontal="left"/>
    </xf>
    <xf numFmtId="4" fontId="38" fillId="0" borderId="11">
      <alignment horizontal="right"/>
    </xf>
    <xf numFmtId="0" fontId="38" fillId="0" borderId="1">
      <alignment horizontal="center" vertical="top"/>
    </xf>
    <xf numFmtId="4" fontId="38" fillId="0" borderId="37">
      <alignment horizontal="right"/>
    </xf>
    <xf numFmtId="0" fontId="38" fillId="0" borderId="37"/>
    <xf numFmtId="4" fontId="38" fillId="0" borderId="38">
      <alignment horizontal="right"/>
    </xf>
    <xf numFmtId="0" fontId="31" fillId="4" borderId="0"/>
    <xf numFmtId="0" fontId="39" fillId="0" borderId="0"/>
    <xf numFmtId="0" fontId="41" fillId="0" borderId="0"/>
    <xf numFmtId="0" fontId="38" fillId="0" borderId="0">
      <alignment horizontal="left"/>
    </xf>
    <xf numFmtId="0" fontId="38" fillId="0" borderId="0"/>
    <xf numFmtId="0" fontId="42" fillId="0" borderId="0"/>
    <xf numFmtId="0" fontId="31" fillId="0" borderId="0"/>
    <xf numFmtId="0" fontId="31" fillId="4" borderId="4"/>
    <xf numFmtId="49" fontId="38" fillId="0" borderId="1">
      <alignment horizontal="center" vertical="center" wrapText="1"/>
    </xf>
    <xf numFmtId="49" fontId="38" fillId="0" borderId="1">
      <alignment horizontal="center" vertical="center" wrapText="1"/>
    </xf>
    <xf numFmtId="0" fontId="31" fillId="4" borderId="2"/>
    <xf numFmtId="0" fontId="38" fillId="0" borderId="39">
      <alignment horizontal="left" wrapText="1"/>
    </xf>
    <xf numFmtId="0" fontId="38" fillId="0" borderId="19">
      <alignment horizontal="left" wrapText="1" indent="1"/>
    </xf>
    <xf numFmtId="0" fontId="38" fillId="0" borderId="25">
      <alignment horizontal="left" wrapText="1" indent="2"/>
    </xf>
    <xf numFmtId="0" fontId="31" fillId="4" borderId="40"/>
    <xf numFmtId="0" fontId="43" fillId="0" borderId="0">
      <alignment horizontal="center" wrapText="1"/>
    </xf>
    <xf numFmtId="0" fontId="44" fillId="0" borderId="0">
      <alignment horizontal="center" vertical="top"/>
    </xf>
    <xf numFmtId="0" fontId="38" fillId="0" borderId="4">
      <alignment wrapText="1"/>
    </xf>
    <xf numFmtId="0" fontId="38" fillId="0" borderId="2">
      <alignment wrapText="1"/>
    </xf>
    <xf numFmtId="0" fontId="38" fillId="0" borderId="23">
      <alignment horizontal="left"/>
    </xf>
    <xf numFmtId="0" fontId="31" fillId="4" borderId="41"/>
    <xf numFmtId="49" fontId="38" fillId="0" borderId="31">
      <alignment horizontal="center" wrapText="1"/>
    </xf>
    <xf numFmtId="49" fontId="38" fillId="0" borderId="33">
      <alignment horizontal="center" wrapText="1"/>
    </xf>
    <xf numFmtId="49" fontId="38" fillId="0" borderId="32">
      <alignment horizontal="center"/>
    </xf>
    <xf numFmtId="0" fontId="31" fillId="4" borderId="23"/>
    <xf numFmtId="0" fontId="31" fillId="4" borderId="42"/>
    <xf numFmtId="0" fontId="38" fillId="0" borderId="35"/>
    <xf numFmtId="0" fontId="38" fillId="0" borderId="0">
      <alignment horizontal="left"/>
    </xf>
    <xf numFmtId="49" fontId="38" fillId="0" borderId="23"/>
    <xf numFmtId="49" fontId="38" fillId="0" borderId="0"/>
    <xf numFmtId="49" fontId="38" fillId="0" borderId="13">
      <alignment horizontal="center"/>
    </xf>
    <xf numFmtId="49" fontId="38" fillId="0" borderId="11">
      <alignment horizontal="center"/>
    </xf>
    <xf numFmtId="49" fontId="38" fillId="0" borderId="1">
      <alignment horizontal="center"/>
    </xf>
    <xf numFmtId="49" fontId="38" fillId="0" borderId="1">
      <alignment horizontal="center" vertical="center" wrapText="1"/>
    </xf>
    <xf numFmtId="49" fontId="38" fillId="0" borderId="36">
      <alignment horizontal="center" vertical="center" wrapText="1"/>
    </xf>
    <xf numFmtId="0" fontId="31" fillId="4" borderId="43"/>
    <xf numFmtId="4" fontId="38" fillId="0" borderId="1">
      <alignment horizontal="right"/>
    </xf>
    <xf numFmtId="0" fontId="38" fillId="3" borderId="35"/>
    <xf numFmtId="0" fontId="43" fillId="0" borderId="0">
      <alignment horizontal="center" wrapText="1"/>
    </xf>
    <xf numFmtId="0" fontId="45" fillId="0" borderId="24"/>
    <xf numFmtId="49" fontId="46" fillId="0" borderId="44">
      <alignment horizontal="right"/>
    </xf>
    <xf numFmtId="0" fontId="38" fillId="0" borderId="44">
      <alignment horizontal="right"/>
    </xf>
    <xf numFmtId="0" fontId="45" fillId="0" borderId="4"/>
    <xf numFmtId="0" fontId="38" fillId="0" borderId="36">
      <alignment horizontal="center"/>
    </xf>
    <xf numFmtId="49" fontId="31" fillId="0" borderId="45">
      <alignment horizontal="center"/>
    </xf>
    <xf numFmtId="14" fontId="38" fillId="0" borderId="46">
      <alignment horizontal="center"/>
    </xf>
    <xf numFmtId="0" fontId="38" fillId="0" borderId="47">
      <alignment horizontal="center"/>
    </xf>
    <xf numFmtId="49" fontId="38" fillId="0" borderId="48">
      <alignment horizontal="center"/>
    </xf>
    <xf numFmtId="49" fontId="38" fillId="0" borderId="46">
      <alignment horizontal="center"/>
    </xf>
    <xf numFmtId="0" fontId="38" fillId="0" borderId="46">
      <alignment horizontal="center"/>
    </xf>
    <xf numFmtId="49" fontId="38" fillId="0" borderId="49">
      <alignment horizontal="center"/>
    </xf>
    <xf numFmtId="0" fontId="42" fillId="0" borderId="35"/>
    <xf numFmtId="0" fontId="45" fillId="0" borderId="0"/>
    <xf numFmtId="0" fontId="31" fillId="0" borderId="50"/>
    <xf numFmtId="0" fontId="31" fillId="0" borderId="51"/>
    <xf numFmtId="0" fontId="38" fillId="0" borderId="16">
      <alignment horizontal="left" wrapText="1"/>
    </xf>
    <xf numFmtId="49" fontId="38" fillId="0" borderId="37">
      <alignment horizontal="center"/>
    </xf>
    <xf numFmtId="0" fontId="43" fillId="0" borderId="0">
      <alignment horizontal="left" wrapText="1"/>
    </xf>
    <xf numFmtId="49" fontId="31" fillId="0" borderId="0"/>
    <xf numFmtId="0" fontId="38" fillId="0" borderId="0">
      <alignment horizontal="right"/>
    </xf>
    <xf numFmtId="49" fontId="38" fillId="0" borderId="0">
      <alignment horizontal="right"/>
    </xf>
    <xf numFmtId="4" fontId="38" fillId="0" borderId="16">
      <alignment horizontal="right"/>
    </xf>
    <xf numFmtId="0" fontId="38" fillId="0" borderId="0">
      <alignment horizontal="left" wrapText="1"/>
    </xf>
    <xf numFmtId="0" fontId="38" fillId="0" borderId="4">
      <alignment horizontal="left"/>
    </xf>
    <xf numFmtId="0" fontId="38" fillId="0" borderId="20">
      <alignment horizontal="left" wrapText="1"/>
    </xf>
    <xf numFmtId="0" fontId="38" fillId="0" borderId="2"/>
    <xf numFmtId="0" fontId="39" fillId="0" borderId="52">
      <alignment horizontal="left" wrapText="1"/>
    </xf>
    <xf numFmtId="0" fontId="38" fillId="0" borderId="17">
      <alignment horizontal="left" wrapText="1" indent="2"/>
    </xf>
    <xf numFmtId="49" fontId="38" fillId="0" borderId="0">
      <alignment horizontal="center" wrapText="1"/>
    </xf>
    <xf numFmtId="49" fontId="38" fillId="0" borderId="32">
      <alignment horizontal="center" wrapText="1"/>
    </xf>
    <xf numFmtId="0" fontId="38" fillId="0" borderId="53"/>
    <xf numFmtId="0" fontId="38" fillId="0" borderId="54">
      <alignment horizontal="center" wrapText="1"/>
    </xf>
    <xf numFmtId="0" fontId="31" fillId="4" borderId="35"/>
    <xf numFmtId="49" fontId="38" fillId="0" borderId="21">
      <alignment horizontal="center"/>
    </xf>
    <xf numFmtId="49" fontId="38" fillId="0" borderId="0">
      <alignment horizontal="center"/>
    </xf>
    <xf numFmtId="49" fontId="38" fillId="0" borderId="12">
      <alignment horizontal="center" wrapText="1"/>
    </xf>
    <xf numFmtId="49" fontId="38" fillId="0" borderId="55">
      <alignment horizontal="center" wrapText="1"/>
    </xf>
    <xf numFmtId="49" fontId="38" fillId="0" borderId="12">
      <alignment horizontal="center"/>
    </xf>
    <xf numFmtId="49" fontId="38" fillId="0" borderId="4"/>
    <xf numFmtId="0" fontId="36" fillId="0" borderId="0"/>
    <xf numFmtId="169" fontId="31" fillId="0" borderId="0" applyFont="0" applyFill="0" applyBorder="0" applyAlignment="0" applyProtection="0"/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0" fontId="31" fillId="0" borderId="0"/>
    <xf numFmtId="164" fontId="19" fillId="0" borderId="0">
      <alignment vertical="top" wrapText="1"/>
    </xf>
    <xf numFmtId="164" fontId="19" fillId="0" borderId="0">
      <alignment vertical="top" wrapText="1"/>
    </xf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164" fontId="19" fillId="0" borderId="0">
      <alignment vertical="top" wrapText="1"/>
    </xf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164" fontId="19" fillId="0" borderId="0">
      <alignment vertical="top" wrapText="1"/>
    </xf>
    <xf numFmtId="0" fontId="31" fillId="0" borderId="0"/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164" fontId="19" fillId="0" borderId="0">
      <alignment vertical="top" wrapText="1"/>
    </xf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31" fillId="0" borderId="0"/>
    <xf numFmtId="0" fontId="31" fillId="0" borderId="0"/>
    <xf numFmtId="164" fontId="19" fillId="0" borderId="0">
      <alignment vertical="top" wrapText="1"/>
    </xf>
    <xf numFmtId="0" fontId="31" fillId="0" borderId="0"/>
    <xf numFmtId="164" fontId="19" fillId="0" borderId="0">
      <alignment vertical="top" wrapText="1"/>
    </xf>
    <xf numFmtId="0" fontId="12" fillId="0" borderId="0"/>
    <xf numFmtId="164" fontId="19" fillId="0" borderId="0">
      <alignment vertical="top" wrapText="1"/>
    </xf>
    <xf numFmtId="43" fontId="19" fillId="0" borderId="0" applyFont="0" applyFill="0" applyBorder="0" applyAlignment="0" applyProtection="0"/>
    <xf numFmtId="0" fontId="12" fillId="0" borderId="0"/>
    <xf numFmtId="0" fontId="12" fillId="0" borderId="0"/>
    <xf numFmtId="0" fontId="31" fillId="0" borderId="0"/>
    <xf numFmtId="0" fontId="70" fillId="0" borderId="16">
      <alignment horizontal="left" wrapText="1" indent="2"/>
    </xf>
    <xf numFmtId="49" fontId="70" fillId="0" borderId="11">
      <alignment horizontal="center"/>
    </xf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69" fillId="21" borderId="0" applyNumberFormat="0" applyBorder="0" applyAlignment="0" applyProtection="0"/>
    <xf numFmtId="0" fontId="69" fillId="22" borderId="0" applyNumberFormat="0" applyBorder="0" applyAlignment="0" applyProtection="0"/>
    <xf numFmtId="0" fontId="69" fillId="23" borderId="0" applyNumberFormat="0" applyBorder="0" applyAlignment="0" applyProtection="0"/>
    <xf numFmtId="0" fontId="69" fillId="24" borderId="0" applyNumberFormat="0" applyBorder="0" applyAlignment="0" applyProtection="0"/>
    <xf numFmtId="0" fontId="69" fillId="25" borderId="0" applyNumberFormat="0" applyBorder="0" applyAlignment="0" applyProtection="0"/>
    <xf numFmtId="0" fontId="69" fillId="26" borderId="0" applyNumberFormat="0" applyBorder="0" applyAlignment="0" applyProtection="0"/>
    <xf numFmtId="0" fontId="69" fillId="27" borderId="0" applyNumberFormat="0" applyBorder="0" applyAlignment="0" applyProtection="0"/>
    <xf numFmtId="0" fontId="69" fillId="28" borderId="0" applyNumberFormat="0" applyBorder="0" applyAlignment="0" applyProtection="0"/>
    <xf numFmtId="0" fontId="69" fillId="29" borderId="0" applyNumberFormat="0" applyBorder="0" applyAlignment="0" applyProtection="0"/>
    <xf numFmtId="0" fontId="69" fillId="30" borderId="0" applyNumberFormat="0" applyBorder="0" applyAlignment="0" applyProtection="0"/>
    <xf numFmtId="0" fontId="69" fillId="31" borderId="0" applyNumberFormat="0" applyBorder="0" applyAlignment="0" applyProtection="0"/>
    <xf numFmtId="0" fontId="69" fillId="32" borderId="0" applyNumberFormat="0" applyBorder="0" applyAlignment="0" applyProtection="0"/>
    <xf numFmtId="0" fontId="59" fillId="33" borderId="0" applyNumberFormat="0" applyBorder="0" applyAlignment="0" applyProtection="0"/>
    <xf numFmtId="0" fontId="63" fillId="34" borderId="66" applyNumberFormat="0" applyAlignment="0" applyProtection="0"/>
    <xf numFmtId="0" fontId="65" fillId="35" borderId="69" applyNumberFormat="0" applyAlignment="0" applyProtection="0"/>
    <xf numFmtId="0" fontId="6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5" fillId="0" borderId="63" applyNumberFormat="0" applyFill="0" applyAlignment="0" applyProtection="0"/>
    <xf numFmtId="0" fontId="56" fillId="0" borderId="64" applyNumberFormat="0" applyFill="0" applyAlignment="0" applyProtection="0"/>
    <xf numFmtId="0" fontId="57" fillId="0" borderId="65" applyNumberFormat="0" applyFill="0" applyAlignment="0" applyProtection="0"/>
    <xf numFmtId="0" fontId="57" fillId="0" borderId="0" applyNumberFormat="0" applyFill="0" applyBorder="0" applyAlignment="0" applyProtection="0"/>
    <xf numFmtId="0" fontId="61" fillId="37" borderId="66" applyNumberFormat="0" applyAlignment="0" applyProtection="0"/>
    <xf numFmtId="0" fontId="64" fillId="0" borderId="68" applyNumberFormat="0" applyFill="0" applyAlignment="0" applyProtection="0"/>
    <xf numFmtId="0" fontId="60" fillId="38" borderId="0" applyNumberFormat="0" applyBorder="0" applyAlignment="0" applyProtection="0"/>
    <xf numFmtId="0" fontId="11" fillId="39" borderId="70" applyNumberFormat="0" applyFont="0" applyAlignment="0" applyProtection="0"/>
    <xf numFmtId="0" fontId="62" fillId="34" borderId="67" applyNumberFormat="0" applyAlignment="0" applyProtection="0"/>
    <xf numFmtId="0" fontId="71" fillId="0" borderId="0" applyNumberFormat="0" applyFill="0" applyBorder="0" applyAlignment="0" applyProtection="0"/>
    <xf numFmtId="0" fontId="68" fillId="0" borderId="71" applyNumberFormat="0" applyFill="0" applyAlignment="0" applyProtection="0"/>
    <xf numFmtId="0" fontId="66" fillId="0" borderId="0" applyNumberFormat="0" applyFill="0" applyBorder="0" applyAlignment="0" applyProtection="0"/>
  </cellStyleXfs>
  <cellXfs count="191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6" fillId="0" borderId="0" xfId="0" applyNumberFormat="1" applyFont="1" applyFill="1" applyAlignment="1">
      <alignment horizontal="center" vertical="top" wrapText="1"/>
    </xf>
    <xf numFmtId="0" fontId="16" fillId="0" borderId="1" xfId="0" applyNumberFormat="1" applyFont="1" applyFill="1" applyBorder="1" applyAlignment="1">
      <alignment horizontal="center" wrapText="1"/>
    </xf>
    <xf numFmtId="0" fontId="18" fillId="0" borderId="1" xfId="0" applyNumberFormat="1" applyFont="1" applyFill="1" applyBorder="1" applyAlignment="1">
      <alignment horizontal="left" wrapText="1"/>
    </xf>
    <xf numFmtId="164" fontId="21" fillId="0" borderId="0" xfId="0" applyFont="1" applyFill="1" applyAlignment="1"/>
    <xf numFmtId="164" fontId="23" fillId="0" borderId="0" xfId="0" applyFont="1" applyFill="1" applyAlignment="1">
      <alignment horizontal="left"/>
    </xf>
    <xf numFmtId="165" fontId="23" fillId="0" borderId="0" xfId="0" applyNumberFormat="1" applyFont="1" applyFill="1" applyAlignment="1"/>
    <xf numFmtId="166" fontId="23" fillId="0" borderId="0" xfId="0" applyNumberFormat="1" applyFont="1" applyFill="1" applyAlignment="1"/>
    <xf numFmtId="164" fontId="23" fillId="0" borderId="0" xfId="0" applyFont="1" applyFill="1" applyAlignment="1"/>
    <xf numFmtId="164" fontId="24" fillId="0" borderId="0" xfId="0" applyFont="1" applyFill="1" applyAlignment="1">
      <alignment horizontal="left" wrapText="1"/>
    </xf>
    <xf numFmtId="164" fontId="24" fillId="0" borderId="0" xfId="0" applyFont="1" applyFill="1" applyAlignment="1">
      <alignment horizontal="center"/>
    </xf>
    <xf numFmtId="165" fontId="23" fillId="0" borderId="0" xfId="0" applyNumberFormat="1" applyFont="1" applyFill="1" applyAlignment="1">
      <alignment horizontal="right"/>
    </xf>
    <xf numFmtId="165" fontId="23" fillId="0" borderId="0" xfId="0" applyNumberFormat="1" applyFont="1" applyFill="1" applyBorder="1" applyAlignment="1"/>
    <xf numFmtId="166" fontId="23" fillId="0" borderId="0" xfId="0" applyNumberFormat="1" applyFont="1" applyFill="1" applyBorder="1" applyAlignment="1"/>
    <xf numFmtId="164" fontId="23" fillId="0" borderId="0" xfId="0" applyFont="1" applyFill="1" applyBorder="1" applyAlignment="1"/>
    <xf numFmtId="49" fontId="24" fillId="0" borderId="5" xfId="0" applyNumberFormat="1" applyFont="1" applyFill="1" applyBorder="1" applyAlignment="1">
      <alignment horizontal="center"/>
    </xf>
    <xf numFmtId="49" fontId="23" fillId="0" borderId="0" xfId="0" applyNumberFormat="1" applyFont="1" applyFill="1" applyBorder="1" applyAlignment="1"/>
    <xf numFmtId="165" fontId="23" fillId="2" borderId="0" xfId="0" applyNumberFormat="1" applyFont="1" applyFill="1" applyAlignment="1"/>
    <xf numFmtId="166" fontId="23" fillId="2" borderId="0" xfId="0" applyNumberFormat="1" applyFont="1" applyFill="1" applyBorder="1" applyAlignment="1"/>
    <xf numFmtId="164" fontId="23" fillId="2" borderId="0" xfId="0" applyFont="1" applyFill="1" applyAlignment="1"/>
    <xf numFmtId="0" fontId="16" fillId="0" borderId="1" xfId="0" applyNumberFormat="1" applyFont="1" applyFill="1" applyBorder="1" applyAlignment="1">
      <alignment horizont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165" fontId="24" fillId="0" borderId="5" xfId="0" applyNumberFormat="1" applyFont="1" applyFill="1" applyBorder="1" applyAlignment="1">
      <alignment horizontal="center" vertical="center"/>
    </xf>
    <xf numFmtId="168" fontId="26" fillId="2" borderId="5" xfId="3" applyNumberFormat="1" applyFont="1" applyFill="1" applyBorder="1" applyAlignment="1">
      <alignment horizontal="center" vertical="center" wrapText="1"/>
    </xf>
    <xf numFmtId="168" fontId="26" fillId="2" borderId="5" xfId="0" applyNumberFormat="1" applyFont="1" applyFill="1" applyBorder="1" applyAlignment="1">
      <alignment horizontal="center"/>
    </xf>
    <xf numFmtId="168" fontId="29" fillId="2" borderId="5" xfId="3" applyNumberFormat="1" applyFont="1" applyFill="1" applyBorder="1" applyAlignment="1">
      <alignment horizontal="center" vertical="center" wrapText="1"/>
    </xf>
    <xf numFmtId="1" fontId="25" fillId="2" borderId="5" xfId="5" applyNumberFormat="1" applyFont="1" applyFill="1" applyBorder="1" applyAlignment="1">
      <alignment horizontal="left" vertical="top" wrapText="1"/>
    </xf>
    <xf numFmtId="49" fontId="25" fillId="2" borderId="5" xfId="5" applyNumberFormat="1" applyFont="1" applyFill="1" applyBorder="1" applyAlignment="1">
      <alignment horizontal="center"/>
    </xf>
    <xf numFmtId="1" fontId="27" fillId="2" borderId="5" xfId="5" applyNumberFormat="1" applyFont="1" applyFill="1" applyBorder="1" applyAlignment="1">
      <alignment horizontal="left" vertical="top" wrapText="1"/>
    </xf>
    <xf numFmtId="49" fontId="27" fillId="2" borderId="5" xfId="5" applyNumberFormat="1" applyFont="1" applyFill="1" applyBorder="1" applyAlignment="1">
      <alignment horizontal="left"/>
    </xf>
    <xf numFmtId="49" fontId="21" fillId="2" borderId="5" xfId="5" applyNumberFormat="1" applyFont="1" applyFill="1" applyBorder="1" applyAlignment="1">
      <alignment horizontal="left"/>
    </xf>
    <xf numFmtId="1" fontId="21" fillId="2" borderId="5" xfId="5" applyNumberFormat="1" applyFont="1" applyFill="1" applyBorder="1" applyAlignment="1">
      <alignment horizontal="left" vertical="top" wrapText="1"/>
    </xf>
    <xf numFmtId="0" fontId="21" fillId="2" borderId="0" xfId="6" applyFont="1" applyFill="1" applyAlignment="1">
      <alignment horizontal="left" vertical="top" wrapText="1"/>
    </xf>
    <xf numFmtId="0" fontId="21" fillId="2" borderId="5" xfId="5" applyFont="1" applyFill="1" applyBorder="1" applyAlignment="1">
      <alignment horizontal="left" vertical="top" wrapText="1"/>
    </xf>
    <xf numFmtId="0" fontId="32" fillId="2" borderId="5" xfId="5" applyFont="1" applyFill="1" applyBorder="1" applyAlignment="1">
      <alignment horizontal="left" vertical="top" wrapText="1"/>
    </xf>
    <xf numFmtId="0" fontId="33" fillId="2" borderId="5" xfId="6" applyFont="1" applyFill="1" applyBorder="1" applyAlignment="1">
      <alignment horizontal="left" vertical="top" wrapText="1"/>
    </xf>
    <xf numFmtId="165" fontId="25" fillId="2" borderId="5" xfId="5" applyNumberFormat="1" applyFont="1" applyFill="1" applyBorder="1" applyAlignment="1">
      <alignment horizontal="center"/>
    </xf>
    <xf numFmtId="49" fontId="27" fillId="2" borderId="5" xfId="5" applyNumberFormat="1" applyFont="1" applyFill="1" applyBorder="1" applyAlignment="1">
      <alignment horizontal="center"/>
    </xf>
    <xf numFmtId="165" fontId="27" fillId="2" borderId="5" xfId="5" applyNumberFormat="1" applyFont="1" applyFill="1" applyBorder="1" applyAlignment="1">
      <alignment horizontal="center"/>
    </xf>
    <xf numFmtId="49" fontId="21" fillId="2" borderId="5" xfId="5" applyNumberFormat="1" applyFont="1" applyFill="1" applyBorder="1" applyAlignment="1"/>
    <xf numFmtId="165" fontId="21" fillId="2" borderId="5" xfId="5" applyNumberFormat="1" applyFont="1" applyFill="1" applyBorder="1" applyAlignment="1">
      <alignment horizontal="center"/>
    </xf>
    <xf numFmtId="167" fontId="21" fillId="2" borderId="5" xfId="5" applyNumberFormat="1" applyFont="1" applyFill="1" applyBorder="1" applyAlignment="1">
      <alignment horizontal="center"/>
    </xf>
    <xf numFmtId="49" fontId="18" fillId="0" borderId="1" xfId="0" applyNumberFormat="1" applyFont="1" applyFill="1" applyBorder="1" applyAlignment="1">
      <alignment horizontal="left" wrapText="1"/>
    </xf>
    <xf numFmtId="49" fontId="17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21" fillId="0" borderId="5" xfId="5" applyNumberFormat="1" applyFont="1" applyFill="1" applyBorder="1" applyAlignment="1"/>
    <xf numFmtId="165" fontId="21" fillId="0" borderId="5" xfId="5" applyNumberFormat="1" applyFont="1" applyFill="1" applyBorder="1" applyAlignment="1">
      <alignment horizontal="center"/>
    </xf>
    <xf numFmtId="0" fontId="26" fillId="0" borderId="0" xfId="8" applyFont="1" applyFill="1" applyAlignment="1">
      <alignment vertical="center" wrapText="1"/>
    </xf>
    <xf numFmtId="0" fontId="51" fillId="0" borderId="9" xfId="8" applyFont="1" applyBorder="1" applyAlignment="1">
      <alignment horizontal="center" vertical="center" wrapText="1"/>
    </xf>
    <xf numFmtId="0" fontId="25" fillId="0" borderId="0" xfId="8" applyFont="1" applyAlignment="1">
      <alignment horizontal="left" vertical="center"/>
    </xf>
    <xf numFmtId="0" fontId="23" fillId="0" borderId="0" xfId="194" applyFont="1" applyBorder="1"/>
    <xf numFmtId="0" fontId="23" fillId="0" borderId="0" xfId="194" applyFont="1" applyBorder="1" applyAlignment="1">
      <alignment horizontal="left"/>
    </xf>
    <xf numFmtId="167" fontId="48" fillId="0" borderId="5" xfId="194" applyNumberFormat="1" applyFont="1" applyBorder="1" applyAlignment="1">
      <alignment horizontal="center"/>
    </xf>
    <xf numFmtId="165" fontId="48" fillId="0" borderId="5" xfId="194" applyNumberFormat="1" applyFont="1" applyBorder="1" applyAlignment="1">
      <alignment horizontal="center"/>
    </xf>
    <xf numFmtId="0" fontId="47" fillId="0" borderId="7" xfId="194" applyFont="1" applyBorder="1" applyAlignment="1">
      <alignment horizontal="left" wrapText="1"/>
    </xf>
    <xf numFmtId="49" fontId="50" fillId="0" borderId="59" xfId="194" applyNumberFormat="1" applyFont="1" applyBorder="1" applyAlignment="1">
      <alignment horizontal="center" vertical="justify"/>
    </xf>
    <xf numFmtId="0" fontId="48" fillId="0" borderId="0" xfId="194" applyFont="1" applyBorder="1"/>
    <xf numFmtId="0" fontId="48" fillId="0" borderId="0" xfId="194" applyFont="1" applyBorder="1" applyAlignment="1">
      <alignment horizontal="left"/>
    </xf>
    <xf numFmtId="49" fontId="47" fillId="0" borderId="10" xfId="194" applyNumberFormat="1" applyFont="1" applyBorder="1" applyAlignment="1">
      <alignment horizontal="left" wrapText="1"/>
    </xf>
    <xf numFmtId="49" fontId="47" fillId="0" borderId="59" xfId="194" applyNumberFormat="1" applyFont="1" applyBorder="1" applyAlignment="1">
      <alignment horizontal="center" vertical="center"/>
    </xf>
    <xf numFmtId="0" fontId="47" fillId="0" borderId="6" xfId="194" applyFont="1" applyBorder="1" applyAlignment="1">
      <alignment horizontal="left" vertical="top" wrapText="1"/>
    </xf>
    <xf numFmtId="49" fontId="47" fillId="0" borderId="5" xfId="194" applyNumberFormat="1" applyFont="1" applyBorder="1" applyAlignment="1">
      <alignment horizontal="center" vertical="center"/>
    </xf>
    <xf numFmtId="0" fontId="47" fillId="0" borderId="60" xfId="194" applyFont="1" applyBorder="1" applyAlignment="1">
      <alignment horizontal="left" vertical="top" wrapText="1"/>
    </xf>
    <xf numFmtId="49" fontId="47" fillId="0" borderId="61" xfId="194" applyNumberFormat="1" applyFont="1" applyBorder="1" applyAlignment="1">
      <alignment horizontal="center" vertical="center"/>
    </xf>
    <xf numFmtId="0" fontId="49" fillId="0" borderId="0" xfId="194" applyFont="1" applyBorder="1"/>
    <xf numFmtId="0" fontId="49" fillId="0" borderId="0" xfId="194" applyFont="1" applyBorder="1" applyAlignment="1">
      <alignment horizontal="left"/>
    </xf>
    <xf numFmtId="167" fontId="49" fillId="0" borderId="5" xfId="194" applyNumberFormat="1" applyFont="1" applyBorder="1" applyAlignment="1">
      <alignment horizontal="center"/>
    </xf>
    <xf numFmtId="0" fontId="50" fillId="0" borderId="56" xfId="194" applyFont="1" applyBorder="1" applyAlignment="1">
      <alignment horizontal="left" vertical="top" wrapText="1"/>
    </xf>
    <xf numFmtId="49" fontId="50" fillId="0" borderId="57" xfId="194" applyNumberFormat="1" applyFont="1" applyBorder="1" applyAlignment="1">
      <alignment horizontal="center" vertical="center"/>
    </xf>
    <xf numFmtId="0" fontId="47" fillId="0" borderId="56" xfId="194" applyFont="1" applyBorder="1" applyAlignment="1">
      <alignment horizontal="left" vertical="top" wrapText="1"/>
    </xf>
    <xf numFmtId="49" fontId="47" fillId="0" borderId="57" xfId="194" applyNumberFormat="1" applyFont="1" applyBorder="1" applyAlignment="1">
      <alignment horizontal="center" vertical="center"/>
    </xf>
    <xf numFmtId="0" fontId="50" fillId="0" borderId="58" xfId="194" applyFont="1" applyBorder="1" applyAlignment="1">
      <alignment horizontal="left" vertical="top" wrapText="1"/>
    </xf>
    <xf numFmtId="0" fontId="53" fillId="0" borderId="0" xfId="194" applyFont="1" applyBorder="1"/>
    <xf numFmtId="0" fontId="53" fillId="0" borderId="0" xfId="194" applyFont="1" applyBorder="1" applyAlignment="1">
      <alignment horizontal="left"/>
    </xf>
    <xf numFmtId="167" fontId="49" fillId="0" borderId="8" xfId="194" applyNumberFormat="1" applyFont="1" applyBorder="1" applyAlignment="1">
      <alignment horizontal="center"/>
    </xf>
    <xf numFmtId="167" fontId="49" fillId="0" borderId="8" xfId="194" applyNumberFormat="1" applyFont="1" applyFill="1" applyBorder="1" applyAlignment="1">
      <alignment horizontal="center"/>
    </xf>
    <xf numFmtId="49" fontId="50" fillId="0" borderId="5" xfId="194" applyNumberFormat="1" applyFont="1" applyFill="1" applyBorder="1" applyAlignment="1">
      <alignment horizontal="left" vertical="center" wrapText="1"/>
    </xf>
    <xf numFmtId="49" fontId="47" fillId="0" borderId="56" xfId="194" applyNumberFormat="1" applyFont="1" applyBorder="1" applyAlignment="1">
      <alignment horizontal="center" vertical="center"/>
    </xf>
    <xf numFmtId="167" fontId="49" fillId="0" borderId="5" xfId="194" applyNumberFormat="1" applyFont="1" applyFill="1" applyBorder="1" applyAlignment="1">
      <alignment horizontal="center"/>
    </xf>
    <xf numFmtId="49" fontId="47" fillId="0" borderId="5" xfId="194" applyNumberFormat="1" applyFont="1" applyFill="1" applyBorder="1" applyAlignment="1">
      <alignment horizontal="left" wrapText="1"/>
    </xf>
    <xf numFmtId="49" fontId="47" fillId="0" borderId="56" xfId="194" applyNumberFormat="1" applyFont="1" applyFill="1" applyBorder="1" applyAlignment="1">
      <alignment horizontal="center" vertical="center"/>
    </xf>
    <xf numFmtId="167" fontId="49" fillId="0" borderId="9" xfId="194" applyNumberFormat="1" applyFont="1" applyBorder="1" applyAlignment="1">
      <alignment horizontal="center"/>
    </xf>
    <xf numFmtId="49" fontId="47" fillId="0" borderId="61" xfId="194" applyNumberFormat="1" applyFont="1" applyFill="1" applyBorder="1" applyAlignment="1">
      <alignment horizontal="left" wrapText="1"/>
    </xf>
    <xf numFmtId="167" fontId="49" fillId="0" borderId="56" xfId="194" applyNumberFormat="1" applyFont="1" applyBorder="1" applyAlignment="1">
      <alignment horizontal="center"/>
    </xf>
    <xf numFmtId="167" fontId="49" fillId="0" borderId="56" xfId="194" applyNumberFormat="1" applyFont="1" applyFill="1" applyBorder="1" applyAlignment="1">
      <alignment horizontal="center"/>
    </xf>
    <xf numFmtId="49" fontId="47" fillId="0" borderId="57" xfId="194" applyNumberFormat="1" applyFont="1" applyFill="1" applyBorder="1" applyAlignment="1">
      <alignment horizontal="left" wrapText="1"/>
    </xf>
    <xf numFmtId="49" fontId="47" fillId="0" borderId="57" xfId="194" applyNumberFormat="1" applyFont="1" applyFill="1" applyBorder="1" applyAlignment="1">
      <alignment horizontal="center" vertical="center"/>
    </xf>
    <xf numFmtId="49" fontId="47" fillId="0" borderId="56" xfId="194" applyNumberFormat="1" applyFont="1" applyFill="1" applyBorder="1" applyAlignment="1">
      <alignment horizontal="left" wrapText="1"/>
    </xf>
    <xf numFmtId="0" fontId="47" fillId="0" borderId="8" xfId="194" applyFont="1" applyBorder="1" applyAlignment="1">
      <alignment horizontal="left" wrapText="1"/>
    </xf>
    <xf numFmtId="0" fontId="47" fillId="0" borderId="59" xfId="194" applyFont="1" applyBorder="1" applyAlignment="1">
      <alignment horizontal="center" vertical="justify"/>
    </xf>
    <xf numFmtId="0" fontId="47" fillId="0" borderId="8" xfId="194" applyFont="1" applyBorder="1" applyAlignment="1">
      <alignment horizontal="left" vertical="top" wrapText="1"/>
    </xf>
    <xf numFmtId="167" fontId="49" fillId="0" borderId="58" xfId="194" applyNumberFormat="1" applyFont="1" applyBorder="1" applyAlignment="1">
      <alignment horizontal="center"/>
    </xf>
    <xf numFmtId="1" fontId="52" fillId="0" borderId="5" xfId="194" applyNumberFormat="1" applyFont="1" applyBorder="1" applyAlignment="1">
      <alignment horizontal="center"/>
    </xf>
    <xf numFmtId="49" fontId="52" fillId="0" borderId="5" xfId="194" applyNumberFormat="1" applyFont="1" applyBorder="1" applyAlignment="1">
      <alignment horizontal="center"/>
    </xf>
    <xf numFmtId="49" fontId="52" fillId="0" borderId="5" xfId="194" applyNumberFormat="1" applyFont="1" applyBorder="1" applyAlignment="1">
      <alignment horizontal="center" vertical="top"/>
    </xf>
    <xf numFmtId="0" fontId="26" fillId="0" borderId="62" xfId="194" applyFont="1" applyBorder="1" applyAlignment="1"/>
    <xf numFmtId="0" fontId="26" fillId="0" borderId="0" xfId="194" applyFont="1" applyBorder="1" applyAlignment="1"/>
    <xf numFmtId="0" fontId="51" fillId="0" borderId="0" xfId="194" applyFont="1" applyBorder="1" applyAlignment="1">
      <alignment horizontal="left" wrapText="1"/>
    </xf>
    <xf numFmtId="0" fontId="36" fillId="0" borderId="0" xfId="194" applyBorder="1" applyAlignment="1"/>
    <xf numFmtId="0" fontId="54" fillId="0" borderId="0" xfId="194" applyFont="1" applyBorder="1" applyAlignment="1">
      <alignment horizontal="left"/>
    </xf>
    <xf numFmtId="0" fontId="49" fillId="0" borderId="0" xfId="8" applyFont="1" applyAlignment="1"/>
    <xf numFmtId="49" fontId="53" fillId="0" borderId="10" xfId="194" applyNumberFormat="1" applyFont="1" applyBorder="1" applyAlignment="1">
      <alignment horizontal="left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16" fillId="0" borderId="11" xfId="0" applyNumberFormat="1" applyFont="1" applyFill="1" applyBorder="1" applyAlignment="1">
      <alignment horizontal="center" vertical="top" wrapText="1"/>
    </xf>
    <xf numFmtId="0" fontId="17" fillId="0" borderId="5" xfId="0" applyNumberFormat="1" applyFont="1" applyFill="1" applyBorder="1" applyAlignment="1">
      <alignment horizontal="left" wrapText="1"/>
    </xf>
    <xf numFmtId="0" fontId="18" fillId="0" borderId="5" xfId="0" applyNumberFormat="1" applyFont="1" applyFill="1" applyBorder="1" applyAlignment="1">
      <alignment horizontal="left" wrapText="1"/>
    </xf>
    <xf numFmtId="165" fontId="17" fillId="0" borderId="5" xfId="0" applyNumberFormat="1" applyFont="1" applyFill="1" applyBorder="1" applyAlignment="1">
      <alignment horizontal="right" wrapText="1"/>
    </xf>
    <xf numFmtId="165" fontId="18" fillId="0" borderId="5" xfId="0" applyNumberFormat="1" applyFont="1" applyFill="1" applyBorder="1" applyAlignment="1">
      <alignment horizontal="right" wrapText="1"/>
    </xf>
    <xf numFmtId="0" fontId="12" fillId="0" borderId="5" xfId="297" applyFill="1" applyBorder="1"/>
    <xf numFmtId="49" fontId="21" fillId="0" borderId="5" xfId="5" applyNumberFormat="1" applyFont="1" applyFill="1" applyBorder="1" applyAlignment="1">
      <alignment horizontal="left"/>
    </xf>
    <xf numFmtId="49" fontId="12" fillId="0" borderId="5" xfId="297" applyNumberFormat="1" applyFill="1" applyBorder="1"/>
    <xf numFmtId="0" fontId="32" fillId="0" borderId="5" xfId="5" applyFont="1" applyFill="1" applyBorder="1" applyAlignment="1">
      <alignment horizontal="left" vertical="top" wrapText="1"/>
    </xf>
    <xf numFmtId="1" fontId="21" fillId="0" borderId="5" xfId="5" applyNumberFormat="1" applyFont="1" applyFill="1" applyBorder="1" applyAlignment="1">
      <alignment horizontal="left" vertical="top" wrapText="1"/>
    </xf>
    <xf numFmtId="49" fontId="21" fillId="0" borderId="5" xfId="5" applyNumberFormat="1" applyFont="1" applyFill="1" applyBorder="1" applyAlignment="1"/>
    <xf numFmtId="0" fontId="21" fillId="0" borderId="5" xfId="300" applyFont="1" applyFill="1" applyBorder="1" applyAlignment="1">
      <alignment horizontal="left" vertical="top" wrapText="1"/>
    </xf>
    <xf numFmtId="49" fontId="18" fillId="0" borderId="5" xfId="298" applyNumberFormat="1" applyFont="1" applyFill="1" applyBorder="1" applyAlignment="1">
      <alignment horizontal="left" wrapText="1"/>
    </xf>
    <xf numFmtId="49" fontId="21" fillId="0" borderId="5" xfId="5" applyNumberFormat="1" applyFont="1" applyFill="1" applyBorder="1" applyAlignment="1">
      <alignment horizontal="left"/>
    </xf>
    <xf numFmtId="49" fontId="12" fillId="0" borderId="5" xfId="301" applyNumberFormat="1" applyFill="1" applyBorder="1"/>
    <xf numFmtId="0" fontId="32" fillId="0" borderId="5" xfId="5" applyFont="1" applyFill="1" applyBorder="1" applyAlignment="1">
      <alignment horizontal="left" vertical="top" wrapText="1"/>
    </xf>
    <xf numFmtId="1" fontId="21" fillId="0" borderId="5" xfId="5" applyNumberFormat="1" applyFont="1" applyFill="1" applyBorder="1" applyAlignment="1">
      <alignment horizontal="left" vertical="top" wrapText="1"/>
    </xf>
    <xf numFmtId="49" fontId="21" fillId="0" borderId="5" xfId="5" applyNumberFormat="1" applyFont="1" applyFill="1" applyBorder="1" applyAlignment="1"/>
    <xf numFmtId="49" fontId="18" fillId="0" borderId="5" xfId="298" applyNumberFormat="1" applyFont="1" applyFill="1" applyBorder="1" applyAlignment="1">
      <alignment horizontal="left" wrapText="1"/>
    </xf>
    <xf numFmtId="0" fontId="27" fillId="5" borderId="5" xfId="1" applyFont="1" applyFill="1" applyBorder="1" applyAlignment="1">
      <alignment horizontal="center" vertical="top"/>
    </xf>
    <xf numFmtId="0" fontId="21" fillId="5" borderId="5" xfId="1" applyFont="1" applyFill="1" applyBorder="1" applyAlignment="1">
      <alignment horizontal="center" vertical="top"/>
    </xf>
    <xf numFmtId="0" fontId="21" fillId="6" borderId="5" xfId="1" applyFont="1" applyFill="1" applyBorder="1" applyAlignment="1">
      <alignment horizontal="center" vertical="top"/>
    </xf>
    <xf numFmtId="0" fontId="27" fillId="5" borderId="5" xfId="1" applyFont="1" applyFill="1" applyBorder="1" applyAlignment="1">
      <alignment horizontal="justify" vertical="top" wrapText="1"/>
    </xf>
    <xf numFmtId="0" fontId="21" fillId="5" borderId="5" xfId="1" applyFont="1" applyFill="1" applyBorder="1" applyAlignment="1">
      <alignment horizontal="justify" vertical="top" wrapText="1"/>
    </xf>
    <xf numFmtId="0" fontId="27" fillId="6" borderId="5" xfId="1" applyFont="1" applyFill="1" applyBorder="1" applyAlignment="1">
      <alignment horizontal="justify" vertical="top" wrapText="1"/>
    </xf>
    <xf numFmtId="49" fontId="33" fillId="7" borderId="1" xfId="304" applyNumberFormat="1" applyFont="1" applyFill="1" applyBorder="1" applyProtection="1">
      <alignment horizontal="center"/>
    </xf>
    <xf numFmtId="0" fontId="33" fillId="7" borderId="16" xfId="303" applyNumberFormat="1" applyFont="1" applyFill="1" applyAlignment="1" applyProtection="1">
      <alignment wrapText="1"/>
    </xf>
    <xf numFmtId="49" fontId="33" fillId="0" borderId="1" xfId="304" applyNumberFormat="1" applyFont="1" applyBorder="1" applyProtection="1">
      <alignment horizontal="center"/>
    </xf>
    <xf numFmtId="0" fontId="33" fillId="0" borderId="16" xfId="303" applyNumberFormat="1" applyFont="1" applyAlignment="1" applyProtection="1">
      <alignment wrapText="1"/>
    </xf>
    <xf numFmtId="49" fontId="33" fillId="6" borderId="1" xfId="304" applyNumberFormat="1" applyFont="1" applyFill="1" applyBorder="1" applyProtection="1">
      <alignment horizontal="center"/>
    </xf>
    <xf numFmtId="0" fontId="33" fillId="6" borderId="16" xfId="303" applyNumberFormat="1" applyFont="1" applyFill="1" applyAlignment="1" applyProtection="1">
      <alignment wrapText="1"/>
    </xf>
    <xf numFmtId="49" fontId="33" fillId="8" borderId="1" xfId="304" applyNumberFormat="1" applyFont="1" applyFill="1" applyBorder="1" applyProtection="1">
      <alignment horizontal="center"/>
    </xf>
    <xf numFmtId="0" fontId="33" fillId="8" borderId="16" xfId="303" applyNumberFormat="1" applyFont="1" applyFill="1" applyAlignment="1" applyProtection="1">
      <alignment wrapText="1"/>
    </xf>
    <xf numFmtId="49" fontId="27" fillId="2" borderId="5" xfId="5" applyNumberFormat="1" applyFont="1" applyFill="1" applyBorder="1" applyAlignment="1">
      <alignment horizontal="left" wrapText="1"/>
    </xf>
    <xf numFmtId="49" fontId="10" fillId="0" borderId="5" xfId="297" applyNumberFormat="1" applyFont="1" applyFill="1" applyBorder="1"/>
    <xf numFmtId="49" fontId="9" fillId="0" borderId="5" xfId="297" applyNumberFormat="1" applyFont="1" applyFill="1" applyBorder="1"/>
    <xf numFmtId="0" fontId="21" fillId="2" borderId="5" xfId="5" applyNumberFormat="1" applyFont="1" applyFill="1" applyBorder="1" applyAlignment="1">
      <alignment horizontal="left" vertical="top" wrapText="1"/>
    </xf>
    <xf numFmtId="1" fontId="21" fillId="2" borderId="9" xfId="5" applyNumberFormat="1" applyFont="1" applyFill="1" applyBorder="1" applyAlignment="1">
      <alignment horizontal="left" vertical="top" wrapText="1"/>
    </xf>
    <xf numFmtId="49" fontId="21" fillId="2" borderId="9" xfId="5" applyNumberFormat="1" applyFont="1" applyFill="1" applyBorder="1" applyAlignment="1">
      <alignment horizontal="left"/>
    </xf>
    <xf numFmtId="49" fontId="18" fillId="0" borderId="11" xfId="0" applyNumberFormat="1" applyFont="1" applyFill="1" applyBorder="1" applyAlignment="1">
      <alignment horizontal="left" wrapText="1"/>
    </xf>
    <xf numFmtId="49" fontId="21" fillId="2" borderId="9" xfId="5" applyNumberFormat="1" applyFont="1" applyFill="1" applyBorder="1" applyAlignment="1"/>
    <xf numFmtId="165" fontId="21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49" fontId="8" fillId="0" borderId="5" xfId="297" applyNumberFormat="1" applyFont="1" applyFill="1" applyBorder="1"/>
    <xf numFmtId="170" fontId="33" fillId="0" borderId="5" xfId="0" applyNumberFormat="1" applyFont="1" applyFill="1" applyBorder="1" applyAlignment="1">
      <alignment horizontal="center" vertical="top" wrapText="1"/>
    </xf>
    <xf numFmtId="168" fontId="29" fillId="2" borderId="5" xfId="3" applyNumberFormat="1" applyFont="1" applyFill="1" applyBorder="1" applyAlignment="1">
      <alignment vertical="center" wrapText="1"/>
    </xf>
    <xf numFmtId="168" fontId="26" fillId="2" borderId="5" xfId="3" applyNumberFormat="1" applyFont="1" applyFill="1" applyBorder="1" applyAlignment="1">
      <alignment vertical="center" wrapText="1"/>
    </xf>
    <xf numFmtId="168" fontId="26" fillId="2" borderId="5" xfId="0" applyNumberFormat="1" applyFont="1" applyFill="1" applyBorder="1" applyAlignment="1"/>
    <xf numFmtId="49" fontId="27" fillId="0" borderId="5" xfId="5" applyNumberFormat="1" applyFont="1" applyFill="1" applyBorder="1" applyAlignment="1">
      <alignment horizontal="left"/>
    </xf>
    <xf numFmtId="49" fontId="7" fillId="0" borderId="5" xfId="297" applyNumberFormat="1" applyFont="1" applyFill="1" applyBorder="1"/>
    <xf numFmtId="164" fontId="33" fillId="0" borderId="5" xfId="0" applyNumberFormat="1" applyFont="1" applyFill="1" applyBorder="1" applyAlignment="1">
      <alignment vertical="top" wrapText="1"/>
    </xf>
    <xf numFmtId="0" fontId="21" fillId="2" borderId="0" xfId="6" applyFont="1" applyFill="1" applyAlignment="1" applyProtection="1">
      <alignment horizontal="left" vertical="top" wrapText="1"/>
      <protection locked="0"/>
    </xf>
    <xf numFmtId="49" fontId="6" fillId="0" borderId="5" xfId="297" applyNumberFormat="1" applyFont="1" applyFill="1" applyBorder="1"/>
    <xf numFmtId="164" fontId="33" fillId="0" borderId="0" xfId="0" applyNumberFormat="1" applyFont="1" applyFill="1" applyAlignment="1">
      <alignment vertical="top" wrapText="1"/>
    </xf>
    <xf numFmtId="49" fontId="5" fillId="0" borderId="5" xfId="301" applyNumberFormat="1" applyFont="1" applyFill="1" applyBorder="1"/>
    <xf numFmtId="49" fontId="5" fillId="0" borderId="5" xfId="297" applyNumberFormat="1" applyFont="1" applyFill="1" applyBorder="1"/>
    <xf numFmtId="49" fontId="4" fillId="0" borderId="5" xfId="297" applyNumberFormat="1" applyFont="1" applyFill="1" applyBorder="1"/>
    <xf numFmtId="0" fontId="33" fillId="0" borderId="1" xfId="5" applyNumberFormat="1" applyFont="1" applyFill="1" applyBorder="1" applyAlignment="1">
      <alignment horizontal="left" wrapText="1"/>
    </xf>
    <xf numFmtId="0" fontId="32" fillId="0" borderId="0" xfId="0" applyNumberFormat="1" applyFont="1" applyAlignment="1">
      <alignment wrapText="1"/>
    </xf>
    <xf numFmtId="0" fontId="32" fillId="0" borderId="5" xfId="0" applyNumberFormat="1" applyFont="1" applyBorder="1" applyAlignment="1">
      <alignment wrapText="1"/>
    </xf>
    <xf numFmtId="49" fontId="3" fillId="0" borderId="5" xfId="297" applyNumberFormat="1" applyFont="1" applyFill="1" applyBorder="1"/>
    <xf numFmtId="165" fontId="27" fillId="0" borderId="5" xfId="5" applyNumberFormat="1" applyFont="1" applyFill="1" applyBorder="1" applyAlignment="1">
      <alignment horizontal="center"/>
    </xf>
    <xf numFmtId="170" fontId="72" fillId="0" borderId="5" xfId="0" applyNumberFormat="1" applyFont="1" applyFill="1" applyBorder="1" applyAlignment="1">
      <alignment horizontal="center" vertical="top" wrapText="1"/>
    </xf>
    <xf numFmtId="164" fontId="72" fillId="0" borderId="5" xfId="0" applyNumberFormat="1" applyFont="1" applyFill="1" applyBorder="1" applyAlignment="1">
      <alignment vertical="top" wrapText="1"/>
    </xf>
    <xf numFmtId="49" fontId="2" fillId="0" borderId="5" xfId="297" applyNumberFormat="1" applyFont="1" applyFill="1" applyBorder="1"/>
    <xf numFmtId="164" fontId="33" fillId="0" borderId="10" xfId="0" applyNumberFormat="1" applyFont="1" applyFill="1" applyBorder="1" applyAlignment="1">
      <alignment vertical="top" wrapText="1"/>
    </xf>
    <xf numFmtId="164" fontId="33" fillId="0" borderId="8" xfId="0" applyNumberFormat="1" applyFont="1" applyFill="1" applyBorder="1" applyAlignment="1">
      <alignment vertical="top" wrapText="1"/>
    </xf>
    <xf numFmtId="49" fontId="1" fillId="0" borderId="5" xfId="297" applyNumberFormat="1" applyFont="1" applyFill="1" applyBorder="1"/>
    <xf numFmtId="164" fontId="25" fillId="0" borderId="0" xfId="0" applyFont="1" applyFill="1" applyAlignment="1">
      <alignment horizontal="center" vertical="top" wrapText="1"/>
    </xf>
    <xf numFmtId="164" fontId="24" fillId="0" borderId="5" xfId="0" applyFont="1" applyFill="1" applyBorder="1" applyAlignment="1">
      <alignment horizontal="center" vertical="center"/>
    </xf>
    <xf numFmtId="165" fontId="24" fillId="0" borderId="5" xfId="0" applyNumberFormat="1" applyFont="1" applyFill="1" applyBorder="1" applyAlignment="1">
      <alignment horizontal="center" vertical="center"/>
    </xf>
    <xf numFmtId="165" fontId="23" fillId="0" borderId="0" xfId="0" applyNumberFormat="1" applyFont="1" applyFill="1" applyBorder="1" applyAlignment="1">
      <alignment horizontal="right" vertical="top" wrapText="1"/>
    </xf>
    <xf numFmtId="165" fontId="23" fillId="0" borderId="0" xfId="0" applyNumberFormat="1" applyFont="1" applyFill="1" applyBorder="1" applyAlignment="1">
      <alignment horizontal="right" vertical="top"/>
    </xf>
    <xf numFmtId="0" fontId="19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5" fillId="0" borderId="0" xfId="0" applyNumberFormat="1" applyFont="1" applyFill="1" applyAlignment="1">
      <alignment horizontal="center" vertical="top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49" fillId="0" borderId="0" xfId="194" applyFont="1" applyFill="1" applyBorder="1" applyAlignment="1">
      <alignment horizontal="center" vertical="center" wrapText="1"/>
    </xf>
    <xf numFmtId="0" fontId="53" fillId="0" borderId="0" xfId="8" applyFont="1" applyFill="1" applyAlignment="1">
      <alignment horizontal="right" wrapText="1"/>
    </xf>
    <xf numFmtId="0" fontId="52" fillId="0" borderId="0" xfId="8" applyFont="1" applyFill="1" applyAlignment="1">
      <alignment horizontal="right"/>
    </xf>
    <xf numFmtId="0" fontId="49" fillId="0" borderId="5" xfId="194" applyFont="1" applyBorder="1" applyAlignment="1">
      <alignment horizontal="center" vertical="center"/>
    </xf>
    <xf numFmtId="0" fontId="50" fillId="0" borderId="5" xfId="194" applyFont="1" applyBorder="1" applyAlignment="1">
      <alignment horizontal="center" vertical="center" wrapText="1"/>
    </xf>
    <xf numFmtId="0" fontId="52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26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3;&#1088;&#1072;&#1095;&#1077;&#1074;&#1072;/&#1056;&#1077;&#1096;&#1077;&#1085;&#1080;&#1077;%20&#1089;&#1087;%20&#1043;&#1088;&#1072;&#1095;&#1077;&#1074;&#1072;/&#1055;&#1103;&#1090;&#1080;&#1085;&#1072;%20&#1089;%20&#1089;/&#1056;&#1077;&#1096;&#1077;&#1085;&#1080;&#1077;%20&#1086;&#1073;%20&#1080;&#1089;&#1087;&#1086;&#1083;&#1085;&#1077;&#1085;&#1080;&#1080;%202021%20&#1075;&#1086;&#1076;/&#1055;&#1088;&#1080;&#1083;&#1086;&#1078;&#1077;&#1085;&#1080;&#1077;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2"/>
    </sheetNames>
    <sheetDataSet>
      <sheetData sheetId="0">
        <row r="76">
          <cell r="A76" t="str">
            <v>Муниципальная программа «Комплексное развитие транспортной инфраструктуры Пятинского сельского поселения Ромодановского муниципального района Республики Мордовия на 2018- 2030 года"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view="pageBreakPreview" zoomScaleSheetLayoutView="100" workbookViewId="0">
      <selection activeCell="C1" sqref="C1:E5"/>
    </sheetView>
  </sheetViews>
  <sheetFormatPr defaultRowHeight="12.75"/>
  <cols>
    <col min="1" max="1" width="24.332031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>
      <c r="B1" s="6"/>
      <c r="C1" s="179" t="s">
        <v>222</v>
      </c>
      <c r="D1" s="180"/>
      <c r="E1" s="180"/>
    </row>
    <row r="2" spans="1:8" ht="15">
      <c r="B2" s="6"/>
      <c r="C2" s="180"/>
      <c r="D2" s="180"/>
      <c r="E2" s="180"/>
    </row>
    <row r="3" spans="1:8" ht="15">
      <c r="B3" s="6"/>
      <c r="C3" s="180"/>
      <c r="D3" s="180"/>
      <c r="E3" s="180"/>
    </row>
    <row r="4" spans="1:8" ht="33.75" customHeight="1">
      <c r="B4" s="6"/>
      <c r="C4" s="180"/>
      <c r="D4" s="180"/>
      <c r="E4" s="180"/>
    </row>
    <row r="5" spans="1:8" ht="50.25" customHeight="1">
      <c r="C5" s="180"/>
      <c r="D5" s="180"/>
      <c r="E5" s="180"/>
    </row>
    <row r="6" spans="1:8" ht="63" customHeight="1">
      <c r="A6" s="176" t="s">
        <v>157</v>
      </c>
      <c r="B6" s="176"/>
      <c r="C6" s="176"/>
      <c r="D6" s="176"/>
      <c r="E6" s="176"/>
    </row>
    <row r="7" spans="1:8">
      <c r="A7" s="11"/>
      <c r="B7" s="12"/>
      <c r="C7" s="12"/>
      <c r="D7" s="12"/>
      <c r="E7" s="13" t="s">
        <v>1</v>
      </c>
    </row>
    <row r="8" spans="1:8" s="16" customFormat="1">
      <c r="A8" s="177" t="s">
        <v>23</v>
      </c>
      <c r="B8" s="177" t="s">
        <v>2</v>
      </c>
      <c r="C8" s="178" t="s">
        <v>7</v>
      </c>
      <c r="D8" s="178"/>
      <c r="E8" s="178"/>
      <c r="F8" s="14"/>
      <c r="G8" s="15"/>
    </row>
    <row r="9" spans="1:8" s="16" customFormat="1" ht="16.5" customHeight="1">
      <c r="A9" s="177"/>
      <c r="B9" s="177"/>
      <c r="C9" s="24" t="s">
        <v>26</v>
      </c>
      <c r="D9" s="24" t="s">
        <v>27</v>
      </c>
      <c r="E9" s="24" t="s">
        <v>28</v>
      </c>
      <c r="F9" s="14"/>
      <c r="G9" s="15"/>
      <c r="H9" s="14"/>
    </row>
    <row r="10" spans="1:8" s="18" customFormat="1">
      <c r="A10" s="17">
        <v>1</v>
      </c>
      <c r="B10" s="17">
        <v>2</v>
      </c>
      <c r="C10" s="17" t="s">
        <v>10</v>
      </c>
      <c r="D10" s="17" t="s">
        <v>11</v>
      </c>
      <c r="E10" s="17" t="s">
        <v>12</v>
      </c>
      <c r="F10" s="14"/>
      <c r="G10" s="15"/>
    </row>
    <row r="11" spans="1:8" s="21" customFormat="1" ht="15.75">
      <c r="A11" s="127" t="s">
        <v>29</v>
      </c>
      <c r="B11" s="130" t="s">
        <v>30</v>
      </c>
      <c r="C11" s="153">
        <f>C13+C21+C26+C19</f>
        <v>1041.7</v>
      </c>
      <c r="D11" s="27">
        <f>D13+D21+D26</f>
        <v>359.6</v>
      </c>
      <c r="E11" s="27">
        <f>E13+E21+E26</f>
        <v>362.8</v>
      </c>
      <c r="F11" s="19"/>
      <c r="G11" s="20"/>
    </row>
    <row r="12" spans="1:8" s="21" customFormat="1" ht="30">
      <c r="A12" s="128" t="s">
        <v>31</v>
      </c>
      <c r="B12" s="131" t="s">
        <v>32</v>
      </c>
      <c r="C12" s="154">
        <f>C11</f>
        <v>1041.7</v>
      </c>
      <c r="D12" s="25">
        <f>D11</f>
        <v>359.6</v>
      </c>
      <c r="E12" s="25">
        <f>E11</f>
        <v>362.8</v>
      </c>
      <c r="F12" s="19"/>
      <c r="G12" s="20"/>
    </row>
    <row r="13" spans="1:8" s="21" customFormat="1" ht="28.5">
      <c r="A13" s="129" t="s">
        <v>129</v>
      </c>
      <c r="B13" s="132" t="s">
        <v>144</v>
      </c>
      <c r="C13" s="154">
        <f>C14+C16</f>
        <v>462.9</v>
      </c>
      <c r="D13" s="25">
        <f t="shared" ref="D13:E13" si="0">D14+D16</f>
        <v>0</v>
      </c>
      <c r="E13" s="25">
        <f t="shared" si="0"/>
        <v>0</v>
      </c>
      <c r="F13" s="19"/>
      <c r="G13" s="20"/>
    </row>
    <row r="14" spans="1:8" s="21" customFormat="1" ht="15.75">
      <c r="A14" s="133" t="s">
        <v>130</v>
      </c>
      <c r="B14" s="134" t="s">
        <v>145</v>
      </c>
      <c r="C14" s="155">
        <f>C15</f>
        <v>0</v>
      </c>
      <c r="D14" s="26">
        <f>D15</f>
        <v>0</v>
      </c>
      <c r="E14" s="26">
        <f>E15</f>
        <v>0</v>
      </c>
      <c r="F14" s="19"/>
      <c r="G14" s="20"/>
    </row>
    <row r="15" spans="1:8" s="21" customFormat="1" ht="45">
      <c r="A15" s="135" t="s">
        <v>171</v>
      </c>
      <c r="B15" s="136" t="s">
        <v>170</v>
      </c>
      <c r="C15" s="155"/>
      <c r="D15" s="26"/>
      <c r="E15" s="26"/>
      <c r="F15" s="19"/>
      <c r="G15" s="20"/>
    </row>
    <row r="16" spans="1:8" s="21" customFormat="1" ht="30">
      <c r="A16" s="133" t="s">
        <v>131</v>
      </c>
      <c r="B16" s="134" t="s">
        <v>146</v>
      </c>
      <c r="C16" s="155">
        <f>C17</f>
        <v>462.9</v>
      </c>
      <c r="D16" s="26">
        <f>D17</f>
        <v>0</v>
      </c>
      <c r="E16" s="26">
        <f>E17</f>
        <v>0</v>
      </c>
      <c r="F16" s="19"/>
      <c r="G16" s="20"/>
    </row>
    <row r="17" spans="1:7" s="21" customFormat="1" ht="30">
      <c r="A17" s="135" t="s">
        <v>132</v>
      </c>
      <c r="B17" s="136" t="s">
        <v>147</v>
      </c>
      <c r="C17" s="155">
        <v>462.9</v>
      </c>
      <c r="D17" s="26"/>
      <c r="E17" s="26"/>
      <c r="F17" s="19"/>
      <c r="G17" s="20"/>
    </row>
    <row r="18" spans="1:7" s="21" customFormat="1" ht="30">
      <c r="A18" s="137" t="s">
        <v>133</v>
      </c>
      <c r="B18" s="138" t="s">
        <v>148</v>
      </c>
      <c r="C18" s="26">
        <f>+C19</f>
        <v>216.7</v>
      </c>
      <c r="D18" s="26">
        <f>+D19</f>
        <v>0</v>
      </c>
      <c r="E18" s="26">
        <f>+E19</f>
        <v>0</v>
      </c>
      <c r="F18" s="19"/>
      <c r="G18" s="20"/>
    </row>
    <row r="19" spans="1:7" s="21" customFormat="1" ht="15.75">
      <c r="A19" s="133" t="s">
        <v>134</v>
      </c>
      <c r="B19" s="134" t="s">
        <v>33</v>
      </c>
      <c r="C19" s="26">
        <f>C20</f>
        <v>216.7</v>
      </c>
      <c r="D19" s="26">
        <f>D20</f>
        <v>0</v>
      </c>
      <c r="E19" s="26">
        <f>E20</f>
        <v>0</v>
      </c>
      <c r="F19" s="19"/>
      <c r="G19" s="20"/>
    </row>
    <row r="20" spans="1:7" s="21" customFormat="1" ht="15.75">
      <c r="A20" s="135" t="s">
        <v>135</v>
      </c>
      <c r="B20" s="136" t="s">
        <v>149</v>
      </c>
      <c r="C20" s="26">
        <v>216.7</v>
      </c>
      <c r="D20" s="26"/>
      <c r="E20" s="26"/>
      <c r="F20" s="19"/>
      <c r="G20" s="20"/>
    </row>
    <row r="21" spans="1:7" s="21" customFormat="1" ht="30">
      <c r="A21" s="137" t="s">
        <v>136</v>
      </c>
      <c r="B21" s="138" t="s">
        <v>150</v>
      </c>
      <c r="C21" s="26">
        <f>C22+C24</f>
        <v>95.6</v>
      </c>
      <c r="D21" s="26">
        <f t="shared" ref="D21:E21" si="1">D22+D24</f>
        <v>93.1</v>
      </c>
      <c r="E21" s="26">
        <f t="shared" si="1"/>
        <v>96.3</v>
      </c>
      <c r="F21" s="19"/>
      <c r="G21" s="20"/>
    </row>
    <row r="22" spans="1:7" s="21" customFormat="1" ht="45">
      <c r="A22" s="133" t="s">
        <v>137</v>
      </c>
      <c r="B22" s="134" t="s">
        <v>151</v>
      </c>
      <c r="C22" s="26">
        <f>C23</f>
        <v>0.3</v>
      </c>
      <c r="D22" s="26">
        <f>D23</f>
        <v>0.3</v>
      </c>
      <c r="E22" s="26">
        <f>E23</f>
        <v>0.3</v>
      </c>
      <c r="F22" s="19"/>
      <c r="G22" s="20"/>
    </row>
    <row r="23" spans="1:7" s="21" customFormat="1" ht="45">
      <c r="A23" s="135" t="s">
        <v>138</v>
      </c>
      <c r="B23" s="136" t="s">
        <v>152</v>
      </c>
      <c r="C23" s="26">
        <v>0.3</v>
      </c>
      <c r="D23" s="26">
        <v>0.3</v>
      </c>
      <c r="E23" s="26">
        <v>0.3</v>
      </c>
      <c r="F23" s="19"/>
      <c r="G23" s="20"/>
    </row>
    <row r="24" spans="1:7" s="21" customFormat="1" ht="45">
      <c r="A24" s="133" t="s">
        <v>139</v>
      </c>
      <c r="B24" s="134" t="s">
        <v>215</v>
      </c>
      <c r="C24" s="26">
        <f>C25</f>
        <v>95.3</v>
      </c>
      <c r="D24" s="26">
        <f>D25</f>
        <v>92.8</v>
      </c>
      <c r="E24" s="26">
        <f>E25</f>
        <v>96</v>
      </c>
      <c r="F24" s="19"/>
      <c r="G24" s="20"/>
    </row>
    <row r="25" spans="1:7" s="21" customFormat="1" ht="60">
      <c r="A25" s="135" t="s">
        <v>140</v>
      </c>
      <c r="B25" s="136" t="s">
        <v>216</v>
      </c>
      <c r="C25" s="26">
        <v>95.3</v>
      </c>
      <c r="D25" s="26">
        <v>92.8</v>
      </c>
      <c r="E25" s="26">
        <v>96</v>
      </c>
      <c r="F25" s="19"/>
      <c r="G25" s="20"/>
    </row>
    <row r="26" spans="1:7" s="21" customFormat="1" ht="15.75">
      <c r="A26" s="139" t="s">
        <v>141</v>
      </c>
      <c r="B26" s="140" t="s">
        <v>35</v>
      </c>
      <c r="C26" s="26">
        <f>C27</f>
        <v>266.5</v>
      </c>
      <c r="D26" s="26">
        <f>D27</f>
        <v>266.5</v>
      </c>
      <c r="E26" s="26">
        <f>E27</f>
        <v>266.5</v>
      </c>
      <c r="F26" s="19"/>
      <c r="G26" s="20"/>
    </row>
    <row r="27" spans="1:7" s="21" customFormat="1" ht="62.25" customHeight="1">
      <c r="A27" s="133" t="s">
        <v>142</v>
      </c>
      <c r="B27" s="134" t="s">
        <v>172</v>
      </c>
      <c r="C27" s="26">
        <f>C28</f>
        <v>266.5</v>
      </c>
      <c r="D27" s="26">
        <f t="shared" ref="D27:E27" si="2">D28</f>
        <v>266.5</v>
      </c>
      <c r="E27" s="26">
        <f t="shared" si="2"/>
        <v>266.5</v>
      </c>
      <c r="F27" s="19"/>
      <c r="G27" s="20"/>
    </row>
    <row r="28" spans="1:7" s="21" customFormat="1" ht="75">
      <c r="A28" s="135" t="s">
        <v>143</v>
      </c>
      <c r="B28" s="136" t="s">
        <v>173</v>
      </c>
      <c r="C28" s="26">
        <v>266.5</v>
      </c>
      <c r="D28" s="26">
        <v>266.5</v>
      </c>
      <c r="E28" s="26">
        <v>266.5</v>
      </c>
      <c r="F28" s="19"/>
      <c r="G28" s="20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2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3"/>
  <sheetViews>
    <sheetView view="pageBreakPreview" zoomScaleSheetLayoutView="100" workbookViewId="0">
      <selection activeCell="J8" sqref="J8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45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1" t="s">
        <v>223</v>
      </c>
      <c r="J1" s="182"/>
      <c r="K1" s="182"/>
      <c r="L1" s="182"/>
    </row>
    <row r="2" spans="1:12" ht="66" customHeight="1">
      <c r="A2" s="183" t="s">
        <v>158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2" t="s">
        <v>1</v>
      </c>
      <c r="J3" s="182"/>
      <c r="K3" s="182"/>
      <c r="L3" s="182"/>
    </row>
    <row r="4" spans="1:12" ht="19.899999999999999" customHeight="1">
      <c r="A4" s="184" t="s">
        <v>2</v>
      </c>
      <c r="B4" s="184" t="s">
        <v>21</v>
      </c>
      <c r="C4" s="184" t="s">
        <v>3</v>
      </c>
      <c r="D4" s="184" t="s">
        <v>4</v>
      </c>
      <c r="E4" s="184" t="s">
        <v>5</v>
      </c>
      <c r="F4" s="184"/>
      <c r="G4" s="184"/>
      <c r="H4" s="184"/>
      <c r="I4" s="184" t="s">
        <v>6</v>
      </c>
      <c r="J4" s="184" t="s">
        <v>7</v>
      </c>
      <c r="K4" s="184"/>
      <c r="L4" s="184"/>
    </row>
    <row r="5" spans="1:12" ht="16.350000000000001" customHeight="1">
      <c r="A5" s="184" t="s">
        <v>0</v>
      </c>
      <c r="B5" s="184" t="s">
        <v>0</v>
      </c>
      <c r="C5" s="184" t="s">
        <v>0</v>
      </c>
      <c r="D5" s="184" t="s">
        <v>0</v>
      </c>
      <c r="E5" s="184" t="s">
        <v>0</v>
      </c>
      <c r="F5" s="184"/>
      <c r="G5" s="184"/>
      <c r="H5" s="184"/>
      <c r="I5" s="184" t="s">
        <v>0</v>
      </c>
      <c r="J5" s="23" t="s">
        <v>26</v>
      </c>
      <c r="K5" s="23" t="s">
        <v>27</v>
      </c>
      <c r="L5" s="23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8" t="s">
        <v>19</v>
      </c>
      <c r="B7" s="29"/>
      <c r="C7" s="29"/>
      <c r="D7" s="29"/>
      <c r="E7" s="5" t="s">
        <v>0</v>
      </c>
      <c r="F7" s="5" t="s">
        <v>0</v>
      </c>
      <c r="G7" s="5" t="s">
        <v>0</v>
      </c>
      <c r="H7" s="5" t="s">
        <v>0</v>
      </c>
      <c r="I7" s="29" t="s">
        <v>0</v>
      </c>
      <c r="J7" s="38">
        <f>J8</f>
        <v>4951.7999999999993</v>
      </c>
      <c r="K7" s="38">
        <f t="shared" ref="K7:L7" si="0">K8</f>
        <v>1495.8</v>
      </c>
      <c r="L7" s="38">
        <f t="shared" si="0"/>
        <v>1529.2</v>
      </c>
    </row>
    <row r="8" spans="1:12" ht="71.25">
      <c r="A8" s="30" t="s">
        <v>174</v>
      </c>
      <c r="B8" s="31" t="s">
        <v>154</v>
      </c>
      <c r="C8" s="31"/>
      <c r="D8" s="31"/>
      <c r="E8" s="5"/>
      <c r="F8" s="5"/>
      <c r="G8" s="5"/>
      <c r="H8" s="5"/>
      <c r="I8" s="39"/>
      <c r="J8" s="42">
        <f>J9+J50+J60+J74+J101</f>
        <v>4951.7999999999993</v>
      </c>
      <c r="K8" s="42">
        <f>K9+K50+K60+K74+K101+K108</f>
        <v>1495.8</v>
      </c>
      <c r="L8" s="42">
        <f>L9+L50+L60+L74+L101+L108</f>
        <v>1529.2</v>
      </c>
    </row>
    <row r="9" spans="1:12" ht="28.5">
      <c r="A9" s="30" t="s">
        <v>36</v>
      </c>
      <c r="B9" s="32" t="s">
        <v>154</v>
      </c>
      <c r="C9" s="121" t="s">
        <v>37</v>
      </c>
      <c r="D9" s="32"/>
      <c r="E9" s="45"/>
      <c r="F9" s="45"/>
      <c r="G9" s="45"/>
      <c r="H9" s="45"/>
      <c r="I9" s="41"/>
      <c r="J9" s="40">
        <f>J10+J19+J38+J44</f>
        <v>2159.1999999999998</v>
      </c>
      <c r="K9" s="40">
        <f>K10+K19+K38</f>
        <v>757.5</v>
      </c>
      <c r="L9" s="40">
        <f>L10+L19+L38</f>
        <v>751.2</v>
      </c>
    </row>
    <row r="10" spans="1:12" ht="60">
      <c r="A10" s="33" t="s">
        <v>38</v>
      </c>
      <c r="B10" s="32" t="s">
        <v>154</v>
      </c>
      <c r="C10" s="121" t="s">
        <v>37</v>
      </c>
      <c r="D10" s="121" t="s">
        <v>39</v>
      </c>
      <c r="E10" s="45"/>
      <c r="F10" s="45"/>
      <c r="G10" s="45"/>
      <c r="H10" s="45"/>
      <c r="I10" s="32"/>
      <c r="J10" s="51">
        <f>J11+J16</f>
        <v>509.90000000000003</v>
      </c>
      <c r="K10" s="42">
        <f>K11</f>
        <v>217</v>
      </c>
      <c r="L10" s="42">
        <f>L11</f>
        <v>210.7</v>
      </c>
    </row>
    <row r="11" spans="1:12" ht="75">
      <c r="A11" s="124" t="s">
        <v>203</v>
      </c>
      <c r="B11" s="32" t="s">
        <v>154</v>
      </c>
      <c r="C11" s="32" t="s">
        <v>37</v>
      </c>
      <c r="D11" s="32" t="s">
        <v>39</v>
      </c>
      <c r="E11" s="44">
        <v>65</v>
      </c>
      <c r="F11" s="44">
        <v>0</v>
      </c>
      <c r="G11" s="44"/>
      <c r="H11" s="44"/>
      <c r="I11" s="32"/>
      <c r="J11" s="42">
        <f t="shared" ref="J11:J13" si="1">J12</f>
        <v>449.3</v>
      </c>
      <c r="K11" s="42">
        <f t="shared" ref="K11:L13" si="2">K12</f>
        <v>217</v>
      </c>
      <c r="L11" s="42">
        <f t="shared" si="2"/>
        <v>210.7</v>
      </c>
    </row>
    <row r="12" spans="1:12" ht="15">
      <c r="A12" s="33" t="s">
        <v>40</v>
      </c>
      <c r="B12" s="32" t="s">
        <v>154</v>
      </c>
      <c r="C12" s="32" t="s">
        <v>37</v>
      </c>
      <c r="D12" s="32" t="s">
        <v>39</v>
      </c>
      <c r="E12" s="44">
        <v>65</v>
      </c>
      <c r="F12" s="44">
        <v>1</v>
      </c>
      <c r="G12" s="44"/>
      <c r="H12" s="44"/>
      <c r="I12" s="32"/>
      <c r="J12" s="42">
        <f t="shared" si="1"/>
        <v>449.3</v>
      </c>
      <c r="K12" s="42">
        <f t="shared" si="2"/>
        <v>217</v>
      </c>
      <c r="L12" s="42">
        <f t="shared" si="2"/>
        <v>210.7</v>
      </c>
    </row>
    <row r="13" spans="1:12" ht="33" customHeight="1">
      <c r="A13" s="33" t="s">
        <v>41</v>
      </c>
      <c r="B13" s="32" t="s">
        <v>154</v>
      </c>
      <c r="C13" s="32" t="s">
        <v>37</v>
      </c>
      <c r="D13" s="32" t="s">
        <v>39</v>
      </c>
      <c r="E13" s="44">
        <v>65</v>
      </c>
      <c r="F13" s="44">
        <v>1</v>
      </c>
      <c r="G13" s="44" t="s">
        <v>65</v>
      </c>
      <c r="H13" s="44" t="s">
        <v>76</v>
      </c>
      <c r="I13" s="32"/>
      <c r="J13" s="42">
        <f t="shared" si="1"/>
        <v>449.3</v>
      </c>
      <c r="K13" s="42">
        <f t="shared" si="2"/>
        <v>217</v>
      </c>
      <c r="L13" s="42">
        <f t="shared" si="2"/>
        <v>210.7</v>
      </c>
    </row>
    <row r="14" spans="1:12" ht="124.5" customHeight="1">
      <c r="A14" s="33" t="s">
        <v>42</v>
      </c>
      <c r="B14" s="32" t="s">
        <v>154</v>
      </c>
      <c r="C14" s="32" t="s">
        <v>37</v>
      </c>
      <c r="D14" s="32" t="s">
        <v>39</v>
      </c>
      <c r="E14" s="44">
        <v>65</v>
      </c>
      <c r="F14" s="44">
        <v>1</v>
      </c>
      <c r="G14" s="44" t="s">
        <v>65</v>
      </c>
      <c r="H14" s="44" t="s">
        <v>76</v>
      </c>
      <c r="I14" s="32" t="s">
        <v>67</v>
      </c>
      <c r="J14" s="42">
        <f>J15</f>
        <v>449.3</v>
      </c>
      <c r="K14" s="42">
        <f>K15</f>
        <v>217</v>
      </c>
      <c r="L14" s="42">
        <f>L15</f>
        <v>210.7</v>
      </c>
    </row>
    <row r="15" spans="1:12" ht="45">
      <c r="A15" s="33" t="s">
        <v>43</v>
      </c>
      <c r="B15" s="32" t="s">
        <v>154</v>
      </c>
      <c r="C15" s="32" t="s">
        <v>37</v>
      </c>
      <c r="D15" s="32" t="s">
        <v>39</v>
      </c>
      <c r="E15" s="44">
        <v>65</v>
      </c>
      <c r="F15" s="44">
        <v>1</v>
      </c>
      <c r="G15" s="44" t="s">
        <v>65</v>
      </c>
      <c r="H15" s="44" t="s">
        <v>76</v>
      </c>
      <c r="I15" s="32" t="s">
        <v>68</v>
      </c>
      <c r="J15" s="42">
        <v>449.3</v>
      </c>
      <c r="K15" s="42">
        <v>217</v>
      </c>
      <c r="L15" s="42">
        <v>210.7</v>
      </c>
    </row>
    <row r="16" spans="1:12" ht="90">
      <c r="A16" s="33" t="s">
        <v>186</v>
      </c>
      <c r="B16" s="32" t="s">
        <v>154</v>
      </c>
      <c r="C16" s="32" t="s">
        <v>37</v>
      </c>
      <c r="D16" s="32" t="s">
        <v>39</v>
      </c>
      <c r="E16" s="44" t="s">
        <v>165</v>
      </c>
      <c r="F16" s="44" t="s">
        <v>8</v>
      </c>
      <c r="G16" s="44" t="s">
        <v>65</v>
      </c>
      <c r="H16" s="44" t="s">
        <v>185</v>
      </c>
      <c r="I16" s="32"/>
      <c r="J16" s="42">
        <f>J17</f>
        <v>60.6</v>
      </c>
      <c r="K16" s="42"/>
      <c r="L16" s="42"/>
    </row>
    <row r="17" spans="1:12" ht="121.5" customHeight="1">
      <c r="A17" s="33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2" t="s">
        <v>154</v>
      </c>
      <c r="C17" s="32" t="s">
        <v>37</v>
      </c>
      <c r="D17" s="32" t="s">
        <v>39</v>
      </c>
      <c r="E17" s="44" t="s">
        <v>165</v>
      </c>
      <c r="F17" s="44" t="s">
        <v>8</v>
      </c>
      <c r="G17" s="44" t="s">
        <v>65</v>
      </c>
      <c r="H17" s="44" t="s">
        <v>185</v>
      </c>
      <c r="I17" s="32" t="s">
        <v>67</v>
      </c>
      <c r="J17" s="42">
        <f>J18</f>
        <v>60.6</v>
      </c>
      <c r="K17" s="42"/>
      <c r="L17" s="42"/>
    </row>
    <row r="18" spans="1:12" ht="50.25" customHeight="1">
      <c r="A18" s="33" t="str">
        <f>A15</f>
        <v>Расходы на выплаты персоналу государственных (муниципальных) органов</v>
      </c>
      <c r="B18" s="32" t="s">
        <v>154</v>
      </c>
      <c r="C18" s="32" t="s">
        <v>37</v>
      </c>
      <c r="D18" s="32" t="s">
        <v>39</v>
      </c>
      <c r="E18" s="44" t="s">
        <v>165</v>
      </c>
      <c r="F18" s="44" t="s">
        <v>8</v>
      </c>
      <c r="G18" s="44" t="s">
        <v>65</v>
      </c>
      <c r="H18" s="44" t="s">
        <v>185</v>
      </c>
      <c r="I18" s="32" t="s">
        <v>68</v>
      </c>
      <c r="J18" s="42">
        <v>60.6</v>
      </c>
      <c r="K18" s="42"/>
      <c r="L18" s="42"/>
    </row>
    <row r="19" spans="1:12" ht="89.25" customHeight="1">
      <c r="A19" s="33" t="s">
        <v>44</v>
      </c>
      <c r="B19" s="32" t="s">
        <v>154</v>
      </c>
      <c r="C19" s="121" t="s">
        <v>37</v>
      </c>
      <c r="D19" s="121" t="s">
        <v>45</v>
      </c>
      <c r="E19" s="44"/>
      <c r="F19" s="44"/>
      <c r="G19" s="44"/>
      <c r="H19" s="44"/>
      <c r="I19" s="41"/>
      <c r="J19" s="51">
        <f>J20+J33+J25</f>
        <v>1624.3</v>
      </c>
      <c r="K19" s="51">
        <f>K20+K33</f>
        <v>535.5</v>
      </c>
      <c r="L19" s="51">
        <f>L20+L33</f>
        <v>535.5</v>
      </c>
    </row>
    <row r="20" spans="1:12" ht="76.5" customHeight="1">
      <c r="A20" s="33" t="str">
        <f>A11</f>
        <v>Обеспечение деятельности   администрации Пятинского сельского поселения Ромодановского  муниципального района Республики Мордовия</v>
      </c>
      <c r="B20" s="32" t="s">
        <v>154</v>
      </c>
      <c r="C20" s="141" t="s">
        <v>37</v>
      </c>
      <c r="D20" s="141" t="s">
        <v>45</v>
      </c>
      <c r="E20" s="44">
        <v>65</v>
      </c>
      <c r="F20" s="44">
        <v>0</v>
      </c>
      <c r="G20" s="44"/>
      <c r="H20" s="44"/>
      <c r="I20" s="41"/>
      <c r="J20" s="42">
        <f t="shared" ref="J20" si="3">J21</f>
        <v>1564.7</v>
      </c>
      <c r="K20" s="42">
        <f t="shared" ref="K20:L20" si="4">K21</f>
        <v>535.20000000000005</v>
      </c>
      <c r="L20" s="42">
        <f t="shared" si="4"/>
        <v>535.20000000000005</v>
      </c>
    </row>
    <row r="21" spans="1:12" ht="47.25" customHeight="1">
      <c r="A21" s="124" t="s">
        <v>204</v>
      </c>
      <c r="B21" s="32" t="s">
        <v>154</v>
      </c>
      <c r="C21" s="32" t="s">
        <v>37</v>
      </c>
      <c r="D21" s="32" t="s">
        <v>45</v>
      </c>
      <c r="E21" s="44">
        <v>65</v>
      </c>
      <c r="F21" s="44">
        <v>2</v>
      </c>
      <c r="G21" s="44"/>
      <c r="H21" s="44"/>
      <c r="I21" s="41"/>
      <c r="J21" s="42">
        <f>J22+J28</f>
        <v>1564.7</v>
      </c>
      <c r="K21" s="42">
        <f>K22+K28</f>
        <v>535.20000000000005</v>
      </c>
      <c r="L21" s="42">
        <f>L22+L28</f>
        <v>535.20000000000005</v>
      </c>
    </row>
    <row r="22" spans="1:12" ht="45">
      <c r="A22" s="33" t="s">
        <v>47</v>
      </c>
      <c r="B22" s="32" t="s">
        <v>154</v>
      </c>
      <c r="C22" s="32" t="s">
        <v>37</v>
      </c>
      <c r="D22" s="32" t="s">
        <v>45</v>
      </c>
      <c r="E22" s="44">
        <v>65</v>
      </c>
      <c r="F22" s="44">
        <v>2</v>
      </c>
      <c r="G22" s="44" t="s">
        <v>65</v>
      </c>
      <c r="H22" s="44" t="s">
        <v>77</v>
      </c>
      <c r="I22" s="41"/>
      <c r="J22" s="42">
        <f t="shared" ref="J22:J23" si="5">J23</f>
        <v>835.1</v>
      </c>
      <c r="K22" s="42">
        <f t="shared" ref="K22:L23" si="6">K23</f>
        <v>420.2</v>
      </c>
      <c r="L22" s="42">
        <f t="shared" si="6"/>
        <v>420.2</v>
      </c>
    </row>
    <row r="23" spans="1:12" ht="120">
      <c r="A23" s="33" t="s">
        <v>42</v>
      </c>
      <c r="B23" s="32" t="s">
        <v>154</v>
      </c>
      <c r="C23" s="32" t="s">
        <v>37</v>
      </c>
      <c r="D23" s="32" t="s">
        <v>45</v>
      </c>
      <c r="E23" s="44">
        <v>65</v>
      </c>
      <c r="F23" s="44">
        <v>2</v>
      </c>
      <c r="G23" s="44" t="s">
        <v>65</v>
      </c>
      <c r="H23" s="44" t="s">
        <v>77</v>
      </c>
      <c r="I23" s="41" t="s">
        <v>67</v>
      </c>
      <c r="J23" s="42">
        <f t="shared" si="5"/>
        <v>835.1</v>
      </c>
      <c r="K23" s="42">
        <f t="shared" si="6"/>
        <v>420.2</v>
      </c>
      <c r="L23" s="42">
        <f t="shared" si="6"/>
        <v>420.2</v>
      </c>
    </row>
    <row r="24" spans="1:12" ht="45">
      <c r="A24" s="33" t="s">
        <v>43</v>
      </c>
      <c r="B24" s="32" t="s">
        <v>154</v>
      </c>
      <c r="C24" s="32" t="s">
        <v>37</v>
      </c>
      <c r="D24" s="32" t="s">
        <v>45</v>
      </c>
      <c r="E24" s="44">
        <v>65</v>
      </c>
      <c r="F24" s="44">
        <v>2</v>
      </c>
      <c r="G24" s="44" t="s">
        <v>65</v>
      </c>
      <c r="H24" s="44" t="s">
        <v>77</v>
      </c>
      <c r="I24" s="41" t="s">
        <v>68</v>
      </c>
      <c r="J24" s="42">
        <v>835.1</v>
      </c>
      <c r="K24" s="42">
        <v>420.2</v>
      </c>
      <c r="L24" s="42">
        <v>420.2</v>
      </c>
    </row>
    <row r="25" spans="1:12" ht="89.25" customHeight="1">
      <c r="A25" s="33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5" s="32" t="s">
        <v>154</v>
      </c>
      <c r="C25" s="32" t="s">
        <v>37</v>
      </c>
      <c r="D25" s="32" t="s">
        <v>45</v>
      </c>
      <c r="E25" s="44" t="s">
        <v>165</v>
      </c>
      <c r="F25" s="44" t="s">
        <v>9</v>
      </c>
      <c r="G25" s="44" t="s">
        <v>65</v>
      </c>
      <c r="H25" s="44" t="s">
        <v>185</v>
      </c>
      <c r="I25" s="41"/>
      <c r="J25" s="42">
        <f>J26</f>
        <v>59.3</v>
      </c>
      <c r="K25" s="42"/>
      <c r="L25" s="42"/>
    </row>
    <row r="26" spans="1:12" ht="119.25" customHeight="1">
      <c r="A26" s="33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6" s="32" t="s">
        <v>154</v>
      </c>
      <c r="C26" s="32" t="s">
        <v>37</v>
      </c>
      <c r="D26" s="32" t="s">
        <v>45</v>
      </c>
      <c r="E26" s="44" t="s">
        <v>165</v>
      </c>
      <c r="F26" s="44" t="s">
        <v>9</v>
      </c>
      <c r="G26" s="44" t="s">
        <v>65</v>
      </c>
      <c r="H26" s="44" t="s">
        <v>185</v>
      </c>
      <c r="I26" s="41" t="s">
        <v>67</v>
      </c>
      <c r="J26" s="42">
        <f>J27</f>
        <v>59.3</v>
      </c>
      <c r="K26" s="42"/>
      <c r="L26" s="42"/>
    </row>
    <row r="27" spans="1:12" ht="45" customHeight="1">
      <c r="A27" s="33" t="str">
        <f>A24</f>
        <v>Расходы на выплаты персоналу государственных (муниципальных) органов</v>
      </c>
      <c r="B27" s="32" t="s">
        <v>154</v>
      </c>
      <c r="C27" s="32" t="s">
        <v>37</v>
      </c>
      <c r="D27" s="32" t="s">
        <v>45</v>
      </c>
      <c r="E27" s="44" t="s">
        <v>165</v>
      </c>
      <c r="F27" s="44" t="s">
        <v>9</v>
      </c>
      <c r="G27" s="44" t="s">
        <v>65</v>
      </c>
      <c r="H27" s="44" t="s">
        <v>185</v>
      </c>
      <c r="I27" s="41" t="s">
        <v>68</v>
      </c>
      <c r="J27" s="42">
        <v>59.3</v>
      </c>
      <c r="K27" s="42"/>
      <c r="L27" s="42"/>
    </row>
    <row r="28" spans="1:12" ht="31.5" customHeight="1">
      <c r="A28" s="33" t="s">
        <v>48</v>
      </c>
      <c r="B28" s="32" t="s">
        <v>154</v>
      </c>
      <c r="C28" s="32" t="s">
        <v>37</v>
      </c>
      <c r="D28" s="32" t="s">
        <v>45</v>
      </c>
      <c r="E28" s="44">
        <v>65</v>
      </c>
      <c r="F28" s="44">
        <v>2</v>
      </c>
      <c r="G28" s="44" t="s">
        <v>65</v>
      </c>
      <c r="H28" s="44" t="s">
        <v>78</v>
      </c>
      <c r="I28" s="41"/>
      <c r="J28" s="42">
        <f>+J29+J31</f>
        <v>729.6</v>
      </c>
      <c r="K28" s="42">
        <f>+K29+K31</f>
        <v>115</v>
      </c>
      <c r="L28" s="42">
        <f>+L29+L31</f>
        <v>115</v>
      </c>
    </row>
    <row r="29" spans="1:12" ht="44.25" customHeight="1">
      <c r="A29" s="33" t="s">
        <v>205</v>
      </c>
      <c r="B29" s="32" t="s">
        <v>154</v>
      </c>
      <c r="C29" s="32" t="s">
        <v>37</v>
      </c>
      <c r="D29" s="32" t="s">
        <v>45</v>
      </c>
      <c r="E29" s="44">
        <v>65</v>
      </c>
      <c r="F29" s="44">
        <v>2</v>
      </c>
      <c r="G29" s="44" t="s">
        <v>65</v>
      </c>
      <c r="H29" s="44" t="s">
        <v>78</v>
      </c>
      <c r="I29" s="41" t="s">
        <v>69</v>
      </c>
      <c r="J29" s="42">
        <f t="shared" ref="J29" si="7">J30</f>
        <v>714.4</v>
      </c>
      <c r="K29" s="42">
        <f t="shared" ref="K29" si="8">K30</f>
        <v>100</v>
      </c>
      <c r="L29" s="42">
        <f>L30</f>
        <v>100</v>
      </c>
    </row>
    <row r="30" spans="1:12" ht="60">
      <c r="A30" s="33" t="s">
        <v>46</v>
      </c>
      <c r="B30" s="32" t="s">
        <v>154</v>
      </c>
      <c r="C30" s="32" t="s">
        <v>37</v>
      </c>
      <c r="D30" s="32" t="s">
        <v>45</v>
      </c>
      <c r="E30" s="44">
        <v>65</v>
      </c>
      <c r="F30" s="44">
        <v>2</v>
      </c>
      <c r="G30" s="44" t="s">
        <v>65</v>
      </c>
      <c r="H30" s="44" t="s">
        <v>78</v>
      </c>
      <c r="I30" s="41" t="s">
        <v>70</v>
      </c>
      <c r="J30" s="42">
        <v>714.4</v>
      </c>
      <c r="K30" s="42">
        <v>100</v>
      </c>
      <c r="L30" s="42">
        <v>100</v>
      </c>
    </row>
    <row r="31" spans="1:12" ht="15">
      <c r="A31" s="33" t="s">
        <v>49</v>
      </c>
      <c r="B31" s="32" t="s">
        <v>154</v>
      </c>
      <c r="C31" s="32" t="s">
        <v>37</v>
      </c>
      <c r="D31" s="32" t="s">
        <v>45</v>
      </c>
      <c r="E31" s="44">
        <v>65</v>
      </c>
      <c r="F31" s="44">
        <v>2</v>
      </c>
      <c r="G31" s="44" t="s">
        <v>65</v>
      </c>
      <c r="H31" s="44" t="s">
        <v>78</v>
      </c>
      <c r="I31" s="41" t="s">
        <v>71</v>
      </c>
      <c r="J31" s="42">
        <f t="shared" ref="J31" si="9">J32</f>
        <v>15.2</v>
      </c>
      <c r="K31" s="42">
        <f>K32</f>
        <v>15</v>
      </c>
      <c r="L31" s="42">
        <f>L32</f>
        <v>15</v>
      </c>
    </row>
    <row r="32" spans="1:12" ht="30">
      <c r="A32" s="33" t="s">
        <v>50</v>
      </c>
      <c r="B32" s="32" t="s">
        <v>154</v>
      </c>
      <c r="C32" s="32" t="s">
        <v>37</v>
      </c>
      <c r="D32" s="32" t="s">
        <v>45</v>
      </c>
      <c r="E32" s="44">
        <v>65</v>
      </c>
      <c r="F32" s="44">
        <v>2</v>
      </c>
      <c r="G32" s="44" t="s">
        <v>65</v>
      </c>
      <c r="H32" s="44" t="s">
        <v>78</v>
      </c>
      <c r="I32" s="41" t="s">
        <v>72</v>
      </c>
      <c r="J32" s="42">
        <v>15.2</v>
      </c>
      <c r="K32" s="42">
        <v>15</v>
      </c>
      <c r="L32" s="42">
        <v>15</v>
      </c>
    </row>
    <row r="33" spans="1:12" ht="90">
      <c r="A33" s="33" t="s">
        <v>159</v>
      </c>
      <c r="B33" s="32" t="s">
        <v>154</v>
      </c>
      <c r="C33" s="32" t="s">
        <v>37</v>
      </c>
      <c r="D33" s="32" t="s">
        <v>45</v>
      </c>
      <c r="E33" s="44">
        <v>89</v>
      </c>
      <c r="F33" s="44">
        <v>0</v>
      </c>
      <c r="G33" s="44"/>
      <c r="H33" s="44"/>
      <c r="I33" s="41"/>
      <c r="J33" s="42">
        <f t="shared" ref="J33" si="10">J34</f>
        <v>0.3</v>
      </c>
      <c r="K33" s="42">
        <f t="shared" ref="K33:L34" si="11">K34</f>
        <v>0.3</v>
      </c>
      <c r="L33" s="42">
        <f t="shared" si="11"/>
        <v>0.3</v>
      </c>
    </row>
    <row r="34" spans="1:12" ht="110.25" customHeight="1">
      <c r="A34" s="33" t="s">
        <v>175</v>
      </c>
      <c r="B34" s="32" t="s">
        <v>154</v>
      </c>
      <c r="C34" s="32" t="s">
        <v>37</v>
      </c>
      <c r="D34" s="32" t="s">
        <v>45</v>
      </c>
      <c r="E34" s="44">
        <v>89</v>
      </c>
      <c r="F34" s="44">
        <v>1</v>
      </c>
      <c r="G34" s="44"/>
      <c r="H34" s="44"/>
      <c r="I34" s="41"/>
      <c r="J34" s="42">
        <f>J35</f>
        <v>0.3</v>
      </c>
      <c r="K34" s="42">
        <f t="shared" si="11"/>
        <v>0.3</v>
      </c>
      <c r="L34" s="42">
        <f t="shared" si="11"/>
        <v>0.3</v>
      </c>
    </row>
    <row r="35" spans="1:12" ht="195">
      <c r="A35" s="33" t="s">
        <v>34</v>
      </c>
      <c r="B35" s="32" t="s">
        <v>154</v>
      </c>
      <c r="C35" s="32" t="s">
        <v>37</v>
      </c>
      <c r="D35" s="32" t="s">
        <v>45</v>
      </c>
      <c r="E35" s="44">
        <v>89</v>
      </c>
      <c r="F35" s="44">
        <v>1</v>
      </c>
      <c r="G35" s="44" t="s">
        <v>65</v>
      </c>
      <c r="H35" s="44" t="s">
        <v>79</v>
      </c>
      <c r="I35" s="41"/>
      <c r="J35" s="43">
        <f t="shared" ref="J35:J36" si="12">J36</f>
        <v>0.3</v>
      </c>
      <c r="K35" s="43">
        <f t="shared" ref="K35:L36" si="13">K36</f>
        <v>0.3</v>
      </c>
      <c r="L35" s="43">
        <f t="shared" si="13"/>
        <v>0.3</v>
      </c>
    </row>
    <row r="36" spans="1:12" ht="48" customHeight="1">
      <c r="A36" s="33" t="s">
        <v>205</v>
      </c>
      <c r="B36" s="32" t="s">
        <v>154</v>
      </c>
      <c r="C36" s="32" t="s">
        <v>37</v>
      </c>
      <c r="D36" s="32" t="s">
        <v>45</v>
      </c>
      <c r="E36" s="44">
        <v>89</v>
      </c>
      <c r="F36" s="44">
        <v>1</v>
      </c>
      <c r="G36" s="44" t="s">
        <v>65</v>
      </c>
      <c r="H36" s="44" t="s">
        <v>79</v>
      </c>
      <c r="I36" s="41" t="s">
        <v>69</v>
      </c>
      <c r="J36" s="43">
        <f t="shared" si="12"/>
        <v>0.3</v>
      </c>
      <c r="K36" s="43">
        <f t="shared" si="13"/>
        <v>0.3</v>
      </c>
      <c r="L36" s="43">
        <f t="shared" si="13"/>
        <v>0.3</v>
      </c>
    </row>
    <row r="37" spans="1:12" ht="60">
      <c r="A37" s="33" t="s">
        <v>46</v>
      </c>
      <c r="B37" s="32" t="s">
        <v>154</v>
      </c>
      <c r="C37" s="32" t="s">
        <v>37</v>
      </c>
      <c r="D37" s="32" t="s">
        <v>45</v>
      </c>
      <c r="E37" s="44">
        <v>89</v>
      </c>
      <c r="F37" s="44">
        <v>1</v>
      </c>
      <c r="G37" s="44" t="s">
        <v>65</v>
      </c>
      <c r="H37" s="44" t="s">
        <v>79</v>
      </c>
      <c r="I37" s="41" t="s">
        <v>70</v>
      </c>
      <c r="J37" s="43">
        <v>0.3</v>
      </c>
      <c r="K37" s="43">
        <v>0.3</v>
      </c>
      <c r="L37" s="43">
        <v>0.3</v>
      </c>
    </row>
    <row r="38" spans="1:12" ht="15">
      <c r="A38" s="33" t="s">
        <v>52</v>
      </c>
      <c r="B38" s="32" t="s">
        <v>154</v>
      </c>
      <c r="C38" s="121" t="s">
        <v>37</v>
      </c>
      <c r="D38" s="121" t="s">
        <v>18</v>
      </c>
      <c r="E38" s="44"/>
      <c r="F38" s="44"/>
      <c r="G38" s="44"/>
      <c r="H38" s="44"/>
      <c r="I38" s="41"/>
      <c r="J38" s="51">
        <f t="shared" ref="J38:J40" si="14">J39</f>
        <v>5</v>
      </c>
      <c r="K38" s="42">
        <f t="shared" ref="K38:L40" si="15">K39</f>
        <v>5</v>
      </c>
      <c r="L38" s="42">
        <f t="shared" si="15"/>
        <v>5</v>
      </c>
    </row>
    <row r="39" spans="1:12" ht="90">
      <c r="A39" s="33" t="s">
        <v>159</v>
      </c>
      <c r="B39" s="32" t="s">
        <v>154</v>
      </c>
      <c r="C39" s="32" t="s">
        <v>37</v>
      </c>
      <c r="D39" s="32" t="s">
        <v>18</v>
      </c>
      <c r="E39" s="44" t="s">
        <v>80</v>
      </c>
      <c r="F39" s="44" t="s">
        <v>81</v>
      </c>
      <c r="G39" s="44"/>
      <c r="H39" s="44"/>
      <c r="I39" s="41"/>
      <c r="J39" s="42">
        <f t="shared" si="14"/>
        <v>5</v>
      </c>
      <c r="K39" s="42">
        <f t="shared" si="15"/>
        <v>5</v>
      </c>
      <c r="L39" s="42">
        <f t="shared" si="15"/>
        <v>5</v>
      </c>
    </row>
    <row r="40" spans="1:12" ht="108" customHeight="1">
      <c r="A40" s="33" t="s">
        <v>175</v>
      </c>
      <c r="B40" s="32" t="s">
        <v>154</v>
      </c>
      <c r="C40" s="32" t="s">
        <v>37</v>
      </c>
      <c r="D40" s="32" t="s">
        <v>18</v>
      </c>
      <c r="E40" s="44" t="s">
        <v>80</v>
      </c>
      <c r="F40" s="44" t="s">
        <v>8</v>
      </c>
      <c r="G40" s="44"/>
      <c r="H40" s="44"/>
      <c r="I40" s="41"/>
      <c r="J40" s="42">
        <f t="shared" si="14"/>
        <v>5</v>
      </c>
      <c r="K40" s="42">
        <f t="shared" si="15"/>
        <v>5</v>
      </c>
      <c r="L40" s="42">
        <f t="shared" si="15"/>
        <v>5</v>
      </c>
    </row>
    <row r="41" spans="1:12" ht="60">
      <c r="A41" s="33" t="s">
        <v>176</v>
      </c>
      <c r="B41" s="32" t="s">
        <v>154</v>
      </c>
      <c r="C41" s="32" t="s">
        <v>37</v>
      </c>
      <c r="D41" s="32" t="s">
        <v>18</v>
      </c>
      <c r="E41" s="44" t="s">
        <v>80</v>
      </c>
      <c r="F41" s="44" t="s">
        <v>8</v>
      </c>
      <c r="G41" s="44" t="s">
        <v>65</v>
      </c>
      <c r="H41" s="44" t="s">
        <v>82</v>
      </c>
      <c r="I41" s="41"/>
      <c r="J41" s="42">
        <f>J43</f>
        <v>5</v>
      </c>
      <c r="K41" s="42">
        <f>K43</f>
        <v>5</v>
      </c>
      <c r="L41" s="42">
        <f>L43</f>
        <v>5</v>
      </c>
    </row>
    <row r="42" spans="1:12" ht="15">
      <c r="A42" s="33" t="s">
        <v>49</v>
      </c>
      <c r="B42" s="32" t="s">
        <v>154</v>
      </c>
      <c r="C42" s="32" t="s">
        <v>37</v>
      </c>
      <c r="D42" s="32" t="s">
        <v>18</v>
      </c>
      <c r="E42" s="44" t="s">
        <v>80</v>
      </c>
      <c r="F42" s="44" t="s">
        <v>8</v>
      </c>
      <c r="G42" s="44" t="s">
        <v>65</v>
      </c>
      <c r="H42" s="44" t="s">
        <v>82</v>
      </c>
      <c r="I42" s="41" t="s">
        <v>71</v>
      </c>
      <c r="J42" s="42">
        <f>J43</f>
        <v>5</v>
      </c>
      <c r="K42" s="42">
        <f>K43</f>
        <v>5</v>
      </c>
      <c r="L42" s="42">
        <f>L43</f>
        <v>5</v>
      </c>
    </row>
    <row r="43" spans="1:12" ht="15">
      <c r="A43" s="33" t="s">
        <v>53</v>
      </c>
      <c r="B43" s="32" t="s">
        <v>154</v>
      </c>
      <c r="C43" s="32" t="s">
        <v>37</v>
      </c>
      <c r="D43" s="32" t="s">
        <v>54</v>
      </c>
      <c r="E43" s="44" t="s">
        <v>80</v>
      </c>
      <c r="F43" s="44" t="s">
        <v>8</v>
      </c>
      <c r="G43" s="44" t="s">
        <v>65</v>
      </c>
      <c r="H43" s="44" t="s">
        <v>82</v>
      </c>
      <c r="I43" s="41" t="s">
        <v>73</v>
      </c>
      <c r="J43" s="42">
        <v>5</v>
      </c>
      <c r="K43" s="42">
        <v>5</v>
      </c>
      <c r="L43" s="42">
        <v>5</v>
      </c>
    </row>
    <row r="44" spans="1:12" ht="30">
      <c r="A44" s="33" t="s">
        <v>202</v>
      </c>
      <c r="B44" s="32" t="s">
        <v>154</v>
      </c>
      <c r="C44" s="32" t="s">
        <v>37</v>
      </c>
      <c r="D44" s="32" t="s">
        <v>198</v>
      </c>
      <c r="E44" s="44"/>
      <c r="F44" s="44"/>
      <c r="G44" s="44"/>
      <c r="H44" s="44"/>
      <c r="I44" s="41"/>
      <c r="J44" s="42">
        <f>J45</f>
        <v>20</v>
      </c>
      <c r="K44" s="42"/>
      <c r="L44" s="42"/>
    </row>
    <row r="45" spans="1:12" ht="90.75" customHeight="1">
      <c r="A45" s="33" t="str">
        <f>A39</f>
        <v>Непрограммные расходы главных распорядителей бюджетных средств Пятинского сельского поселения Ромодановского муниципального района Республики Мордовия</v>
      </c>
      <c r="B45" s="32" t="s">
        <v>199</v>
      </c>
      <c r="C45" s="32" t="s">
        <v>37</v>
      </c>
      <c r="D45" s="32" t="s">
        <v>198</v>
      </c>
      <c r="E45" s="44" t="s">
        <v>80</v>
      </c>
      <c r="F45" s="44" t="s">
        <v>81</v>
      </c>
      <c r="G45" s="44"/>
      <c r="H45" s="44"/>
      <c r="I45" s="41"/>
      <c r="J45" s="42">
        <f>J46</f>
        <v>20</v>
      </c>
      <c r="K45" s="42"/>
      <c r="L45" s="42"/>
    </row>
    <row r="46" spans="1:12" ht="112.5" customHeight="1">
      <c r="A46" s="33" t="str">
        <f>A40</f>
        <v>Непрограммные расходы в рамках обеспечения деятельности главных распорядителей бюджетных средств Пятинского сельского поселения Ромодановского муниципального района Республики Мордовия</v>
      </c>
      <c r="B46" s="32" t="s">
        <v>199</v>
      </c>
      <c r="C46" s="32" t="s">
        <v>37</v>
      </c>
      <c r="D46" s="32" t="s">
        <v>198</v>
      </c>
      <c r="E46" s="44" t="s">
        <v>80</v>
      </c>
      <c r="F46" s="44" t="s">
        <v>8</v>
      </c>
      <c r="G46" s="44"/>
      <c r="H46" s="44"/>
      <c r="I46" s="41"/>
      <c r="J46" s="42">
        <f>J47</f>
        <v>20</v>
      </c>
      <c r="K46" s="42"/>
      <c r="L46" s="42"/>
    </row>
    <row r="47" spans="1:12" ht="45">
      <c r="A47" s="33" t="s">
        <v>201</v>
      </c>
      <c r="B47" s="32" t="s">
        <v>199</v>
      </c>
      <c r="C47" s="32" t="s">
        <v>37</v>
      </c>
      <c r="D47" s="32" t="s">
        <v>198</v>
      </c>
      <c r="E47" s="44" t="s">
        <v>80</v>
      </c>
      <c r="F47" s="44" t="s">
        <v>8</v>
      </c>
      <c r="G47" s="44" t="s">
        <v>65</v>
      </c>
      <c r="H47" s="44" t="s">
        <v>200</v>
      </c>
      <c r="I47" s="41"/>
      <c r="J47" s="42">
        <f>J48</f>
        <v>20</v>
      </c>
      <c r="K47" s="42"/>
      <c r="L47" s="42"/>
    </row>
    <row r="48" spans="1:12" ht="43.5" customHeight="1">
      <c r="A48" s="33" t="str">
        <f>A36</f>
        <v>Закупка товаров, работ и услуг для  государственных (муниципальных) нужд</v>
      </c>
      <c r="B48" s="32" t="s">
        <v>199</v>
      </c>
      <c r="C48" s="32" t="s">
        <v>37</v>
      </c>
      <c r="D48" s="32" t="s">
        <v>198</v>
      </c>
      <c r="E48" s="44" t="s">
        <v>80</v>
      </c>
      <c r="F48" s="44" t="s">
        <v>8</v>
      </c>
      <c r="G48" s="44" t="s">
        <v>65</v>
      </c>
      <c r="H48" s="44" t="s">
        <v>200</v>
      </c>
      <c r="I48" s="41" t="s">
        <v>69</v>
      </c>
      <c r="J48" s="42">
        <f>J49</f>
        <v>20</v>
      </c>
      <c r="K48" s="42"/>
      <c r="L48" s="42"/>
    </row>
    <row r="49" spans="1:12" ht="60" customHeight="1">
      <c r="A49" s="33" t="str">
        <f>A37</f>
        <v>Иные закупки товаров, работ и услуг для обеспечения государственных (муниципальных) нужд</v>
      </c>
      <c r="B49" s="32" t="s">
        <v>199</v>
      </c>
      <c r="C49" s="32" t="s">
        <v>37</v>
      </c>
      <c r="D49" s="32" t="s">
        <v>198</v>
      </c>
      <c r="E49" s="44" t="s">
        <v>80</v>
      </c>
      <c r="F49" s="44" t="s">
        <v>8</v>
      </c>
      <c r="G49" s="44" t="s">
        <v>65</v>
      </c>
      <c r="H49" s="44" t="s">
        <v>200</v>
      </c>
      <c r="I49" s="41" t="s">
        <v>70</v>
      </c>
      <c r="J49" s="42">
        <v>20</v>
      </c>
      <c r="K49" s="42"/>
      <c r="L49" s="42"/>
    </row>
    <row r="50" spans="1:12" ht="15">
      <c r="A50" s="30" t="s">
        <v>119</v>
      </c>
      <c r="B50" s="31" t="s">
        <v>154</v>
      </c>
      <c r="C50" s="31" t="s">
        <v>39</v>
      </c>
      <c r="D50" s="32"/>
      <c r="E50" s="44"/>
      <c r="F50" s="44"/>
      <c r="G50" s="44"/>
      <c r="H50" s="44"/>
      <c r="I50" s="41"/>
      <c r="J50" s="40">
        <f>J51</f>
        <v>95.3</v>
      </c>
      <c r="K50" s="40">
        <f t="shared" ref="K50:L50" si="16">K51</f>
        <v>92.8</v>
      </c>
      <c r="L50" s="40">
        <f t="shared" si="16"/>
        <v>96</v>
      </c>
    </row>
    <row r="51" spans="1:12" ht="30">
      <c r="A51" s="33" t="s">
        <v>120</v>
      </c>
      <c r="B51" s="32" t="s">
        <v>154</v>
      </c>
      <c r="C51" s="32" t="s">
        <v>39</v>
      </c>
      <c r="D51" s="32" t="s">
        <v>55</v>
      </c>
      <c r="E51" s="44"/>
      <c r="F51" s="44"/>
      <c r="G51" s="44"/>
      <c r="H51" s="44"/>
      <c r="I51" s="41"/>
      <c r="J51" s="42">
        <f t="shared" ref="J51:L52" si="17">J52</f>
        <v>95.3</v>
      </c>
      <c r="K51" s="42">
        <f t="shared" si="17"/>
        <v>92.8</v>
      </c>
      <c r="L51" s="42">
        <f t="shared" si="17"/>
        <v>96</v>
      </c>
    </row>
    <row r="52" spans="1:12" ht="75">
      <c r="A52" s="165" t="s">
        <v>206</v>
      </c>
      <c r="B52" s="32" t="s">
        <v>154</v>
      </c>
      <c r="C52" s="32" t="s">
        <v>39</v>
      </c>
      <c r="D52" s="32" t="s">
        <v>55</v>
      </c>
      <c r="E52" s="44" t="s">
        <v>84</v>
      </c>
      <c r="F52" s="44" t="s">
        <v>81</v>
      </c>
      <c r="G52" s="44"/>
      <c r="H52" s="44"/>
      <c r="I52" s="41"/>
      <c r="J52" s="42">
        <f>J53</f>
        <v>95.3</v>
      </c>
      <c r="K52" s="42">
        <f t="shared" si="17"/>
        <v>92.8</v>
      </c>
      <c r="L52" s="42">
        <f t="shared" si="17"/>
        <v>96</v>
      </c>
    </row>
    <row r="53" spans="1:12" ht="45">
      <c r="A53" s="33" t="s">
        <v>121</v>
      </c>
      <c r="B53" s="32" t="s">
        <v>154</v>
      </c>
      <c r="C53" s="32" t="s">
        <v>39</v>
      </c>
      <c r="D53" s="32" t="s">
        <v>55</v>
      </c>
      <c r="E53" s="44" t="s">
        <v>84</v>
      </c>
      <c r="F53" s="44" t="s">
        <v>10</v>
      </c>
      <c r="G53" s="44"/>
      <c r="H53" s="44"/>
      <c r="I53" s="41"/>
      <c r="J53" s="42">
        <f t="shared" ref="J53:J58" si="18">J54</f>
        <v>95.3</v>
      </c>
      <c r="K53" s="42">
        <f t="shared" ref="K53:L58" si="19">K54</f>
        <v>92.8</v>
      </c>
      <c r="L53" s="42">
        <f t="shared" si="19"/>
        <v>96</v>
      </c>
    </row>
    <row r="54" spans="1:12" ht="75">
      <c r="A54" s="34" t="s">
        <v>122</v>
      </c>
      <c r="B54" s="32" t="s">
        <v>154</v>
      </c>
      <c r="C54" s="32" t="s">
        <v>39</v>
      </c>
      <c r="D54" s="32" t="s">
        <v>55</v>
      </c>
      <c r="E54" s="44" t="s">
        <v>84</v>
      </c>
      <c r="F54" s="44" t="s">
        <v>10</v>
      </c>
      <c r="G54" s="44" t="s">
        <v>39</v>
      </c>
      <c r="H54" s="44"/>
      <c r="I54" s="41"/>
      <c r="J54" s="42">
        <f t="shared" si="18"/>
        <v>95.3</v>
      </c>
      <c r="K54" s="42">
        <f t="shared" si="19"/>
        <v>92.8</v>
      </c>
      <c r="L54" s="42">
        <f t="shared" si="19"/>
        <v>96</v>
      </c>
    </row>
    <row r="55" spans="1:12" ht="90">
      <c r="A55" s="33" t="s">
        <v>207</v>
      </c>
      <c r="B55" s="32" t="s">
        <v>154</v>
      </c>
      <c r="C55" s="32" t="s">
        <v>39</v>
      </c>
      <c r="D55" s="32" t="s">
        <v>55</v>
      </c>
      <c r="E55" s="44" t="s">
        <v>84</v>
      </c>
      <c r="F55" s="44" t="s">
        <v>10</v>
      </c>
      <c r="G55" s="44" t="s">
        <v>39</v>
      </c>
      <c r="H55" s="44" t="s">
        <v>123</v>
      </c>
      <c r="I55" s="41"/>
      <c r="J55" s="42">
        <f>J58+J56</f>
        <v>95.3</v>
      </c>
      <c r="K55" s="42">
        <f t="shared" ref="K55:L55" si="20">K58+K56</f>
        <v>92.8</v>
      </c>
      <c r="L55" s="42">
        <f t="shared" si="20"/>
        <v>96</v>
      </c>
    </row>
    <row r="56" spans="1:12" ht="120">
      <c r="A56" s="33" t="s">
        <v>42</v>
      </c>
      <c r="B56" s="32" t="s">
        <v>154</v>
      </c>
      <c r="C56" s="32" t="s">
        <v>39</v>
      </c>
      <c r="D56" s="32" t="s">
        <v>55</v>
      </c>
      <c r="E56" s="44" t="s">
        <v>84</v>
      </c>
      <c r="F56" s="44" t="s">
        <v>10</v>
      </c>
      <c r="G56" s="44" t="s">
        <v>39</v>
      </c>
      <c r="H56" s="44" t="s">
        <v>123</v>
      </c>
      <c r="I56" s="41" t="s">
        <v>67</v>
      </c>
      <c r="J56" s="42">
        <f>J57</f>
        <v>92.3</v>
      </c>
      <c r="K56" s="42">
        <f t="shared" ref="K56:L56" si="21">K57</f>
        <v>87.8</v>
      </c>
      <c r="L56" s="42">
        <f t="shared" si="21"/>
        <v>91</v>
      </c>
    </row>
    <row r="57" spans="1:12" ht="45">
      <c r="A57" s="33" t="s">
        <v>43</v>
      </c>
      <c r="B57" s="32" t="s">
        <v>154</v>
      </c>
      <c r="C57" s="32" t="s">
        <v>39</v>
      </c>
      <c r="D57" s="32" t="s">
        <v>55</v>
      </c>
      <c r="E57" s="44" t="s">
        <v>84</v>
      </c>
      <c r="F57" s="44" t="s">
        <v>10</v>
      </c>
      <c r="G57" s="44" t="s">
        <v>39</v>
      </c>
      <c r="H57" s="44" t="s">
        <v>123</v>
      </c>
      <c r="I57" s="41" t="s">
        <v>68</v>
      </c>
      <c r="J57" s="42">
        <v>92.3</v>
      </c>
      <c r="K57" s="42">
        <v>87.8</v>
      </c>
      <c r="L57" s="42">
        <v>91</v>
      </c>
    </row>
    <row r="58" spans="1:12" ht="47.25" customHeight="1">
      <c r="A58" s="33" t="s">
        <v>205</v>
      </c>
      <c r="B58" s="32" t="s">
        <v>154</v>
      </c>
      <c r="C58" s="32" t="s">
        <v>39</v>
      </c>
      <c r="D58" s="32" t="s">
        <v>55</v>
      </c>
      <c r="E58" s="44" t="s">
        <v>84</v>
      </c>
      <c r="F58" s="44" t="s">
        <v>10</v>
      </c>
      <c r="G58" s="44" t="s">
        <v>39</v>
      </c>
      <c r="H58" s="44" t="s">
        <v>123</v>
      </c>
      <c r="I58" s="41" t="s">
        <v>69</v>
      </c>
      <c r="J58" s="42">
        <f t="shared" si="18"/>
        <v>3</v>
      </c>
      <c r="K58" s="42">
        <f t="shared" si="19"/>
        <v>5</v>
      </c>
      <c r="L58" s="42">
        <f t="shared" si="19"/>
        <v>5</v>
      </c>
    </row>
    <row r="59" spans="1:12" ht="60">
      <c r="A59" s="33" t="s">
        <v>46</v>
      </c>
      <c r="B59" s="32" t="s">
        <v>154</v>
      </c>
      <c r="C59" s="32" t="s">
        <v>39</v>
      </c>
      <c r="D59" s="32" t="s">
        <v>55</v>
      </c>
      <c r="E59" s="44" t="s">
        <v>84</v>
      </c>
      <c r="F59" s="44" t="s">
        <v>10</v>
      </c>
      <c r="G59" s="44" t="s">
        <v>39</v>
      </c>
      <c r="H59" s="44" t="s">
        <v>123</v>
      </c>
      <c r="I59" s="41" t="s">
        <v>70</v>
      </c>
      <c r="J59" s="42">
        <v>3</v>
      </c>
      <c r="K59" s="42">
        <v>5</v>
      </c>
      <c r="L59" s="42">
        <v>5</v>
      </c>
    </row>
    <row r="60" spans="1:12" ht="18.75" customHeight="1">
      <c r="A60" s="30" t="s">
        <v>56</v>
      </c>
      <c r="B60" s="31" t="s">
        <v>154</v>
      </c>
      <c r="C60" s="156" t="s">
        <v>45</v>
      </c>
      <c r="D60" s="32"/>
      <c r="E60" s="44"/>
      <c r="F60" s="44"/>
      <c r="G60" s="44"/>
      <c r="H60" s="44"/>
      <c r="I60" s="41"/>
      <c r="J60" s="40">
        <f>J61+J68</f>
        <v>396.5</v>
      </c>
      <c r="K60" s="40">
        <f>K61</f>
        <v>266.5</v>
      </c>
      <c r="L60" s="40">
        <f>L61</f>
        <v>266.5</v>
      </c>
    </row>
    <row r="61" spans="1:12" ht="30">
      <c r="A61" s="33" t="s">
        <v>58</v>
      </c>
      <c r="B61" s="32" t="s">
        <v>154</v>
      </c>
      <c r="C61" s="32" t="s">
        <v>45</v>
      </c>
      <c r="D61" s="32" t="s">
        <v>59</v>
      </c>
      <c r="E61" s="44"/>
      <c r="F61" s="44"/>
      <c r="G61" s="44"/>
      <c r="H61" s="44"/>
      <c r="I61" s="41"/>
      <c r="J61" s="42">
        <f>J62</f>
        <v>386.5</v>
      </c>
      <c r="K61" s="42">
        <f t="shared" ref="K61:L61" si="22">K62</f>
        <v>266.5</v>
      </c>
      <c r="L61" s="42">
        <f t="shared" si="22"/>
        <v>266.5</v>
      </c>
    </row>
    <row r="62" spans="1:12" ht="104.25" customHeight="1">
      <c r="A62" s="35" t="str">
        <f>'[1]Приложение 2'!$A$76</f>
        <v>Муниципальная программа «Комплексное развитие транспортной инфраструктуры Пятинского сельского поселения Ромодановского муниципального района Республики Мордовия на 2018- 2030 года"</v>
      </c>
      <c r="B62" s="32" t="s">
        <v>154</v>
      </c>
      <c r="C62" s="32" t="s">
        <v>45</v>
      </c>
      <c r="D62" s="32" t="s">
        <v>59</v>
      </c>
      <c r="E62" s="44" t="s">
        <v>17</v>
      </c>
      <c r="F62" s="44" t="s">
        <v>81</v>
      </c>
      <c r="G62" s="44"/>
      <c r="H62" s="44"/>
      <c r="I62" s="41"/>
      <c r="J62" s="42">
        <f>J65</f>
        <v>386.5</v>
      </c>
      <c r="K62" s="42">
        <f t="shared" ref="K62:L62" si="23">K65</f>
        <v>266.5</v>
      </c>
      <c r="L62" s="42">
        <f t="shared" si="23"/>
        <v>266.5</v>
      </c>
    </row>
    <row r="63" spans="1:12" ht="104.25" customHeight="1">
      <c r="A63" s="35" t="s">
        <v>177</v>
      </c>
      <c r="B63" s="32" t="s">
        <v>154</v>
      </c>
      <c r="C63" s="32" t="s">
        <v>45</v>
      </c>
      <c r="D63" s="32" t="s">
        <v>59</v>
      </c>
      <c r="E63" s="44" t="s">
        <v>17</v>
      </c>
      <c r="F63" s="44" t="s">
        <v>8</v>
      </c>
      <c r="G63" s="44"/>
      <c r="H63" s="44"/>
      <c r="I63" s="41"/>
      <c r="J63" s="42">
        <f t="shared" ref="J63:L64" si="24">J64</f>
        <v>386.5</v>
      </c>
      <c r="K63" s="42">
        <f t="shared" si="24"/>
        <v>266.5</v>
      </c>
      <c r="L63" s="42">
        <f t="shared" si="24"/>
        <v>266.5</v>
      </c>
    </row>
    <row r="64" spans="1:12" ht="72.75" customHeight="1">
      <c r="A64" s="166" t="s">
        <v>208</v>
      </c>
      <c r="B64" s="32" t="s">
        <v>154</v>
      </c>
      <c r="C64" s="32" t="s">
        <v>45</v>
      </c>
      <c r="D64" s="32" t="s">
        <v>59</v>
      </c>
      <c r="E64" s="44" t="s">
        <v>17</v>
      </c>
      <c r="F64" s="44" t="s">
        <v>8</v>
      </c>
      <c r="G64" s="44" t="s">
        <v>39</v>
      </c>
      <c r="H64" s="44"/>
      <c r="I64" s="41"/>
      <c r="J64" s="42">
        <f t="shared" si="24"/>
        <v>386.5</v>
      </c>
      <c r="K64" s="42">
        <f t="shared" si="24"/>
        <v>266.5</v>
      </c>
      <c r="L64" s="42">
        <f t="shared" si="24"/>
        <v>266.5</v>
      </c>
    </row>
    <row r="65" spans="1:12" ht="347.25" customHeight="1">
      <c r="A65" s="144" t="s">
        <v>162</v>
      </c>
      <c r="B65" s="32" t="s">
        <v>154</v>
      </c>
      <c r="C65" s="32" t="s">
        <v>45</v>
      </c>
      <c r="D65" s="32" t="s">
        <v>59</v>
      </c>
      <c r="E65" s="44" t="s">
        <v>17</v>
      </c>
      <c r="F65" s="44" t="s">
        <v>8</v>
      </c>
      <c r="G65" s="44" t="s">
        <v>39</v>
      </c>
      <c r="H65" s="44" t="s">
        <v>85</v>
      </c>
      <c r="I65" s="41"/>
      <c r="J65" s="42">
        <f>J66</f>
        <v>386.5</v>
      </c>
      <c r="K65" s="42">
        <f t="shared" ref="K65:L65" si="25">K66</f>
        <v>266.5</v>
      </c>
      <c r="L65" s="42">
        <f t="shared" si="25"/>
        <v>266.5</v>
      </c>
    </row>
    <row r="66" spans="1:12" ht="47.25" customHeight="1">
      <c r="A66" s="33" t="s">
        <v>205</v>
      </c>
      <c r="B66" s="32" t="s">
        <v>154</v>
      </c>
      <c r="C66" s="32" t="s">
        <v>45</v>
      </c>
      <c r="D66" s="32" t="s">
        <v>59</v>
      </c>
      <c r="E66" s="44" t="s">
        <v>17</v>
      </c>
      <c r="F66" s="44" t="s">
        <v>8</v>
      </c>
      <c r="G66" s="44" t="s">
        <v>39</v>
      </c>
      <c r="H66" s="44" t="s">
        <v>85</v>
      </c>
      <c r="I66" s="41" t="s">
        <v>69</v>
      </c>
      <c r="J66" s="42">
        <f>J67</f>
        <v>386.5</v>
      </c>
      <c r="K66" s="42">
        <f t="shared" ref="K66:L66" si="26">K67</f>
        <v>266.5</v>
      </c>
      <c r="L66" s="42">
        <f t="shared" si="26"/>
        <v>266.5</v>
      </c>
    </row>
    <row r="67" spans="1:12" ht="60">
      <c r="A67" s="33" t="s">
        <v>46</v>
      </c>
      <c r="B67" s="32" t="s">
        <v>154</v>
      </c>
      <c r="C67" s="32" t="s">
        <v>45</v>
      </c>
      <c r="D67" s="32" t="s">
        <v>59</v>
      </c>
      <c r="E67" s="44" t="s">
        <v>17</v>
      </c>
      <c r="F67" s="44" t="s">
        <v>8</v>
      </c>
      <c r="G67" s="44" t="s">
        <v>39</v>
      </c>
      <c r="H67" s="44" t="s">
        <v>85</v>
      </c>
      <c r="I67" s="41" t="s">
        <v>70</v>
      </c>
      <c r="J67" s="42">
        <v>386.5</v>
      </c>
      <c r="K67" s="42">
        <v>266.5</v>
      </c>
      <c r="L67" s="42">
        <v>266.5</v>
      </c>
    </row>
    <row r="68" spans="1:12" ht="30">
      <c r="A68" s="33" t="s">
        <v>213</v>
      </c>
      <c r="B68" s="32" t="s">
        <v>154</v>
      </c>
      <c r="C68" s="32" t="s">
        <v>45</v>
      </c>
      <c r="D68" s="32" t="s">
        <v>20</v>
      </c>
      <c r="E68" s="44"/>
      <c r="F68" s="44"/>
      <c r="G68" s="44"/>
      <c r="H68" s="44"/>
      <c r="I68" s="41"/>
      <c r="J68" s="42">
        <f>J69</f>
        <v>10</v>
      </c>
      <c r="K68" s="42"/>
      <c r="L68" s="42"/>
    </row>
    <row r="69" spans="1:12" ht="77.25" customHeight="1">
      <c r="A69" s="33" t="str">
        <f>A76</f>
        <v>Непрограммные расходы главных распорядителей средств бюджета Пятинского сельского поселения Ромодановского муниципального района Республики Мордовия</v>
      </c>
      <c r="B69" s="32" t="s">
        <v>154</v>
      </c>
      <c r="C69" s="32" t="s">
        <v>45</v>
      </c>
      <c r="D69" s="32" t="s">
        <v>20</v>
      </c>
      <c r="E69" s="44" t="s">
        <v>80</v>
      </c>
      <c r="F69" s="44"/>
      <c r="G69" s="44"/>
      <c r="H69" s="44"/>
      <c r="I69" s="41"/>
      <c r="J69" s="42">
        <f>J70</f>
        <v>10</v>
      </c>
      <c r="K69" s="42"/>
      <c r="L69" s="42"/>
    </row>
    <row r="70" spans="1:12" ht="107.25" customHeight="1">
      <c r="A70" s="33" t="str">
        <f>A77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0" s="32" t="s">
        <v>154</v>
      </c>
      <c r="C70" s="32" t="s">
        <v>45</v>
      </c>
      <c r="D70" s="32" t="s">
        <v>20</v>
      </c>
      <c r="E70" s="44" t="s">
        <v>80</v>
      </c>
      <c r="F70" s="44" t="s">
        <v>8</v>
      </c>
      <c r="G70" s="44" t="s">
        <v>65</v>
      </c>
      <c r="H70" s="44"/>
      <c r="I70" s="41"/>
      <c r="J70" s="42">
        <f>J71</f>
        <v>10</v>
      </c>
      <c r="K70" s="42"/>
      <c r="L70" s="42"/>
    </row>
    <row r="71" spans="1:12" ht="30">
      <c r="A71" s="33" t="s">
        <v>214</v>
      </c>
      <c r="B71" s="32" t="s">
        <v>154</v>
      </c>
      <c r="C71" s="32" t="s">
        <v>45</v>
      </c>
      <c r="D71" s="32" t="s">
        <v>20</v>
      </c>
      <c r="E71" s="44" t="s">
        <v>80</v>
      </c>
      <c r="F71" s="44" t="s">
        <v>8</v>
      </c>
      <c r="G71" s="44" t="s">
        <v>65</v>
      </c>
      <c r="H71" s="44" t="s">
        <v>212</v>
      </c>
      <c r="I71" s="41"/>
      <c r="J71" s="42">
        <f>J72</f>
        <v>10</v>
      </c>
      <c r="K71" s="42"/>
      <c r="L71" s="42"/>
    </row>
    <row r="72" spans="1:12" ht="51.75" customHeight="1">
      <c r="A72" s="33" t="str">
        <f>A80</f>
        <v>Закупки товаров, работ и услуг для  государственных (муниципальных) нужд</v>
      </c>
      <c r="B72" s="32" t="s">
        <v>154</v>
      </c>
      <c r="C72" s="32" t="s">
        <v>45</v>
      </c>
      <c r="D72" s="32" t="s">
        <v>20</v>
      </c>
      <c r="E72" s="44" t="s">
        <v>80</v>
      </c>
      <c r="F72" s="44" t="s">
        <v>8</v>
      </c>
      <c r="G72" s="44" t="s">
        <v>65</v>
      </c>
      <c r="H72" s="44" t="s">
        <v>212</v>
      </c>
      <c r="I72" s="41" t="s">
        <v>69</v>
      </c>
      <c r="J72" s="42">
        <f>J73</f>
        <v>10</v>
      </c>
      <c r="K72" s="42"/>
      <c r="L72" s="42"/>
    </row>
    <row r="73" spans="1:12" ht="59.25" customHeight="1">
      <c r="A73" s="33" t="str">
        <f>A81</f>
        <v>Иные закупка товаров, работ и услуг для обеспечения государственных (муниципальных) нужд</v>
      </c>
      <c r="B73" s="32" t="s">
        <v>154</v>
      </c>
      <c r="C73" s="32" t="s">
        <v>45</v>
      </c>
      <c r="D73" s="32" t="s">
        <v>20</v>
      </c>
      <c r="E73" s="44" t="s">
        <v>80</v>
      </c>
      <c r="F73" s="44" t="s">
        <v>8</v>
      </c>
      <c r="G73" s="44" t="s">
        <v>65</v>
      </c>
      <c r="H73" s="44" t="s">
        <v>212</v>
      </c>
      <c r="I73" s="41" t="s">
        <v>70</v>
      </c>
      <c r="J73" s="42">
        <v>10</v>
      </c>
      <c r="K73" s="42"/>
      <c r="L73" s="42"/>
    </row>
    <row r="74" spans="1:12" ht="15.75" customHeight="1">
      <c r="A74" s="30" t="s">
        <v>60</v>
      </c>
      <c r="B74" s="31" t="s">
        <v>154</v>
      </c>
      <c r="C74" s="31" t="s">
        <v>51</v>
      </c>
      <c r="D74" s="32"/>
      <c r="E74" s="44"/>
      <c r="F74" s="44"/>
      <c r="G74" s="44"/>
      <c r="H74" s="44"/>
      <c r="I74" s="41"/>
      <c r="J74" s="40">
        <f>J88+J75+J82</f>
        <v>2126.8999999999996</v>
      </c>
      <c r="K74" s="40">
        <f t="shared" ref="K74:L74" si="27">K88</f>
        <v>170</v>
      </c>
      <c r="L74" s="40">
        <f t="shared" si="27"/>
        <v>170</v>
      </c>
    </row>
    <row r="75" spans="1:12" ht="15.75" customHeight="1">
      <c r="A75" s="158" t="s">
        <v>189</v>
      </c>
      <c r="B75" s="32" t="s">
        <v>154</v>
      </c>
      <c r="C75" s="32" t="s">
        <v>51</v>
      </c>
      <c r="D75" s="32" t="s">
        <v>37</v>
      </c>
      <c r="E75" s="44"/>
      <c r="F75" s="44"/>
      <c r="G75" s="44"/>
      <c r="H75" s="44"/>
      <c r="I75" s="41"/>
      <c r="J75" s="42">
        <f t="shared" ref="J75:J80" si="28">J76</f>
        <v>20</v>
      </c>
      <c r="K75" s="42"/>
      <c r="L75" s="42"/>
    </row>
    <row r="76" spans="1:12" ht="73.5" customHeight="1">
      <c r="A76" s="161" t="s">
        <v>190</v>
      </c>
      <c r="B76" s="32" t="s">
        <v>154</v>
      </c>
      <c r="C76" s="32" t="s">
        <v>51</v>
      </c>
      <c r="D76" s="32" t="s">
        <v>37</v>
      </c>
      <c r="E76" s="44" t="s">
        <v>80</v>
      </c>
      <c r="F76" s="44"/>
      <c r="G76" s="44"/>
      <c r="H76" s="44"/>
      <c r="I76" s="41"/>
      <c r="J76" s="42">
        <f t="shared" si="28"/>
        <v>20</v>
      </c>
      <c r="K76" s="42"/>
      <c r="L76" s="42"/>
    </row>
    <row r="77" spans="1:12" ht="107.25" customHeight="1">
      <c r="A77" s="158" t="s">
        <v>191</v>
      </c>
      <c r="B77" s="32" t="s">
        <v>154</v>
      </c>
      <c r="C77" s="32" t="s">
        <v>51</v>
      </c>
      <c r="D77" s="32" t="s">
        <v>37</v>
      </c>
      <c r="E77" s="44" t="s">
        <v>80</v>
      </c>
      <c r="F77" s="44" t="s">
        <v>8</v>
      </c>
      <c r="G77" s="44" t="s">
        <v>65</v>
      </c>
      <c r="H77" s="44"/>
      <c r="I77" s="41"/>
      <c r="J77" s="42">
        <f t="shared" si="28"/>
        <v>20</v>
      </c>
      <c r="K77" s="42"/>
      <c r="L77" s="42"/>
    </row>
    <row r="78" spans="1:12" ht="59.25" customHeight="1">
      <c r="A78" s="158" t="s">
        <v>194</v>
      </c>
      <c r="B78" s="32" t="s">
        <v>154</v>
      </c>
      <c r="C78" s="32" t="s">
        <v>51</v>
      </c>
      <c r="D78" s="32" t="s">
        <v>37</v>
      </c>
      <c r="E78" s="44" t="s">
        <v>80</v>
      </c>
      <c r="F78" s="44" t="s">
        <v>8</v>
      </c>
      <c r="G78" s="44" t="s">
        <v>65</v>
      </c>
      <c r="H78" s="44" t="s">
        <v>193</v>
      </c>
      <c r="I78" s="41"/>
      <c r="J78" s="42">
        <f t="shared" si="28"/>
        <v>20</v>
      </c>
      <c r="K78" s="42"/>
      <c r="L78" s="42"/>
    </row>
    <row r="79" spans="1:12" ht="50.25" customHeight="1">
      <c r="A79" s="158" t="s">
        <v>195</v>
      </c>
      <c r="B79" s="32" t="s">
        <v>154</v>
      </c>
      <c r="C79" s="32" t="s">
        <v>51</v>
      </c>
      <c r="D79" s="32" t="s">
        <v>37</v>
      </c>
      <c r="E79" s="44" t="s">
        <v>80</v>
      </c>
      <c r="F79" s="44" t="s">
        <v>8</v>
      </c>
      <c r="G79" s="44" t="s">
        <v>65</v>
      </c>
      <c r="H79" s="44" t="s">
        <v>192</v>
      </c>
      <c r="I79" s="41"/>
      <c r="J79" s="42">
        <f t="shared" si="28"/>
        <v>20</v>
      </c>
      <c r="K79" s="42"/>
      <c r="L79" s="42"/>
    </row>
    <row r="80" spans="1:12" ht="45" customHeight="1">
      <c r="A80" s="158" t="s">
        <v>209</v>
      </c>
      <c r="B80" s="32" t="s">
        <v>154</v>
      </c>
      <c r="C80" s="32" t="s">
        <v>51</v>
      </c>
      <c r="D80" s="32" t="s">
        <v>37</v>
      </c>
      <c r="E80" s="44" t="s">
        <v>80</v>
      </c>
      <c r="F80" s="44" t="s">
        <v>8</v>
      </c>
      <c r="G80" s="44" t="s">
        <v>65</v>
      </c>
      <c r="H80" s="44" t="s">
        <v>192</v>
      </c>
      <c r="I80" s="41" t="s">
        <v>69</v>
      </c>
      <c r="J80" s="42">
        <f t="shared" si="28"/>
        <v>20</v>
      </c>
      <c r="K80" s="42"/>
      <c r="L80" s="42"/>
    </row>
    <row r="81" spans="1:12" ht="58.5" customHeight="1">
      <c r="A81" s="161" t="s">
        <v>196</v>
      </c>
      <c r="B81" s="32" t="s">
        <v>154</v>
      </c>
      <c r="C81" s="32" t="s">
        <v>51</v>
      </c>
      <c r="D81" s="32" t="s">
        <v>37</v>
      </c>
      <c r="E81" s="44" t="s">
        <v>80</v>
      </c>
      <c r="F81" s="44" t="s">
        <v>8</v>
      </c>
      <c r="G81" s="44" t="s">
        <v>65</v>
      </c>
      <c r="H81" s="44" t="s">
        <v>192</v>
      </c>
      <c r="I81" s="41" t="s">
        <v>70</v>
      </c>
      <c r="J81" s="42">
        <v>20</v>
      </c>
      <c r="K81" s="42"/>
      <c r="L81" s="42"/>
    </row>
    <row r="82" spans="1:12" ht="18.75" customHeight="1">
      <c r="A82" s="158" t="s">
        <v>218</v>
      </c>
      <c r="B82" s="32" t="s">
        <v>154</v>
      </c>
      <c r="C82" s="32" t="s">
        <v>51</v>
      </c>
      <c r="D82" s="32" t="s">
        <v>39</v>
      </c>
      <c r="E82" s="44"/>
      <c r="F82" s="44"/>
      <c r="G82" s="44"/>
      <c r="H82" s="44"/>
      <c r="I82" s="41"/>
      <c r="J82" s="42">
        <f>J83</f>
        <v>114</v>
      </c>
      <c r="K82" s="42"/>
      <c r="L82" s="42"/>
    </row>
    <row r="83" spans="1:12" ht="74.25" customHeight="1">
      <c r="A83" s="33" t="s">
        <v>219</v>
      </c>
      <c r="B83" s="32" t="s">
        <v>154</v>
      </c>
      <c r="C83" s="32" t="s">
        <v>51</v>
      </c>
      <c r="D83" s="32" t="s">
        <v>39</v>
      </c>
      <c r="E83" s="44" t="s">
        <v>20</v>
      </c>
      <c r="F83" s="44" t="s">
        <v>81</v>
      </c>
      <c r="G83" s="44"/>
      <c r="H83" s="44"/>
      <c r="I83" s="41"/>
      <c r="J83" s="42">
        <f>J84</f>
        <v>114</v>
      </c>
      <c r="K83" s="42"/>
      <c r="L83" s="42"/>
    </row>
    <row r="84" spans="1:12" ht="75.75" customHeight="1">
      <c r="A84" s="33" t="s">
        <v>220</v>
      </c>
      <c r="B84" s="32" t="s">
        <v>154</v>
      </c>
      <c r="C84" s="32" t="s">
        <v>51</v>
      </c>
      <c r="D84" s="32" t="s">
        <v>39</v>
      </c>
      <c r="E84" s="44" t="s">
        <v>20</v>
      </c>
      <c r="F84" s="44" t="s">
        <v>81</v>
      </c>
      <c r="G84" s="44" t="s">
        <v>37</v>
      </c>
      <c r="H84" s="44"/>
      <c r="I84" s="41"/>
      <c r="J84" s="42">
        <f>J85</f>
        <v>114</v>
      </c>
      <c r="K84" s="42"/>
      <c r="L84" s="42"/>
    </row>
    <row r="85" spans="1:12" ht="72.75" customHeight="1">
      <c r="A85" s="158" t="s">
        <v>221</v>
      </c>
      <c r="B85" s="32" t="s">
        <v>154</v>
      </c>
      <c r="C85" s="32" t="s">
        <v>51</v>
      </c>
      <c r="D85" s="32" t="s">
        <v>39</v>
      </c>
      <c r="E85" s="44" t="s">
        <v>20</v>
      </c>
      <c r="F85" s="44" t="s">
        <v>81</v>
      </c>
      <c r="G85" s="44" t="s">
        <v>37</v>
      </c>
      <c r="H85" s="44" t="s">
        <v>217</v>
      </c>
      <c r="I85" s="41"/>
      <c r="J85" s="42">
        <f>J86</f>
        <v>114</v>
      </c>
      <c r="K85" s="42"/>
      <c r="L85" s="42"/>
    </row>
    <row r="86" spans="1:12" ht="43.5" customHeight="1">
      <c r="A86" s="173" t="str">
        <f>A80</f>
        <v>Закупки товаров, работ и услуг для  государственных (муниципальных) нужд</v>
      </c>
      <c r="B86" s="32" t="s">
        <v>154</v>
      </c>
      <c r="C86" s="32" t="s">
        <v>51</v>
      </c>
      <c r="D86" s="32" t="s">
        <v>39</v>
      </c>
      <c r="E86" s="44" t="s">
        <v>20</v>
      </c>
      <c r="F86" s="44" t="s">
        <v>81</v>
      </c>
      <c r="G86" s="44" t="s">
        <v>37</v>
      </c>
      <c r="H86" s="44" t="s">
        <v>217</v>
      </c>
      <c r="I86" s="41" t="s">
        <v>69</v>
      </c>
      <c r="J86" s="42">
        <f>J87</f>
        <v>114</v>
      </c>
      <c r="K86" s="42"/>
      <c r="L86" s="42"/>
    </row>
    <row r="87" spans="1:12" ht="58.5" customHeight="1">
      <c r="A87" s="174" t="str">
        <f>A81</f>
        <v>Иные закупка товаров, работ и услуг для обеспечения государственных (муниципальных) нужд</v>
      </c>
      <c r="B87" s="32" t="s">
        <v>154</v>
      </c>
      <c r="C87" s="32" t="s">
        <v>51</v>
      </c>
      <c r="D87" s="32" t="s">
        <v>39</v>
      </c>
      <c r="E87" s="44" t="s">
        <v>20</v>
      </c>
      <c r="F87" s="44" t="s">
        <v>81</v>
      </c>
      <c r="G87" s="44" t="s">
        <v>37</v>
      </c>
      <c r="H87" s="44" t="s">
        <v>217</v>
      </c>
      <c r="I87" s="41" t="s">
        <v>70</v>
      </c>
      <c r="J87" s="42">
        <v>114</v>
      </c>
      <c r="K87" s="42"/>
      <c r="L87" s="42"/>
    </row>
    <row r="88" spans="1:12" ht="15">
      <c r="A88" s="36" t="s">
        <v>66</v>
      </c>
      <c r="B88" s="32" t="s">
        <v>154</v>
      </c>
      <c r="C88" s="32" t="s">
        <v>51</v>
      </c>
      <c r="D88" s="32" t="s">
        <v>55</v>
      </c>
      <c r="E88" s="44"/>
      <c r="F88" s="44"/>
      <c r="G88" s="44"/>
      <c r="H88" s="44"/>
      <c r="I88" s="32"/>
      <c r="J88" s="42">
        <f>J89</f>
        <v>1992.8999999999999</v>
      </c>
      <c r="K88" s="42">
        <f>K89</f>
        <v>170</v>
      </c>
      <c r="L88" s="42">
        <f>L89</f>
        <v>170</v>
      </c>
    </row>
    <row r="89" spans="1:12" ht="108" customHeight="1">
      <c r="A89" s="167" t="s">
        <v>210</v>
      </c>
      <c r="B89" s="32" t="s">
        <v>154</v>
      </c>
      <c r="C89" s="32" t="s">
        <v>51</v>
      </c>
      <c r="D89" s="32" t="s">
        <v>55</v>
      </c>
      <c r="E89" s="44" t="s">
        <v>17</v>
      </c>
      <c r="F89" s="44" t="s">
        <v>81</v>
      </c>
      <c r="G89" s="44"/>
      <c r="H89" s="44"/>
      <c r="I89" s="32"/>
      <c r="J89" s="42">
        <f>J91</f>
        <v>1992.8999999999999</v>
      </c>
      <c r="K89" s="42">
        <f t="shared" ref="K89:L89" si="29">K91</f>
        <v>170</v>
      </c>
      <c r="L89" s="42">
        <f t="shared" si="29"/>
        <v>170</v>
      </c>
    </row>
    <row r="90" spans="1:12" ht="108" customHeight="1">
      <c r="A90" s="36" t="s">
        <v>178</v>
      </c>
      <c r="B90" s="32" t="s">
        <v>154</v>
      </c>
      <c r="C90" s="32" t="s">
        <v>51</v>
      </c>
      <c r="D90" s="32" t="s">
        <v>55</v>
      </c>
      <c r="E90" s="44" t="s">
        <v>17</v>
      </c>
      <c r="F90" s="44" t="s">
        <v>8</v>
      </c>
      <c r="G90" s="44"/>
      <c r="H90" s="44"/>
      <c r="I90" s="32"/>
      <c r="J90" s="42">
        <f>J91</f>
        <v>1992.8999999999999</v>
      </c>
      <c r="K90" s="42">
        <f>K91</f>
        <v>170</v>
      </c>
      <c r="L90" s="42">
        <f>L91</f>
        <v>170</v>
      </c>
    </row>
    <row r="91" spans="1:12" ht="63.75" customHeight="1">
      <c r="A91" s="167" t="s">
        <v>211</v>
      </c>
      <c r="B91" s="32" t="s">
        <v>154</v>
      </c>
      <c r="C91" s="32" t="s">
        <v>51</v>
      </c>
      <c r="D91" s="32" t="s">
        <v>55</v>
      </c>
      <c r="E91" s="44" t="s">
        <v>17</v>
      </c>
      <c r="F91" s="44" t="s">
        <v>8</v>
      </c>
      <c r="G91" s="44" t="s">
        <v>65</v>
      </c>
      <c r="H91" s="44"/>
      <c r="I91" s="32"/>
      <c r="J91" s="42">
        <f>J92+J98+J95</f>
        <v>1992.8999999999999</v>
      </c>
      <c r="K91" s="42">
        <f t="shared" ref="K91:L91" si="30">K92+K98</f>
        <v>170</v>
      </c>
      <c r="L91" s="42">
        <f t="shared" si="30"/>
        <v>170</v>
      </c>
    </row>
    <row r="92" spans="1:12" ht="15">
      <c r="A92" s="36" t="s">
        <v>125</v>
      </c>
      <c r="B92" s="32" t="s">
        <v>154</v>
      </c>
      <c r="C92" s="32" t="s">
        <v>51</v>
      </c>
      <c r="D92" s="32" t="s">
        <v>55</v>
      </c>
      <c r="E92" s="44" t="s">
        <v>17</v>
      </c>
      <c r="F92" s="44" t="s">
        <v>8</v>
      </c>
      <c r="G92" s="44" t="s">
        <v>155</v>
      </c>
      <c r="H92" s="44" t="s">
        <v>124</v>
      </c>
      <c r="I92" s="32"/>
      <c r="J92" s="42">
        <f t="shared" ref="J92:J93" si="31">J93</f>
        <v>90</v>
      </c>
      <c r="K92" s="42">
        <f t="shared" ref="K92:K93" si="32">K93</f>
        <v>80</v>
      </c>
      <c r="L92" s="42">
        <f t="shared" ref="L92:L93" si="33">L93</f>
        <v>80</v>
      </c>
    </row>
    <row r="93" spans="1:12" ht="49.5" customHeight="1">
      <c r="A93" s="33" t="s">
        <v>205</v>
      </c>
      <c r="B93" s="32" t="s">
        <v>154</v>
      </c>
      <c r="C93" s="32" t="s">
        <v>51</v>
      </c>
      <c r="D93" s="32" t="s">
        <v>55</v>
      </c>
      <c r="E93" s="44" t="s">
        <v>17</v>
      </c>
      <c r="F93" s="44" t="s">
        <v>8</v>
      </c>
      <c r="G93" s="44" t="s">
        <v>155</v>
      </c>
      <c r="H93" s="44" t="s">
        <v>124</v>
      </c>
      <c r="I93" s="32" t="s">
        <v>69</v>
      </c>
      <c r="J93" s="42">
        <f t="shared" si="31"/>
        <v>90</v>
      </c>
      <c r="K93" s="42">
        <f t="shared" si="32"/>
        <v>80</v>
      </c>
      <c r="L93" s="42">
        <f t="shared" si="33"/>
        <v>80</v>
      </c>
    </row>
    <row r="94" spans="1:12" ht="60">
      <c r="A94" s="33" t="s">
        <v>46</v>
      </c>
      <c r="B94" s="32" t="s">
        <v>154</v>
      </c>
      <c r="C94" s="32" t="s">
        <v>51</v>
      </c>
      <c r="D94" s="32" t="s">
        <v>55</v>
      </c>
      <c r="E94" s="44" t="s">
        <v>17</v>
      </c>
      <c r="F94" s="44" t="s">
        <v>8</v>
      </c>
      <c r="G94" s="44" t="s">
        <v>155</v>
      </c>
      <c r="H94" s="44" t="s">
        <v>124</v>
      </c>
      <c r="I94" s="32" t="s">
        <v>70</v>
      </c>
      <c r="J94" s="42">
        <v>90</v>
      </c>
      <c r="K94" s="42">
        <v>80</v>
      </c>
      <c r="L94" s="42">
        <v>80</v>
      </c>
    </row>
    <row r="95" spans="1:12" ht="30">
      <c r="A95" s="161" t="s">
        <v>188</v>
      </c>
      <c r="B95" s="32" t="s">
        <v>154</v>
      </c>
      <c r="C95" s="32" t="s">
        <v>51</v>
      </c>
      <c r="D95" s="32" t="s">
        <v>55</v>
      </c>
      <c r="E95" s="44" t="s">
        <v>17</v>
      </c>
      <c r="F95" s="44" t="s">
        <v>8</v>
      </c>
      <c r="G95" s="44" t="s">
        <v>156</v>
      </c>
      <c r="H95" s="44" t="s">
        <v>187</v>
      </c>
      <c r="I95" s="32"/>
      <c r="J95" s="42">
        <f>J96</f>
        <v>1209.0999999999999</v>
      </c>
      <c r="K95" s="42"/>
      <c r="L95" s="42"/>
    </row>
    <row r="96" spans="1:12" ht="48.75" customHeight="1">
      <c r="A96" s="33" t="str">
        <f>A93</f>
        <v>Закупка товаров, работ и услуг для  государственных (муниципальных) нужд</v>
      </c>
      <c r="B96" s="32" t="s">
        <v>154</v>
      </c>
      <c r="C96" s="32" t="s">
        <v>51</v>
      </c>
      <c r="D96" s="32" t="s">
        <v>55</v>
      </c>
      <c r="E96" s="44" t="s">
        <v>17</v>
      </c>
      <c r="F96" s="44" t="s">
        <v>8</v>
      </c>
      <c r="G96" s="44" t="s">
        <v>156</v>
      </c>
      <c r="H96" s="44" t="s">
        <v>187</v>
      </c>
      <c r="I96" s="32" t="s">
        <v>69</v>
      </c>
      <c r="J96" s="42">
        <v>1209.0999999999999</v>
      </c>
      <c r="K96" s="42"/>
      <c r="L96" s="42"/>
    </row>
    <row r="97" spans="1:12" ht="62.25" customHeight="1">
      <c r="A97" s="33" t="str">
        <f>A94</f>
        <v>Иные закупки товаров, работ и услуг для обеспечения государственных (муниципальных) нужд</v>
      </c>
      <c r="B97" s="32" t="s">
        <v>154</v>
      </c>
      <c r="C97" s="32" t="s">
        <v>51</v>
      </c>
      <c r="D97" s="32" t="s">
        <v>55</v>
      </c>
      <c r="E97" s="44" t="s">
        <v>17</v>
      </c>
      <c r="F97" s="44" t="s">
        <v>8</v>
      </c>
      <c r="G97" s="44" t="s">
        <v>156</v>
      </c>
      <c r="H97" s="44" t="s">
        <v>187</v>
      </c>
      <c r="I97" s="32" t="s">
        <v>70</v>
      </c>
      <c r="J97" s="42">
        <v>1209.0999999999999</v>
      </c>
      <c r="K97" s="42"/>
      <c r="L97" s="42"/>
    </row>
    <row r="98" spans="1:12" ht="30">
      <c r="A98" s="36" t="s">
        <v>127</v>
      </c>
      <c r="B98" s="32" t="s">
        <v>154</v>
      </c>
      <c r="C98" s="32" t="s">
        <v>51</v>
      </c>
      <c r="D98" s="32" t="s">
        <v>55</v>
      </c>
      <c r="E98" s="44" t="s">
        <v>17</v>
      </c>
      <c r="F98" s="44" t="s">
        <v>8</v>
      </c>
      <c r="G98" s="44" t="s">
        <v>156</v>
      </c>
      <c r="H98" s="44" t="s">
        <v>126</v>
      </c>
      <c r="I98" s="32"/>
      <c r="J98" s="42">
        <f>J99</f>
        <v>693.8</v>
      </c>
      <c r="K98" s="42">
        <f>K99</f>
        <v>90</v>
      </c>
      <c r="L98" s="42">
        <f t="shared" ref="L98:L99" si="34">L99</f>
        <v>90</v>
      </c>
    </row>
    <row r="99" spans="1:12" ht="46.5" customHeight="1">
      <c r="A99" s="33" t="s">
        <v>205</v>
      </c>
      <c r="B99" s="32" t="s">
        <v>154</v>
      </c>
      <c r="C99" s="32" t="s">
        <v>51</v>
      </c>
      <c r="D99" s="32" t="s">
        <v>55</v>
      </c>
      <c r="E99" s="44" t="s">
        <v>17</v>
      </c>
      <c r="F99" s="44" t="s">
        <v>8</v>
      </c>
      <c r="G99" s="44" t="s">
        <v>156</v>
      </c>
      <c r="H99" s="44" t="s">
        <v>126</v>
      </c>
      <c r="I99" s="32" t="s">
        <v>69</v>
      </c>
      <c r="J99" s="42">
        <f>J100</f>
        <v>693.8</v>
      </c>
      <c r="K99" s="42">
        <f t="shared" ref="K99" si="35">K100</f>
        <v>90</v>
      </c>
      <c r="L99" s="42">
        <f t="shared" si="34"/>
        <v>90</v>
      </c>
    </row>
    <row r="100" spans="1:12" ht="60">
      <c r="A100" s="33" t="s">
        <v>46</v>
      </c>
      <c r="B100" s="32" t="s">
        <v>154</v>
      </c>
      <c r="C100" s="32" t="s">
        <v>51</v>
      </c>
      <c r="D100" s="32" t="s">
        <v>55</v>
      </c>
      <c r="E100" s="44" t="s">
        <v>17</v>
      </c>
      <c r="F100" s="44" t="s">
        <v>8</v>
      </c>
      <c r="G100" s="44" t="s">
        <v>156</v>
      </c>
      <c r="H100" s="44" t="s">
        <v>126</v>
      </c>
      <c r="I100" s="32" t="s">
        <v>70</v>
      </c>
      <c r="J100" s="42">
        <v>693.8</v>
      </c>
      <c r="K100" s="42">
        <v>90</v>
      </c>
      <c r="L100" s="42">
        <v>90</v>
      </c>
    </row>
    <row r="101" spans="1:12" ht="15">
      <c r="A101" s="30" t="s">
        <v>61</v>
      </c>
      <c r="B101" s="31" t="s">
        <v>154</v>
      </c>
      <c r="C101" s="156" t="s">
        <v>17</v>
      </c>
      <c r="D101" s="32"/>
      <c r="E101" s="44"/>
      <c r="F101" s="44"/>
      <c r="G101" s="44"/>
      <c r="H101" s="44"/>
      <c r="I101" s="41"/>
      <c r="J101" s="40">
        <f t="shared" ref="J101:L106" si="36">J102</f>
        <v>173.9</v>
      </c>
      <c r="K101" s="169">
        <f t="shared" si="36"/>
        <v>173.9</v>
      </c>
      <c r="L101" s="40">
        <f t="shared" si="36"/>
        <v>173.9</v>
      </c>
    </row>
    <row r="102" spans="1:12" ht="15">
      <c r="A102" s="33" t="s">
        <v>62</v>
      </c>
      <c r="B102" s="32" t="s">
        <v>154</v>
      </c>
      <c r="C102" s="32" t="s">
        <v>17</v>
      </c>
      <c r="D102" s="32" t="s">
        <v>37</v>
      </c>
      <c r="E102" s="44"/>
      <c r="F102" s="44"/>
      <c r="G102" s="44"/>
      <c r="H102" s="44"/>
      <c r="I102" s="41"/>
      <c r="J102" s="42">
        <f t="shared" si="36"/>
        <v>173.9</v>
      </c>
      <c r="K102" s="42">
        <f t="shared" si="36"/>
        <v>173.9</v>
      </c>
      <c r="L102" s="42">
        <f t="shared" si="36"/>
        <v>173.9</v>
      </c>
    </row>
    <row r="103" spans="1:12" ht="90" customHeight="1">
      <c r="A103" s="33" t="s">
        <v>159</v>
      </c>
      <c r="B103" s="32" t="s">
        <v>154</v>
      </c>
      <c r="C103" s="32" t="s">
        <v>17</v>
      </c>
      <c r="D103" s="32" t="s">
        <v>37</v>
      </c>
      <c r="E103" s="44" t="s">
        <v>80</v>
      </c>
      <c r="F103" s="44" t="s">
        <v>81</v>
      </c>
      <c r="G103" s="44"/>
      <c r="H103" s="44"/>
      <c r="I103" s="41"/>
      <c r="J103" s="42">
        <f t="shared" si="36"/>
        <v>173.9</v>
      </c>
      <c r="K103" s="42">
        <f t="shared" si="36"/>
        <v>173.9</v>
      </c>
      <c r="L103" s="42">
        <f t="shared" si="36"/>
        <v>173.9</v>
      </c>
    </row>
    <row r="104" spans="1:12" ht="107.25" customHeight="1">
      <c r="A104" s="33" t="s">
        <v>175</v>
      </c>
      <c r="B104" s="32" t="s">
        <v>154</v>
      </c>
      <c r="C104" s="32" t="s">
        <v>17</v>
      </c>
      <c r="D104" s="32" t="s">
        <v>37</v>
      </c>
      <c r="E104" s="44" t="s">
        <v>80</v>
      </c>
      <c r="F104" s="44" t="s">
        <v>8</v>
      </c>
      <c r="G104" s="44"/>
      <c r="H104" s="44"/>
      <c r="I104" s="41"/>
      <c r="J104" s="42">
        <f t="shared" si="36"/>
        <v>173.9</v>
      </c>
      <c r="K104" s="42">
        <f t="shared" si="36"/>
        <v>173.9</v>
      </c>
      <c r="L104" s="42">
        <f t="shared" si="36"/>
        <v>173.9</v>
      </c>
    </row>
    <row r="105" spans="1:12" ht="45">
      <c r="A105" s="33" t="s">
        <v>63</v>
      </c>
      <c r="B105" s="32" t="s">
        <v>154</v>
      </c>
      <c r="C105" s="32" t="s">
        <v>17</v>
      </c>
      <c r="D105" s="32" t="s">
        <v>37</v>
      </c>
      <c r="E105" s="44" t="s">
        <v>80</v>
      </c>
      <c r="F105" s="44" t="s">
        <v>8</v>
      </c>
      <c r="G105" s="44" t="s">
        <v>65</v>
      </c>
      <c r="H105" s="44" t="s">
        <v>83</v>
      </c>
      <c r="I105" s="41"/>
      <c r="J105" s="42">
        <f t="shared" si="36"/>
        <v>173.9</v>
      </c>
      <c r="K105" s="42">
        <f t="shared" si="36"/>
        <v>173.9</v>
      </c>
      <c r="L105" s="42">
        <f t="shared" si="36"/>
        <v>173.9</v>
      </c>
    </row>
    <row r="106" spans="1:12" ht="30">
      <c r="A106" s="33" t="s">
        <v>57</v>
      </c>
      <c r="B106" s="32" t="s">
        <v>154</v>
      </c>
      <c r="C106" s="32" t="s">
        <v>17</v>
      </c>
      <c r="D106" s="32" t="s">
        <v>37</v>
      </c>
      <c r="E106" s="44" t="s">
        <v>80</v>
      </c>
      <c r="F106" s="44" t="s">
        <v>8</v>
      </c>
      <c r="G106" s="44" t="s">
        <v>65</v>
      </c>
      <c r="H106" s="44" t="s">
        <v>83</v>
      </c>
      <c r="I106" s="41" t="s">
        <v>74</v>
      </c>
      <c r="J106" s="42">
        <f>J107</f>
        <v>173.9</v>
      </c>
      <c r="K106" s="42">
        <f t="shared" si="36"/>
        <v>173.9</v>
      </c>
      <c r="L106" s="42">
        <f t="shared" si="36"/>
        <v>173.9</v>
      </c>
    </row>
    <row r="107" spans="1:12" ht="30">
      <c r="A107" s="145" t="s">
        <v>64</v>
      </c>
      <c r="B107" s="146" t="s">
        <v>154</v>
      </c>
      <c r="C107" s="32" t="s">
        <v>17</v>
      </c>
      <c r="D107" s="32" t="s">
        <v>37</v>
      </c>
      <c r="E107" s="44" t="s">
        <v>80</v>
      </c>
      <c r="F107" s="44" t="s">
        <v>8</v>
      </c>
      <c r="G107" s="44" t="s">
        <v>65</v>
      </c>
      <c r="H107" s="44" t="s">
        <v>83</v>
      </c>
      <c r="I107" s="148" t="s">
        <v>75</v>
      </c>
      <c r="J107" s="149">
        <v>173.9</v>
      </c>
      <c r="K107" s="149">
        <v>173.9</v>
      </c>
      <c r="L107" s="149">
        <v>173.9</v>
      </c>
    </row>
    <row r="108" spans="1:12" ht="28.5">
      <c r="A108" s="171" t="s">
        <v>163</v>
      </c>
      <c r="B108" s="31" t="s">
        <v>154</v>
      </c>
      <c r="C108" s="31" t="s">
        <v>164</v>
      </c>
      <c r="D108" s="32"/>
      <c r="E108" s="44"/>
      <c r="F108" s="44"/>
      <c r="G108" s="44"/>
      <c r="H108" s="44"/>
      <c r="I108" s="41"/>
      <c r="J108" s="150"/>
      <c r="K108" s="170">
        <f t="shared" ref="K108:L113" si="37">K109</f>
        <v>35.1</v>
      </c>
      <c r="L108" s="170">
        <f t="shared" si="37"/>
        <v>71.599999999999994</v>
      </c>
    </row>
    <row r="109" spans="1:12" ht="15">
      <c r="A109" s="158" t="s">
        <v>163</v>
      </c>
      <c r="B109" s="32" t="s">
        <v>154</v>
      </c>
      <c r="C109" s="146" t="s">
        <v>164</v>
      </c>
      <c r="D109" s="146" t="s">
        <v>164</v>
      </c>
      <c r="E109" s="147"/>
      <c r="F109" s="147"/>
      <c r="G109" s="147"/>
      <c r="H109" s="147"/>
      <c r="I109" s="148"/>
      <c r="J109" s="150"/>
      <c r="K109" s="152">
        <f t="shared" si="37"/>
        <v>35.1</v>
      </c>
      <c r="L109" s="152">
        <f t="shared" si="37"/>
        <v>71.599999999999994</v>
      </c>
    </row>
    <row r="110" spans="1:12" ht="30">
      <c r="A110" s="158" t="s">
        <v>179</v>
      </c>
      <c r="B110" s="146" t="s">
        <v>154</v>
      </c>
      <c r="C110" s="32" t="s">
        <v>164</v>
      </c>
      <c r="D110" s="32" t="s">
        <v>164</v>
      </c>
      <c r="E110" s="44" t="s">
        <v>165</v>
      </c>
      <c r="F110" s="44" t="s">
        <v>81</v>
      </c>
      <c r="G110" s="44"/>
      <c r="H110" s="44"/>
      <c r="I110" s="41"/>
      <c r="J110" s="150"/>
      <c r="K110" s="152">
        <f t="shared" si="37"/>
        <v>35.1</v>
      </c>
      <c r="L110" s="152">
        <f t="shared" si="37"/>
        <v>71.599999999999994</v>
      </c>
    </row>
    <row r="111" spans="1:12" ht="15">
      <c r="A111" s="158" t="s">
        <v>40</v>
      </c>
      <c r="B111" s="32" t="s">
        <v>154</v>
      </c>
      <c r="C111" s="146" t="s">
        <v>164</v>
      </c>
      <c r="D111" s="146" t="s">
        <v>164</v>
      </c>
      <c r="E111" s="147" t="s">
        <v>165</v>
      </c>
      <c r="F111" s="147" t="s">
        <v>8</v>
      </c>
      <c r="G111" s="147"/>
      <c r="H111" s="147"/>
      <c r="I111" s="148"/>
      <c r="J111" s="150"/>
      <c r="K111" s="152">
        <f t="shared" si="37"/>
        <v>35.1</v>
      </c>
      <c r="L111" s="152">
        <f t="shared" si="37"/>
        <v>71.599999999999994</v>
      </c>
    </row>
    <row r="112" spans="1:12" ht="15">
      <c r="A112" s="158" t="s">
        <v>163</v>
      </c>
      <c r="B112" s="32" t="s">
        <v>154</v>
      </c>
      <c r="C112" s="32" t="s">
        <v>164</v>
      </c>
      <c r="D112" s="32" t="s">
        <v>164</v>
      </c>
      <c r="E112" s="44" t="s">
        <v>165</v>
      </c>
      <c r="F112" s="44" t="s">
        <v>8</v>
      </c>
      <c r="G112" s="44" t="s">
        <v>65</v>
      </c>
      <c r="H112" s="44" t="s">
        <v>166</v>
      </c>
      <c r="I112" s="41"/>
      <c r="J112" s="150"/>
      <c r="K112" s="152">
        <f t="shared" si="37"/>
        <v>35.1</v>
      </c>
      <c r="L112" s="152">
        <f t="shared" si="37"/>
        <v>71.599999999999994</v>
      </c>
    </row>
    <row r="113" spans="1:12" ht="15">
      <c r="A113" s="158" t="s">
        <v>49</v>
      </c>
      <c r="B113" s="146" t="s">
        <v>154</v>
      </c>
      <c r="C113" s="146" t="s">
        <v>164</v>
      </c>
      <c r="D113" s="146" t="s">
        <v>164</v>
      </c>
      <c r="E113" s="147" t="s">
        <v>165</v>
      </c>
      <c r="F113" s="147" t="s">
        <v>8</v>
      </c>
      <c r="G113" s="147" t="s">
        <v>65</v>
      </c>
      <c r="H113" s="147" t="s">
        <v>166</v>
      </c>
      <c r="I113" s="148" t="s">
        <v>71</v>
      </c>
      <c r="J113" s="150"/>
      <c r="K113" s="152">
        <f t="shared" si="37"/>
        <v>35.1</v>
      </c>
      <c r="L113" s="152">
        <f t="shared" si="37"/>
        <v>71.599999999999994</v>
      </c>
    </row>
    <row r="114" spans="1:12" ht="15">
      <c r="A114" s="158" t="s">
        <v>53</v>
      </c>
      <c r="B114" s="32" t="s">
        <v>154</v>
      </c>
      <c r="C114" s="32" t="s">
        <v>164</v>
      </c>
      <c r="D114" s="32" t="s">
        <v>164</v>
      </c>
      <c r="E114" s="44" t="s">
        <v>165</v>
      </c>
      <c r="F114" s="44" t="s">
        <v>8</v>
      </c>
      <c r="G114" s="44" t="s">
        <v>65</v>
      </c>
      <c r="H114" s="44" t="s">
        <v>166</v>
      </c>
      <c r="I114" s="41" t="s">
        <v>73</v>
      </c>
      <c r="J114" s="150"/>
      <c r="K114" s="152">
        <v>35.1</v>
      </c>
      <c r="L114" s="152">
        <v>71.599999999999994</v>
      </c>
    </row>
    <row r="115" spans="1:12">
      <c r="E115" s="46"/>
      <c r="F115" s="46"/>
      <c r="G115" s="46"/>
      <c r="H115" s="46"/>
      <c r="I115" s="46"/>
    </row>
    <row r="116" spans="1:12">
      <c r="E116" s="46"/>
      <c r="F116" s="46"/>
      <c r="G116" s="46"/>
      <c r="H116" s="46"/>
      <c r="I116" s="46"/>
    </row>
    <row r="117" spans="1:12">
      <c r="E117" s="46"/>
      <c r="F117" s="46"/>
      <c r="G117" s="46"/>
      <c r="H117" s="46"/>
      <c r="I117" s="46"/>
    </row>
    <row r="118" spans="1:12">
      <c r="E118" s="46"/>
      <c r="F118" s="46"/>
      <c r="G118" s="46"/>
      <c r="H118" s="46"/>
      <c r="I118" s="46"/>
    </row>
    <row r="119" spans="1:12">
      <c r="E119" s="46"/>
      <c r="F119" s="46"/>
      <c r="G119" s="46"/>
      <c r="H119" s="46"/>
      <c r="I119" s="46"/>
    </row>
    <row r="120" spans="1:12">
      <c r="E120" s="46"/>
      <c r="F120" s="46"/>
      <c r="G120" s="46"/>
      <c r="H120" s="46"/>
      <c r="I120" s="46"/>
    </row>
    <row r="121" spans="1:12">
      <c r="E121" s="46"/>
      <c r="F121" s="46"/>
      <c r="G121" s="46"/>
      <c r="H121" s="46"/>
      <c r="I121" s="46"/>
    </row>
    <row r="122" spans="1:12">
      <c r="E122" s="46"/>
      <c r="F122" s="46"/>
      <c r="G122" s="46"/>
      <c r="H122" s="46"/>
      <c r="I122" s="46"/>
    </row>
    <row r="123" spans="1:12">
      <c r="E123" s="46"/>
      <c r="F123" s="46"/>
      <c r="G123" s="46"/>
      <c r="H123" s="46"/>
      <c r="I123" s="46"/>
    </row>
    <row r="124" spans="1:12">
      <c r="E124" s="46"/>
      <c r="F124" s="46"/>
      <c r="G124" s="46"/>
      <c r="H124" s="46"/>
      <c r="I124" s="46"/>
    </row>
    <row r="125" spans="1:12">
      <c r="E125" s="46"/>
      <c r="F125" s="46"/>
      <c r="G125" s="46"/>
      <c r="H125" s="46"/>
      <c r="I125" s="46"/>
    </row>
    <row r="126" spans="1:12">
      <c r="E126" s="46"/>
      <c r="F126" s="46"/>
      <c r="G126" s="46"/>
      <c r="H126" s="46"/>
      <c r="I126" s="46"/>
    </row>
    <row r="127" spans="1:12">
      <c r="E127" s="46"/>
      <c r="F127" s="46"/>
      <c r="G127" s="46"/>
      <c r="H127" s="46"/>
      <c r="I127" s="46"/>
    </row>
    <row r="128" spans="1:12">
      <c r="E128" s="46"/>
      <c r="F128" s="46"/>
      <c r="G128" s="46"/>
      <c r="H128" s="46"/>
      <c r="I128" s="46"/>
    </row>
    <row r="129" spans="5:9">
      <c r="E129" s="46"/>
      <c r="F129" s="46"/>
      <c r="G129" s="46"/>
      <c r="H129" s="46"/>
      <c r="I129" s="46"/>
    </row>
    <row r="130" spans="5:9">
      <c r="E130" s="46"/>
      <c r="F130" s="46"/>
      <c r="G130" s="46"/>
      <c r="H130" s="46"/>
      <c r="I130" s="46"/>
    </row>
    <row r="131" spans="5:9">
      <c r="E131" s="46"/>
      <c r="F131" s="46"/>
      <c r="G131" s="46"/>
      <c r="H131" s="46"/>
      <c r="I131" s="46"/>
    </row>
    <row r="132" spans="5:9">
      <c r="E132" s="46"/>
      <c r="F132" s="46"/>
      <c r="G132" s="46"/>
      <c r="H132" s="46"/>
      <c r="I132" s="46"/>
    </row>
    <row r="133" spans="5:9">
      <c r="E133" s="46"/>
      <c r="F133" s="46"/>
      <c r="G133" s="46"/>
      <c r="H133" s="46"/>
      <c r="I133" s="46"/>
    </row>
    <row r="134" spans="5:9">
      <c r="E134" s="46"/>
      <c r="F134" s="46"/>
      <c r="G134" s="46"/>
      <c r="H134" s="46"/>
      <c r="I134" s="46"/>
    </row>
    <row r="135" spans="5:9">
      <c r="E135" s="46"/>
      <c r="F135" s="46"/>
      <c r="G135" s="46"/>
      <c r="H135" s="46"/>
      <c r="I135" s="46"/>
    </row>
    <row r="136" spans="5:9">
      <c r="E136" s="46"/>
      <c r="F136" s="46"/>
      <c r="G136" s="46"/>
      <c r="H136" s="46"/>
      <c r="I136" s="46"/>
    </row>
    <row r="137" spans="5:9">
      <c r="E137" s="46"/>
      <c r="F137" s="46"/>
      <c r="G137" s="46"/>
      <c r="H137" s="46"/>
      <c r="I137" s="46"/>
    </row>
    <row r="138" spans="5:9">
      <c r="E138" s="46"/>
      <c r="F138" s="46"/>
      <c r="G138" s="46"/>
      <c r="H138" s="46"/>
      <c r="I138" s="46"/>
    </row>
    <row r="139" spans="5:9">
      <c r="E139" s="46"/>
      <c r="F139" s="46"/>
      <c r="G139" s="46"/>
      <c r="H139" s="46"/>
      <c r="I139" s="46"/>
    </row>
    <row r="140" spans="5:9">
      <c r="E140" s="46"/>
      <c r="F140" s="46"/>
      <c r="G140" s="46"/>
      <c r="H140" s="46"/>
      <c r="I140" s="46"/>
    </row>
    <row r="141" spans="5:9">
      <c r="E141" s="46"/>
      <c r="F141" s="46"/>
      <c r="G141" s="46"/>
      <c r="H141" s="46"/>
      <c r="I141" s="46"/>
    </row>
    <row r="142" spans="5:9">
      <c r="E142" s="46"/>
      <c r="F142" s="46"/>
      <c r="G142" s="46"/>
      <c r="H142" s="46"/>
      <c r="I142" s="46"/>
    </row>
    <row r="143" spans="5:9">
      <c r="E143" s="46"/>
      <c r="F143" s="46"/>
      <c r="G143" s="46"/>
      <c r="H143" s="46"/>
      <c r="I143" s="46"/>
    </row>
  </sheetData>
  <autoFilter ref="A1:L114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">
    <cfRule type="expression" dxfId="24" priority="49" stopIfTrue="1">
      <formula>$F20=""</formula>
    </cfRule>
    <cfRule type="expression" dxfId="23" priority="50" stopIfTrue="1">
      <formula>#REF!&lt;&gt;""</formula>
    </cfRule>
    <cfRule type="expression" dxfId="22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13"/>
  <sheetViews>
    <sheetView view="pageBreakPreview" zoomScaleNormal="110" zoomScaleSheetLayoutView="100" workbookViewId="0">
      <selection activeCell="D4" sqref="D4:G5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46.25" customHeight="1">
      <c r="A1" s="49" t="s">
        <v>0</v>
      </c>
      <c r="B1" s="49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181" t="s">
        <v>224</v>
      </c>
      <c r="I1" s="182"/>
      <c r="J1" s="182"/>
      <c r="K1" s="182"/>
    </row>
    <row r="2" spans="1:11" ht="126.75" customHeight="1">
      <c r="A2" s="183" t="s">
        <v>160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</row>
    <row r="3" spans="1:11" ht="18" customHeight="1">
      <c r="A3" s="184" t="s">
        <v>2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2" t="s">
        <v>1</v>
      </c>
      <c r="I3" s="182"/>
      <c r="J3" s="182"/>
      <c r="K3" s="182"/>
    </row>
    <row r="4" spans="1:11" ht="20.45" customHeight="1">
      <c r="A4" s="184" t="s">
        <v>0</v>
      </c>
      <c r="B4" s="184" t="s">
        <v>3</v>
      </c>
      <c r="C4" s="184" t="s">
        <v>4</v>
      </c>
      <c r="D4" s="184" t="s">
        <v>5</v>
      </c>
      <c r="E4" s="184"/>
      <c r="F4" s="184"/>
      <c r="G4" s="184"/>
      <c r="H4" s="184" t="s">
        <v>6</v>
      </c>
      <c r="I4" s="184" t="s">
        <v>7</v>
      </c>
      <c r="J4" s="184"/>
      <c r="K4" s="184"/>
    </row>
    <row r="5" spans="1:11" ht="16.7" customHeight="1">
      <c r="A5" s="22" t="s">
        <v>8</v>
      </c>
      <c r="B5" s="184" t="s">
        <v>0</v>
      </c>
      <c r="C5" s="184" t="s">
        <v>0</v>
      </c>
      <c r="D5" s="184" t="s">
        <v>0</v>
      </c>
      <c r="E5" s="184"/>
      <c r="F5" s="184"/>
      <c r="G5" s="184"/>
      <c r="H5" s="184" t="s">
        <v>0</v>
      </c>
      <c r="I5" s="47" t="s">
        <v>26</v>
      </c>
      <c r="J5" s="47" t="s">
        <v>27</v>
      </c>
      <c r="K5" s="47" t="s">
        <v>28</v>
      </c>
    </row>
    <row r="6" spans="1:11" ht="28.5" customHeight="1">
      <c r="A6" s="28"/>
      <c r="B6" s="22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8" customHeight="1">
      <c r="A7" s="30" t="s">
        <v>19</v>
      </c>
      <c r="B7" s="29"/>
      <c r="C7" s="29"/>
      <c r="D7" s="5" t="s">
        <v>0</v>
      </c>
      <c r="E7" s="5" t="s">
        <v>0</v>
      </c>
      <c r="F7" s="5" t="s">
        <v>0</v>
      </c>
      <c r="G7" s="5" t="s">
        <v>0</v>
      </c>
      <c r="H7" s="29" t="s">
        <v>0</v>
      </c>
      <c r="I7" s="40">
        <f>I8+I49+I59+I73+I100+I81</f>
        <v>4951.7999999999993</v>
      </c>
      <c r="J7" s="40">
        <f>J8+J49+J59+J73+J100+J107</f>
        <v>1495.8</v>
      </c>
      <c r="K7" s="40">
        <f>K8+K49+K59+K73+K100+K107</f>
        <v>1529.2</v>
      </c>
    </row>
    <row r="8" spans="1:11" ht="15">
      <c r="A8" s="30" t="s">
        <v>36</v>
      </c>
      <c r="B8" s="156" t="s">
        <v>37</v>
      </c>
      <c r="C8" s="32"/>
      <c r="D8" s="45"/>
      <c r="E8" s="45"/>
      <c r="F8" s="45"/>
      <c r="G8" s="45"/>
      <c r="H8" s="41"/>
      <c r="I8" s="40">
        <f>I9+I18+I37+I43</f>
        <v>2159.1999999999998</v>
      </c>
      <c r="J8" s="40">
        <f>J9+J18+J37</f>
        <v>757.5</v>
      </c>
      <c r="K8" s="40">
        <f>K9+K18+K37</f>
        <v>751.2</v>
      </c>
    </row>
    <row r="9" spans="1:11" ht="61.5" customHeight="1">
      <c r="A9" s="33" t="s">
        <v>38</v>
      </c>
      <c r="B9" s="121" t="s">
        <v>37</v>
      </c>
      <c r="C9" s="121" t="s">
        <v>39</v>
      </c>
      <c r="D9" s="45"/>
      <c r="E9" s="45"/>
      <c r="F9" s="45"/>
      <c r="G9" s="45"/>
      <c r="H9" s="32"/>
      <c r="I9" s="51">
        <f>I10+I15</f>
        <v>509.90000000000003</v>
      </c>
      <c r="J9" s="42">
        <f>J10</f>
        <v>217</v>
      </c>
      <c r="K9" s="42">
        <f>K10</f>
        <v>210.7</v>
      </c>
    </row>
    <row r="10" spans="1:11" ht="75" customHeight="1">
      <c r="A10" s="33" t="str">
        <f>'Приложение 2'!A11</f>
        <v>Обеспечение деятельности   администрации Пятинского сельского поселения Ромодановского  муниципального района Республики Мордовия</v>
      </c>
      <c r="B10" s="32" t="s">
        <v>37</v>
      </c>
      <c r="C10" s="32" t="s">
        <v>39</v>
      </c>
      <c r="D10" s="44">
        <v>65</v>
      </c>
      <c r="E10" s="44">
        <v>0</v>
      </c>
      <c r="F10" s="44"/>
      <c r="G10" s="44"/>
      <c r="H10" s="32"/>
      <c r="I10" s="42">
        <f t="shared" ref="I10:K12" si="0">I11</f>
        <v>449.3</v>
      </c>
      <c r="J10" s="42">
        <f t="shared" si="0"/>
        <v>217</v>
      </c>
      <c r="K10" s="42">
        <f t="shared" si="0"/>
        <v>210.7</v>
      </c>
    </row>
    <row r="11" spans="1:11" ht="15">
      <c r="A11" s="33" t="s">
        <v>40</v>
      </c>
      <c r="B11" s="32" t="s">
        <v>37</v>
      </c>
      <c r="C11" s="32" t="s">
        <v>39</v>
      </c>
      <c r="D11" s="44">
        <v>65</v>
      </c>
      <c r="E11" s="44">
        <v>1</v>
      </c>
      <c r="F11" s="44"/>
      <c r="G11" s="44"/>
      <c r="H11" s="32"/>
      <c r="I11" s="42">
        <f t="shared" si="0"/>
        <v>449.3</v>
      </c>
      <c r="J11" s="42">
        <f t="shared" si="0"/>
        <v>217</v>
      </c>
      <c r="K11" s="42">
        <f t="shared" si="0"/>
        <v>210.7</v>
      </c>
    </row>
    <row r="12" spans="1:11" ht="30">
      <c r="A12" s="33" t="s">
        <v>41</v>
      </c>
      <c r="B12" s="32" t="s">
        <v>37</v>
      </c>
      <c r="C12" s="32" t="s">
        <v>39</v>
      </c>
      <c r="D12" s="44">
        <v>65</v>
      </c>
      <c r="E12" s="44">
        <v>1</v>
      </c>
      <c r="F12" s="44" t="s">
        <v>65</v>
      </c>
      <c r="G12" s="44" t="s">
        <v>76</v>
      </c>
      <c r="H12" s="32"/>
      <c r="I12" s="42">
        <f t="shared" si="0"/>
        <v>449.3</v>
      </c>
      <c r="J12" s="42">
        <f t="shared" si="0"/>
        <v>217</v>
      </c>
      <c r="K12" s="42">
        <f t="shared" si="0"/>
        <v>210.7</v>
      </c>
    </row>
    <row r="13" spans="1:11" ht="105">
      <c r="A13" s="33" t="s">
        <v>42</v>
      </c>
      <c r="B13" s="32" t="s">
        <v>37</v>
      </c>
      <c r="C13" s="32" t="s">
        <v>39</v>
      </c>
      <c r="D13" s="44">
        <v>65</v>
      </c>
      <c r="E13" s="44">
        <v>1</v>
      </c>
      <c r="F13" s="44" t="s">
        <v>65</v>
      </c>
      <c r="G13" s="44" t="s">
        <v>76</v>
      </c>
      <c r="H13" s="32" t="s">
        <v>67</v>
      </c>
      <c r="I13" s="42">
        <f>I14</f>
        <v>449.3</v>
      </c>
      <c r="J13" s="42">
        <f>J14</f>
        <v>217</v>
      </c>
      <c r="K13" s="42">
        <f>K14</f>
        <v>210.7</v>
      </c>
    </row>
    <row r="14" spans="1:11" ht="45">
      <c r="A14" s="33" t="s">
        <v>43</v>
      </c>
      <c r="B14" s="32" t="s">
        <v>37</v>
      </c>
      <c r="C14" s="32" t="s">
        <v>39</v>
      </c>
      <c r="D14" s="44">
        <v>65</v>
      </c>
      <c r="E14" s="44">
        <v>1</v>
      </c>
      <c r="F14" s="44" t="s">
        <v>65</v>
      </c>
      <c r="G14" s="44" t="s">
        <v>76</v>
      </c>
      <c r="H14" s="32" t="s">
        <v>68</v>
      </c>
      <c r="I14" s="42">
        <f>'Приложение 2'!J15</f>
        <v>449.3</v>
      </c>
      <c r="J14" s="42">
        <f>'Приложение 2'!K15</f>
        <v>217</v>
      </c>
      <c r="K14" s="42">
        <f>'Приложение 2'!L15</f>
        <v>210.7</v>
      </c>
    </row>
    <row r="15" spans="1:11" ht="90.75" customHeight="1">
      <c r="A15" s="33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2" t="s">
        <v>37</v>
      </c>
      <c r="C15" s="32" t="s">
        <v>39</v>
      </c>
      <c r="D15" s="44" t="s">
        <v>165</v>
      </c>
      <c r="E15" s="44" t="s">
        <v>8</v>
      </c>
      <c r="F15" s="44" t="s">
        <v>65</v>
      </c>
      <c r="G15" s="44" t="s">
        <v>185</v>
      </c>
      <c r="H15" s="32"/>
      <c r="I15" s="42">
        <f>I16</f>
        <v>60.6</v>
      </c>
      <c r="J15" s="42"/>
      <c r="K15" s="42"/>
    </row>
    <row r="16" spans="1:11" ht="106.5" customHeight="1">
      <c r="A16" s="33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2" t="s">
        <v>37</v>
      </c>
      <c r="C16" s="32" t="s">
        <v>39</v>
      </c>
      <c r="D16" s="44" t="s">
        <v>165</v>
      </c>
      <c r="E16" s="44" t="s">
        <v>8</v>
      </c>
      <c r="F16" s="44" t="s">
        <v>65</v>
      </c>
      <c r="G16" s="44" t="s">
        <v>185</v>
      </c>
      <c r="H16" s="32" t="s">
        <v>67</v>
      </c>
      <c r="I16" s="42">
        <f>I17</f>
        <v>60.6</v>
      </c>
      <c r="J16" s="42"/>
      <c r="K16" s="42"/>
    </row>
    <row r="17" spans="1:11" ht="50.25" customHeight="1">
      <c r="A17" s="33" t="str">
        <f>'Приложение 2'!A18</f>
        <v>Расходы на выплаты персоналу государственных (муниципальных) органов</v>
      </c>
      <c r="B17" s="32" t="s">
        <v>37</v>
      </c>
      <c r="C17" s="32" t="s">
        <v>39</v>
      </c>
      <c r="D17" s="44" t="s">
        <v>165</v>
      </c>
      <c r="E17" s="44" t="s">
        <v>8</v>
      </c>
      <c r="F17" s="44" t="s">
        <v>65</v>
      </c>
      <c r="G17" s="44" t="s">
        <v>185</v>
      </c>
      <c r="H17" s="32" t="s">
        <v>68</v>
      </c>
      <c r="I17" s="42">
        <f>'Приложение 2'!J18</f>
        <v>60.6</v>
      </c>
      <c r="J17" s="42"/>
      <c r="K17" s="42"/>
    </row>
    <row r="18" spans="1:11" ht="90">
      <c r="A18" s="33" t="s">
        <v>44</v>
      </c>
      <c r="B18" s="121" t="s">
        <v>37</v>
      </c>
      <c r="C18" s="121" t="s">
        <v>45</v>
      </c>
      <c r="D18" s="44"/>
      <c r="E18" s="44"/>
      <c r="F18" s="44"/>
      <c r="G18" s="44"/>
      <c r="H18" s="41"/>
      <c r="I18" s="51">
        <f>I19+I32+I24</f>
        <v>1624.3</v>
      </c>
      <c r="J18" s="51">
        <f>J19+J32</f>
        <v>535.5</v>
      </c>
      <c r="K18" s="51">
        <f>K19+K32</f>
        <v>535.5</v>
      </c>
    </row>
    <row r="19" spans="1:11" ht="74.25" customHeight="1">
      <c r="A19" s="33" t="str">
        <f>A10</f>
        <v>Обеспечение деятельности   администрации Пятинского сельского поселения Ромодановского  муниципального района Республики Мордовия</v>
      </c>
      <c r="B19" s="141" t="s">
        <v>37</v>
      </c>
      <c r="C19" s="141" t="s">
        <v>45</v>
      </c>
      <c r="D19" s="44">
        <v>65</v>
      </c>
      <c r="E19" s="44">
        <v>0</v>
      </c>
      <c r="F19" s="44"/>
      <c r="G19" s="44"/>
      <c r="H19" s="41"/>
      <c r="I19" s="42">
        <f t="shared" ref="I19:K19" si="1">I20</f>
        <v>1564.7</v>
      </c>
      <c r="J19" s="42">
        <f t="shared" si="1"/>
        <v>535.20000000000005</v>
      </c>
      <c r="K19" s="42">
        <f t="shared" si="1"/>
        <v>535.20000000000005</v>
      </c>
    </row>
    <row r="20" spans="1:11" ht="45" customHeight="1">
      <c r="A20" s="33" t="str">
        <f>'Приложение 2'!A21</f>
        <v xml:space="preserve"> Расходы в рамках  обеспечения деятельности администрации Алтарского сельского поселения</v>
      </c>
      <c r="B20" s="32" t="s">
        <v>37</v>
      </c>
      <c r="C20" s="32" t="s">
        <v>45</v>
      </c>
      <c r="D20" s="44">
        <v>65</v>
      </c>
      <c r="E20" s="44">
        <v>2</v>
      </c>
      <c r="F20" s="44"/>
      <c r="G20" s="44"/>
      <c r="H20" s="41"/>
      <c r="I20" s="42">
        <f>I21+I27</f>
        <v>1564.7</v>
      </c>
      <c r="J20" s="42">
        <f>J21+J27</f>
        <v>535.20000000000005</v>
      </c>
      <c r="K20" s="42">
        <f>K21+K27</f>
        <v>535.20000000000005</v>
      </c>
    </row>
    <row r="21" spans="1:11" ht="45">
      <c r="A21" s="33" t="s">
        <v>47</v>
      </c>
      <c r="B21" s="32" t="s">
        <v>37</v>
      </c>
      <c r="C21" s="32" t="s">
        <v>45</v>
      </c>
      <c r="D21" s="44">
        <v>65</v>
      </c>
      <c r="E21" s="44">
        <v>2</v>
      </c>
      <c r="F21" s="44" t="s">
        <v>65</v>
      </c>
      <c r="G21" s="44" t="s">
        <v>77</v>
      </c>
      <c r="H21" s="41"/>
      <c r="I21" s="42">
        <f t="shared" ref="I21:K22" si="2">I22</f>
        <v>835.1</v>
      </c>
      <c r="J21" s="42">
        <f t="shared" si="2"/>
        <v>420.2</v>
      </c>
      <c r="K21" s="42">
        <f t="shared" si="2"/>
        <v>420.2</v>
      </c>
    </row>
    <row r="22" spans="1:11" ht="105">
      <c r="A22" s="33" t="s">
        <v>42</v>
      </c>
      <c r="B22" s="32" t="s">
        <v>37</v>
      </c>
      <c r="C22" s="32" t="s">
        <v>45</v>
      </c>
      <c r="D22" s="44">
        <v>65</v>
      </c>
      <c r="E22" s="44">
        <v>2</v>
      </c>
      <c r="F22" s="44" t="s">
        <v>65</v>
      </c>
      <c r="G22" s="44" t="s">
        <v>77</v>
      </c>
      <c r="H22" s="41" t="s">
        <v>67</v>
      </c>
      <c r="I22" s="42">
        <f t="shared" si="2"/>
        <v>835.1</v>
      </c>
      <c r="J22" s="42">
        <f t="shared" si="2"/>
        <v>420.2</v>
      </c>
      <c r="K22" s="42">
        <f t="shared" si="2"/>
        <v>420.2</v>
      </c>
    </row>
    <row r="23" spans="1:11" ht="45">
      <c r="A23" s="33" t="s">
        <v>43</v>
      </c>
      <c r="B23" s="32" t="s">
        <v>37</v>
      </c>
      <c r="C23" s="32" t="s">
        <v>45</v>
      </c>
      <c r="D23" s="44">
        <v>65</v>
      </c>
      <c r="E23" s="44">
        <v>2</v>
      </c>
      <c r="F23" s="44" t="s">
        <v>65</v>
      </c>
      <c r="G23" s="44" t="s">
        <v>77</v>
      </c>
      <c r="H23" s="41" t="s">
        <v>68</v>
      </c>
      <c r="I23" s="42">
        <f>'Приложение 2'!J24</f>
        <v>835.1</v>
      </c>
      <c r="J23" s="42">
        <f>'Приложение 2'!K24</f>
        <v>420.2</v>
      </c>
      <c r="K23" s="42">
        <f>'Приложение 2'!L24</f>
        <v>420.2</v>
      </c>
    </row>
    <row r="24" spans="1:11" ht="92.25" customHeight="1">
      <c r="A24" s="33" t="str">
        <f>A15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4" s="32" t="s">
        <v>37</v>
      </c>
      <c r="C24" s="32" t="s">
        <v>45</v>
      </c>
      <c r="D24" s="44" t="s">
        <v>165</v>
      </c>
      <c r="E24" s="44" t="s">
        <v>9</v>
      </c>
      <c r="F24" s="44" t="s">
        <v>65</v>
      </c>
      <c r="G24" s="44" t="s">
        <v>185</v>
      </c>
      <c r="H24" s="41"/>
      <c r="I24" s="42">
        <f>I25</f>
        <v>59.3</v>
      </c>
      <c r="J24" s="42"/>
      <c r="K24" s="42"/>
    </row>
    <row r="25" spans="1:11" ht="104.25" customHeight="1">
      <c r="A25" s="33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5" s="32" t="s">
        <v>37</v>
      </c>
      <c r="C25" s="32" t="s">
        <v>45</v>
      </c>
      <c r="D25" s="44" t="s">
        <v>165</v>
      </c>
      <c r="E25" s="44" t="s">
        <v>9</v>
      </c>
      <c r="F25" s="44" t="s">
        <v>65</v>
      </c>
      <c r="G25" s="44" t="s">
        <v>185</v>
      </c>
      <c r="H25" s="41" t="s">
        <v>67</v>
      </c>
      <c r="I25" s="42">
        <f>I26</f>
        <v>59.3</v>
      </c>
      <c r="J25" s="42"/>
      <c r="K25" s="42"/>
    </row>
    <row r="26" spans="1:11" ht="50.25" customHeight="1">
      <c r="A26" s="33" t="str">
        <f>A23</f>
        <v>Расходы на выплаты персоналу государственных (муниципальных) органов</v>
      </c>
      <c r="B26" s="32" t="s">
        <v>37</v>
      </c>
      <c r="C26" s="32" t="s">
        <v>45</v>
      </c>
      <c r="D26" s="44" t="s">
        <v>165</v>
      </c>
      <c r="E26" s="44" t="s">
        <v>9</v>
      </c>
      <c r="F26" s="44" t="s">
        <v>65</v>
      </c>
      <c r="G26" s="44" t="s">
        <v>185</v>
      </c>
      <c r="H26" s="41" t="s">
        <v>68</v>
      </c>
      <c r="I26" s="42">
        <f>'Приложение 2'!J26</f>
        <v>59.3</v>
      </c>
      <c r="J26" s="42"/>
      <c r="K26" s="42"/>
    </row>
    <row r="27" spans="1:11" ht="30.75" customHeight="1">
      <c r="A27" s="33" t="s">
        <v>48</v>
      </c>
      <c r="B27" s="32" t="s">
        <v>37</v>
      </c>
      <c r="C27" s="32" t="s">
        <v>45</v>
      </c>
      <c r="D27" s="44">
        <v>65</v>
      </c>
      <c r="E27" s="44">
        <v>2</v>
      </c>
      <c r="F27" s="44" t="s">
        <v>65</v>
      </c>
      <c r="G27" s="44" t="s">
        <v>78</v>
      </c>
      <c r="H27" s="41"/>
      <c r="I27" s="42">
        <f>+I28+I30</f>
        <v>729.6</v>
      </c>
      <c r="J27" s="42">
        <f>+J28+J30</f>
        <v>115</v>
      </c>
      <c r="K27" s="42">
        <f>+K28+K30</f>
        <v>115</v>
      </c>
    </row>
    <row r="28" spans="1:11" ht="45" customHeight="1">
      <c r="A28" s="33" t="s">
        <v>205</v>
      </c>
      <c r="B28" s="32" t="s">
        <v>37</v>
      </c>
      <c r="C28" s="32" t="s">
        <v>45</v>
      </c>
      <c r="D28" s="44">
        <v>65</v>
      </c>
      <c r="E28" s="44">
        <v>2</v>
      </c>
      <c r="F28" s="44" t="s">
        <v>65</v>
      </c>
      <c r="G28" s="44" t="s">
        <v>78</v>
      </c>
      <c r="H28" s="41" t="s">
        <v>69</v>
      </c>
      <c r="I28" s="42">
        <f t="shared" ref="I28:K28" si="3">I29</f>
        <v>714.4</v>
      </c>
      <c r="J28" s="42">
        <f t="shared" si="3"/>
        <v>100</v>
      </c>
      <c r="K28" s="42">
        <f t="shared" si="3"/>
        <v>100</v>
      </c>
    </row>
    <row r="29" spans="1:11" ht="48.75" customHeight="1">
      <c r="A29" s="33" t="s">
        <v>46</v>
      </c>
      <c r="B29" s="32" t="s">
        <v>37</v>
      </c>
      <c r="C29" s="32" t="s">
        <v>45</v>
      </c>
      <c r="D29" s="44">
        <v>65</v>
      </c>
      <c r="E29" s="44">
        <v>2</v>
      </c>
      <c r="F29" s="44" t="s">
        <v>65</v>
      </c>
      <c r="G29" s="44" t="s">
        <v>78</v>
      </c>
      <c r="H29" s="41" t="s">
        <v>70</v>
      </c>
      <c r="I29" s="42">
        <f>'Приложение 2'!J30</f>
        <v>714.4</v>
      </c>
      <c r="J29" s="42">
        <f>'Приложение 2'!K30</f>
        <v>100</v>
      </c>
      <c r="K29" s="42">
        <f>'Приложение 2'!L30</f>
        <v>100</v>
      </c>
    </row>
    <row r="30" spans="1:11" ht="15">
      <c r="A30" s="33" t="s">
        <v>49</v>
      </c>
      <c r="B30" s="32" t="s">
        <v>37</v>
      </c>
      <c r="C30" s="32" t="s">
        <v>45</v>
      </c>
      <c r="D30" s="44">
        <v>65</v>
      </c>
      <c r="E30" s="44">
        <v>2</v>
      </c>
      <c r="F30" s="44" t="s">
        <v>65</v>
      </c>
      <c r="G30" s="44" t="s">
        <v>78</v>
      </c>
      <c r="H30" s="41" t="s">
        <v>71</v>
      </c>
      <c r="I30" s="42">
        <f t="shared" ref="I30" si="4">I31</f>
        <v>15.2</v>
      </c>
      <c r="J30" s="42">
        <f>J31</f>
        <v>15</v>
      </c>
      <c r="K30" s="42">
        <f>K31</f>
        <v>15</v>
      </c>
    </row>
    <row r="31" spans="1:11" ht="30">
      <c r="A31" s="33" t="s">
        <v>50</v>
      </c>
      <c r="B31" s="32" t="s">
        <v>37</v>
      </c>
      <c r="C31" s="32" t="s">
        <v>45</v>
      </c>
      <c r="D31" s="44">
        <v>65</v>
      </c>
      <c r="E31" s="44">
        <v>2</v>
      </c>
      <c r="F31" s="44" t="s">
        <v>65</v>
      </c>
      <c r="G31" s="44" t="s">
        <v>78</v>
      </c>
      <c r="H31" s="41" t="s">
        <v>72</v>
      </c>
      <c r="I31" s="42">
        <f>'Приложение 2'!J32</f>
        <v>15.2</v>
      </c>
      <c r="J31" s="42">
        <f>'Приложение 2'!K32</f>
        <v>15</v>
      </c>
      <c r="K31" s="42">
        <f>'Приложение 2'!L32</f>
        <v>15</v>
      </c>
    </row>
    <row r="32" spans="1:11" ht="75">
      <c r="A32" s="33" t="s">
        <v>159</v>
      </c>
      <c r="B32" s="32" t="s">
        <v>37</v>
      </c>
      <c r="C32" s="32" t="s">
        <v>45</v>
      </c>
      <c r="D32" s="44">
        <v>89</v>
      </c>
      <c r="E32" s="44">
        <v>0</v>
      </c>
      <c r="F32" s="44"/>
      <c r="G32" s="44"/>
      <c r="H32" s="41"/>
      <c r="I32" s="42">
        <f t="shared" ref="I32:K33" si="5">I33</f>
        <v>0.3</v>
      </c>
      <c r="J32" s="42">
        <f t="shared" si="5"/>
        <v>0.3</v>
      </c>
      <c r="K32" s="42">
        <f t="shared" si="5"/>
        <v>0.3</v>
      </c>
    </row>
    <row r="33" spans="1:11" ht="90">
      <c r="A33" s="33" t="s">
        <v>175</v>
      </c>
      <c r="B33" s="32" t="s">
        <v>37</v>
      </c>
      <c r="C33" s="32" t="s">
        <v>45</v>
      </c>
      <c r="D33" s="44">
        <v>89</v>
      </c>
      <c r="E33" s="44">
        <v>1</v>
      </c>
      <c r="F33" s="44"/>
      <c r="G33" s="44"/>
      <c r="H33" s="41"/>
      <c r="I33" s="42">
        <f>I34</f>
        <v>0.3</v>
      </c>
      <c r="J33" s="42">
        <f t="shared" si="5"/>
        <v>0.3</v>
      </c>
      <c r="K33" s="42">
        <f t="shared" si="5"/>
        <v>0.3</v>
      </c>
    </row>
    <row r="34" spans="1:11" ht="150">
      <c r="A34" s="33" t="s">
        <v>34</v>
      </c>
      <c r="B34" s="32" t="s">
        <v>37</v>
      </c>
      <c r="C34" s="32" t="s">
        <v>45</v>
      </c>
      <c r="D34" s="44">
        <v>89</v>
      </c>
      <c r="E34" s="44">
        <v>1</v>
      </c>
      <c r="F34" s="44" t="s">
        <v>65</v>
      </c>
      <c r="G34" s="44" t="s">
        <v>79</v>
      </c>
      <c r="H34" s="41"/>
      <c r="I34" s="43">
        <f t="shared" ref="I34:K35" si="6">I35</f>
        <v>0.3</v>
      </c>
      <c r="J34" s="43">
        <f t="shared" si="6"/>
        <v>0.3</v>
      </c>
      <c r="K34" s="43">
        <f t="shared" si="6"/>
        <v>0.3</v>
      </c>
    </row>
    <row r="35" spans="1:11" ht="45">
      <c r="A35" s="33" t="s">
        <v>205</v>
      </c>
      <c r="B35" s="32" t="s">
        <v>37</v>
      </c>
      <c r="C35" s="32" t="s">
        <v>45</v>
      </c>
      <c r="D35" s="44">
        <v>89</v>
      </c>
      <c r="E35" s="44">
        <v>1</v>
      </c>
      <c r="F35" s="44" t="s">
        <v>65</v>
      </c>
      <c r="G35" s="44" t="s">
        <v>79</v>
      </c>
      <c r="H35" s="41" t="s">
        <v>69</v>
      </c>
      <c r="I35" s="43">
        <f t="shared" si="6"/>
        <v>0.3</v>
      </c>
      <c r="J35" s="43">
        <f t="shared" si="6"/>
        <v>0.3</v>
      </c>
      <c r="K35" s="43">
        <f t="shared" si="6"/>
        <v>0.3</v>
      </c>
    </row>
    <row r="36" spans="1:11" ht="45">
      <c r="A36" s="33" t="s">
        <v>46</v>
      </c>
      <c r="B36" s="32" t="s">
        <v>37</v>
      </c>
      <c r="C36" s="32" t="s">
        <v>45</v>
      </c>
      <c r="D36" s="44">
        <v>89</v>
      </c>
      <c r="E36" s="44">
        <v>1</v>
      </c>
      <c r="F36" s="44" t="s">
        <v>65</v>
      </c>
      <c r="G36" s="44" t="s">
        <v>79</v>
      </c>
      <c r="H36" s="41" t="s">
        <v>70</v>
      </c>
      <c r="I36" s="43">
        <f>'Приложение 2'!J37</f>
        <v>0.3</v>
      </c>
      <c r="J36" s="43">
        <f>'Приложение 2'!K37</f>
        <v>0.3</v>
      </c>
      <c r="K36" s="43">
        <f>'Приложение 2'!L37</f>
        <v>0.3</v>
      </c>
    </row>
    <row r="37" spans="1:11" ht="15">
      <c r="A37" s="33" t="s">
        <v>52</v>
      </c>
      <c r="B37" s="121" t="s">
        <v>37</v>
      </c>
      <c r="C37" s="121" t="s">
        <v>18</v>
      </c>
      <c r="D37" s="44"/>
      <c r="E37" s="44"/>
      <c r="F37" s="44"/>
      <c r="G37" s="44"/>
      <c r="H37" s="41"/>
      <c r="I37" s="51">
        <f t="shared" ref="I37:K39" si="7">I38</f>
        <v>5</v>
      </c>
      <c r="J37" s="42">
        <f t="shared" si="7"/>
        <v>5</v>
      </c>
      <c r="K37" s="42">
        <f t="shared" si="7"/>
        <v>5</v>
      </c>
    </row>
    <row r="38" spans="1:11" ht="75">
      <c r="A38" s="33" t="s">
        <v>159</v>
      </c>
      <c r="B38" s="32" t="s">
        <v>37</v>
      </c>
      <c r="C38" s="32" t="s">
        <v>18</v>
      </c>
      <c r="D38" s="44" t="s">
        <v>80</v>
      </c>
      <c r="E38" s="44" t="s">
        <v>81</v>
      </c>
      <c r="F38" s="44"/>
      <c r="G38" s="44"/>
      <c r="H38" s="41"/>
      <c r="I38" s="42">
        <f t="shared" si="7"/>
        <v>5</v>
      </c>
      <c r="J38" s="42">
        <f t="shared" si="7"/>
        <v>5</v>
      </c>
      <c r="K38" s="42">
        <f t="shared" si="7"/>
        <v>5</v>
      </c>
    </row>
    <row r="39" spans="1:11" ht="90">
      <c r="A39" s="33" t="s">
        <v>175</v>
      </c>
      <c r="B39" s="32" t="s">
        <v>37</v>
      </c>
      <c r="C39" s="32" t="s">
        <v>18</v>
      </c>
      <c r="D39" s="44" t="s">
        <v>80</v>
      </c>
      <c r="E39" s="44" t="s">
        <v>8</v>
      </c>
      <c r="F39" s="44"/>
      <c r="G39" s="44"/>
      <c r="H39" s="41"/>
      <c r="I39" s="42">
        <f t="shared" si="7"/>
        <v>5</v>
      </c>
      <c r="J39" s="42">
        <f t="shared" si="7"/>
        <v>5</v>
      </c>
      <c r="K39" s="42">
        <f t="shared" si="7"/>
        <v>5</v>
      </c>
    </row>
    <row r="40" spans="1:11" ht="60">
      <c r="A40" s="33" t="s">
        <v>180</v>
      </c>
      <c r="B40" s="32" t="s">
        <v>37</v>
      </c>
      <c r="C40" s="32" t="s">
        <v>18</v>
      </c>
      <c r="D40" s="44" t="s">
        <v>80</v>
      </c>
      <c r="E40" s="44" t="s">
        <v>8</v>
      </c>
      <c r="F40" s="44" t="s">
        <v>65</v>
      </c>
      <c r="G40" s="44" t="s">
        <v>82</v>
      </c>
      <c r="H40" s="41"/>
      <c r="I40" s="42">
        <f>I42</f>
        <v>5</v>
      </c>
      <c r="J40" s="42">
        <f>J42</f>
        <v>5</v>
      </c>
      <c r="K40" s="42">
        <f>K42</f>
        <v>5</v>
      </c>
    </row>
    <row r="41" spans="1:11" ht="15">
      <c r="A41" s="33" t="s">
        <v>49</v>
      </c>
      <c r="B41" s="32" t="s">
        <v>37</v>
      </c>
      <c r="C41" s="32" t="s">
        <v>18</v>
      </c>
      <c r="D41" s="44" t="s">
        <v>80</v>
      </c>
      <c r="E41" s="44" t="s">
        <v>8</v>
      </c>
      <c r="F41" s="44" t="s">
        <v>65</v>
      </c>
      <c r="G41" s="44" t="s">
        <v>82</v>
      </c>
      <c r="H41" s="41" t="s">
        <v>71</v>
      </c>
      <c r="I41" s="42">
        <f>I42</f>
        <v>5</v>
      </c>
      <c r="J41" s="42">
        <f>J42</f>
        <v>5</v>
      </c>
      <c r="K41" s="42">
        <f>K42</f>
        <v>5</v>
      </c>
    </row>
    <row r="42" spans="1:11" ht="15">
      <c r="A42" s="33" t="s">
        <v>53</v>
      </c>
      <c r="B42" s="32" t="s">
        <v>37</v>
      </c>
      <c r="C42" s="32" t="s">
        <v>54</v>
      </c>
      <c r="D42" s="44" t="s">
        <v>80</v>
      </c>
      <c r="E42" s="44" t="s">
        <v>8</v>
      </c>
      <c r="F42" s="44" t="s">
        <v>65</v>
      </c>
      <c r="G42" s="44" t="s">
        <v>82</v>
      </c>
      <c r="H42" s="41" t="s">
        <v>73</v>
      </c>
      <c r="I42" s="42">
        <f>'Приложение 2'!J43</f>
        <v>5</v>
      </c>
      <c r="J42" s="42">
        <f>'Приложение 2'!K43</f>
        <v>5</v>
      </c>
      <c r="K42" s="42">
        <f>'Приложение 2'!L43</f>
        <v>5</v>
      </c>
    </row>
    <row r="43" spans="1:11" ht="15">
      <c r="A43" s="33" t="str">
        <f>'Приложение 2'!A44</f>
        <v>Другие общегосударственные воросы</v>
      </c>
      <c r="B43" s="32" t="s">
        <v>37</v>
      </c>
      <c r="C43" s="32" t="s">
        <v>198</v>
      </c>
      <c r="D43" s="44"/>
      <c r="E43" s="44"/>
      <c r="F43" s="44"/>
      <c r="G43" s="44"/>
      <c r="H43" s="41"/>
      <c r="I43" s="42">
        <f>I44</f>
        <v>20</v>
      </c>
      <c r="J43" s="42"/>
      <c r="K43" s="42"/>
    </row>
    <row r="44" spans="1:11" ht="75.75" customHeight="1">
      <c r="A44" s="33" t="str">
        <f>'Приложение 2'!A45</f>
        <v>Непрограммные расходы главных распорядителей бюджетных средств Пятинского сельского поселения Ромодановского муниципального района Республики Мордовия</v>
      </c>
      <c r="B44" s="32" t="s">
        <v>37</v>
      </c>
      <c r="C44" s="32" t="s">
        <v>198</v>
      </c>
      <c r="D44" s="44" t="s">
        <v>80</v>
      </c>
      <c r="E44" s="44" t="s">
        <v>81</v>
      </c>
      <c r="F44" s="44"/>
      <c r="G44" s="44"/>
      <c r="H44" s="41"/>
      <c r="I44" s="42">
        <f>I45</f>
        <v>20</v>
      </c>
      <c r="J44" s="42"/>
      <c r="K44" s="42"/>
    </row>
    <row r="45" spans="1:11" ht="91.5" customHeight="1">
      <c r="A45" s="33" t="str">
        <f>'Приложение 2'!A46</f>
        <v>Непрограммные расходы в рамках обеспечения деятельности главных распорядителей бюджетных средств Пятинского сельского поселения Ромодановского муниципального района Республики Мордовия</v>
      </c>
      <c r="B45" s="32" t="s">
        <v>37</v>
      </c>
      <c r="C45" s="32" t="s">
        <v>198</v>
      </c>
      <c r="D45" s="44" t="s">
        <v>80</v>
      </c>
      <c r="E45" s="44" t="s">
        <v>8</v>
      </c>
      <c r="F45" s="44"/>
      <c r="G45" s="44"/>
      <c r="H45" s="41"/>
      <c r="I45" s="42">
        <f>I46</f>
        <v>20</v>
      </c>
      <c r="J45" s="42"/>
      <c r="K45" s="42"/>
    </row>
    <row r="46" spans="1:11" ht="45.75" customHeight="1">
      <c r="A46" s="33" t="str">
        <f>'Приложение 2'!A47</f>
        <v>Оценка недвижимости,признание прав и регулирование отношений по муниципальной собственности</v>
      </c>
      <c r="B46" s="32" t="s">
        <v>37</v>
      </c>
      <c r="C46" s="32" t="s">
        <v>198</v>
      </c>
      <c r="D46" s="44" t="s">
        <v>80</v>
      </c>
      <c r="E46" s="44" t="s">
        <v>8</v>
      </c>
      <c r="F46" s="44" t="s">
        <v>65</v>
      </c>
      <c r="G46" s="44" t="s">
        <v>200</v>
      </c>
      <c r="H46" s="41"/>
      <c r="I46" s="42">
        <f>I47</f>
        <v>20</v>
      </c>
      <c r="J46" s="42"/>
      <c r="K46" s="42"/>
    </row>
    <row r="47" spans="1:11" ht="45" customHeight="1">
      <c r="A47" s="33" t="str">
        <f>'Приложение 2'!A48</f>
        <v>Закупка товаров, работ и услуг для  государственных (муниципальных) нужд</v>
      </c>
      <c r="B47" s="32" t="s">
        <v>37</v>
      </c>
      <c r="C47" s="32" t="s">
        <v>198</v>
      </c>
      <c r="D47" s="44" t="s">
        <v>80</v>
      </c>
      <c r="E47" s="44" t="s">
        <v>8</v>
      </c>
      <c r="F47" s="44" t="s">
        <v>65</v>
      </c>
      <c r="G47" s="44" t="s">
        <v>200</v>
      </c>
      <c r="H47" s="41" t="s">
        <v>69</v>
      </c>
      <c r="I47" s="42">
        <f>I48</f>
        <v>20</v>
      </c>
      <c r="J47" s="42"/>
      <c r="K47" s="42"/>
    </row>
    <row r="48" spans="1:11" ht="46.5" customHeight="1">
      <c r="A48" s="33" t="str">
        <f>'Приложение 2'!A49</f>
        <v>Иные закупки товаров, работ и услуг для обеспечения государственных (муниципальных) нужд</v>
      </c>
      <c r="B48" s="32" t="s">
        <v>37</v>
      </c>
      <c r="C48" s="32" t="s">
        <v>198</v>
      </c>
      <c r="D48" s="44" t="s">
        <v>80</v>
      </c>
      <c r="E48" s="44" t="s">
        <v>8</v>
      </c>
      <c r="F48" s="44" t="s">
        <v>65</v>
      </c>
      <c r="G48" s="44" t="s">
        <v>200</v>
      </c>
      <c r="H48" s="41" t="s">
        <v>70</v>
      </c>
      <c r="I48" s="42">
        <f>'Приложение 2'!J49</f>
        <v>20</v>
      </c>
      <c r="J48" s="42"/>
      <c r="K48" s="42"/>
    </row>
    <row r="49" spans="1:11" ht="15">
      <c r="A49" s="30" t="s">
        <v>119</v>
      </c>
      <c r="B49" s="31" t="s">
        <v>39</v>
      </c>
      <c r="C49" s="32"/>
      <c r="D49" s="44"/>
      <c r="E49" s="44"/>
      <c r="F49" s="44"/>
      <c r="G49" s="44"/>
      <c r="H49" s="41"/>
      <c r="I49" s="40">
        <f>I50</f>
        <v>95.3</v>
      </c>
      <c r="J49" s="40">
        <f t="shared" ref="J49:K49" si="8">J50</f>
        <v>92.8</v>
      </c>
      <c r="K49" s="40">
        <f t="shared" si="8"/>
        <v>96</v>
      </c>
    </row>
    <row r="50" spans="1:11" ht="30">
      <c r="A50" s="33" t="s">
        <v>120</v>
      </c>
      <c r="B50" s="32" t="s">
        <v>39</v>
      </c>
      <c r="C50" s="32" t="s">
        <v>55</v>
      </c>
      <c r="D50" s="44"/>
      <c r="E50" s="44"/>
      <c r="F50" s="44"/>
      <c r="G50" s="44"/>
      <c r="H50" s="41"/>
      <c r="I50" s="42">
        <f t="shared" ref="I50:K57" si="9">I51</f>
        <v>95.3</v>
      </c>
      <c r="J50" s="42">
        <f t="shared" si="9"/>
        <v>92.8</v>
      </c>
      <c r="K50" s="42">
        <f t="shared" si="9"/>
        <v>96</v>
      </c>
    </row>
    <row r="51" spans="1:11" ht="63" customHeight="1">
      <c r="A51" s="33" t="str">
        <f>'Приложение 2'!A52</f>
        <v>Государственная программа повышения эффективности управления государственными финансами в Республике Мордовия</v>
      </c>
      <c r="B51" s="32" t="s">
        <v>39</v>
      </c>
      <c r="C51" s="32" t="s">
        <v>55</v>
      </c>
      <c r="D51" s="44" t="s">
        <v>84</v>
      </c>
      <c r="E51" s="44" t="s">
        <v>81</v>
      </c>
      <c r="F51" s="44"/>
      <c r="G51" s="44"/>
      <c r="H51" s="41"/>
      <c r="I51" s="42">
        <f>I52</f>
        <v>95.3</v>
      </c>
      <c r="J51" s="42">
        <f t="shared" si="9"/>
        <v>92.8</v>
      </c>
      <c r="K51" s="42">
        <f t="shared" si="9"/>
        <v>96</v>
      </c>
    </row>
    <row r="52" spans="1:11" ht="45">
      <c r="A52" s="33" t="s">
        <v>121</v>
      </c>
      <c r="B52" s="32" t="s">
        <v>39</v>
      </c>
      <c r="C52" s="32" t="s">
        <v>55</v>
      </c>
      <c r="D52" s="44" t="s">
        <v>84</v>
      </c>
      <c r="E52" s="44" t="s">
        <v>10</v>
      </c>
      <c r="F52" s="44"/>
      <c r="G52" s="44"/>
      <c r="H52" s="41"/>
      <c r="I52" s="42">
        <f t="shared" ref="I52:I57" si="10">I53</f>
        <v>95.3</v>
      </c>
      <c r="J52" s="42">
        <f t="shared" si="9"/>
        <v>92.8</v>
      </c>
      <c r="K52" s="42">
        <f t="shared" si="9"/>
        <v>96</v>
      </c>
    </row>
    <row r="53" spans="1:11" ht="79.5" customHeight="1">
      <c r="A53" s="159" t="str">
        <f>'Приложение 2'!A54</f>
        <v>Основное мероприятие: "Обеспечение осуществления органами местного самоуправления отдельных государственных полномочий"</v>
      </c>
      <c r="B53" s="32" t="s">
        <v>39</v>
      </c>
      <c r="C53" s="32" t="s">
        <v>55</v>
      </c>
      <c r="D53" s="44" t="s">
        <v>84</v>
      </c>
      <c r="E53" s="44" t="s">
        <v>10</v>
      </c>
      <c r="F53" s="44" t="s">
        <v>39</v>
      </c>
      <c r="G53" s="44"/>
      <c r="H53" s="41"/>
      <c r="I53" s="42">
        <f t="shared" si="10"/>
        <v>95.3</v>
      </c>
      <c r="J53" s="42">
        <f t="shared" si="9"/>
        <v>92.8</v>
      </c>
      <c r="K53" s="42">
        <f t="shared" si="9"/>
        <v>96</v>
      </c>
    </row>
    <row r="54" spans="1:11" ht="75.75" customHeight="1">
      <c r="A54" s="33" t="str">
        <f>'Приложение 2'!A55</f>
        <v>Осуществление  государственных полномочий Российской Федерации по первичному воинскому учету на территориях,где отсуствуют военные комиссариаты</v>
      </c>
      <c r="B54" s="32" t="s">
        <v>39</v>
      </c>
      <c r="C54" s="32" t="s">
        <v>55</v>
      </c>
      <c r="D54" s="44" t="s">
        <v>84</v>
      </c>
      <c r="E54" s="44" t="s">
        <v>10</v>
      </c>
      <c r="F54" s="44" t="s">
        <v>39</v>
      </c>
      <c r="G54" s="44" t="s">
        <v>123</v>
      </c>
      <c r="H54" s="41"/>
      <c r="I54" s="42">
        <f>I57+I55</f>
        <v>95.3</v>
      </c>
      <c r="J54" s="42">
        <f t="shared" ref="J54:K54" si="11">J57+J55</f>
        <v>92.8</v>
      </c>
      <c r="K54" s="42">
        <f t="shared" si="11"/>
        <v>96</v>
      </c>
    </row>
    <row r="55" spans="1:11" ht="105">
      <c r="A55" s="33" t="s">
        <v>42</v>
      </c>
      <c r="B55" s="32" t="s">
        <v>39</v>
      </c>
      <c r="C55" s="32" t="s">
        <v>55</v>
      </c>
      <c r="D55" s="44" t="s">
        <v>84</v>
      </c>
      <c r="E55" s="44" t="s">
        <v>10</v>
      </c>
      <c r="F55" s="44" t="s">
        <v>39</v>
      </c>
      <c r="G55" s="44" t="s">
        <v>123</v>
      </c>
      <c r="H55" s="41" t="s">
        <v>67</v>
      </c>
      <c r="I55" s="42">
        <f>I56</f>
        <v>92.3</v>
      </c>
      <c r="J55" s="42">
        <f t="shared" ref="J55:K55" si="12">J56</f>
        <v>87.8</v>
      </c>
      <c r="K55" s="42">
        <f t="shared" si="12"/>
        <v>91</v>
      </c>
    </row>
    <row r="56" spans="1:11" ht="45">
      <c r="A56" s="33" t="s">
        <v>43</v>
      </c>
      <c r="B56" s="32" t="s">
        <v>39</v>
      </c>
      <c r="C56" s="32" t="s">
        <v>55</v>
      </c>
      <c r="D56" s="44" t="s">
        <v>84</v>
      </c>
      <c r="E56" s="44" t="s">
        <v>10</v>
      </c>
      <c r="F56" s="44" t="s">
        <v>39</v>
      </c>
      <c r="G56" s="44" t="s">
        <v>123</v>
      </c>
      <c r="H56" s="41" t="s">
        <v>68</v>
      </c>
      <c r="I56" s="42">
        <f>'Приложение 2'!J57</f>
        <v>92.3</v>
      </c>
      <c r="J56" s="42">
        <f>'Приложение 2'!K57</f>
        <v>87.8</v>
      </c>
      <c r="K56" s="42">
        <f>'Приложение 2'!L57</f>
        <v>91</v>
      </c>
    </row>
    <row r="57" spans="1:11" ht="45">
      <c r="A57" s="33" t="s">
        <v>205</v>
      </c>
      <c r="B57" s="32" t="s">
        <v>39</v>
      </c>
      <c r="C57" s="32" t="s">
        <v>55</v>
      </c>
      <c r="D57" s="44" t="s">
        <v>84</v>
      </c>
      <c r="E57" s="44" t="s">
        <v>10</v>
      </c>
      <c r="F57" s="44" t="s">
        <v>39</v>
      </c>
      <c r="G57" s="44" t="s">
        <v>123</v>
      </c>
      <c r="H57" s="41" t="s">
        <v>69</v>
      </c>
      <c r="I57" s="42">
        <f t="shared" si="10"/>
        <v>3</v>
      </c>
      <c r="J57" s="42">
        <f t="shared" si="9"/>
        <v>5</v>
      </c>
      <c r="K57" s="42">
        <f t="shared" si="9"/>
        <v>5</v>
      </c>
    </row>
    <row r="58" spans="1:11" ht="45">
      <c r="A58" s="33" t="s">
        <v>46</v>
      </c>
      <c r="B58" s="32" t="s">
        <v>39</v>
      </c>
      <c r="C58" s="32" t="s">
        <v>55</v>
      </c>
      <c r="D58" s="44" t="s">
        <v>84</v>
      </c>
      <c r="E58" s="44" t="s">
        <v>10</v>
      </c>
      <c r="F58" s="44" t="s">
        <v>39</v>
      </c>
      <c r="G58" s="44" t="s">
        <v>123</v>
      </c>
      <c r="H58" s="41" t="s">
        <v>70</v>
      </c>
      <c r="I58" s="42">
        <f>'Приложение 2'!J59</f>
        <v>3</v>
      </c>
      <c r="J58" s="42">
        <f>'Приложение 2'!K59</f>
        <v>5</v>
      </c>
      <c r="K58" s="40">
        <f>'Приложение 2'!L59</f>
        <v>5</v>
      </c>
    </row>
    <row r="59" spans="1:11" ht="15" customHeight="1">
      <c r="A59" s="30" t="s">
        <v>56</v>
      </c>
      <c r="B59" s="31" t="s">
        <v>45</v>
      </c>
      <c r="C59" s="32"/>
      <c r="D59" s="44"/>
      <c r="E59" s="44"/>
      <c r="F59" s="44"/>
      <c r="G59" s="44"/>
      <c r="H59" s="41"/>
      <c r="I59" s="40">
        <f>I60+I67</f>
        <v>396.5</v>
      </c>
      <c r="J59" s="40">
        <f>J60</f>
        <v>266.5</v>
      </c>
      <c r="K59" s="40">
        <f>K60</f>
        <v>266.5</v>
      </c>
    </row>
    <row r="60" spans="1:11" ht="18" customHeight="1">
      <c r="A60" s="33" t="s">
        <v>58</v>
      </c>
      <c r="B60" s="32" t="s">
        <v>45</v>
      </c>
      <c r="C60" s="32" t="s">
        <v>59</v>
      </c>
      <c r="D60" s="44"/>
      <c r="E60" s="44"/>
      <c r="F60" s="44"/>
      <c r="G60" s="44"/>
      <c r="H60" s="41"/>
      <c r="I60" s="42">
        <f t="shared" ref="I60:I65" si="13">I61</f>
        <v>386.5</v>
      </c>
      <c r="J60" s="42">
        <f t="shared" ref="J60:K60" si="14">J61</f>
        <v>266.5</v>
      </c>
      <c r="K60" s="42">
        <f t="shared" si="14"/>
        <v>266.5</v>
      </c>
    </row>
    <row r="61" spans="1:11" ht="90">
      <c r="A61" s="35" t="str">
        <f>'Приложение 2'!A62</f>
        <v>Муниципальная программа «Комплексное развитие транспортной инфраструктуры Пятинского сельского поселения Ромодановского муниципального района Республики Мордовия на 2018- 2030 года"</v>
      </c>
      <c r="B61" s="32" t="s">
        <v>45</v>
      </c>
      <c r="C61" s="32" t="s">
        <v>59</v>
      </c>
      <c r="D61" s="44" t="s">
        <v>17</v>
      </c>
      <c r="E61" s="44" t="s">
        <v>81</v>
      </c>
      <c r="F61" s="44"/>
      <c r="G61" s="44"/>
      <c r="H61" s="41"/>
      <c r="I61" s="42">
        <f>I63</f>
        <v>386.5</v>
      </c>
      <c r="J61" s="42">
        <f t="shared" ref="J61:K61" si="15">J63</f>
        <v>266.5</v>
      </c>
      <c r="K61" s="42">
        <f t="shared" si="15"/>
        <v>266.5</v>
      </c>
    </row>
    <row r="62" spans="1:11" ht="89.25" customHeight="1">
      <c r="A62" s="35" t="str">
        <f>'Приложение 2'!A63</f>
        <v>Подпрограмма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62" s="32" t="s">
        <v>59</v>
      </c>
      <c r="C62" s="32" t="s">
        <v>59</v>
      </c>
      <c r="D62" s="44" t="s">
        <v>17</v>
      </c>
      <c r="E62" s="44" t="s">
        <v>8</v>
      </c>
      <c r="F62" s="44"/>
      <c r="G62" s="44"/>
      <c r="H62" s="41"/>
      <c r="I62" s="42">
        <f t="shared" ref="I62:K63" si="16">I63</f>
        <v>386.5</v>
      </c>
      <c r="J62" s="42">
        <f t="shared" si="16"/>
        <v>266.5</v>
      </c>
      <c r="K62" s="42">
        <f t="shared" si="16"/>
        <v>266.5</v>
      </c>
    </row>
    <row r="63" spans="1:11" ht="64.5" customHeight="1">
      <c r="A63" s="35" t="str">
        <f>'Приложение 2'!A64</f>
        <v>Основные мероприятия « Ремонт и содержание дорог в границах поселения, поддержание дорожного полотна в работоспособном состоянии»</v>
      </c>
      <c r="B63" s="32" t="s">
        <v>45</v>
      </c>
      <c r="C63" s="32" t="s">
        <v>59</v>
      </c>
      <c r="D63" s="44" t="s">
        <v>17</v>
      </c>
      <c r="E63" s="44" t="s">
        <v>8</v>
      </c>
      <c r="F63" s="44" t="s">
        <v>39</v>
      </c>
      <c r="G63" s="44"/>
      <c r="H63" s="41"/>
      <c r="I63" s="42">
        <f t="shared" si="16"/>
        <v>386.5</v>
      </c>
      <c r="J63" s="42">
        <f t="shared" si="16"/>
        <v>266.5</v>
      </c>
      <c r="K63" s="42">
        <f t="shared" si="16"/>
        <v>266.5</v>
      </c>
    </row>
    <row r="64" spans="1:11" ht="302.25" customHeight="1">
      <c r="A64" s="144" t="s">
        <v>162</v>
      </c>
      <c r="B64" s="32" t="s">
        <v>45</v>
      </c>
      <c r="C64" s="32" t="s">
        <v>59</v>
      </c>
      <c r="D64" s="44" t="s">
        <v>17</v>
      </c>
      <c r="E64" s="44" t="s">
        <v>8</v>
      </c>
      <c r="F64" s="44" t="s">
        <v>39</v>
      </c>
      <c r="G64" s="44" t="s">
        <v>85</v>
      </c>
      <c r="H64" s="41"/>
      <c r="I64" s="42">
        <f t="shared" si="13"/>
        <v>386.5</v>
      </c>
      <c r="J64" s="42">
        <f>J65</f>
        <v>266.5</v>
      </c>
      <c r="K64" s="42">
        <f t="shared" ref="K64" si="17">K65</f>
        <v>266.5</v>
      </c>
    </row>
    <row r="65" spans="1:11" ht="45">
      <c r="A65" s="33" t="s">
        <v>205</v>
      </c>
      <c r="B65" s="32" t="s">
        <v>45</v>
      </c>
      <c r="C65" s="32" t="s">
        <v>59</v>
      </c>
      <c r="D65" s="44" t="s">
        <v>17</v>
      </c>
      <c r="E65" s="44" t="s">
        <v>8</v>
      </c>
      <c r="F65" s="44" t="s">
        <v>39</v>
      </c>
      <c r="G65" s="44" t="s">
        <v>85</v>
      </c>
      <c r="H65" s="41" t="s">
        <v>69</v>
      </c>
      <c r="I65" s="42">
        <f t="shared" si="13"/>
        <v>386.5</v>
      </c>
      <c r="J65" s="42">
        <f t="shared" ref="J65:K65" si="18">J66</f>
        <v>266.5</v>
      </c>
      <c r="K65" s="42">
        <f t="shared" si="18"/>
        <v>266.5</v>
      </c>
    </row>
    <row r="66" spans="1:11" ht="51.75" customHeight="1">
      <c r="A66" s="33" t="s">
        <v>46</v>
      </c>
      <c r="B66" s="32" t="s">
        <v>45</v>
      </c>
      <c r="C66" s="32" t="s">
        <v>59</v>
      </c>
      <c r="D66" s="44" t="s">
        <v>17</v>
      </c>
      <c r="E66" s="44" t="s">
        <v>8</v>
      </c>
      <c r="F66" s="44" t="s">
        <v>39</v>
      </c>
      <c r="G66" s="44" t="s">
        <v>85</v>
      </c>
      <c r="H66" s="41" t="s">
        <v>70</v>
      </c>
      <c r="I66" s="42">
        <f>'Приложение 2'!J67</f>
        <v>386.5</v>
      </c>
      <c r="J66" s="42">
        <f>'Приложение 2'!K67</f>
        <v>266.5</v>
      </c>
      <c r="K66" s="42">
        <f>'Приложение 2'!L67</f>
        <v>266.5</v>
      </c>
    </row>
    <row r="67" spans="1:11" ht="36" customHeight="1">
      <c r="A67" s="33" t="str">
        <f>'Приложение 2'!A68</f>
        <v>Другие вопросы в области национальной экономикм</v>
      </c>
      <c r="B67" s="32" t="s">
        <v>45</v>
      </c>
      <c r="C67" s="32" t="s">
        <v>20</v>
      </c>
      <c r="D67" s="44"/>
      <c r="E67" s="44"/>
      <c r="F67" s="44"/>
      <c r="G67" s="44"/>
      <c r="H67" s="41"/>
      <c r="I67" s="42">
        <f>I68</f>
        <v>10</v>
      </c>
      <c r="J67" s="42"/>
      <c r="K67" s="42"/>
    </row>
    <row r="68" spans="1:11" ht="81.75" customHeight="1">
      <c r="A68" s="33" t="str">
        <f>'Приложение 2'!A69</f>
        <v>Непрограммные расходы главных распорядителей средств бюджета Пятинского сельского поселения Ромодановского муниципального района Республики Мордовия</v>
      </c>
      <c r="B68" s="32" t="s">
        <v>45</v>
      </c>
      <c r="C68" s="32" t="s">
        <v>20</v>
      </c>
      <c r="D68" s="44" t="s">
        <v>80</v>
      </c>
      <c r="E68" s="44"/>
      <c r="F68" s="44"/>
      <c r="G68" s="44"/>
      <c r="H68" s="41"/>
      <c r="I68" s="42">
        <f>I69</f>
        <v>10</v>
      </c>
      <c r="J68" s="42"/>
      <c r="K68" s="42"/>
    </row>
    <row r="69" spans="1:11" ht="92.25" customHeight="1">
      <c r="A69" s="33" t="str">
        <f>'Приложение 2'!A70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69" s="32" t="s">
        <v>45</v>
      </c>
      <c r="C69" s="32" t="s">
        <v>20</v>
      </c>
      <c r="D69" s="44" t="s">
        <v>80</v>
      </c>
      <c r="E69" s="44" t="s">
        <v>8</v>
      </c>
      <c r="F69" s="44" t="s">
        <v>65</v>
      </c>
      <c r="G69" s="44"/>
      <c r="H69" s="41"/>
      <c r="I69" s="42">
        <f>I70</f>
        <v>10</v>
      </c>
      <c r="J69" s="42"/>
      <c r="K69" s="42"/>
    </row>
    <row r="70" spans="1:11" ht="33.75" customHeight="1">
      <c r="A70" s="33" t="str">
        <f>'Приложение 2'!A71</f>
        <v>Мероприятия по землеустройству и землепользованию</v>
      </c>
      <c r="B70" s="32" t="s">
        <v>45</v>
      </c>
      <c r="C70" s="32" t="s">
        <v>20</v>
      </c>
      <c r="D70" s="44" t="s">
        <v>80</v>
      </c>
      <c r="E70" s="44" t="s">
        <v>8</v>
      </c>
      <c r="F70" s="44" t="s">
        <v>65</v>
      </c>
      <c r="G70" s="44" t="s">
        <v>212</v>
      </c>
      <c r="H70" s="41"/>
      <c r="I70" s="42">
        <f>I71</f>
        <v>10</v>
      </c>
      <c r="J70" s="42"/>
      <c r="K70" s="42"/>
    </row>
    <row r="71" spans="1:11" ht="45.75" customHeight="1">
      <c r="A71" s="33" t="str">
        <f>'Приложение 2'!A72</f>
        <v>Закупки товаров, работ и услуг для  государственных (муниципальных) нужд</v>
      </c>
      <c r="B71" s="32" t="s">
        <v>45</v>
      </c>
      <c r="C71" s="32" t="s">
        <v>20</v>
      </c>
      <c r="D71" s="44" t="s">
        <v>80</v>
      </c>
      <c r="E71" s="44" t="s">
        <v>8</v>
      </c>
      <c r="F71" s="44" t="s">
        <v>65</v>
      </c>
      <c r="G71" s="44" t="s">
        <v>212</v>
      </c>
      <c r="H71" s="41" t="s">
        <v>69</v>
      </c>
      <c r="I71" s="42">
        <f>I72</f>
        <v>10</v>
      </c>
      <c r="J71" s="42"/>
      <c r="K71" s="42"/>
    </row>
    <row r="72" spans="1:11" ht="42.75" customHeight="1">
      <c r="A72" s="33" t="str">
        <f>'Приложение 2'!A73</f>
        <v>Иные закупка товаров, работ и услуг для обеспечения государственных (муниципальных) нужд</v>
      </c>
      <c r="B72" s="32" t="s">
        <v>45</v>
      </c>
      <c r="C72" s="32" t="s">
        <v>20</v>
      </c>
      <c r="D72" s="44" t="s">
        <v>80</v>
      </c>
      <c r="E72" s="44" t="s">
        <v>8</v>
      </c>
      <c r="F72" s="44" t="s">
        <v>65</v>
      </c>
      <c r="G72" s="44" t="s">
        <v>212</v>
      </c>
      <c r="H72" s="41" t="s">
        <v>70</v>
      </c>
      <c r="I72" s="42">
        <f>'Приложение 2'!J73</f>
        <v>10</v>
      </c>
      <c r="J72" s="42"/>
      <c r="K72" s="42"/>
    </row>
    <row r="73" spans="1:11" ht="19.5" customHeight="1">
      <c r="A73" s="30" t="s">
        <v>60</v>
      </c>
      <c r="B73" s="156" t="s">
        <v>51</v>
      </c>
      <c r="C73" s="32"/>
      <c r="D73" s="44"/>
      <c r="E73" s="44"/>
      <c r="F73" s="44"/>
      <c r="G73" s="44"/>
      <c r="H73" s="41"/>
      <c r="I73" s="40">
        <f>I87+I74</f>
        <v>2012.8999999999999</v>
      </c>
      <c r="J73" s="40">
        <f>J87</f>
        <v>170</v>
      </c>
      <c r="K73" s="40">
        <f>K87</f>
        <v>170</v>
      </c>
    </row>
    <row r="74" spans="1:11" ht="15">
      <c r="A74" s="33" t="str">
        <f>'Приложение 2'!A75</f>
        <v>Жилищное хозяйство</v>
      </c>
      <c r="B74" s="121" t="s">
        <v>51</v>
      </c>
      <c r="C74" s="32" t="s">
        <v>37</v>
      </c>
      <c r="D74" s="44"/>
      <c r="E74" s="44"/>
      <c r="F74" s="44"/>
      <c r="G74" s="44"/>
      <c r="H74" s="41"/>
      <c r="I74" s="42">
        <f t="shared" ref="I74:I79" si="19">I75</f>
        <v>20</v>
      </c>
      <c r="J74" s="42"/>
      <c r="K74" s="42"/>
    </row>
    <row r="75" spans="1:11" ht="75">
      <c r="A75" s="33" t="str">
        <f>'Приложение 2'!A76</f>
        <v>Непрограммные расходы главных распорядителей средств бюджета Пятинского сельского поселения Ромодановского муниципального района Республики Мордовия</v>
      </c>
      <c r="B75" s="121" t="s">
        <v>51</v>
      </c>
      <c r="C75" s="32" t="s">
        <v>37</v>
      </c>
      <c r="D75" s="44" t="s">
        <v>80</v>
      </c>
      <c r="E75" s="44" t="s">
        <v>81</v>
      </c>
      <c r="F75" s="44"/>
      <c r="G75" s="44"/>
      <c r="H75" s="41"/>
      <c r="I75" s="42">
        <f t="shared" si="19"/>
        <v>20</v>
      </c>
      <c r="J75" s="42"/>
      <c r="K75" s="42"/>
    </row>
    <row r="76" spans="1:11" ht="90">
      <c r="A76" s="33" t="str">
        <f>'Приложение 2'!A77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6" s="121" t="s">
        <v>51</v>
      </c>
      <c r="C76" s="32" t="s">
        <v>37</v>
      </c>
      <c r="D76" s="44" t="s">
        <v>80</v>
      </c>
      <c r="E76" s="44" t="s">
        <v>8</v>
      </c>
      <c r="F76" s="44" t="s">
        <v>65</v>
      </c>
      <c r="G76" s="44"/>
      <c r="H76" s="41"/>
      <c r="I76" s="42">
        <f t="shared" si="19"/>
        <v>20</v>
      </c>
      <c r="J76" s="42"/>
      <c r="K76" s="42"/>
    </row>
    <row r="77" spans="1:11" ht="45.75" customHeight="1">
      <c r="A77" s="33" t="str">
        <f>'Приложение 2'!A78</f>
        <v>Мероприятия по укреплению общественного порядка и обеспечению общественной безопастности</v>
      </c>
      <c r="B77" s="121" t="s">
        <v>51</v>
      </c>
      <c r="C77" s="32" t="s">
        <v>37</v>
      </c>
      <c r="D77" s="44" t="s">
        <v>80</v>
      </c>
      <c r="E77" s="44" t="s">
        <v>8</v>
      </c>
      <c r="F77" s="44" t="s">
        <v>65</v>
      </c>
      <c r="G77" s="44" t="s">
        <v>193</v>
      </c>
      <c r="H77" s="41"/>
      <c r="I77" s="42">
        <f t="shared" si="19"/>
        <v>20</v>
      </c>
      <c r="J77" s="42"/>
      <c r="K77" s="42"/>
    </row>
    <row r="78" spans="1:11" ht="30">
      <c r="A78" s="33" t="str">
        <f>'Приложение 2'!A79</f>
        <v>Взнос на капитальный ремонт общего имущества в многоквартирном доме</v>
      </c>
      <c r="B78" s="121" t="s">
        <v>51</v>
      </c>
      <c r="C78" s="32" t="s">
        <v>37</v>
      </c>
      <c r="D78" s="44" t="s">
        <v>80</v>
      </c>
      <c r="E78" s="44" t="s">
        <v>8</v>
      </c>
      <c r="F78" s="44" t="s">
        <v>65</v>
      </c>
      <c r="G78" s="44" t="s">
        <v>192</v>
      </c>
      <c r="H78" s="41"/>
      <c r="I78" s="42">
        <f t="shared" si="19"/>
        <v>20</v>
      </c>
      <c r="J78" s="42"/>
      <c r="K78" s="42"/>
    </row>
    <row r="79" spans="1:11" ht="45">
      <c r="A79" s="33" t="str">
        <f>'Приложение 2'!A80</f>
        <v>Закупки товаров, работ и услуг для  государственных (муниципальных) нужд</v>
      </c>
      <c r="B79" s="121" t="s">
        <v>51</v>
      </c>
      <c r="C79" s="32" t="s">
        <v>37</v>
      </c>
      <c r="D79" s="44" t="s">
        <v>80</v>
      </c>
      <c r="E79" s="44" t="s">
        <v>8</v>
      </c>
      <c r="F79" s="44" t="s">
        <v>65</v>
      </c>
      <c r="G79" s="44" t="s">
        <v>192</v>
      </c>
      <c r="H79" s="41" t="s">
        <v>69</v>
      </c>
      <c r="I79" s="42">
        <f t="shared" si="19"/>
        <v>20</v>
      </c>
      <c r="J79" s="42"/>
      <c r="K79" s="42"/>
    </row>
    <row r="80" spans="1:11" ht="45">
      <c r="A80" s="33" t="str">
        <f>'Приложение 2'!A81</f>
        <v>Иные закупка товаров, работ и услуг для обеспечения государственных (муниципальных) нужд</v>
      </c>
      <c r="B80" s="121" t="s">
        <v>51</v>
      </c>
      <c r="C80" s="32" t="s">
        <v>37</v>
      </c>
      <c r="D80" s="44" t="s">
        <v>80</v>
      </c>
      <c r="E80" s="44" t="s">
        <v>8</v>
      </c>
      <c r="F80" s="44" t="s">
        <v>65</v>
      </c>
      <c r="G80" s="44" t="s">
        <v>192</v>
      </c>
      <c r="H80" s="41" t="s">
        <v>70</v>
      </c>
      <c r="I80" s="42">
        <f>'Приложение 2'!J81</f>
        <v>20</v>
      </c>
      <c r="J80" s="42"/>
      <c r="K80" s="42"/>
    </row>
    <row r="81" spans="1:11" ht="15">
      <c r="A81" s="33" t="str">
        <f>'Приложение 2'!A82</f>
        <v>Коммунальное хозяйство</v>
      </c>
      <c r="B81" s="121" t="s">
        <v>51</v>
      </c>
      <c r="C81" s="32" t="s">
        <v>39</v>
      </c>
      <c r="D81" s="44"/>
      <c r="E81" s="44"/>
      <c r="F81" s="44"/>
      <c r="G81" s="44"/>
      <c r="H81" s="41"/>
      <c r="I81" s="42">
        <f>I82</f>
        <v>114</v>
      </c>
      <c r="J81" s="42"/>
      <c r="K81" s="42"/>
    </row>
    <row r="82" spans="1:11" ht="60.75" customHeight="1">
      <c r="A82" s="33" t="str">
        <f>'Приложение 2'!A83</f>
        <v>Муниципальная программа "Энергосбережение и повышение энергетической эффетивности в Ромодановсом муниципальном районе"</v>
      </c>
      <c r="B82" s="121" t="s">
        <v>51</v>
      </c>
      <c r="C82" s="32" t="s">
        <v>39</v>
      </c>
      <c r="D82" s="44" t="s">
        <v>20</v>
      </c>
      <c r="E82" s="44" t="s">
        <v>81</v>
      </c>
      <c r="F82" s="44"/>
      <c r="G82" s="44"/>
      <c r="H82" s="41"/>
      <c r="I82" s="42">
        <f>I83</f>
        <v>114</v>
      </c>
      <c r="J82" s="42"/>
      <c r="K82" s="42"/>
    </row>
    <row r="83" spans="1:11" ht="60" customHeight="1">
      <c r="A83" s="33" t="str">
        <f>'Приложение 2'!A84</f>
        <v>Основное мероприятие"Субсидирование оформления прав собственности на бесхозяйные объекты инженерной инфраструктуры"</v>
      </c>
      <c r="B83" s="121" t="s">
        <v>51</v>
      </c>
      <c r="C83" s="32" t="s">
        <v>39</v>
      </c>
      <c r="D83" s="44" t="s">
        <v>20</v>
      </c>
      <c r="E83" s="44" t="s">
        <v>81</v>
      </c>
      <c r="F83" s="44" t="s">
        <v>37</v>
      </c>
      <c r="G83" s="44"/>
      <c r="H83" s="41"/>
      <c r="I83" s="42">
        <f>I84</f>
        <v>114</v>
      </c>
      <c r="J83" s="42"/>
      <c r="K83" s="42"/>
    </row>
    <row r="84" spans="1:11" ht="61.5" customHeight="1">
      <c r="A84" s="33" t="str">
        <f>'Приложение 2'!A85</f>
        <v xml:space="preserve">Оформление прав собственности на бесхозяйные объекты недвижимого имущества, используемые для передачи энергетических ресурсов </v>
      </c>
      <c r="B84" s="121" t="s">
        <v>51</v>
      </c>
      <c r="C84" s="32" t="s">
        <v>39</v>
      </c>
      <c r="D84" s="44" t="s">
        <v>20</v>
      </c>
      <c r="E84" s="44" t="s">
        <v>81</v>
      </c>
      <c r="F84" s="44" t="s">
        <v>37</v>
      </c>
      <c r="G84" s="44" t="s">
        <v>217</v>
      </c>
      <c r="H84" s="41"/>
      <c r="I84" s="42">
        <f>I85</f>
        <v>114</v>
      </c>
      <c r="J84" s="42"/>
      <c r="K84" s="42"/>
    </row>
    <row r="85" spans="1:11" ht="47.25" customHeight="1">
      <c r="A85" s="33" t="str">
        <f>A79</f>
        <v>Закупки товаров, работ и услуг для  государственных (муниципальных) нужд</v>
      </c>
      <c r="B85" s="121" t="s">
        <v>51</v>
      </c>
      <c r="C85" s="32" t="s">
        <v>39</v>
      </c>
      <c r="D85" s="44" t="s">
        <v>20</v>
      </c>
      <c r="E85" s="44" t="s">
        <v>81</v>
      </c>
      <c r="F85" s="44" t="s">
        <v>37</v>
      </c>
      <c r="G85" s="44" t="s">
        <v>217</v>
      </c>
      <c r="H85" s="41" t="s">
        <v>69</v>
      </c>
      <c r="I85" s="42">
        <f>I86</f>
        <v>114</v>
      </c>
      <c r="J85" s="42"/>
      <c r="K85" s="42"/>
    </row>
    <row r="86" spans="1:11" ht="51" customHeight="1">
      <c r="A86" s="33" t="str">
        <f>A80</f>
        <v>Иные закупка товаров, работ и услуг для обеспечения государственных (муниципальных) нужд</v>
      </c>
      <c r="B86" s="121" t="s">
        <v>51</v>
      </c>
      <c r="C86" s="32" t="s">
        <v>39</v>
      </c>
      <c r="D86" s="44" t="s">
        <v>20</v>
      </c>
      <c r="E86" s="44" t="s">
        <v>37</v>
      </c>
      <c r="F86" s="44" t="s">
        <v>37</v>
      </c>
      <c r="G86" s="44" t="s">
        <v>217</v>
      </c>
      <c r="H86" s="41" t="s">
        <v>70</v>
      </c>
      <c r="I86" s="42">
        <f>'Приложение 2'!J87</f>
        <v>114</v>
      </c>
      <c r="J86" s="42"/>
      <c r="K86" s="42"/>
    </row>
    <row r="87" spans="1:11" ht="15">
      <c r="A87" s="36" t="s">
        <v>66</v>
      </c>
      <c r="B87" s="32" t="s">
        <v>51</v>
      </c>
      <c r="C87" s="32" t="s">
        <v>55</v>
      </c>
      <c r="D87" s="44"/>
      <c r="E87" s="44"/>
      <c r="F87" s="44"/>
      <c r="G87" s="44"/>
      <c r="H87" s="32"/>
      <c r="I87" s="42">
        <f>I88</f>
        <v>1992.8999999999999</v>
      </c>
      <c r="J87" s="42">
        <f t="shared" ref="J87:K87" si="20">J88</f>
        <v>170</v>
      </c>
      <c r="K87" s="42">
        <f t="shared" si="20"/>
        <v>170</v>
      </c>
    </row>
    <row r="88" spans="1:11" ht="93.75" customHeight="1">
      <c r="A88" s="36" t="str">
        <f>'Приложение 2'!A89</f>
        <v>Муниципальная программа "Комплексного развития  систем коммунальной инфраструктуры Пятинского сельского поселения Ромодановского муниципального района Республики Мордовия на 2018-2030 гг"</v>
      </c>
      <c r="B88" s="32" t="s">
        <v>51</v>
      </c>
      <c r="C88" s="32" t="s">
        <v>55</v>
      </c>
      <c r="D88" s="44" t="s">
        <v>17</v>
      </c>
      <c r="E88" s="44" t="s">
        <v>81</v>
      </c>
      <c r="F88" s="44"/>
      <c r="G88" s="44"/>
      <c r="H88" s="32"/>
      <c r="I88" s="42">
        <f>I90</f>
        <v>1992.8999999999999</v>
      </c>
      <c r="J88" s="42">
        <f t="shared" ref="J88:K88" si="21">J90</f>
        <v>170</v>
      </c>
      <c r="K88" s="42">
        <f t="shared" si="21"/>
        <v>170</v>
      </c>
    </row>
    <row r="89" spans="1:11" ht="92.25" customHeight="1">
      <c r="A89" s="36" t="str">
        <f>'Приложение 2'!A90</f>
        <v>Подпрограмма "Комплексного развития  систем коммунальной   инфраструктуры Пятинского сельского поселения  Ромодановского муниципального района Республики Мордовия на  2018-2030 года"</v>
      </c>
      <c r="B89" s="32" t="s">
        <v>51</v>
      </c>
      <c r="C89" s="32" t="s">
        <v>55</v>
      </c>
      <c r="D89" s="44" t="s">
        <v>17</v>
      </c>
      <c r="E89" s="44" t="s">
        <v>8</v>
      </c>
      <c r="F89" s="44"/>
      <c r="G89" s="44"/>
      <c r="H89" s="32"/>
      <c r="I89" s="42">
        <f>I90</f>
        <v>1992.8999999999999</v>
      </c>
      <c r="J89" s="42">
        <f>J90</f>
        <v>170</v>
      </c>
      <c r="K89" s="42">
        <f>K90</f>
        <v>170</v>
      </c>
    </row>
    <row r="90" spans="1:11" ht="65.25" customHeight="1">
      <c r="A90" s="37" t="str">
        <f>'Приложение 2'!A91</f>
        <v>Основные мероприятия «Благоустройство территории  в границах населенных пунктов поселения»</v>
      </c>
      <c r="B90" s="32" t="s">
        <v>51</v>
      </c>
      <c r="C90" s="32" t="s">
        <v>55</v>
      </c>
      <c r="D90" s="44" t="s">
        <v>17</v>
      </c>
      <c r="E90" s="44" t="s">
        <v>8</v>
      </c>
      <c r="F90" s="44" t="s">
        <v>37</v>
      </c>
      <c r="G90" s="44"/>
      <c r="H90" s="32"/>
      <c r="I90" s="42">
        <f>I91+I97+I94</f>
        <v>1992.8999999999999</v>
      </c>
      <c r="J90" s="42">
        <f t="shared" ref="J90:K90" si="22">J91+J97</f>
        <v>170</v>
      </c>
      <c r="K90" s="42">
        <f t="shared" si="22"/>
        <v>170</v>
      </c>
    </row>
    <row r="91" spans="1:11" ht="15">
      <c r="A91" s="36" t="s">
        <v>125</v>
      </c>
      <c r="B91" s="32" t="s">
        <v>51</v>
      </c>
      <c r="C91" s="32" t="s">
        <v>55</v>
      </c>
      <c r="D91" s="44" t="s">
        <v>17</v>
      </c>
      <c r="E91" s="44" t="s">
        <v>8</v>
      </c>
      <c r="F91" s="44" t="s">
        <v>37</v>
      </c>
      <c r="G91" s="44" t="s">
        <v>124</v>
      </c>
      <c r="H91" s="32"/>
      <c r="I91" s="42">
        <f t="shared" ref="I91:K92" si="23">I92</f>
        <v>90</v>
      </c>
      <c r="J91" s="42">
        <f t="shared" si="23"/>
        <v>80</v>
      </c>
      <c r="K91" s="42">
        <f t="shared" si="23"/>
        <v>80</v>
      </c>
    </row>
    <row r="92" spans="1:11" ht="48" customHeight="1">
      <c r="A92" s="33" t="s">
        <v>205</v>
      </c>
      <c r="B92" s="32" t="s">
        <v>51</v>
      </c>
      <c r="C92" s="32" t="s">
        <v>55</v>
      </c>
      <c r="D92" s="44" t="s">
        <v>17</v>
      </c>
      <c r="E92" s="44" t="s">
        <v>8</v>
      </c>
      <c r="F92" s="44" t="s">
        <v>37</v>
      </c>
      <c r="G92" s="44" t="s">
        <v>124</v>
      </c>
      <c r="H92" s="32" t="s">
        <v>69</v>
      </c>
      <c r="I92" s="42">
        <f t="shared" si="23"/>
        <v>90</v>
      </c>
      <c r="J92" s="42">
        <f t="shared" si="23"/>
        <v>80</v>
      </c>
      <c r="K92" s="42">
        <f t="shared" si="23"/>
        <v>80</v>
      </c>
    </row>
    <row r="93" spans="1:11" ht="45">
      <c r="A93" s="33" t="s">
        <v>46</v>
      </c>
      <c r="B93" s="32" t="s">
        <v>51</v>
      </c>
      <c r="C93" s="32" t="s">
        <v>55</v>
      </c>
      <c r="D93" s="44" t="s">
        <v>17</v>
      </c>
      <c r="E93" s="44" t="s">
        <v>8</v>
      </c>
      <c r="F93" s="44" t="s">
        <v>37</v>
      </c>
      <c r="G93" s="44" t="s">
        <v>124</v>
      </c>
      <c r="H93" s="32" t="s">
        <v>70</v>
      </c>
      <c r="I93" s="42">
        <f>'Приложение 2'!J94</f>
        <v>90</v>
      </c>
      <c r="J93" s="42">
        <f>'Приложение 2'!K94</f>
        <v>80</v>
      </c>
      <c r="K93" s="42">
        <f>'Приложение 2'!L94</f>
        <v>80</v>
      </c>
    </row>
    <row r="94" spans="1:11" ht="30" customHeight="1">
      <c r="A94" s="33" t="str">
        <f>'Приложение 2'!A95</f>
        <v>Организация и содержание мест захоронения</v>
      </c>
      <c r="B94" s="32" t="s">
        <v>51</v>
      </c>
      <c r="C94" s="32" t="s">
        <v>55</v>
      </c>
      <c r="D94" s="44" t="s">
        <v>17</v>
      </c>
      <c r="E94" s="44" t="s">
        <v>8</v>
      </c>
      <c r="F94" s="44" t="s">
        <v>37</v>
      </c>
      <c r="G94" s="44" t="s">
        <v>187</v>
      </c>
      <c r="H94" s="32"/>
      <c r="I94" s="42">
        <f>I95</f>
        <v>1209.0999999999999</v>
      </c>
      <c r="J94" s="42"/>
      <c r="K94" s="42"/>
    </row>
    <row r="95" spans="1:11" ht="45" customHeight="1">
      <c r="A95" s="33" t="str">
        <f>'Приложение 2'!A96</f>
        <v>Закупка товаров, работ и услуг для  государственных (муниципальных) нужд</v>
      </c>
      <c r="B95" s="32" t="s">
        <v>51</v>
      </c>
      <c r="C95" s="32" t="s">
        <v>55</v>
      </c>
      <c r="D95" s="44" t="s">
        <v>17</v>
      </c>
      <c r="E95" s="44" t="s">
        <v>8</v>
      </c>
      <c r="F95" s="44" t="s">
        <v>37</v>
      </c>
      <c r="G95" s="44" t="s">
        <v>187</v>
      </c>
      <c r="H95" s="32" t="s">
        <v>69</v>
      </c>
      <c r="I95" s="42">
        <f>I96</f>
        <v>1209.0999999999999</v>
      </c>
      <c r="J95" s="42"/>
      <c r="K95" s="42"/>
    </row>
    <row r="96" spans="1:11" ht="49.5" customHeight="1">
      <c r="A96" s="33" t="str">
        <f>'Приложение 2'!A97</f>
        <v>Иные закупки товаров, работ и услуг для обеспечения государственных (муниципальных) нужд</v>
      </c>
      <c r="B96" s="32" t="s">
        <v>51</v>
      </c>
      <c r="C96" s="32" t="s">
        <v>55</v>
      </c>
      <c r="D96" s="44" t="s">
        <v>17</v>
      </c>
      <c r="E96" s="44" t="s">
        <v>8</v>
      </c>
      <c r="F96" s="44" t="s">
        <v>37</v>
      </c>
      <c r="G96" s="44" t="s">
        <v>187</v>
      </c>
      <c r="H96" s="32" t="s">
        <v>70</v>
      </c>
      <c r="I96" s="42">
        <f>'Приложение 2'!J97</f>
        <v>1209.0999999999999</v>
      </c>
      <c r="J96" s="42"/>
      <c r="K96" s="42"/>
    </row>
    <row r="97" spans="1:11" ht="30">
      <c r="A97" s="36" t="s">
        <v>127</v>
      </c>
      <c r="B97" s="32" t="s">
        <v>51</v>
      </c>
      <c r="C97" s="32" t="s">
        <v>55</v>
      </c>
      <c r="D97" s="44" t="s">
        <v>17</v>
      </c>
      <c r="E97" s="44" t="s">
        <v>8</v>
      </c>
      <c r="F97" s="44" t="s">
        <v>37</v>
      </c>
      <c r="G97" s="44" t="s">
        <v>126</v>
      </c>
      <c r="H97" s="32"/>
      <c r="I97" s="42">
        <f>I98</f>
        <v>693.8</v>
      </c>
      <c r="J97" s="42">
        <f t="shared" ref="J97:K98" si="24">J98</f>
        <v>90</v>
      </c>
      <c r="K97" s="42">
        <f t="shared" si="24"/>
        <v>90</v>
      </c>
    </row>
    <row r="98" spans="1:11" ht="45">
      <c r="A98" s="33" t="s">
        <v>205</v>
      </c>
      <c r="B98" s="32" t="s">
        <v>51</v>
      </c>
      <c r="C98" s="32" t="s">
        <v>55</v>
      </c>
      <c r="D98" s="44" t="s">
        <v>17</v>
      </c>
      <c r="E98" s="44" t="s">
        <v>8</v>
      </c>
      <c r="F98" s="44" t="s">
        <v>37</v>
      </c>
      <c r="G98" s="44" t="s">
        <v>126</v>
      </c>
      <c r="H98" s="32" t="s">
        <v>69</v>
      </c>
      <c r="I98" s="42">
        <f>I99</f>
        <v>693.8</v>
      </c>
      <c r="J98" s="42">
        <f t="shared" si="24"/>
        <v>90</v>
      </c>
      <c r="K98" s="42">
        <f t="shared" si="24"/>
        <v>90</v>
      </c>
    </row>
    <row r="99" spans="1:11" ht="45">
      <c r="A99" s="33" t="s">
        <v>46</v>
      </c>
      <c r="B99" s="32" t="s">
        <v>51</v>
      </c>
      <c r="C99" s="32" t="s">
        <v>55</v>
      </c>
      <c r="D99" s="44" t="s">
        <v>17</v>
      </c>
      <c r="E99" s="44" t="s">
        <v>8</v>
      </c>
      <c r="F99" s="44" t="s">
        <v>37</v>
      </c>
      <c r="G99" s="44" t="s">
        <v>126</v>
      </c>
      <c r="H99" s="32" t="s">
        <v>70</v>
      </c>
      <c r="I99" s="42">
        <f>'Приложение 2'!J100</f>
        <v>693.8</v>
      </c>
      <c r="J99" s="42">
        <f>'Приложение 2'!K100</f>
        <v>90</v>
      </c>
      <c r="K99" s="42">
        <f>'Приложение 2'!L100</f>
        <v>90</v>
      </c>
    </row>
    <row r="100" spans="1:11" ht="15">
      <c r="A100" s="30" t="s">
        <v>61</v>
      </c>
      <c r="B100" s="31" t="s">
        <v>17</v>
      </c>
      <c r="C100" s="32"/>
      <c r="D100" s="44"/>
      <c r="E100" s="44"/>
      <c r="F100" s="44"/>
      <c r="G100" s="44"/>
      <c r="H100" s="41"/>
      <c r="I100" s="40">
        <f t="shared" ref="I100:K105" si="25">I101</f>
        <v>173.9</v>
      </c>
      <c r="J100" s="169">
        <f t="shared" si="25"/>
        <v>173.9</v>
      </c>
      <c r="K100" s="40">
        <f t="shared" si="25"/>
        <v>173.9</v>
      </c>
    </row>
    <row r="101" spans="1:11" ht="15">
      <c r="A101" s="33" t="s">
        <v>62</v>
      </c>
      <c r="B101" s="32" t="s">
        <v>17</v>
      </c>
      <c r="C101" s="32" t="s">
        <v>37</v>
      </c>
      <c r="D101" s="44"/>
      <c r="E101" s="44"/>
      <c r="F101" s="44"/>
      <c r="G101" s="44"/>
      <c r="H101" s="41"/>
      <c r="I101" s="42">
        <f t="shared" si="25"/>
        <v>173.9</v>
      </c>
      <c r="J101" s="42">
        <f t="shared" si="25"/>
        <v>173.9</v>
      </c>
      <c r="K101" s="42">
        <f t="shared" si="25"/>
        <v>173.9</v>
      </c>
    </row>
    <row r="102" spans="1:11" ht="75">
      <c r="A102" s="33" t="s">
        <v>159</v>
      </c>
      <c r="B102" s="32" t="s">
        <v>17</v>
      </c>
      <c r="C102" s="32" t="s">
        <v>37</v>
      </c>
      <c r="D102" s="44" t="s">
        <v>80</v>
      </c>
      <c r="E102" s="44" t="s">
        <v>81</v>
      </c>
      <c r="F102" s="44"/>
      <c r="G102" s="44"/>
      <c r="H102" s="41"/>
      <c r="I102" s="42">
        <f t="shared" si="25"/>
        <v>173.9</v>
      </c>
      <c r="J102" s="42">
        <f t="shared" si="25"/>
        <v>173.9</v>
      </c>
      <c r="K102" s="42">
        <f t="shared" si="25"/>
        <v>173.9</v>
      </c>
    </row>
    <row r="103" spans="1:11" ht="90">
      <c r="A103" s="33" t="s">
        <v>175</v>
      </c>
      <c r="B103" s="32" t="s">
        <v>17</v>
      </c>
      <c r="C103" s="32" t="s">
        <v>37</v>
      </c>
      <c r="D103" s="44" t="s">
        <v>80</v>
      </c>
      <c r="E103" s="44" t="s">
        <v>8</v>
      </c>
      <c r="F103" s="44"/>
      <c r="G103" s="44"/>
      <c r="H103" s="41"/>
      <c r="I103" s="42">
        <f t="shared" si="25"/>
        <v>173.9</v>
      </c>
      <c r="J103" s="42">
        <f t="shared" si="25"/>
        <v>173.9</v>
      </c>
      <c r="K103" s="42">
        <f t="shared" si="25"/>
        <v>173.9</v>
      </c>
    </row>
    <row r="104" spans="1:11" ht="30">
      <c r="A104" s="33" t="s">
        <v>63</v>
      </c>
      <c r="B104" s="32" t="s">
        <v>17</v>
      </c>
      <c r="C104" s="32" t="s">
        <v>37</v>
      </c>
      <c r="D104" s="44" t="s">
        <v>80</v>
      </c>
      <c r="E104" s="44" t="s">
        <v>8</v>
      </c>
      <c r="F104" s="44" t="s">
        <v>65</v>
      </c>
      <c r="G104" s="44" t="s">
        <v>83</v>
      </c>
      <c r="H104" s="41"/>
      <c r="I104" s="42">
        <f t="shared" si="25"/>
        <v>173.9</v>
      </c>
      <c r="J104" s="42">
        <f t="shared" si="25"/>
        <v>173.9</v>
      </c>
      <c r="K104" s="42">
        <f t="shared" si="25"/>
        <v>173.9</v>
      </c>
    </row>
    <row r="105" spans="1:11" ht="30">
      <c r="A105" s="33" t="s">
        <v>57</v>
      </c>
      <c r="B105" s="32" t="s">
        <v>17</v>
      </c>
      <c r="C105" s="32" t="s">
        <v>37</v>
      </c>
      <c r="D105" s="44" t="s">
        <v>80</v>
      </c>
      <c r="E105" s="44" t="s">
        <v>8</v>
      </c>
      <c r="F105" s="44" t="s">
        <v>65</v>
      </c>
      <c r="G105" s="44" t="s">
        <v>83</v>
      </c>
      <c r="H105" s="41" t="s">
        <v>74</v>
      </c>
      <c r="I105" s="42">
        <f>I106</f>
        <v>173.9</v>
      </c>
      <c r="J105" s="42">
        <f t="shared" si="25"/>
        <v>173.9</v>
      </c>
      <c r="K105" s="42">
        <f t="shared" si="25"/>
        <v>173.9</v>
      </c>
    </row>
    <row r="106" spans="1:11" ht="30">
      <c r="A106" s="33" t="s">
        <v>64</v>
      </c>
      <c r="B106" s="32" t="s">
        <v>17</v>
      </c>
      <c r="C106" s="32" t="s">
        <v>37</v>
      </c>
      <c r="D106" s="44" t="s">
        <v>80</v>
      </c>
      <c r="E106" s="44" t="s">
        <v>8</v>
      </c>
      <c r="F106" s="44" t="s">
        <v>65</v>
      </c>
      <c r="G106" s="44" t="s">
        <v>83</v>
      </c>
      <c r="H106" s="41" t="s">
        <v>75</v>
      </c>
      <c r="I106" s="42">
        <f>'Приложение 2'!J107</f>
        <v>173.9</v>
      </c>
      <c r="J106" s="42">
        <f>'Приложение 2'!K107</f>
        <v>173.9</v>
      </c>
      <c r="K106" s="42">
        <f>'Приложение 2'!L107</f>
        <v>173.9</v>
      </c>
    </row>
    <row r="107" spans="1:11" ht="15">
      <c r="A107" s="171" t="str">
        <f>'Приложение 2'!A108</f>
        <v>Условно утвержденные расходы</v>
      </c>
      <c r="B107" s="31" t="s">
        <v>164</v>
      </c>
      <c r="C107" s="32"/>
      <c r="D107" s="44"/>
      <c r="E107" s="44"/>
      <c r="F107" s="44"/>
      <c r="G107" s="44"/>
      <c r="H107" s="50"/>
      <c r="I107" s="51"/>
      <c r="J107" s="169">
        <f>'Приложение 2'!K108</f>
        <v>35.1</v>
      </c>
      <c r="K107" s="169">
        <f>'Приложение 2'!L108</f>
        <v>71.599999999999994</v>
      </c>
    </row>
    <row r="108" spans="1:11" ht="15">
      <c r="A108" s="158" t="str">
        <f>'Приложение 2'!A109</f>
        <v>Условно утвержденные расходы</v>
      </c>
      <c r="B108" s="32" t="s">
        <v>164</v>
      </c>
      <c r="C108" s="32" t="s">
        <v>164</v>
      </c>
      <c r="D108" s="44"/>
      <c r="E108" s="44"/>
      <c r="F108" s="44"/>
      <c r="G108" s="44"/>
      <c r="H108" s="41"/>
      <c r="I108" s="42"/>
      <c r="J108" s="42">
        <f>'Приложение 2'!K109</f>
        <v>35.1</v>
      </c>
      <c r="K108" s="42">
        <f>'Приложение 2'!L109</f>
        <v>71.599999999999994</v>
      </c>
    </row>
    <row r="109" spans="1:11" ht="30">
      <c r="A109" s="158" t="str">
        <f>'Приложение 2'!A110</f>
        <v>Обеспечение деятельности Администрации</v>
      </c>
      <c r="B109" s="32" t="s">
        <v>164</v>
      </c>
      <c r="C109" s="32" t="s">
        <v>164</v>
      </c>
      <c r="D109" s="44" t="s">
        <v>165</v>
      </c>
      <c r="E109" s="44" t="s">
        <v>81</v>
      </c>
      <c r="F109" s="44"/>
      <c r="G109" s="44"/>
      <c r="H109" s="41"/>
      <c r="I109" s="42"/>
      <c r="J109" s="42">
        <f>'Приложение 2'!K110</f>
        <v>35.1</v>
      </c>
      <c r="K109" s="42">
        <f>'Приложение 2'!L110</f>
        <v>71.599999999999994</v>
      </c>
    </row>
    <row r="110" spans="1:11" ht="15">
      <c r="A110" s="33" t="str">
        <f>'Приложение 2'!A111</f>
        <v xml:space="preserve">Высшее должностное лицо </v>
      </c>
      <c r="B110" s="32" t="s">
        <v>164</v>
      </c>
      <c r="C110" s="32" t="s">
        <v>164</v>
      </c>
      <c r="D110" s="44" t="s">
        <v>165</v>
      </c>
      <c r="E110" s="44" t="s">
        <v>8</v>
      </c>
      <c r="F110" s="44"/>
      <c r="G110" s="44"/>
      <c r="H110" s="41"/>
      <c r="I110" s="42"/>
      <c r="J110" s="42">
        <f>'Приложение 2'!K111</f>
        <v>35.1</v>
      </c>
      <c r="K110" s="42">
        <f>'Приложение 2'!L111</f>
        <v>71.599999999999994</v>
      </c>
    </row>
    <row r="111" spans="1:11" ht="15">
      <c r="A111" s="33" t="str">
        <f>'Приложение 2'!A112</f>
        <v>Условно утвержденные расходы</v>
      </c>
      <c r="B111" s="32" t="s">
        <v>164</v>
      </c>
      <c r="C111" s="32" t="s">
        <v>164</v>
      </c>
      <c r="D111" s="44" t="s">
        <v>165</v>
      </c>
      <c r="E111" s="44" t="s">
        <v>8</v>
      </c>
      <c r="F111" s="44" t="s">
        <v>65</v>
      </c>
      <c r="G111" s="44" t="s">
        <v>166</v>
      </c>
      <c r="H111" s="41"/>
      <c r="I111" s="42"/>
      <c r="J111" s="42">
        <f>'Приложение 2'!K112</f>
        <v>35.1</v>
      </c>
      <c r="K111" s="42">
        <f>'Приложение 2'!L112</f>
        <v>71.599999999999994</v>
      </c>
    </row>
    <row r="112" spans="1:11" ht="15">
      <c r="A112" s="33" t="str">
        <f>'Приложение 2'!A113</f>
        <v>Иные бюджетные ассигнования</v>
      </c>
      <c r="B112" s="32" t="s">
        <v>164</v>
      </c>
      <c r="C112" s="32" t="s">
        <v>164</v>
      </c>
      <c r="D112" s="44" t="s">
        <v>165</v>
      </c>
      <c r="E112" s="44" t="s">
        <v>8</v>
      </c>
      <c r="F112" s="44" t="s">
        <v>65</v>
      </c>
      <c r="G112" s="44" t="s">
        <v>166</v>
      </c>
      <c r="H112" s="41" t="s">
        <v>71</v>
      </c>
      <c r="I112" s="42"/>
      <c r="J112" s="42">
        <f>'Приложение 2'!K113</f>
        <v>35.1</v>
      </c>
      <c r="K112" s="42">
        <f>'Приложение 2'!L113</f>
        <v>71.599999999999994</v>
      </c>
    </row>
    <row r="113" spans="1:11" ht="15">
      <c r="A113" s="33" t="str">
        <f>'Приложение 2'!A114</f>
        <v>Резервные средства</v>
      </c>
      <c r="B113" s="32" t="s">
        <v>164</v>
      </c>
      <c r="C113" s="32" t="s">
        <v>164</v>
      </c>
      <c r="D113" s="44" t="s">
        <v>165</v>
      </c>
      <c r="E113" s="44" t="s">
        <v>8</v>
      </c>
      <c r="F113" s="44" t="s">
        <v>65</v>
      </c>
      <c r="G113" s="44" t="s">
        <v>166</v>
      </c>
      <c r="H113" s="41" t="s">
        <v>73</v>
      </c>
      <c r="I113" s="42"/>
      <c r="J113" s="42">
        <f>'Приложение 2'!K114</f>
        <v>35.1</v>
      </c>
      <c r="K113" s="42">
        <f>'Приложение 2'!L114</f>
        <v>71.599999999999994</v>
      </c>
    </row>
  </sheetData>
  <autoFilter ref="A1:K113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B4:B5"/>
    <mergeCell ref="C4:C5"/>
    <mergeCell ref="D4:G5"/>
    <mergeCell ref="H4:H5"/>
    <mergeCell ref="I4:K4"/>
    <mergeCell ref="A3:A4"/>
  </mergeCells>
  <conditionalFormatting sqref="B19:C19">
    <cfRule type="expression" dxfId="21" priority="13" stopIfTrue="1">
      <formula>$F19=""</formula>
    </cfRule>
    <cfRule type="expression" dxfId="20" priority="14" stopIfTrue="1">
      <formula>#REF!&lt;&gt;""</formula>
    </cfRule>
    <cfRule type="expression" dxfId="19" priority="15" stopIfTrue="1">
      <formula>AND($G19="",$F19&lt;&gt;"")</formula>
    </cfRule>
  </conditionalFormatting>
  <conditionalFormatting sqref="A54">
    <cfRule type="expression" dxfId="18" priority="31" stopIfTrue="1">
      <formula>$F54=""</formula>
    </cfRule>
    <cfRule type="expression" dxfId="17" priority="32" stopIfTrue="1">
      <formula>#REF!&lt;&gt;""</formula>
    </cfRule>
    <cfRule type="expression" dxfId="16" priority="33" stopIfTrue="1">
      <formula>AND($G54="",$F54&lt;&gt;"")</formula>
    </cfRule>
  </conditionalFormatting>
  <conditionalFormatting sqref="A54">
    <cfRule type="expression" dxfId="15" priority="22" stopIfTrue="1">
      <formula>$F54=""</formula>
    </cfRule>
    <cfRule type="expression" dxfId="14" priority="23" stopIfTrue="1">
      <formula>#REF!&lt;&gt;""</formula>
    </cfRule>
    <cfRule type="expression" dxfId="13" priority="24" stopIfTrue="1">
      <formula>AND($G54="",$F54&lt;&gt;"")</formula>
    </cfRule>
  </conditionalFormatting>
  <conditionalFormatting sqref="A53">
    <cfRule type="expression" dxfId="12" priority="10" stopIfTrue="1">
      <formula>$F53=""</formula>
    </cfRule>
    <cfRule type="expression" dxfId="11" priority="11" stopIfTrue="1">
      <formula>#REF!&lt;&gt;""</formula>
    </cfRule>
    <cfRule type="expression" dxfId="10" priority="12" stopIfTrue="1">
      <formula>AND($G53="",$F53&lt;&gt;"")</formula>
    </cfRule>
  </conditionalFormatting>
  <conditionalFormatting sqref="A53">
    <cfRule type="expression" dxfId="9" priority="7" stopIfTrue="1">
      <formula>$F53=""</formula>
    </cfRule>
    <cfRule type="expression" dxfId="8" priority="8" stopIfTrue="1">
      <formula>#REF!&lt;&gt;""</formula>
    </cfRule>
    <cfRule type="expression" dxfId="7" priority="9" stopIfTrue="1">
      <formula>AND($G53="",$F53&lt;&gt;"")</formula>
    </cfRule>
  </conditionalFormatting>
  <conditionalFormatting sqref="A55">
    <cfRule type="expression" dxfId="6" priority="4" stopIfTrue="1">
      <formula>$F55=""</formula>
    </cfRule>
    <cfRule type="expression" dxfId="5" priority="5" stopIfTrue="1">
      <formula>#REF!&lt;&gt;""</formula>
    </cfRule>
    <cfRule type="expression" dxfId="4" priority="6" stopIfTrue="1">
      <formula>AND($G55="",$F55&lt;&gt;"")</formula>
    </cfRule>
  </conditionalFormatting>
  <conditionalFormatting sqref="A54">
    <cfRule type="expression" dxfId="3" priority="1" stopIfTrue="1">
      <formula>$F54=""</formula>
    </cfRule>
    <cfRule type="expression" dxfId="2" priority="2" stopIfTrue="1">
      <formula>#REF!&lt;&gt;""</formula>
    </cfRule>
    <cfRule type="expression" dxfId="1" priority="3" stopIfTrue="1">
      <formula>AND($G54="",$F54&lt;&gt;"")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41"/>
  <sheetViews>
    <sheetView view="pageBreakPreview" zoomScaleSheetLayoutView="100" workbookViewId="0">
      <selection activeCell="A2" sqref="A2:L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47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1" t="s">
        <v>225</v>
      </c>
      <c r="J1" s="182"/>
      <c r="K1" s="182"/>
      <c r="L1" s="182"/>
    </row>
    <row r="2" spans="1:12" ht="129.75" customHeight="1">
      <c r="A2" s="183" t="s">
        <v>161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2" t="s">
        <v>1</v>
      </c>
      <c r="J3" s="182"/>
      <c r="K3" s="182"/>
      <c r="L3" s="182"/>
    </row>
    <row r="4" spans="1:12" ht="19.5" customHeight="1">
      <c r="A4" s="184" t="s">
        <v>2</v>
      </c>
      <c r="B4" s="184" t="s">
        <v>5</v>
      </c>
      <c r="C4" s="184"/>
      <c r="D4" s="184"/>
      <c r="E4" s="184"/>
      <c r="F4" s="184" t="s">
        <v>22</v>
      </c>
      <c r="G4" s="184" t="s">
        <v>3</v>
      </c>
      <c r="H4" s="184" t="s">
        <v>4</v>
      </c>
      <c r="I4" s="184" t="s">
        <v>21</v>
      </c>
      <c r="J4" s="184" t="s">
        <v>7</v>
      </c>
      <c r="K4" s="184"/>
      <c r="L4" s="184"/>
    </row>
    <row r="5" spans="1:12" ht="14.85" customHeight="1">
      <c r="A5" s="184" t="s">
        <v>0</v>
      </c>
      <c r="B5" s="184" t="s">
        <v>0</v>
      </c>
      <c r="C5" s="184"/>
      <c r="D5" s="184"/>
      <c r="E5" s="184"/>
      <c r="F5" s="184" t="s">
        <v>0</v>
      </c>
      <c r="G5" s="184" t="s">
        <v>0</v>
      </c>
      <c r="H5" s="184" t="s">
        <v>0</v>
      </c>
      <c r="I5" s="184" t="s">
        <v>0</v>
      </c>
      <c r="J5" s="107" t="s">
        <v>26</v>
      </c>
      <c r="K5" s="107" t="s">
        <v>27</v>
      </c>
      <c r="L5" s="107" t="s">
        <v>28</v>
      </c>
    </row>
    <row r="6" spans="1:12" ht="13.7" customHeight="1">
      <c r="A6" s="108" t="s">
        <v>8</v>
      </c>
      <c r="B6" s="108" t="s">
        <v>9</v>
      </c>
      <c r="C6" s="108" t="s">
        <v>10</v>
      </c>
      <c r="D6" s="108" t="s">
        <v>11</v>
      </c>
      <c r="E6" s="108" t="s">
        <v>12</v>
      </c>
      <c r="F6" s="108" t="s">
        <v>13</v>
      </c>
      <c r="G6" s="108" t="s">
        <v>14</v>
      </c>
      <c r="H6" s="108" t="s">
        <v>15</v>
      </c>
      <c r="I6" s="108" t="s">
        <v>16</v>
      </c>
      <c r="J6" s="108" t="s">
        <v>17</v>
      </c>
      <c r="K6" s="108" t="s">
        <v>18</v>
      </c>
      <c r="L6" s="108" t="s">
        <v>20</v>
      </c>
    </row>
    <row r="7" spans="1:12" ht="13.7" customHeight="1">
      <c r="A7" s="109" t="s">
        <v>19</v>
      </c>
      <c r="B7" s="110" t="s">
        <v>0</v>
      </c>
      <c r="C7" s="110" t="s">
        <v>0</v>
      </c>
      <c r="D7" s="110" t="s">
        <v>0</v>
      </c>
      <c r="E7" s="110" t="s">
        <v>0</v>
      </c>
      <c r="F7" s="110" t="s">
        <v>0</v>
      </c>
      <c r="G7" s="110" t="s">
        <v>0</v>
      </c>
      <c r="H7" s="110" t="s">
        <v>0</v>
      </c>
      <c r="I7" s="110" t="s">
        <v>0</v>
      </c>
      <c r="J7" s="111">
        <f>J8+J19+J46+J60+J93+J103+J130+J38</f>
        <v>4951.8</v>
      </c>
      <c r="K7" s="111">
        <f>K8+K19+K46+K60+K93+K136+K105+K111+K68</f>
        <v>1495.8</v>
      </c>
      <c r="L7" s="111">
        <f>L8+L19+L46+L60+L93+L136+L105+L111+L68</f>
        <v>1529.2</v>
      </c>
    </row>
    <row r="8" spans="1:12" ht="107.25" customHeight="1">
      <c r="A8" s="35" t="str">
        <f>'Приложение 2'!A62</f>
        <v>Муниципальная программа «Комплексное развитие транспортной инфраструктуры Пятинского сельского поселения Ромодановского муниципального района Республики Мордовия на 2018- 2030 года"</v>
      </c>
      <c r="B8" s="120" t="s">
        <v>17</v>
      </c>
      <c r="C8" s="120" t="s">
        <v>81</v>
      </c>
      <c r="D8" s="120"/>
      <c r="E8" s="120"/>
      <c r="F8" s="118"/>
      <c r="G8" s="113"/>
      <c r="H8" s="113"/>
      <c r="I8" s="113"/>
      <c r="J8" s="111">
        <f>J10</f>
        <v>386.5</v>
      </c>
      <c r="K8" s="111">
        <f>K10</f>
        <v>266.5</v>
      </c>
      <c r="L8" s="111">
        <f>L10</f>
        <v>266.5</v>
      </c>
    </row>
    <row r="9" spans="1:12" ht="107.25" customHeight="1">
      <c r="A9" s="35" t="str">
        <f>'Приложение 2'!A63</f>
        <v>Подпрограмма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9" s="126" t="s">
        <v>17</v>
      </c>
      <c r="C9" s="126" t="s">
        <v>8</v>
      </c>
      <c r="D9" s="126"/>
      <c r="E9" s="126"/>
      <c r="F9" s="125"/>
      <c r="G9" s="113"/>
      <c r="H9" s="113"/>
      <c r="I9" s="113"/>
      <c r="J9" s="112">
        <f>J10</f>
        <v>386.5</v>
      </c>
      <c r="K9" s="112">
        <f>K10</f>
        <v>266.5</v>
      </c>
      <c r="L9" s="112">
        <f>L10</f>
        <v>266.5</v>
      </c>
    </row>
    <row r="10" spans="1:12" ht="78" customHeight="1">
      <c r="A10" s="35" t="str">
        <f>'Приложение 2'!A64</f>
        <v>Основные мероприятия « Ремонт и содержание дорог в границах поселения, поддержание дорожного полотна в работоспособном состоянии»</v>
      </c>
      <c r="B10" s="120" t="s">
        <v>17</v>
      </c>
      <c r="C10" s="120" t="s">
        <v>8</v>
      </c>
      <c r="D10" s="126" t="s">
        <v>39</v>
      </c>
      <c r="E10" s="120"/>
      <c r="F10" s="118"/>
      <c r="G10" s="113"/>
      <c r="H10" s="113"/>
      <c r="I10" s="113"/>
      <c r="J10" s="112">
        <f t="shared" ref="J10:J11" si="0">J11</f>
        <v>386.5</v>
      </c>
      <c r="K10" s="112">
        <f t="shared" ref="K10:K11" si="1">K11</f>
        <v>266.5</v>
      </c>
      <c r="L10" s="112">
        <f t="shared" ref="L10:L11" si="2">L11</f>
        <v>266.5</v>
      </c>
    </row>
    <row r="11" spans="1:12" ht="345">
      <c r="A11" s="144" t="s">
        <v>162</v>
      </c>
      <c r="B11" s="120" t="s">
        <v>17</v>
      </c>
      <c r="C11" s="120" t="s">
        <v>8</v>
      </c>
      <c r="D11" s="126" t="s">
        <v>39</v>
      </c>
      <c r="E11" s="120" t="s">
        <v>85</v>
      </c>
      <c r="F11" s="118"/>
      <c r="G11" s="113"/>
      <c r="H11" s="113"/>
      <c r="I11" s="113"/>
      <c r="J11" s="112">
        <f t="shared" si="0"/>
        <v>386.5</v>
      </c>
      <c r="K11" s="112">
        <f t="shared" si="1"/>
        <v>266.5</v>
      </c>
      <c r="L11" s="112">
        <f t="shared" si="2"/>
        <v>266.5</v>
      </c>
    </row>
    <row r="12" spans="1:12" ht="44.25" customHeight="1">
      <c r="A12" s="124" t="s">
        <v>205</v>
      </c>
      <c r="B12" s="120" t="s">
        <v>17</v>
      </c>
      <c r="C12" s="120" t="s">
        <v>8</v>
      </c>
      <c r="D12" s="126" t="s">
        <v>39</v>
      </c>
      <c r="E12" s="120" t="s">
        <v>85</v>
      </c>
      <c r="F12" s="118" t="s">
        <v>69</v>
      </c>
      <c r="G12" s="113"/>
      <c r="H12" s="113"/>
      <c r="I12" s="113"/>
      <c r="J12" s="112">
        <f t="shared" ref="J12:J15" si="3">J13</f>
        <v>386.5</v>
      </c>
      <c r="K12" s="112">
        <f t="shared" ref="K12:K15" si="4">K13</f>
        <v>266.5</v>
      </c>
      <c r="L12" s="112">
        <f t="shared" ref="L12:L15" si="5">L13</f>
        <v>266.5</v>
      </c>
    </row>
    <row r="13" spans="1:12" ht="60">
      <c r="A13" s="117" t="s">
        <v>46</v>
      </c>
      <c r="B13" s="120" t="s">
        <v>17</v>
      </c>
      <c r="C13" s="120" t="s">
        <v>8</v>
      </c>
      <c r="D13" s="126" t="s">
        <v>39</v>
      </c>
      <c r="E13" s="120" t="s">
        <v>85</v>
      </c>
      <c r="F13" s="118" t="s">
        <v>70</v>
      </c>
      <c r="G13" s="113"/>
      <c r="H13" s="113"/>
      <c r="I13" s="113"/>
      <c r="J13" s="112">
        <f t="shared" si="3"/>
        <v>386.5</v>
      </c>
      <c r="K13" s="112">
        <f t="shared" si="4"/>
        <v>266.5</v>
      </c>
      <c r="L13" s="112">
        <f t="shared" si="5"/>
        <v>266.5</v>
      </c>
    </row>
    <row r="14" spans="1:12" ht="15">
      <c r="A14" s="123" t="s">
        <v>56</v>
      </c>
      <c r="B14" s="120" t="s">
        <v>17</v>
      </c>
      <c r="C14" s="120" t="s">
        <v>8</v>
      </c>
      <c r="D14" s="126" t="s">
        <v>39</v>
      </c>
      <c r="E14" s="120" t="s">
        <v>85</v>
      </c>
      <c r="F14" s="118" t="s">
        <v>70</v>
      </c>
      <c r="G14" s="115" t="s">
        <v>45</v>
      </c>
      <c r="H14" s="115"/>
      <c r="I14" s="115"/>
      <c r="J14" s="112">
        <f t="shared" si="3"/>
        <v>386.5</v>
      </c>
      <c r="K14" s="112">
        <f t="shared" si="4"/>
        <v>266.5</v>
      </c>
      <c r="L14" s="112">
        <f t="shared" si="5"/>
        <v>266.5</v>
      </c>
    </row>
    <row r="15" spans="1:12" ht="15">
      <c r="A15" s="124" t="s">
        <v>128</v>
      </c>
      <c r="B15" s="120" t="s">
        <v>17</v>
      </c>
      <c r="C15" s="120" t="s">
        <v>8</v>
      </c>
      <c r="D15" s="126" t="s">
        <v>39</v>
      </c>
      <c r="E15" s="120" t="s">
        <v>85</v>
      </c>
      <c r="F15" s="118" t="s">
        <v>70</v>
      </c>
      <c r="G15" s="115" t="s">
        <v>45</v>
      </c>
      <c r="H15" s="115" t="s">
        <v>59</v>
      </c>
      <c r="I15" s="115"/>
      <c r="J15" s="112">
        <f t="shared" si="3"/>
        <v>386.5</v>
      </c>
      <c r="K15" s="112">
        <f t="shared" si="4"/>
        <v>266.5</v>
      </c>
      <c r="L15" s="112">
        <f t="shared" si="5"/>
        <v>266.5</v>
      </c>
    </row>
    <row r="16" spans="1:12" ht="60">
      <c r="A16" s="124" t="s">
        <v>174</v>
      </c>
      <c r="B16" s="120" t="s">
        <v>17</v>
      </c>
      <c r="C16" s="120" t="s">
        <v>8</v>
      </c>
      <c r="D16" s="126" t="s">
        <v>39</v>
      </c>
      <c r="E16" s="120" t="s">
        <v>85</v>
      </c>
      <c r="F16" s="118" t="s">
        <v>70</v>
      </c>
      <c r="G16" s="115" t="s">
        <v>45</v>
      </c>
      <c r="H16" s="115" t="s">
        <v>59</v>
      </c>
      <c r="I16" s="160" t="s">
        <v>154</v>
      </c>
      <c r="J16" s="112">
        <f>'Приложение 2'!J67</f>
        <v>386.5</v>
      </c>
      <c r="K16" s="112">
        <f>'Приложение 2'!K67</f>
        <v>266.5</v>
      </c>
      <c r="L16" s="112">
        <f>'Приложение 2'!L67</f>
        <v>266.5</v>
      </c>
    </row>
    <row r="17" spans="1:12" ht="107.25" customHeight="1">
      <c r="A17" s="36" t="str">
        <f>'Приложение 2'!A89</f>
        <v>Муниципальная программа "Комплексного развития  систем коммунальной инфраструктуры Пятинского сельского поселения Ромодановского муниципального района Республики Мордовия на 2018-2030 гг"</v>
      </c>
      <c r="B17" s="126" t="s">
        <v>17</v>
      </c>
      <c r="C17" s="126" t="s">
        <v>81</v>
      </c>
      <c r="D17" s="126"/>
      <c r="E17" s="126"/>
      <c r="F17" s="125"/>
      <c r="G17" s="115"/>
      <c r="H17" s="115"/>
      <c r="I17" s="143"/>
      <c r="J17" s="112">
        <f>J19</f>
        <v>1992.8999999999999</v>
      </c>
      <c r="K17" s="112">
        <f>K19</f>
        <v>170</v>
      </c>
      <c r="L17" s="112">
        <f>L19</f>
        <v>170</v>
      </c>
    </row>
    <row r="18" spans="1:12" ht="105" customHeight="1">
      <c r="A18" s="36" t="str">
        <f>'Приложение 2'!A90</f>
        <v>Подпрограмма "Комплексного развития  систем коммунальной   инфраструктуры Пятинского сельского поселения  Ромодановского муниципального района Республики Мордовия на  2018-2030 года"</v>
      </c>
      <c r="B18" s="126" t="s">
        <v>17</v>
      </c>
      <c r="C18" s="126" t="s">
        <v>8</v>
      </c>
      <c r="D18" s="126"/>
      <c r="E18" s="126"/>
      <c r="F18" s="125"/>
      <c r="G18" s="115"/>
      <c r="H18" s="115"/>
      <c r="I18" s="143"/>
      <c r="J18" s="112">
        <f>J19</f>
        <v>1992.8999999999999</v>
      </c>
      <c r="K18" s="112">
        <f>K19</f>
        <v>170</v>
      </c>
      <c r="L18" s="112">
        <f>L19</f>
        <v>170</v>
      </c>
    </row>
    <row r="19" spans="1:12" ht="63" customHeight="1">
      <c r="A19" s="37" t="str">
        <f>'Приложение 2'!A91</f>
        <v>Основные мероприятия «Благоустройство территории  в границах населенных пунктов поселения»</v>
      </c>
      <c r="B19" s="120" t="s">
        <v>17</v>
      </c>
      <c r="C19" s="120" t="s">
        <v>8</v>
      </c>
      <c r="D19" s="126" t="s">
        <v>65</v>
      </c>
      <c r="E19" s="120"/>
      <c r="F19" s="114"/>
      <c r="G19" s="113"/>
      <c r="H19" s="113"/>
      <c r="I19" s="113"/>
      <c r="J19" s="112">
        <f>J20+J32+J26</f>
        <v>1992.8999999999999</v>
      </c>
      <c r="K19" s="112">
        <f t="shared" ref="K19:L19" si="6">K20+K32</f>
        <v>170</v>
      </c>
      <c r="L19" s="112">
        <f t="shared" si="6"/>
        <v>170</v>
      </c>
    </row>
    <row r="20" spans="1:12" ht="15">
      <c r="A20" s="116" t="s">
        <v>125</v>
      </c>
      <c r="B20" s="120" t="s">
        <v>17</v>
      </c>
      <c r="C20" s="120" t="s">
        <v>8</v>
      </c>
      <c r="D20" s="126" t="s">
        <v>155</v>
      </c>
      <c r="E20" s="120" t="s">
        <v>124</v>
      </c>
      <c r="F20" s="114"/>
      <c r="G20" s="113"/>
      <c r="H20" s="113"/>
      <c r="I20" s="113"/>
      <c r="J20" s="112">
        <f t="shared" ref="J20:J24" si="7">J21</f>
        <v>90</v>
      </c>
      <c r="K20" s="112">
        <f t="shared" ref="K20:K24" si="8">K21</f>
        <v>80</v>
      </c>
      <c r="L20" s="112">
        <f t="shared" ref="L20:L24" si="9">L21</f>
        <v>80</v>
      </c>
    </row>
    <row r="21" spans="1:12" ht="46.5" customHeight="1">
      <c r="A21" s="124" t="s">
        <v>205</v>
      </c>
      <c r="B21" s="120" t="s">
        <v>17</v>
      </c>
      <c r="C21" s="120" t="s">
        <v>8</v>
      </c>
      <c r="D21" s="126" t="s">
        <v>155</v>
      </c>
      <c r="E21" s="120" t="s">
        <v>124</v>
      </c>
      <c r="F21" s="114" t="s">
        <v>69</v>
      </c>
      <c r="G21" s="113"/>
      <c r="H21" s="113"/>
      <c r="I21" s="113"/>
      <c r="J21" s="112">
        <f t="shared" si="7"/>
        <v>90</v>
      </c>
      <c r="K21" s="112">
        <f t="shared" si="8"/>
        <v>80</v>
      </c>
      <c r="L21" s="112">
        <f t="shared" si="9"/>
        <v>80</v>
      </c>
    </row>
    <row r="22" spans="1:12" ht="60">
      <c r="A22" s="117" t="s">
        <v>46</v>
      </c>
      <c r="B22" s="120" t="s">
        <v>17</v>
      </c>
      <c r="C22" s="120" t="s">
        <v>8</v>
      </c>
      <c r="D22" s="126" t="s">
        <v>155</v>
      </c>
      <c r="E22" s="120" t="s">
        <v>124</v>
      </c>
      <c r="F22" s="114" t="s">
        <v>70</v>
      </c>
      <c r="G22" s="113"/>
      <c r="H22" s="113"/>
      <c r="I22" s="113"/>
      <c r="J22" s="112">
        <f t="shared" si="7"/>
        <v>90</v>
      </c>
      <c r="K22" s="112">
        <f t="shared" si="8"/>
        <v>80</v>
      </c>
      <c r="L22" s="112">
        <f t="shared" si="9"/>
        <v>80</v>
      </c>
    </row>
    <row r="23" spans="1:12" ht="23.25" customHeight="1">
      <c r="A23" s="124" t="s">
        <v>60</v>
      </c>
      <c r="B23" s="126" t="s">
        <v>17</v>
      </c>
      <c r="C23" s="126" t="s">
        <v>8</v>
      </c>
      <c r="D23" s="126" t="s">
        <v>155</v>
      </c>
      <c r="E23" s="126" t="s">
        <v>124</v>
      </c>
      <c r="F23" s="121" t="s">
        <v>70</v>
      </c>
      <c r="G23" s="122" t="s">
        <v>51</v>
      </c>
      <c r="H23" s="122"/>
      <c r="I23" s="122"/>
      <c r="J23" s="112">
        <f t="shared" si="7"/>
        <v>90</v>
      </c>
      <c r="K23" s="112">
        <f t="shared" si="8"/>
        <v>80</v>
      </c>
      <c r="L23" s="112">
        <f t="shared" si="9"/>
        <v>80</v>
      </c>
    </row>
    <row r="24" spans="1:12" ht="15">
      <c r="A24" s="36" t="s">
        <v>66</v>
      </c>
      <c r="B24" s="126" t="s">
        <v>17</v>
      </c>
      <c r="C24" s="126" t="s">
        <v>8</v>
      </c>
      <c r="D24" s="126" t="s">
        <v>155</v>
      </c>
      <c r="E24" s="126" t="s">
        <v>124</v>
      </c>
      <c r="F24" s="121" t="s">
        <v>70</v>
      </c>
      <c r="G24" s="122" t="s">
        <v>51</v>
      </c>
      <c r="H24" s="122" t="s">
        <v>55</v>
      </c>
      <c r="I24" s="122"/>
      <c r="J24" s="112">
        <f t="shared" si="7"/>
        <v>90</v>
      </c>
      <c r="K24" s="112">
        <f t="shared" si="8"/>
        <v>80</v>
      </c>
      <c r="L24" s="112">
        <f t="shared" si="9"/>
        <v>80</v>
      </c>
    </row>
    <row r="25" spans="1:12" ht="60">
      <c r="A25" s="124" t="s">
        <v>174</v>
      </c>
      <c r="B25" s="126" t="s">
        <v>17</v>
      </c>
      <c r="C25" s="126" t="s">
        <v>8</v>
      </c>
      <c r="D25" s="126" t="s">
        <v>155</v>
      </c>
      <c r="E25" s="126" t="s">
        <v>124</v>
      </c>
      <c r="F25" s="121" t="s">
        <v>70</v>
      </c>
      <c r="G25" s="122" t="s">
        <v>51</v>
      </c>
      <c r="H25" s="122" t="s">
        <v>55</v>
      </c>
      <c r="I25" s="160" t="s">
        <v>154</v>
      </c>
      <c r="J25" s="112">
        <f>'Приложение 2'!J94</f>
        <v>90</v>
      </c>
      <c r="K25" s="112">
        <f>'Приложение 2'!K94</f>
        <v>80</v>
      </c>
      <c r="L25" s="112">
        <f>'Приложение 2'!L94</f>
        <v>80</v>
      </c>
    </row>
    <row r="26" spans="1:12" ht="31.5" customHeight="1">
      <c r="A26" s="124" t="str">
        <f>'Приложение 2'!A95</f>
        <v>Организация и содержание мест захоронения</v>
      </c>
      <c r="B26" s="126" t="s">
        <v>17</v>
      </c>
      <c r="C26" s="126" t="s">
        <v>8</v>
      </c>
      <c r="D26" s="126" t="s">
        <v>156</v>
      </c>
      <c r="E26" s="126" t="s">
        <v>187</v>
      </c>
      <c r="F26" s="121"/>
      <c r="G26" s="122"/>
      <c r="H26" s="122"/>
      <c r="I26" s="160"/>
      <c r="J26" s="112">
        <f>J27</f>
        <v>1209.0999999999999</v>
      </c>
      <c r="K26" s="112"/>
      <c r="L26" s="112"/>
    </row>
    <row r="27" spans="1:12" ht="46.5" customHeight="1">
      <c r="A27" s="124" t="str">
        <f>A21</f>
        <v>Закупка товаров, работ и услуг для  государственных (муниципальных) нужд</v>
      </c>
      <c r="B27" s="126" t="s">
        <v>17</v>
      </c>
      <c r="C27" s="126" t="s">
        <v>8</v>
      </c>
      <c r="D27" s="126" t="s">
        <v>156</v>
      </c>
      <c r="E27" s="126" t="s">
        <v>187</v>
      </c>
      <c r="F27" s="121" t="s">
        <v>69</v>
      </c>
      <c r="G27" s="122"/>
      <c r="H27" s="122"/>
      <c r="I27" s="160"/>
      <c r="J27" s="112">
        <f>J28</f>
        <v>1209.0999999999999</v>
      </c>
      <c r="K27" s="112"/>
      <c r="L27" s="112"/>
    </row>
    <row r="28" spans="1:12" ht="62.25" customHeight="1">
      <c r="A28" s="124" t="str">
        <f>A22</f>
        <v>Иные закупки товаров, работ и услуг для обеспечения государственных (муниципальных) нужд</v>
      </c>
      <c r="B28" s="126" t="s">
        <v>17</v>
      </c>
      <c r="C28" s="126" t="s">
        <v>8</v>
      </c>
      <c r="D28" s="126" t="s">
        <v>156</v>
      </c>
      <c r="E28" s="126" t="s">
        <v>187</v>
      </c>
      <c r="F28" s="121" t="s">
        <v>70</v>
      </c>
      <c r="G28" s="122"/>
      <c r="H28" s="122"/>
      <c r="I28" s="160"/>
      <c r="J28" s="112">
        <f>J29</f>
        <v>1209.0999999999999</v>
      </c>
      <c r="K28" s="112"/>
      <c r="L28" s="112"/>
    </row>
    <row r="29" spans="1:12" ht="19.5" customHeight="1">
      <c r="A29" s="124" t="str">
        <f>A23</f>
        <v>Жилищно-коммунальное хозяйство</v>
      </c>
      <c r="B29" s="126" t="s">
        <v>17</v>
      </c>
      <c r="C29" s="126" t="s">
        <v>8</v>
      </c>
      <c r="D29" s="126" t="s">
        <v>156</v>
      </c>
      <c r="E29" s="126" t="s">
        <v>187</v>
      </c>
      <c r="F29" s="121" t="s">
        <v>70</v>
      </c>
      <c r="G29" s="162" t="s">
        <v>51</v>
      </c>
      <c r="H29" s="122"/>
      <c r="I29" s="160"/>
      <c r="J29" s="112">
        <f>J30</f>
        <v>1209.0999999999999</v>
      </c>
      <c r="K29" s="112"/>
      <c r="L29" s="112"/>
    </row>
    <row r="30" spans="1:12" ht="15">
      <c r="A30" s="124" t="str">
        <f>A24</f>
        <v>Благоустройство</v>
      </c>
      <c r="B30" s="126" t="s">
        <v>17</v>
      </c>
      <c r="C30" s="126" t="s">
        <v>8</v>
      </c>
      <c r="D30" s="126" t="s">
        <v>156</v>
      </c>
      <c r="E30" s="126" t="s">
        <v>187</v>
      </c>
      <c r="F30" s="121" t="s">
        <v>70</v>
      </c>
      <c r="G30" s="162" t="s">
        <v>51</v>
      </c>
      <c r="H30" s="162" t="s">
        <v>55</v>
      </c>
      <c r="I30" s="160"/>
      <c r="J30" s="112">
        <f>J31</f>
        <v>1209.0999999999999</v>
      </c>
      <c r="K30" s="112"/>
      <c r="L30" s="112"/>
    </row>
    <row r="31" spans="1:12" ht="64.5" customHeight="1">
      <c r="A31" s="124" t="str">
        <f>A25</f>
        <v>Администрация Пятинского сельского поселения Ромодановского муниципального района Республики Мордовия</v>
      </c>
      <c r="B31" s="126" t="s">
        <v>17</v>
      </c>
      <c r="C31" s="126" t="s">
        <v>8</v>
      </c>
      <c r="D31" s="126" t="s">
        <v>156</v>
      </c>
      <c r="E31" s="126" t="s">
        <v>187</v>
      </c>
      <c r="F31" s="121" t="s">
        <v>70</v>
      </c>
      <c r="G31" s="162" t="s">
        <v>51</v>
      </c>
      <c r="H31" s="162" t="s">
        <v>55</v>
      </c>
      <c r="I31" s="163" t="s">
        <v>154</v>
      </c>
      <c r="J31" s="112">
        <f>'Приложение 2'!J97</f>
        <v>1209.0999999999999</v>
      </c>
      <c r="K31" s="112"/>
      <c r="L31" s="112"/>
    </row>
    <row r="32" spans="1:12" ht="30">
      <c r="A32" s="123" t="s">
        <v>127</v>
      </c>
      <c r="B32" s="120" t="s">
        <v>17</v>
      </c>
      <c r="C32" s="120" t="s">
        <v>8</v>
      </c>
      <c r="D32" s="126" t="s">
        <v>156</v>
      </c>
      <c r="E32" s="120" t="s">
        <v>126</v>
      </c>
      <c r="F32" s="114"/>
      <c r="G32" s="113"/>
      <c r="H32" s="113"/>
      <c r="I32" s="113"/>
      <c r="J32" s="112">
        <f t="shared" ref="J32:J36" si="10">J33</f>
        <v>693.8</v>
      </c>
      <c r="K32" s="112">
        <f t="shared" ref="K32:K36" si="11">K33</f>
        <v>90</v>
      </c>
      <c r="L32" s="112">
        <f t="shared" ref="L32:L36" si="12">L33</f>
        <v>90</v>
      </c>
    </row>
    <row r="33" spans="1:12" ht="46.5" customHeight="1">
      <c r="A33" s="124" t="s">
        <v>205</v>
      </c>
      <c r="B33" s="120" t="s">
        <v>17</v>
      </c>
      <c r="C33" s="120" t="s">
        <v>8</v>
      </c>
      <c r="D33" s="126" t="s">
        <v>156</v>
      </c>
      <c r="E33" s="120" t="s">
        <v>126</v>
      </c>
      <c r="F33" s="114" t="s">
        <v>69</v>
      </c>
      <c r="G33" s="113"/>
      <c r="H33" s="113"/>
      <c r="I33" s="113"/>
      <c r="J33" s="112">
        <f t="shared" si="10"/>
        <v>693.8</v>
      </c>
      <c r="K33" s="112">
        <f t="shared" si="11"/>
        <v>90</v>
      </c>
      <c r="L33" s="112">
        <f t="shared" si="12"/>
        <v>90</v>
      </c>
    </row>
    <row r="34" spans="1:12" ht="60">
      <c r="A34" s="117" t="s">
        <v>46</v>
      </c>
      <c r="B34" s="120" t="s">
        <v>17</v>
      </c>
      <c r="C34" s="120" t="s">
        <v>8</v>
      </c>
      <c r="D34" s="126" t="s">
        <v>156</v>
      </c>
      <c r="E34" s="120" t="s">
        <v>126</v>
      </c>
      <c r="F34" s="114" t="s">
        <v>70</v>
      </c>
      <c r="G34" s="113"/>
      <c r="H34" s="113"/>
      <c r="I34" s="113"/>
      <c r="J34" s="112">
        <f t="shared" si="10"/>
        <v>693.8</v>
      </c>
      <c r="K34" s="112">
        <f t="shared" si="11"/>
        <v>90</v>
      </c>
      <c r="L34" s="112">
        <f t="shared" si="12"/>
        <v>90</v>
      </c>
    </row>
    <row r="35" spans="1:12" ht="18.75" customHeight="1">
      <c r="A35" s="124" t="s">
        <v>60</v>
      </c>
      <c r="B35" s="120" t="s">
        <v>17</v>
      </c>
      <c r="C35" s="120" t="s">
        <v>8</v>
      </c>
      <c r="D35" s="126" t="s">
        <v>156</v>
      </c>
      <c r="E35" s="120" t="s">
        <v>126</v>
      </c>
      <c r="F35" s="114" t="s">
        <v>70</v>
      </c>
      <c r="G35" s="115" t="s">
        <v>51</v>
      </c>
      <c r="H35" s="115"/>
      <c r="I35" s="115"/>
      <c r="J35" s="112">
        <f t="shared" si="10"/>
        <v>693.8</v>
      </c>
      <c r="K35" s="112">
        <f t="shared" si="11"/>
        <v>90</v>
      </c>
      <c r="L35" s="112">
        <f t="shared" si="12"/>
        <v>90</v>
      </c>
    </row>
    <row r="36" spans="1:12" ht="15">
      <c r="A36" s="36" t="s">
        <v>66</v>
      </c>
      <c r="B36" s="120" t="s">
        <v>17</v>
      </c>
      <c r="C36" s="120" t="s">
        <v>8</v>
      </c>
      <c r="D36" s="126" t="s">
        <v>156</v>
      </c>
      <c r="E36" s="120" t="s">
        <v>126</v>
      </c>
      <c r="F36" s="114" t="s">
        <v>70</v>
      </c>
      <c r="G36" s="115" t="s">
        <v>51</v>
      </c>
      <c r="H36" s="115" t="s">
        <v>55</v>
      </c>
      <c r="I36" s="115"/>
      <c r="J36" s="112">
        <f t="shared" si="10"/>
        <v>693.8</v>
      </c>
      <c r="K36" s="112">
        <f t="shared" si="11"/>
        <v>90</v>
      </c>
      <c r="L36" s="112">
        <f t="shared" si="12"/>
        <v>90</v>
      </c>
    </row>
    <row r="37" spans="1:12" ht="60">
      <c r="A37" s="124" t="s">
        <v>174</v>
      </c>
      <c r="B37" s="120" t="s">
        <v>17</v>
      </c>
      <c r="C37" s="120" t="s">
        <v>8</v>
      </c>
      <c r="D37" s="126" t="s">
        <v>156</v>
      </c>
      <c r="E37" s="120" t="s">
        <v>126</v>
      </c>
      <c r="F37" s="114" t="s">
        <v>70</v>
      </c>
      <c r="G37" s="115" t="s">
        <v>51</v>
      </c>
      <c r="H37" s="115" t="s">
        <v>55</v>
      </c>
      <c r="I37" s="160" t="s">
        <v>154</v>
      </c>
      <c r="J37" s="112">
        <f>'Приложение 2'!J100</f>
        <v>693.8</v>
      </c>
      <c r="K37" s="112">
        <f>'Приложение 2'!K100</f>
        <v>90</v>
      </c>
      <c r="L37" s="112">
        <f>'Приложение 2'!L100</f>
        <v>90</v>
      </c>
    </row>
    <row r="38" spans="1:12" ht="78.75" customHeight="1">
      <c r="A38" s="124" t="str">
        <f>'Приложение 2'!A83</f>
        <v>Муниципальная программа "Энергосбережение и повышение энергетической эффетивности в Ромодановсом муниципальном районе"</v>
      </c>
      <c r="B38" s="126" t="s">
        <v>20</v>
      </c>
      <c r="C38" s="126" t="s">
        <v>81</v>
      </c>
      <c r="D38" s="126"/>
      <c r="E38" s="126"/>
      <c r="F38" s="121"/>
      <c r="G38" s="115"/>
      <c r="H38" s="115"/>
      <c r="I38" s="160"/>
      <c r="J38" s="112">
        <f t="shared" ref="J38:J44" si="13">J39</f>
        <v>114</v>
      </c>
      <c r="K38" s="112"/>
      <c r="L38" s="112"/>
    </row>
    <row r="39" spans="1:12" ht="74.25" customHeight="1">
      <c r="A39" s="124" t="str">
        <f>'Приложение 2'!A84</f>
        <v>Основное мероприятие"Субсидирование оформления прав собственности на бесхозяйные объекты инженерной инфраструктуры"</v>
      </c>
      <c r="B39" s="126" t="s">
        <v>20</v>
      </c>
      <c r="C39" s="126" t="s">
        <v>81</v>
      </c>
      <c r="D39" s="126" t="s">
        <v>37</v>
      </c>
      <c r="E39" s="126"/>
      <c r="F39" s="121"/>
      <c r="G39" s="115"/>
      <c r="H39" s="115"/>
      <c r="I39" s="160"/>
      <c r="J39" s="112">
        <f t="shared" si="13"/>
        <v>114</v>
      </c>
      <c r="K39" s="112"/>
      <c r="L39" s="112"/>
    </row>
    <row r="40" spans="1:12" ht="77.25" customHeight="1">
      <c r="A40" s="124" t="str">
        <f>'Приложение 2'!A85</f>
        <v xml:space="preserve">Оформление прав собственности на бесхозяйные объекты недвижимого имущества, используемые для передачи энергетических ресурсов </v>
      </c>
      <c r="B40" s="126" t="s">
        <v>20</v>
      </c>
      <c r="C40" s="126" t="s">
        <v>81</v>
      </c>
      <c r="D40" s="126" t="s">
        <v>37</v>
      </c>
      <c r="E40" s="126" t="s">
        <v>217</v>
      </c>
      <c r="F40" s="121"/>
      <c r="G40" s="115"/>
      <c r="H40" s="115"/>
      <c r="I40" s="160"/>
      <c r="J40" s="112">
        <f t="shared" si="13"/>
        <v>114</v>
      </c>
      <c r="K40" s="112"/>
      <c r="L40" s="112"/>
    </row>
    <row r="41" spans="1:12" ht="45" customHeight="1">
      <c r="A41" s="124" t="str">
        <f>'Приложение 2'!A80</f>
        <v>Закупки товаров, работ и услуг для  государственных (муниципальных) нужд</v>
      </c>
      <c r="B41" s="126" t="s">
        <v>20</v>
      </c>
      <c r="C41" s="126" t="s">
        <v>81</v>
      </c>
      <c r="D41" s="126" t="s">
        <v>37</v>
      </c>
      <c r="E41" s="126" t="s">
        <v>217</v>
      </c>
      <c r="F41" s="121" t="s">
        <v>69</v>
      </c>
      <c r="G41" s="115"/>
      <c r="H41" s="115"/>
      <c r="I41" s="160"/>
      <c r="J41" s="112">
        <f t="shared" si="13"/>
        <v>114</v>
      </c>
      <c r="K41" s="112"/>
      <c r="L41" s="112"/>
    </row>
    <row r="42" spans="1:12" ht="66" customHeight="1">
      <c r="A42" s="124" t="str">
        <f>'Приложение 2'!A81</f>
        <v>Иные закупка товаров, работ и услуг для обеспечения государственных (муниципальных) нужд</v>
      </c>
      <c r="B42" s="126" t="s">
        <v>20</v>
      </c>
      <c r="C42" s="126" t="s">
        <v>81</v>
      </c>
      <c r="D42" s="126" t="s">
        <v>37</v>
      </c>
      <c r="E42" s="126" t="s">
        <v>217</v>
      </c>
      <c r="F42" s="121" t="s">
        <v>70</v>
      </c>
      <c r="G42" s="115"/>
      <c r="H42" s="115"/>
      <c r="I42" s="160"/>
      <c r="J42" s="112">
        <f t="shared" si="13"/>
        <v>114</v>
      </c>
      <c r="K42" s="112"/>
      <c r="L42" s="112"/>
    </row>
    <row r="43" spans="1:12" ht="30">
      <c r="A43" s="124" t="str">
        <f>'Приложение 2'!A74</f>
        <v>Жилищно-коммунальное хозяйство</v>
      </c>
      <c r="B43" s="126" t="s">
        <v>20</v>
      </c>
      <c r="C43" s="126" t="s">
        <v>81</v>
      </c>
      <c r="D43" s="126" t="s">
        <v>37</v>
      </c>
      <c r="E43" s="126" t="s">
        <v>217</v>
      </c>
      <c r="F43" s="121" t="s">
        <v>70</v>
      </c>
      <c r="G43" s="175" t="s">
        <v>51</v>
      </c>
      <c r="H43" s="115"/>
      <c r="I43" s="160"/>
      <c r="J43" s="112">
        <f t="shared" si="13"/>
        <v>114</v>
      </c>
      <c r="K43" s="112"/>
      <c r="L43" s="112"/>
    </row>
    <row r="44" spans="1:12" ht="15">
      <c r="A44" s="124" t="str">
        <f>'Приложение 2'!A82</f>
        <v>Коммунальное хозяйство</v>
      </c>
      <c r="B44" s="126" t="s">
        <v>20</v>
      </c>
      <c r="C44" s="126" t="s">
        <v>81</v>
      </c>
      <c r="D44" s="126" t="s">
        <v>37</v>
      </c>
      <c r="E44" s="126" t="s">
        <v>217</v>
      </c>
      <c r="F44" s="121" t="s">
        <v>70</v>
      </c>
      <c r="G44" s="175" t="s">
        <v>51</v>
      </c>
      <c r="H44" s="175" t="s">
        <v>39</v>
      </c>
      <c r="I44" s="160"/>
      <c r="J44" s="112">
        <f t="shared" si="13"/>
        <v>114</v>
      </c>
      <c r="K44" s="112"/>
      <c r="L44" s="112"/>
    </row>
    <row r="45" spans="1:12" ht="64.5" customHeight="1">
      <c r="A45" s="124" t="str">
        <f>A37</f>
        <v>Администрация Пятинского сельского поселения Ромодановского муниципального района Республики Мордовия</v>
      </c>
      <c r="B45" s="126" t="s">
        <v>20</v>
      </c>
      <c r="C45" s="126" t="s">
        <v>81</v>
      </c>
      <c r="D45" s="126" t="s">
        <v>37</v>
      </c>
      <c r="E45" s="126" t="s">
        <v>217</v>
      </c>
      <c r="F45" s="121" t="s">
        <v>70</v>
      </c>
      <c r="G45" s="175" t="s">
        <v>51</v>
      </c>
      <c r="H45" s="175" t="s">
        <v>39</v>
      </c>
      <c r="I45" s="175" t="s">
        <v>154</v>
      </c>
      <c r="J45" s="112">
        <f>'Приложение 2'!J87</f>
        <v>114</v>
      </c>
      <c r="K45" s="112"/>
      <c r="L45" s="112"/>
    </row>
    <row r="46" spans="1:12" ht="74.25" customHeight="1">
      <c r="A46" s="117" t="str">
        <f>'Приложение 2'!A52</f>
        <v>Государственная программа повышения эффективности управления государственными финансами в Республике Мордовия</v>
      </c>
      <c r="B46" s="120" t="s">
        <v>84</v>
      </c>
      <c r="C46" s="120" t="s">
        <v>81</v>
      </c>
      <c r="D46" s="120"/>
      <c r="E46" s="120"/>
      <c r="F46" s="118"/>
      <c r="G46" s="113"/>
      <c r="H46" s="113"/>
      <c r="I46" s="113"/>
      <c r="J46" s="112">
        <f>J47</f>
        <v>95.3</v>
      </c>
      <c r="K46" s="112">
        <f t="shared" ref="K46:L46" si="14">K47</f>
        <v>92.8</v>
      </c>
      <c r="L46" s="112">
        <f t="shared" si="14"/>
        <v>96</v>
      </c>
    </row>
    <row r="47" spans="1:12" ht="45">
      <c r="A47" s="117" t="s">
        <v>121</v>
      </c>
      <c r="B47" s="120" t="s">
        <v>84</v>
      </c>
      <c r="C47" s="120" t="s">
        <v>10</v>
      </c>
      <c r="D47" s="120"/>
      <c r="E47" s="120"/>
      <c r="F47" s="118"/>
      <c r="G47" s="113"/>
      <c r="H47" s="113"/>
      <c r="I47" s="113"/>
      <c r="J47" s="112">
        <f>J48</f>
        <v>95.3</v>
      </c>
      <c r="K47" s="112">
        <f t="shared" ref="K47:L58" si="15">K48</f>
        <v>92.8</v>
      </c>
      <c r="L47" s="112">
        <f t="shared" si="15"/>
        <v>96</v>
      </c>
    </row>
    <row r="48" spans="1:12" ht="75">
      <c r="A48" s="119" t="s">
        <v>122</v>
      </c>
      <c r="B48" s="120" t="s">
        <v>84</v>
      </c>
      <c r="C48" s="120" t="s">
        <v>10</v>
      </c>
      <c r="D48" s="120" t="s">
        <v>39</v>
      </c>
      <c r="E48" s="120"/>
      <c r="F48" s="118"/>
      <c r="G48" s="113"/>
      <c r="H48" s="113"/>
      <c r="I48" s="113"/>
      <c r="J48" s="112">
        <f>J49</f>
        <v>95.3</v>
      </c>
      <c r="K48" s="112">
        <f t="shared" si="15"/>
        <v>92.8</v>
      </c>
      <c r="L48" s="112">
        <f t="shared" si="15"/>
        <v>96</v>
      </c>
    </row>
    <row r="49" spans="1:12" ht="95.25" customHeight="1">
      <c r="A49" s="124" t="str">
        <f>'Приложение 2'!A55</f>
        <v>Осуществление  государственных полномочий Российской Федерации по первичному воинскому учету на территориях,где отсуствуют военные комиссариаты</v>
      </c>
      <c r="B49" s="120" t="s">
        <v>84</v>
      </c>
      <c r="C49" s="120" t="s">
        <v>10</v>
      </c>
      <c r="D49" s="120" t="s">
        <v>39</v>
      </c>
      <c r="E49" s="120" t="s">
        <v>123</v>
      </c>
      <c r="F49" s="118"/>
      <c r="G49" s="113"/>
      <c r="H49" s="113"/>
      <c r="I49" s="113"/>
      <c r="J49" s="112">
        <f>J55+J50</f>
        <v>95.3</v>
      </c>
      <c r="K49" s="112">
        <f t="shared" ref="K49:L49" si="16">K55+K50</f>
        <v>92.8</v>
      </c>
      <c r="L49" s="112">
        <f t="shared" si="16"/>
        <v>96</v>
      </c>
    </row>
    <row r="50" spans="1:12" ht="120" customHeight="1">
      <c r="A50" s="33" t="s">
        <v>42</v>
      </c>
      <c r="B50" s="126" t="s">
        <v>84</v>
      </c>
      <c r="C50" s="126" t="s">
        <v>10</v>
      </c>
      <c r="D50" s="126" t="s">
        <v>39</v>
      </c>
      <c r="E50" s="126" t="s">
        <v>123</v>
      </c>
      <c r="F50" s="125" t="s">
        <v>67</v>
      </c>
      <c r="G50" s="113"/>
      <c r="H50" s="113"/>
      <c r="I50" s="113"/>
      <c r="J50" s="112">
        <f t="shared" ref="J50:J53" si="17">J51</f>
        <v>92.3</v>
      </c>
      <c r="K50" s="112">
        <f t="shared" si="15"/>
        <v>87.8</v>
      </c>
      <c r="L50" s="112">
        <f t="shared" si="15"/>
        <v>91</v>
      </c>
    </row>
    <row r="51" spans="1:12" ht="48.75" customHeight="1">
      <c r="A51" s="33" t="s">
        <v>43</v>
      </c>
      <c r="B51" s="126" t="s">
        <v>84</v>
      </c>
      <c r="C51" s="126" t="s">
        <v>10</v>
      </c>
      <c r="D51" s="126" t="s">
        <v>39</v>
      </c>
      <c r="E51" s="126" t="s">
        <v>123</v>
      </c>
      <c r="F51" s="125" t="s">
        <v>68</v>
      </c>
      <c r="G51" s="113"/>
      <c r="H51" s="113"/>
      <c r="I51" s="113"/>
      <c r="J51" s="112">
        <f t="shared" si="17"/>
        <v>92.3</v>
      </c>
      <c r="K51" s="112">
        <f t="shared" si="15"/>
        <v>87.8</v>
      </c>
      <c r="L51" s="112">
        <f t="shared" si="15"/>
        <v>91</v>
      </c>
    </row>
    <row r="52" spans="1:12" ht="22.5" customHeight="1">
      <c r="A52" s="124" t="s">
        <v>119</v>
      </c>
      <c r="B52" s="126" t="s">
        <v>84</v>
      </c>
      <c r="C52" s="126" t="s">
        <v>10</v>
      </c>
      <c r="D52" s="126" t="s">
        <v>39</v>
      </c>
      <c r="E52" s="126" t="s">
        <v>123</v>
      </c>
      <c r="F52" s="125" t="s">
        <v>68</v>
      </c>
      <c r="G52" s="115" t="s">
        <v>39</v>
      </c>
      <c r="H52" s="115"/>
      <c r="I52" s="115"/>
      <c r="J52" s="112">
        <f t="shared" si="17"/>
        <v>92.3</v>
      </c>
      <c r="K52" s="112">
        <f t="shared" si="15"/>
        <v>87.8</v>
      </c>
      <c r="L52" s="112">
        <f t="shared" si="15"/>
        <v>91</v>
      </c>
    </row>
    <row r="53" spans="1:12" ht="30" customHeight="1">
      <c r="A53" s="124" t="s">
        <v>120</v>
      </c>
      <c r="B53" s="126" t="s">
        <v>84</v>
      </c>
      <c r="C53" s="126" t="s">
        <v>10</v>
      </c>
      <c r="D53" s="126" t="s">
        <v>39</v>
      </c>
      <c r="E53" s="126" t="s">
        <v>123</v>
      </c>
      <c r="F53" s="125" t="s">
        <v>68</v>
      </c>
      <c r="G53" s="115" t="s">
        <v>39</v>
      </c>
      <c r="H53" s="115" t="s">
        <v>55</v>
      </c>
      <c r="I53" s="115"/>
      <c r="J53" s="112">
        <f t="shared" si="17"/>
        <v>92.3</v>
      </c>
      <c r="K53" s="112">
        <f t="shared" si="15"/>
        <v>87.8</v>
      </c>
      <c r="L53" s="112">
        <f t="shared" si="15"/>
        <v>91</v>
      </c>
    </row>
    <row r="54" spans="1:12" ht="64.5" customHeight="1">
      <c r="A54" s="124" t="s">
        <v>174</v>
      </c>
      <c r="B54" s="126" t="s">
        <v>84</v>
      </c>
      <c r="C54" s="126" t="s">
        <v>10</v>
      </c>
      <c r="D54" s="126" t="s">
        <v>39</v>
      </c>
      <c r="E54" s="126" t="s">
        <v>123</v>
      </c>
      <c r="F54" s="125" t="s">
        <v>68</v>
      </c>
      <c r="G54" s="115" t="s">
        <v>39</v>
      </c>
      <c r="H54" s="115" t="s">
        <v>55</v>
      </c>
      <c r="I54" s="160" t="s">
        <v>154</v>
      </c>
      <c r="J54" s="112">
        <f>'Приложение 2'!J57</f>
        <v>92.3</v>
      </c>
      <c r="K54" s="112">
        <f>'Приложение 2'!K57</f>
        <v>87.8</v>
      </c>
      <c r="L54" s="112">
        <f>'Приложение 2'!L57</f>
        <v>91</v>
      </c>
    </row>
    <row r="55" spans="1:12" ht="47.25" customHeight="1">
      <c r="A55" s="124" t="s">
        <v>205</v>
      </c>
      <c r="B55" s="120" t="s">
        <v>84</v>
      </c>
      <c r="C55" s="120" t="s">
        <v>10</v>
      </c>
      <c r="D55" s="120" t="s">
        <v>39</v>
      </c>
      <c r="E55" s="120" t="s">
        <v>123</v>
      </c>
      <c r="F55" s="118" t="s">
        <v>69</v>
      </c>
      <c r="G55" s="113"/>
      <c r="H55" s="113"/>
      <c r="I55" s="113"/>
      <c r="J55" s="112">
        <f t="shared" ref="J55:J58" si="18">J56</f>
        <v>3</v>
      </c>
      <c r="K55" s="112">
        <f t="shared" si="15"/>
        <v>5</v>
      </c>
      <c r="L55" s="112">
        <f t="shared" si="15"/>
        <v>5</v>
      </c>
    </row>
    <row r="56" spans="1:12" ht="60">
      <c r="A56" s="117" t="s">
        <v>46</v>
      </c>
      <c r="B56" s="120" t="s">
        <v>84</v>
      </c>
      <c r="C56" s="120" t="s">
        <v>10</v>
      </c>
      <c r="D56" s="120" t="s">
        <v>39</v>
      </c>
      <c r="E56" s="120" t="s">
        <v>123</v>
      </c>
      <c r="F56" s="118" t="s">
        <v>70</v>
      </c>
      <c r="G56" s="113"/>
      <c r="H56" s="113"/>
      <c r="I56" s="113"/>
      <c r="J56" s="112">
        <f t="shared" si="18"/>
        <v>3</v>
      </c>
      <c r="K56" s="112">
        <f t="shared" si="15"/>
        <v>5</v>
      </c>
      <c r="L56" s="112">
        <f t="shared" si="15"/>
        <v>5</v>
      </c>
    </row>
    <row r="57" spans="1:12" ht="15">
      <c r="A57" s="124" t="s">
        <v>119</v>
      </c>
      <c r="B57" s="120" t="s">
        <v>84</v>
      </c>
      <c r="C57" s="120" t="s">
        <v>10</v>
      </c>
      <c r="D57" s="120" t="s">
        <v>39</v>
      </c>
      <c r="E57" s="120" t="s">
        <v>123</v>
      </c>
      <c r="F57" s="118" t="s">
        <v>70</v>
      </c>
      <c r="G57" s="115" t="s">
        <v>39</v>
      </c>
      <c r="H57" s="115"/>
      <c r="I57" s="115"/>
      <c r="J57" s="112">
        <f t="shared" si="18"/>
        <v>3</v>
      </c>
      <c r="K57" s="112">
        <f t="shared" si="15"/>
        <v>5</v>
      </c>
      <c r="L57" s="112">
        <f t="shared" si="15"/>
        <v>5</v>
      </c>
    </row>
    <row r="58" spans="1:12" ht="30">
      <c r="A58" s="124" t="s">
        <v>120</v>
      </c>
      <c r="B58" s="120" t="s">
        <v>84</v>
      </c>
      <c r="C58" s="120" t="s">
        <v>10</v>
      </c>
      <c r="D58" s="120" t="s">
        <v>39</v>
      </c>
      <c r="E58" s="120" t="s">
        <v>123</v>
      </c>
      <c r="F58" s="118" t="s">
        <v>70</v>
      </c>
      <c r="G58" s="115" t="s">
        <v>39</v>
      </c>
      <c r="H58" s="115" t="s">
        <v>55</v>
      </c>
      <c r="I58" s="115"/>
      <c r="J58" s="112">
        <f t="shared" si="18"/>
        <v>3</v>
      </c>
      <c r="K58" s="112">
        <f t="shared" si="15"/>
        <v>5</v>
      </c>
      <c r="L58" s="112">
        <f t="shared" si="15"/>
        <v>5</v>
      </c>
    </row>
    <row r="59" spans="1:12" ht="60">
      <c r="A59" s="124" t="s">
        <v>174</v>
      </c>
      <c r="B59" s="120" t="s">
        <v>84</v>
      </c>
      <c r="C59" s="120" t="s">
        <v>10</v>
      </c>
      <c r="D59" s="120" t="s">
        <v>39</v>
      </c>
      <c r="E59" s="120" t="s">
        <v>123</v>
      </c>
      <c r="F59" s="118" t="s">
        <v>70</v>
      </c>
      <c r="G59" s="115" t="s">
        <v>39</v>
      </c>
      <c r="H59" s="115" t="s">
        <v>55</v>
      </c>
      <c r="I59" s="160" t="s">
        <v>154</v>
      </c>
      <c r="J59" s="112">
        <f>'Приложение 2'!J59</f>
        <v>3</v>
      </c>
      <c r="K59" s="112">
        <f>'Приложение 2'!K59</f>
        <v>5</v>
      </c>
      <c r="L59" s="112">
        <f>'Приложение 2'!L59</f>
        <v>5</v>
      </c>
    </row>
    <row r="60" spans="1:12" ht="80.25" customHeight="1">
      <c r="A60" s="124" t="str">
        <f>'Приложение 2'!A11</f>
        <v>Обеспечение деятельности   администрации Пятинского сельского поселения Ромодановского  муниципального района Республики Мордовия</v>
      </c>
      <c r="B60" s="120">
        <v>65</v>
      </c>
      <c r="C60" s="120">
        <v>0</v>
      </c>
      <c r="D60" s="120"/>
      <c r="E60" s="120"/>
      <c r="F60" s="114"/>
      <c r="G60" s="113"/>
      <c r="H60" s="113"/>
      <c r="I60" s="113"/>
      <c r="J60" s="112">
        <f>J61+J80</f>
        <v>1404.3</v>
      </c>
      <c r="K60" s="112">
        <f>K61+K80</f>
        <v>637.20000000000005</v>
      </c>
      <c r="L60" s="112">
        <f>L61+L80</f>
        <v>630.9</v>
      </c>
    </row>
    <row r="61" spans="1:12" ht="15">
      <c r="A61" s="117" t="s">
        <v>40</v>
      </c>
      <c r="B61" s="120">
        <v>65</v>
      </c>
      <c r="C61" s="120">
        <v>1</v>
      </c>
      <c r="D61" s="120"/>
      <c r="E61" s="120"/>
      <c r="F61" s="114"/>
      <c r="G61" s="113"/>
      <c r="H61" s="113"/>
      <c r="I61" s="113"/>
      <c r="J61" s="112">
        <f>J62</f>
        <v>509.90000000000003</v>
      </c>
      <c r="K61" s="112">
        <f t="shared" ref="K61:L61" si="19">K62</f>
        <v>217</v>
      </c>
      <c r="L61" s="112">
        <f t="shared" si="19"/>
        <v>210.7</v>
      </c>
    </row>
    <row r="62" spans="1:12" ht="33" customHeight="1">
      <c r="A62" s="117" t="s">
        <v>41</v>
      </c>
      <c r="B62" s="120">
        <v>65</v>
      </c>
      <c r="C62" s="120">
        <v>1</v>
      </c>
      <c r="D62" s="120" t="s">
        <v>65</v>
      </c>
      <c r="E62" s="120" t="s">
        <v>76</v>
      </c>
      <c r="F62" s="114"/>
      <c r="G62" s="113"/>
      <c r="H62" s="113"/>
      <c r="I62" s="113"/>
      <c r="J62" s="112">
        <f>J63+J74</f>
        <v>509.90000000000003</v>
      </c>
      <c r="K62" s="112">
        <f t="shared" ref="K62:L66" si="20">K63</f>
        <v>217</v>
      </c>
      <c r="L62" s="112">
        <f t="shared" si="20"/>
        <v>210.7</v>
      </c>
    </row>
    <row r="63" spans="1:12" ht="120">
      <c r="A63" s="117" t="s">
        <v>42</v>
      </c>
      <c r="B63" s="120">
        <v>65</v>
      </c>
      <c r="C63" s="120">
        <v>1</v>
      </c>
      <c r="D63" s="120" t="s">
        <v>65</v>
      </c>
      <c r="E63" s="120" t="s">
        <v>76</v>
      </c>
      <c r="F63" s="114" t="s">
        <v>67</v>
      </c>
      <c r="G63" s="113"/>
      <c r="H63" s="113"/>
      <c r="I63" s="113"/>
      <c r="J63" s="112">
        <f t="shared" ref="J63:J66" si="21">J64</f>
        <v>449.3</v>
      </c>
      <c r="K63" s="112">
        <f t="shared" si="20"/>
        <v>217</v>
      </c>
      <c r="L63" s="112">
        <f t="shared" si="20"/>
        <v>210.7</v>
      </c>
    </row>
    <row r="64" spans="1:12" ht="45">
      <c r="A64" s="117" t="s">
        <v>43</v>
      </c>
      <c r="B64" s="120">
        <v>65</v>
      </c>
      <c r="C64" s="120">
        <v>1</v>
      </c>
      <c r="D64" s="120" t="s">
        <v>65</v>
      </c>
      <c r="E64" s="120" t="s">
        <v>76</v>
      </c>
      <c r="F64" s="114" t="s">
        <v>68</v>
      </c>
      <c r="G64" s="113"/>
      <c r="H64" s="113"/>
      <c r="I64" s="113"/>
      <c r="J64" s="112">
        <f t="shared" si="21"/>
        <v>449.3</v>
      </c>
      <c r="K64" s="112">
        <f t="shared" si="20"/>
        <v>217</v>
      </c>
      <c r="L64" s="112">
        <f t="shared" si="20"/>
        <v>210.7</v>
      </c>
    </row>
    <row r="65" spans="1:12" ht="15">
      <c r="A65" s="124" t="s">
        <v>36</v>
      </c>
      <c r="B65" s="120">
        <v>65</v>
      </c>
      <c r="C65" s="120">
        <v>1</v>
      </c>
      <c r="D65" s="120" t="s">
        <v>65</v>
      </c>
      <c r="E65" s="120" t="s">
        <v>76</v>
      </c>
      <c r="F65" s="114" t="s">
        <v>68</v>
      </c>
      <c r="G65" s="115" t="s">
        <v>37</v>
      </c>
      <c r="H65" s="115"/>
      <c r="I65" s="115"/>
      <c r="J65" s="112">
        <f t="shared" si="21"/>
        <v>449.3</v>
      </c>
      <c r="K65" s="112">
        <f t="shared" si="20"/>
        <v>217</v>
      </c>
      <c r="L65" s="112">
        <f t="shared" si="20"/>
        <v>210.7</v>
      </c>
    </row>
    <row r="66" spans="1:12" ht="60">
      <c r="A66" s="33" t="s">
        <v>38</v>
      </c>
      <c r="B66" s="120">
        <v>65</v>
      </c>
      <c r="C66" s="120">
        <v>1</v>
      </c>
      <c r="D66" s="120" t="s">
        <v>65</v>
      </c>
      <c r="E66" s="120" t="s">
        <v>76</v>
      </c>
      <c r="F66" s="114" t="s">
        <v>68</v>
      </c>
      <c r="G66" s="115" t="s">
        <v>37</v>
      </c>
      <c r="H66" s="115" t="s">
        <v>39</v>
      </c>
      <c r="I66" s="115"/>
      <c r="J66" s="112">
        <f t="shared" si="21"/>
        <v>449.3</v>
      </c>
      <c r="K66" s="112">
        <f t="shared" si="20"/>
        <v>217</v>
      </c>
      <c r="L66" s="112">
        <f t="shared" si="20"/>
        <v>210.7</v>
      </c>
    </row>
    <row r="67" spans="1:12" ht="60">
      <c r="A67" s="124" t="s">
        <v>174</v>
      </c>
      <c r="B67" s="120">
        <v>65</v>
      </c>
      <c r="C67" s="120">
        <v>1</v>
      </c>
      <c r="D67" s="120" t="s">
        <v>65</v>
      </c>
      <c r="E67" s="120" t="s">
        <v>76</v>
      </c>
      <c r="F67" s="114" t="s">
        <v>68</v>
      </c>
      <c r="G67" s="115" t="s">
        <v>37</v>
      </c>
      <c r="H67" s="115" t="s">
        <v>39</v>
      </c>
      <c r="I67" s="160" t="s">
        <v>154</v>
      </c>
      <c r="J67" s="112">
        <f>'Приложение 2'!J15</f>
        <v>449.3</v>
      </c>
      <c r="K67" s="112">
        <f>'Приложение 2'!K15</f>
        <v>217</v>
      </c>
      <c r="L67" s="112">
        <f>'Приложение 2'!L15</f>
        <v>210.7</v>
      </c>
    </row>
    <row r="68" spans="1:12" ht="15">
      <c r="A68" s="124" t="str">
        <f>'Приложение 3'!A111</f>
        <v>Условно утвержденные расходы</v>
      </c>
      <c r="B68" s="126" t="s">
        <v>165</v>
      </c>
      <c r="C68" s="126" t="s">
        <v>8</v>
      </c>
      <c r="D68" s="126" t="s">
        <v>65</v>
      </c>
      <c r="E68" s="126" t="s">
        <v>166</v>
      </c>
      <c r="F68" s="121"/>
      <c r="G68" s="115"/>
      <c r="H68" s="115"/>
      <c r="I68" s="143"/>
      <c r="J68" s="112"/>
      <c r="K68" s="112">
        <f t="shared" ref="K68:L72" si="22">K69</f>
        <v>35.1</v>
      </c>
      <c r="L68" s="112">
        <f t="shared" si="22"/>
        <v>71.599999999999994</v>
      </c>
    </row>
    <row r="69" spans="1:12" ht="15">
      <c r="A69" s="124" t="str">
        <f>'Приложение 3'!A112</f>
        <v>Иные бюджетные ассигнования</v>
      </c>
      <c r="B69" s="126" t="s">
        <v>165</v>
      </c>
      <c r="C69" s="126" t="s">
        <v>8</v>
      </c>
      <c r="D69" s="126" t="s">
        <v>65</v>
      </c>
      <c r="E69" s="126" t="s">
        <v>166</v>
      </c>
      <c r="F69" s="121" t="s">
        <v>71</v>
      </c>
      <c r="G69" s="115"/>
      <c r="H69" s="115"/>
      <c r="I69" s="143"/>
      <c r="J69" s="112"/>
      <c r="K69" s="112">
        <f t="shared" si="22"/>
        <v>35.1</v>
      </c>
      <c r="L69" s="112">
        <f t="shared" si="22"/>
        <v>71.599999999999994</v>
      </c>
    </row>
    <row r="70" spans="1:12" ht="15">
      <c r="A70" s="124" t="str">
        <f>'Приложение 3'!A113</f>
        <v>Резервные средства</v>
      </c>
      <c r="B70" s="126" t="s">
        <v>165</v>
      </c>
      <c r="C70" s="126" t="s">
        <v>8</v>
      </c>
      <c r="D70" s="126" t="s">
        <v>65</v>
      </c>
      <c r="E70" s="126" t="s">
        <v>166</v>
      </c>
      <c r="F70" s="121" t="s">
        <v>73</v>
      </c>
      <c r="G70" s="115"/>
      <c r="H70" s="115"/>
      <c r="I70" s="143"/>
      <c r="J70" s="112"/>
      <c r="K70" s="112">
        <f t="shared" si="22"/>
        <v>35.1</v>
      </c>
      <c r="L70" s="112">
        <f t="shared" si="22"/>
        <v>71.599999999999994</v>
      </c>
    </row>
    <row r="71" spans="1:12" ht="15">
      <c r="A71" s="124" t="str">
        <f>'Приложение 3'!A107</f>
        <v>Условно утвержденные расходы</v>
      </c>
      <c r="B71" s="126" t="s">
        <v>165</v>
      </c>
      <c r="C71" s="126" t="s">
        <v>8</v>
      </c>
      <c r="D71" s="126" t="s">
        <v>65</v>
      </c>
      <c r="E71" s="126" t="s">
        <v>166</v>
      </c>
      <c r="F71" s="121" t="s">
        <v>73</v>
      </c>
      <c r="G71" s="151" t="s">
        <v>164</v>
      </c>
      <c r="H71" s="115"/>
      <c r="I71" s="143"/>
      <c r="J71" s="112"/>
      <c r="K71" s="112">
        <f t="shared" si="22"/>
        <v>35.1</v>
      </c>
      <c r="L71" s="112">
        <f t="shared" si="22"/>
        <v>71.599999999999994</v>
      </c>
    </row>
    <row r="72" spans="1:12" ht="15">
      <c r="A72" s="124" t="str">
        <f>'Приложение 3'!A108</f>
        <v>Условно утвержденные расходы</v>
      </c>
      <c r="B72" s="126" t="s">
        <v>165</v>
      </c>
      <c r="C72" s="126" t="s">
        <v>8</v>
      </c>
      <c r="D72" s="126" t="s">
        <v>65</v>
      </c>
      <c r="E72" s="126" t="s">
        <v>166</v>
      </c>
      <c r="F72" s="121" t="s">
        <v>73</v>
      </c>
      <c r="G72" s="151" t="s">
        <v>164</v>
      </c>
      <c r="H72" s="151" t="s">
        <v>164</v>
      </c>
      <c r="I72" s="143"/>
      <c r="J72" s="112"/>
      <c r="K72" s="112">
        <f t="shared" si="22"/>
        <v>35.1</v>
      </c>
      <c r="L72" s="112">
        <f t="shared" si="22"/>
        <v>71.599999999999994</v>
      </c>
    </row>
    <row r="73" spans="1:12" ht="60">
      <c r="A73" s="124" t="s">
        <v>174</v>
      </c>
      <c r="B73" s="126" t="s">
        <v>165</v>
      </c>
      <c r="C73" s="126" t="s">
        <v>8</v>
      </c>
      <c r="D73" s="126" t="s">
        <v>65</v>
      </c>
      <c r="E73" s="126" t="s">
        <v>166</v>
      </c>
      <c r="F73" s="121" t="s">
        <v>73</v>
      </c>
      <c r="G73" s="151" t="s">
        <v>164</v>
      </c>
      <c r="H73" s="151" t="s">
        <v>164</v>
      </c>
      <c r="I73" s="160" t="s">
        <v>154</v>
      </c>
      <c r="J73" s="112"/>
      <c r="K73" s="112">
        <f>'Приложение 3'!J113</f>
        <v>35.1</v>
      </c>
      <c r="L73" s="112">
        <f>'Приложение 3'!K113</f>
        <v>71.599999999999994</v>
      </c>
    </row>
    <row r="74" spans="1:12" ht="91.5" customHeight="1">
      <c r="A74" s="124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4" s="126" t="s">
        <v>165</v>
      </c>
      <c r="C74" s="126" t="s">
        <v>8</v>
      </c>
      <c r="D74" s="126" t="s">
        <v>65</v>
      </c>
      <c r="E74" s="126" t="s">
        <v>185</v>
      </c>
      <c r="F74" s="121"/>
      <c r="G74" s="151"/>
      <c r="H74" s="151"/>
      <c r="I74" s="160"/>
      <c r="J74" s="112">
        <f>J75</f>
        <v>60.6</v>
      </c>
      <c r="K74" s="112"/>
      <c r="L74" s="112"/>
    </row>
    <row r="75" spans="1:12" ht="125.25" customHeight="1">
      <c r="A75" s="124" t="str">
        <f>'Приложение 2'!A14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5" s="126" t="s">
        <v>165</v>
      </c>
      <c r="C75" s="126" t="s">
        <v>8</v>
      </c>
      <c r="D75" s="126" t="s">
        <v>65</v>
      </c>
      <c r="E75" s="126" t="s">
        <v>185</v>
      </c>
      <c r="F75" s="121" t="s">
        <v>67</v>
      </c>
      <c r="G75" s="151"/>
      <c r="H75" s="151"/>
      <c r="I75" s="160"/>
      <c r="J75" s="112">
        <f>J76</f>
        <v>60.6</v>
      </c>
      <c r="K75" s="112"/>
      <c r="L75" s="112"/>
    </row>
    <row r="76" spans="1:12" ht="48" customHeight="1">
      <c r="A76" s="124" t="str">
        <f>'Приложение 2'!A15</f>
        <v>Расходы на выплаты персоналу государственных (муниципальных) органов</v>
      </c>
      <c r="B76" s="126" t="s">
        <v>165</v>
      </c>
      <c r="C76" s="126" t="s">
        <v>8</v>
      </c>
      <c r="D76" s="126" t="s">
        <v>65</v>
      </c>
      <c r="E76" s="126" t="s">
        <v>185</v>
      </c>
      <c r="F76" s="121" t="s">
        <v>68</v>
      </c>
      <c r="G76" s="151"/>
      <c r="H76" s="151"/>
      <c r="I76" s="160"/>
      <c r="J76" s="112">
        <f>J77</f>
        <v>60.6</v>
      </c>
      <c r="K76" s="112"/>
      <c r="L76" s="112"/>
    </row>
    <row r="77" spans="1:12" ht="15">
      <c r="A77" s="124" t="str">
        <f>A65</f>
        <v>Общегосударственные вопросы</v>
      </c>
      <c r="B77" s="126" t="s">
        <v>165</v>
      </c>
      <c r="C77" s="126" t="s">
        <v>8</v>
      </c>
      <c r="D77" s="126" t="s">
        <v>65</v>
      </c>
      <c r="E77" s="126" t="s">
        <v>185</v>
      </c>
      <c r="F77" s="121" t="s">
        <v>68</v>
      </c>
      <c r="G77" s="163" t="s">
        <v>37</v>
      </c>
      <c r="H77" s="151"/>
      <c r="I77" s="160"/>
      <c r="J77" s="112">
        <f>J78</f>
        <v>60.6</v>
      </c>
      <c r="K77" s="112"/>
      <c r="L77" s="112"/>
    </row>
    <row r="78" spans="1:12" ht="63.75" customHeight="1">
      <c r="A78" s="124" t="str">
        <f>A66</f>
        <v>Функционирование высшего должностного лица субъекта Российской Федерации и муниципального образования</v>
      </c>
      <c r="B78" s="126" t="s">
        <v>165</v>
      </c>
      <c r="C78" s="126" t="s">
        <v>8</v>
      </c>
      <c r="D78" s="126" t="s">
        <v>65</v>
      </c>
      <c r="E78" s="126" t="s">
        <v>185</v>
      </c>
      <c r="F78" s="121" t="s">
        <v>68</v>
      </c>
      <c r="G78" s="163" t="s">
        <v>37</v>
      </c>
      <c r="H78" s="163" t="s">
        <v>39</v>
      </c>
      <c r="I78" s="160"/>
      <c r="J78" s="112">
        <f>J79</f>
        <v>60.6</v>
      </c>
      <c r="K78" s="112"/>
      <c r="L78" s="112"/>
    </row>
    <row r="79" spans="1:12" ht="62.25" customHeight="1">
      <c r="A79" s="124" t="str">
        <f>A73</f>
        <v>Администрация Пятинского сельского поселения Ромодановского муниципального района Республики Мордовия</v>
      </c>
      <c r="B79" s="126" t="s">
        <v>165</v>
      </c>
      <c r="C79" s="126" t="s">
        <v>8</v>
      </c>
      <c r="D79" s="126" t="s">
        <v>65</v>
      </c>
      <c r="E79" s="126" t="s">
        <v>185</v>
      </c>
      <c r="F79" s="121" t="s">
        <v>68</v>
      </c>
      <c r="G79" s="163" t="s">
        <v>37</v>
      </c>
      <c r="H79" s="163" t="s">
        <v>39</v>
      </c>
      <c r="I79" s="163" t="s">
        <v>154</v>
      </c>
      <c r="J79" s="112">
        <f>'Приложение 2'!J18</f>
        <v>60.6</v>
      </c>
      <c r="K79" s="112"/>
      <c r="L79" s="112"/>
    </row>
    <row r="80" spans="1:12" ht="46.5" customHeight="1">
      <c r="A80" s="33" t="str">
        <f>'Приложение 2'!A21</f>
        <v xml:space="preserve"> Расходы в рамках  обеспечения деятельности администрации Алтарского сельского поселения</v>
      </c>
      <c r="B80" s="120">
        <v>65</v>
      </c>
      <c r="C80" s="120">
        <v>2</v>
      </c>
      <c r="D80" s="120"/>
      <c r="E80" s="120"/>
      <c r="F80" s="118"/>
      <c r="G80" s="113"/>
      <c r="H80" s="113"/>
      <c r="I80" s="113"/>
      <c r="J80" s="112">
        <f>J81+J87</f>
        <v>894.4</v>
      </c>
      <c r="K80" s="112">
        <f>K81</f>
        <v>420.2</v>
      </c>
      <c r="L80" s="112">
        <f>L81</f>
        <v>420.2</v>
      </c>
    </row>
    <row r="81" spans="1:12" ht="45">
      <c r="A81" s="117" t="s">
        <v>47</v>
      </c>
      <c r="B81" s="120">
        <v>65</v>
      </c>
      <c r="C81" s="120">
        <v>2</v>
      </c>
      <c r="D81" s="120" t="s">
        <v>65</v>
      </c>
      <c r="E81" s="120" t="s">
        <v>77</v>
      </c>
      <c r="F81" s="118"/>
      <c r="G81" s="113"/>
      <c r="H81" s="113"/>
      <c r="I81" s="113"/>
      <c r="J81" s="112">
        <f>J82</f>
        <v>835.1</v>
      </c>
      <c r="K81" s="112">
        <f t="shared" ref="K81:L81" si="23">K82</f>
        <v>420.2</v>
      </c>
      <c r="L81" s="112">
        <f t="shared" si="23"/>
        <v>420.2</v>
      </c>
    </row>
    <row r="82" spans="1:12" ht="120">
      <c r="A82" s="117" t="s">
        <v>42</v>
      </c>
      <c r="B82" s="120">
        <v>65</v>
      </c>
      <c r="C82" s="120">
        <v>2</v>
      </c>
      <c r="D82" s="120" t="s">
        <v>65</v>
      </c>
      <c r="E82" s="120" t="s">
        <v>77</v>
      </c>
      <c r="F82" s="118" t="s">
        <v>67</v>
      </c>
      <c r="G82" s="113"/>
      <c r="H82" s="113"/>
      <c r="I82" s="113"/>
      <c r="J82" s="112">
        <f t="shared" ref="J82:J85" si="24">J83</f>
        <v>835.1</v>
      </c>
      <c r="K82" s="112">
        <f t="shared" ref="K82:K85" si="25">K83</f>
        <v>420.2</v>
      </c>
      <c r="L82" s="112">
        <f t="shared" ref="L82:L85" si="26">L83</f>
        <v>420.2</v>
      </c>
    </row>
    <row r="83" spans="1:12" ht="45">
      <c r="A83" s="117" t="s">
        <v>43</v>
      </c>
      <c r="B83" s="120">
        <v>65</v>
      </c>
      <c r="C83" s="120">
        <v>2</v>
      </c>
      <c r="D83" s="120" t="s">
        <v>65</v>
      </c>
      <c r="E83" s="120" t="s">
        <v>77</v>
      </c>
      <c r="F83" s="118" t="s">
        <v>68</v>
      </c>
      <c r="G83" s="113"/>
      <c r="H83" s="113"/>
      <c r="I83" s="113"/>
      <c r="J83" s="112">
        <f t="shared" si="24"/>
        <v>835.1</v>
      </c>
      <c r="K83" s="112">
        <f t="shared" si="25"/>
        <v>420.2</v>
      </c>
      <c r="L83" s="112">
        <f t="shared" si="26"/>
        <v>420.2</v>
      </c>
    </row>
    <row r="84" spans="1:12" ht="19.5" customHeight="1">
      <c r="A84" s="124" t="s">
        <v>36</v>
      </c>
      <c r="B84" s="120">
        <v>65</v>
      </c>
      <c r="C84" s="120">
        <v>2</v>
      </c>
      <c r="D84" s="120" t="s">
        <v>65</v>
      </c>
      <c r="E84" s="120" t="s">
        <v>77</v>
      </c>
      <c r="F84" s="118" t="s">
        <v>68</v>
      </c>
      <c r="G84" s="115" t="s">
        <v>37</v>
      </c>
      <c r="H84" s="115"/>
      <c r="I84" s="115"/>
      <c r="J84" s="112">
        <f t="shared" si="24"/>
        <v>835.1</v>
      </c>
      <c r="K84" s="112">
        <f t="shared" si="25"/>
        <v>420.2</v>
      </c>
      <c r="L84" s="112">
        <f t="shared" si="26"/>
        <v>420.2</v>
      </c>
    </row>
    <row r="85" spans="1:12" ht="91.5" customHeight="1">
      <c r="A85" s="33" t="s">
        <v>44</v>
      </c>
      <c r="B85" s="120">
        <v>65</v>
      </c>
      <c r="C85" s="120">
        <v>2</v>
      </c>
      <c r="D85" s="120" t="s">
        <v>65</v>
      </c>
      <c r="E85" s="120" t="s">
        <v>77</v>
      </c>
      <c r="F85" s="118" t="s">
        <v>68</v>
      </c>
      <c r="G85" s="115" t="s">
        <v>37</v>
      </c>
      <c r="H85" s="115" t="s">
        <v>45</v>
      </c>
      <c r="I85" s="115"/>
      <c r="J85" s="112">
        <f t="shared" si="24"/>
        <v>835.1</v>
      </c>
      <c r="K85" s="112">
        <f t="shared" si="25"/>
        <v>420.2</v>
      </c>
      <c r="L85" s="112">
        <f t="shared" si="26"/>
        <v>420.2</v>
      </c>
    </row>
    <row r="86" spans="1:12" ht="60">
      <c r="A86" s="124" t="s">
        <v>174</v>
      </c>
      <c r="B86" s="120">
        <v>65</v>
      </c>
      <c r="C86" s="120">
        <v>2</v>
      </c>
      <c r="D86" s="120" t="s">
        <v>65</v>
      </c>
      <c r="E86" s="120" t="s">
        <v>77</v>
      </c>
      <c r="F86" s="118" t="s">
        <v>68</v>
      </c>
      <c r="G86" s="115" t="s">
        <v>37</v>
      </c>
      <c r="H86" s="115" t="s">
        <v>45</v>
      </c>
      <c r="I86" s="160" t="s">
        <v>154</v>
      </c>
      <c r="J86" s="112">
        <f>'Приложение 2'!J24</f>
        <v>835.1</v>
      </c>
      <c r="K86" s="112">
        <f>'Приложение 2'!K24</f>
        <v>420.2</v>
      </c>
      <c r="L86" s="112">
        <f>'Приложение 2'!L24</f>
        <v>420.2</v>
      </c>
    </row>
    <row r="87" spans="1:12" ht="93" customHeight="1">
      <c r="A87" s="124" t="str">
        <f>'Приложение 2'!A16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7" s="126" t="s">
        <v>165</v>
      </c>
      <c r="C87" s="126" t="s">
        <v>9</v>
      </c>
      <c r="D87" s="126" t="s">
        <v>65</v>
      </c>
      <c r="E87" s="126" t="s">
        <v>185</v>
      </c>
      <c r="F87" s="125"/>
      <c r="G87" s="115"/>
      <c r="H87" s="115"/>
      <c r="I87" s="160"/>
      <c r="J87" s="112">
        <f>J88</f>
        <v>59.3</v>
      </c>
      <c r="K87" s="112"/>
      <c r="L87" s="112"/>
    </row>
    <row r="88" spans="1:12" ht="119.25" customHeight="1">
      <c r="A88" s="124" t="str">
        <f>'Приложение 2'!A17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8" s="126" t="s">
        <v>165</v>
      </c>
      <c r="C88" s="126" t="s">
        <v>9</v>
      </c>
      <c r="D88" s="126" t="s">
        <v>65</v>
      </c>
      <c r="E88" s="126" t="s">
        <v>185</v>
      </c>
      <c r="F88" s="125" t="s">
        <v>67</v>
      </c>
      <c r="G88" s="115"/>
      <c r="H88" s="115"/>
      <c r="I88" s="160"/>
      <c r="J88" s="112">
        <f>J89</f>
        <v>59.3</v>
      </c>
      <c r="K88" s="112"/>
      <c r="L88" s="112"/>
    </row>
    <row r="89" spans="1:12" ht="50.25" customHeight="1">
      <c r="A89" s="124" t="str">
        <f>'Приложение 2'!A18</f>
        <v>Расходы на выплаты персоналу государственных (муниципальных) органов</v>
      </c>
      <c r="B89" s="126" t="s">
        <v>165</v>
      </c>
      <c r="C89" s="126" t="s">
        <v>9</v>
      </c>
      <c r="D89" s="126" t="s">
        <v>65</v>
      </c>
      <c r="E89" s="126" t="s">
        <v>185</v>
      </c>
      <c r="F89" s="125" t="s">
        <v>68</v>
      </c>
      <c r="G89" s="115"/>
      <c r="H89" s="115"/>
      <c r="I89" s="160"/>
      <c r="J89" s="112">
        <f>J90</f>
        <v>59.3</v>
      </c>
      <c r="K89" s="112"/>
      <c r="L89" s="112"/>
    </row>
    <row r="90" spans="1:12" ht="15">
      <c r="A90" s="124" t="str">
        <f>A84</f>
        <v>Общегосударственные вопросы</v>
      </c>
      <c r="B90" s="126" t="s">
        <v>165</v>
      </c>
      <c r="C90" s="126" t="s">
        <v>9</v>
      </c>
      <c r="D90" s="126" t="s">
        <v>65</v>
      </c>
      <c r="E90" s="126" t="s">
        <v>185</v>
      </c>
      <c r="F90" s="125" t="s">
        <v>68</v>
      </c>
      <c r="G90" s="163" t="s">
        <v>37</v>
      </c>
      <c r="H90" s="115"/>
      <c r="I90" s="160"/>
      <c r="J90" s="112">
        <f>J91</f>
        <v>59.3</v>
      </c>
      <c r="K90" s="112"/>
      <c r="L90" s="112"/>
    </row>
    <row r="91" spans="1:12" ht="92.25" customHeight="1">
      <c r="A91" s="124" t="str">
        <f>A85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1" s="126" t="s">
        <v>165</v>
      </c>
      <c r="C91" s="126" t="s">
        <v>9</v>
      </c>
      <c r="D91" s="126" t="s">
        <v>65</v>
      </c>
      <c r="E91" s="126" t="s">
        <v>185</v>
      </c>
      <c r="F91" s="125" t="s">
        <v>68</v>
      </c>
      <c r="G91" s="163" t="s">
        <v>37</v>
      </c>
      <c r="H91" s="163" t="s">
        <v>45</v>
      </c>
      <c r="I91" s="160"/>
      <c r="J91" s="112">
        <f>J92</f>
        <v>59.3</v>
      </c>
      <c r="K91" s="112"/>
      <c r="L91" s="112"/>
    </row>
    <row r="92" spans="1:12" ht="63" customHeight="1">
      <c r="A92" s="124" t="str">
        <f>A86</f>
        <v>Администрация Пятинского сельского поселения Ромодановского муниципального района Республики Мордовия</v>
      </c>
      <c r="B92" s="126" t="s">
        <v>165</v>
      </c>
      <c r="C92" s="126" t="s">
        <v>9</v>
      </c>
      <c r="D92" s="126" t="s">
        <v>65</v>
      </c>
      <c r="E92" s="126" t="s">
        <v>185</v>
      </c>
      <c r="F92" s="125" t="s">
        <v>68</v>
      </c>
      <c r="G92" s="163" t="s">
        <v>37</v>
      </c>
      <c r="H92" s="163" t="s">
        <v>45</v>
      </c>
      <c r="I92" s="163" t="s">
        <v>154</v>
      </c>
      <c r="J92" s="112">
        <f>'Приложение 2'!J27</f>
        <v>59.3</v>
      </c>
      <c r="K92" s="112"/>
      <c r="L92" s="112"/>
    </row>
    <row r="93" spans="1:12" ht="45.75" customHeight="1">
      <c r="A93" s="124" t="s">
        <v>205</v>
      </c>
      <c r="B93" s="120">
        <v>65</v>
      </c>
      <c r="C93" s="120">
        <v>2</v>
      </c>
      <c r="D93" s="120" t="s">
        <v>65</v>
      </c>
      <c r="E93" s="120" t="s">
        <v>78</v>
      </c>
      <c r="F93" s="118" t="s">
        <v>69</v>
      </c>
      <c r="G93" s="113"/>
      <c r="H93" s="113"/>
      <c r="I93" s="113"/>
      <c r="J93" s="112">
        <f>J94+J98</f>
        <v>729.6</v>
      </c>
      <c r="K93" s="112">
        <f t="shared" ref="K93:L93" si="27">K94+K98</f>
        <v>115</v>
      </c>
      <c r="L93" s="112">
        <f t="shared" si="27"/>
        <v>115</v>
      </c>
    </row>
    <row r="94" spans="1:12" ht="60">
      <c r="A94" s="117" t="s">
        <v>46</v>
      </c>
      <c r="B94" s="120">
        <v>65</v>
      </c>
      <c r="C94" s="120">
        <v>2</v>
      </c>
      <c r="D94" s="120" t="s">
        <v>65</v>
      </c>
      <c r="E94" s="120" t="s">
        <v>78</v>
      </c>
      <c r="F94" s="118" t="s">
        <v>70</v>
      </c>
      <c r="G94" s="113"/>
      <c r="H94" s="113"/>
      <c r="I94" s="113"/>
      <c r="J94" s="112">
        <f>J95</f>
        <v>714.4</v>
      </c>
      <c r="K94" s="112">
        <f t="shared" ref="K94:K96" si="28">K95</f>
        <v>100</v>
      </c>
      <c r="L94" s="112">
        <f t="shared" ref="L94:L96" si="29">L95</f>
        <v>100</v>
      </c>
    </row>
    <row r="95" spans="1:12" ht="18" customHeight="1">
      <c r="A95" s="124" t="s">
        <v>36</v>
      </c>
      <c r="B95" s="120">
        <v>65</v>
      </c>
      <c r="C95" s="120">
        <v>2</v>
      </c>
      <c r="D95" s="120" t="s">
        <v>65</v>
      </c>
      <c r="E95" s="120" t="s">
        <v>78</v>
      </c>
      <c r="F95" s="118" t="s">
        <v>70</v>
      </c>
      <c r="G95" s="115" t="s">
        <v>37</v>
      </c>
      <c r="H95" s="115"/>
      <c r="I95" s="115"/>
      <c r="J95" s="112">
        <f t="shared" ref="J95:J96" si="30">J96</f>
        <v>714.4</v>
      </c>
      <c r="K95" s="112">
        <f t="shared" si="28"/>
        <v>100</v>
      </c>
      <c r="L95" s="112">
        <f t="shared" si="29"/>
        <v>100</v>
      </c>
    </row>
    <row r="96" spans="1:12" ht="91.5" customHeight="1">
      <c r="A96" s="33" t="s">
        <v>44</v>
      </c>
      <c r="B96" s="120">
        <v>65</v>
      </c>
      <c r="C96" s="120">
        <v>2</v>
      </c>
      <c r="D96" s="120" t="s">
        <v>65</v>
      </c>
      <c r="E96" s="120" t="s">
        <v>78</v>
      </c>
      <c r="F96" s="118" t="s">
        <v>70</v>
      </c>
      <c r="G96" s="115" t="s">
        <v>37</v>
      </c>
      <c r="H96" s="115" t="s">
        <v>45</v>
      </c>
      <c r="I96" s="115"/>
      <c r="J96" s="112">
        <f t="shared" si="30"/>
        <v>714.4</v>
      </c>
      <c r="K96" s="112">
        <f t="shared" si="28"/>
        <v>100</v>
      </c>
      <c r="L96" s="112">
        <f t="shared" si="29"/>
        <v>100</v>
      </c>
    </row>
    <row r="97" spans="1:12" ht="60">
      <c r="A97" s="124" t="s">
        <v>174</v>
      </c>
      <c r="B97" s="120">
        <v>65</v>
      </c>
      <c r="C97" s="120">
        <v>2</v>
      </c>
      <c r="D97" s="120" t="s">
        <v>65</v>
      </c>
      <c r="E97" s="120" t="s">
        <v>78</v>
      </c>
      <c r="F97" s="118" t="s">
        <v>70</v>
      </c>
      <c r="G97" s="115" t="s">
        <v>37</v>
      </c>
      <c r="H97" s="115" t="s">
        <v>45</v>
      </c>
      <c r="I97" s="160" t="s">
        <v>154</v>
      </c>
      <c r="J97" s="112">
        <f>'Приложение 2'!J30</f>
        <v>714.4</v>
      </c>
      <c r="K97" s="112">
        <f>'Приложение 2'!K30</f>
        <v>100</v>
      </c>
      <c r="L97" s="112">
        <f>'Приложение 2'!L30</f>
        <v>100</v>
      </c>
    </row>
    <row r="98" spans="1:12" ht="15">
      <c r="A98" s="117" t="s">
        <v>49</v>
      </c>
      <c r="B98" s="120">
        <v>65</v>
      </c>
      <c r="C98" s="120">
        <v>2</v>
      </c>
      <c r="D98" s="120" t="s">
        <v>65</v>
      </c>
      <c r="E98" s="120" t="s">
        <v>78</v>
      </c>
      <c r="F98" s="118" t="s">
        <v>71</v>
      </c>
      <c r="G98" s="113"/>
      <c r="H98" s="113"/>
      <c r="I98" s="113"/>
      <c r="J98" s="112">
        <f>J99</f>
        <v>15.2</v>
      </c>
      <c r="K98" s="112">
        <f t="shared" ref="K98:K101" si="31">K99</f>
        <v>15</v>
      </c>
      <c r="L98" s="112">
        <f t="shared" ref="L98:L101" si="32">L99</f>
        <v>15</v>
      </c>
    </row>
    <row r="99" spans="1:12" ht="30">
      <c r="A99" s="117" t="s">
        <v>50</v>
      </c>
      <c r="B99" s="120">
        <v>65</v>
      </c>
      <c r="C99" s="120">
        <v>2</v>
      </c>
      <c r="D99" s="120" t="s">
        <v>65</v>
      </c>
      <c r="E99" s="120" t="s">
        <v>78</v>
      </c>
      <c r="F99" s="118" t="s">
        <v>72</v>
      </c>
      <c r="G99" s="113"/>
      <c r="H99" s="113"/>
      <c r="I99" s="113"/>
      <c r="J99" s="112">
        <f t="shared" ref="J99:J101" si="33">J100</f>
        <v>15.2</v>
      </c>
      <c r="K99" s="112">
        <f t="shared" si="31"/>
        <v>15</v>
      </c>
      <c r="L99" s="112">
        <f t="shared" si="32"/>
        <v>15</v>
      </c>
    </row>
    <row r="100" spans="1:12" ht="15">
      <c r="A100" s="124" t="s">
        <v>36</v>
      </c>
      <c r="B100" s="120">
        <v>65</v>
      </c>
      <c r="C100" s="120">
        <v>2</v>
      </c>
      <c r="D100" s="120" t="s">
        <v>65</v>
      </c>
      <c r="E100" s="120" t="s">
        <v>78</v>
      </c>
      <c r="F100" s="118" t="s">
        <v>72</v>
      </c>
      <c r="G100" s="115" t="s">
        <v>37</v>
      </c>
      <c r="H100" s="115"/>
      <c r="I100" s="115"/>
      <c r="J100" s="112">
        <f t="shared" si="33"/>
        <v>15.2</v>
      </c>
      <c r="K100" s="112">
        <f t="shared" si="31"/>
        <v>15</v>
      </c>
      <c r="L100" s="112">
        <f t="shared" si="32"/>
        <v>15</v>
      </c>
    </row>
    <row r="101" spans="1:12" ht="92.25" customHeight="1">
      <c r="A101" s="33" t="s">
        <v>44</v>
      </c>
      <c r="B101" s="120">
        <v>65</v>
      </c>
      <c r="C101" s="120">
        <v>2</v>
      </c>
      <c r="D101" s="120" t="s">
        <v>65</v>
      </c>
      <c r="E101" s="120" t="s">
        <v>78</v>
      </c>
      <c r="F101" s="118" t="s">
        <v>72</v>
      </c>
      <c r="G101" s="115" t="s">
        <v>37</v>
      </c>
      <c r="H101" s="115" t="s">
        <v>45</v>
      </c>
      <c r="I101" s="115"/>
      <c r="J101" s="112">
        <f t="shared" si="33"/>
        <v>15.2</v>
      </c>
      <c r="K101" s="112">
        <f t="shared" si="31"/>
        <v>15</v>
      </c>
      <c r="L101" s="112">
        <f t="shared" si="32"/>
        <v>15</v>
      </c>
    </row>
    <row r="102" spans="1:12" ht="60">
      <c r="A102" s="124" t="s">
        <v>174</v>
      </c>
      <c r="B102" s="120">
        <v>65</v>
      </c>
      <c r="C102" s="120">
        <v>2</v>
      </c>
      <c r="D102" s="120" t="s">
        <v>65</v>
      </c>
      <c r="E102" s="120" t="s">
        <v>78</v>
      </c>
      <c r="F102" s="118" t="s">
        <v>72</v>
      </c>
      <c r="G102" s="115" t="s">
        <v>37</v>
      </c>
      <c r="H102" s="115" t="s">
        <v>45</v>
      </c>
      <c r="I102" s="160" t="s">
        <v>154</v>
      </c>
      <c r="J102" s="112">
        <f>'Приложение 2'!J32</f>
        <v>15.2</v>
      </c>
      <c r="K102" s="112">
        <f>'Приложение 2'!K32</f>
        <v>15</v>
      </c>
      <c r="L102" s="112">
        <f>'Приложение 2'!L32</f>
        <v>15</v>
      </c>
    </row>
    <row r="103" spans="1:12" ht="90.75" customHeight="1">
      <c r="A103" s="124" t="str">
        <f>'Приложение 2'!A45</f>
        <v>Непрограммные расходы главных распорядителей бюджетных средств Пятинского сельского поселения Ромодановского муниципального района Республики Мордовия</v>
      </c>
      <c r="B103" s="126" t="s">
        <v>80</v>
      </c>
      <c r="C103" s="126" t="s">
        <v>65</v>
      </c>
      <c r="D103" s="126"/>
      <c r="E103" s="126"/>
      <c r="F103" s="125"/>
      <c r="G103" s="115"/>
      <c r="H103" s="115"/>
      <c r="I103" s="160"/>
      <c r="J103" s="112">
        <f>J104</f>
        <v>219.20000000000002</v>
      </c>
      <c r="K103" s="112"/>
      <c r="L103" s="112"/>
    </row>
    <row r="104" spans="1:12" ht="108.75" customHeight="1">
      <c r="A104" s="124" t="str">
        <f>'Приложение 2'!A46</f>
        <v>Непрограммные расходы в рамках обеспечения деятельности главных распорядителей бюджетных средств Пятинского сельского поселения Ромодановского муниципального района Республики Мордовия</v>
      </c>
      <c r="B104" s="126" t="s">
        <v>80</v>
      </c>
      <c r="C104" s="126" t="s">
        <v>8</v>
      </c>
      <c r="D104" s="126" t="s">
        <v>65</v>
      </c>
      <c r="E104" s="126"/>
      <c r="F104" s="125"/>
      <c r="G104" s="115"/>
      <c r="H104" s="115"/>
      <c r="I104" s="160"/>
      <c r="J104" s="112">
        <f>J110+J116+J122+J129+J141</f>
        <v>219.20000000000002</v>
      </c>
      <c r="K104" s="112"/>
      <c r="L104" s="112"/>
    </row>
    <row r="105" spans="1:12" ht="47.25" customHeight="1">
      <c r="A105" s="124" t="str">
        <f>'Приложение 2'!A105</f>
        <v>Доплаты к пенсиям муниципальных служащих Республики Мордовия</v>
      </c>
      <c r="B105" s="126" t="s">
        <v>80</v>
      </c>
      <c r="C105" s="126" t="s">
        <v>8</v>
      </c>
      <c r="D105" s="126" t="s">
        <v>65</v>
      </c>
      <c r="E105" s="126" t="s">
        <v>83</v>
      </c>
      <c r="F105" s="125"/>
      <c r="G105" s="115"/>
      <c r="H105" s="115"/>
      <c r="I105" s="143"/>
      <c r="J105" s="112">
        <f t="shared" ref="J105:L109" si="34">J106</f>
        <v>173.9</v>
      </c>
      <c r="K105" s="112">
        <f t="shared" si="34"/>
        <v>173.9</v>
      </c>
      <c r="L105" s="112">
        <f t="shared" si="34"/>
        <v>173.9</v>
      </c>
    </row>
    <row r="106" spans="1:12" ht="31.5" customHeight="1">
      <c r="A106" s="124" t="str">
        <f>'Приложение 2'!A106</f>
        <v>Социальное обеспечение и иные выплаты населению</v>
      </c>
      <c r="B106" s="126" t="s">
        <v>80</v>
      </c>
      <c r="C106" s="126" t="s">
        <v>8</v>
      </c>
      <c r="D106" s="126" t="s">
        <v>65</v>
      </c>
      <c r="E106" s="126" t="s">
        <v>83</v>
      </c>
      <c r="F106" s="125" t="s">
        <v>74</v>
      </c>
      <c r="G106" s="115"/>
      <c r="H106" s="115"/>
      <c r="I106" s="143"/>
      <c r="J106" s="112">
        <f t="shared" si="34"/>
        <v>173.9</v>
      </c>
      <c r="K106" s="112">
        <f t="shared" si="34"/>
        <v>173.9</v>
      </c>
      <c r="L106" s="112">
        <f t="shared" si="34"/>
        <v>173.9</v>
      </c>
    </row>
    <row r="107" spans="1:12" ht="33.75" customHeight="1">
      <c r="A107" s="124" t="str">
        <f>'Приложение 2'!A107</f>
        <v>Публичные нормативные социальные выплаты гражданам</v>
      </c>
      <c r="B107" s="126" t="s">
        <v>80</v>
      </c>
      <c r="C107" s="126" t="s">
        <v>8</v>
      </c>
      <c r="D107" s="126" t="s">
        <v>65</v>
      </c>
      <c r="E107" s="126" t="s">
        <v>83</v>
      </c>
      <c r="F107" s="125" t="s">
        <v>75</v>
      </c>
      <c r="G107" s="115"/>
      <c r="H107" s="115"/>
      <c r="I107" s="143"/>
      <c r="J107" s="112">
        <f t="shared" si="34"/>
        <v>173.9</v>
      </c>
      <c r="K107" s="112">
        <f t="shared" si="34"/>
        <v>173.9</v>
      </c>
      <c r="L107" s="112">
        <f t="shared" si="34"/>
        <v>173.9</v>
      </c>
    </row>
    <row r="108" spans="1:12" ht="15">
      <c r="A108" s="124" t="str">
        <f>'Приложение 2'!A101</f>
        <v>Социальная политика</v>
      </c>
      <c r="B108" s="126" t="s">
        <v>80</v>
      </c>
      <c r="C108" s="126" t="s">
        <v>8</v>
      </c>
      <c r="D108" s="126" t="s">
        <v>65</v>
      </c>
      <c r="E108" s="126" t="s">
        <v>83</v>
      </c>
      <c r="F108" s="125" t="s">
        <v>75</v>
      </c>
      <c r="G108" s="157" t="s">
        <v>17</v>
      </c>
      <c r="H108" s="115"/>
      <c r="I108" s="143"/>
      <c r="J108" s="112">
        <f t="shared" si="34"/>
        <v>173.9</v>
      </c>
      <c r="K108" s="112">
        <f t="shared" si="34"/>
        <v>173.9</v>
      </c>
      <c r="L108" s="112">
        <f t="shared" si="34"/>
        <v>173.9</v>
      </c>
    </row>
    <row r="109" spans="1:12" ht="15">
      <c r="A109" s="124" t="str">
        <f>'Приложение 2'!A102</f>
        <v xml:space="preserve"> Пенсионное обеспечение</v>
      </c>
      <c r="B109" s="126" t="s">
        <v>80</v>
      </c>
      <c r="C109" s="126" t="s">
        <v>8</v>
      </c>
      <c r="D109" s="126" t="s">
        <v>65</v>
      </c>
      <c r="E109" s="126" t="s">
        <v>83</v>
      </c>
      <c r="F109" s="125" t="s">
        <v>75</v>
      </c>
      <c r="G109" s="157" t="s">
        <v>17</v>
      </c>
      <c r="H109" s="157" t="s">
        <v>37</v>
      </c>
      <c r="I109" s="143"/>
      <c r="J109" s="112">
        <f t="shared" si="34"/>
        <v>173.9</v>
      </c>
      <c r="K109" s="112">
        <f t="shared" si="34"/>
        <v>173.9</v>
      </c>
      <c r="L109" s="112">
        <f t="shared" si="34"/>
        <v>173.9</v>
      </c>
    </row>
    <row r="110" spans="1:12" ht="59.25" customHeight="1">
      <c r="A110" s="124" t="str">
        <f>A102</f>
        <v>Администрация Пятинского сельского поселения Ромодановского муниципального района Республики Мордовия</v>
      </c>
      <c r="B110" s="126" t="s">
        <v>80</v>
      </c>
      <c r="C110" s="126" t="s">
        <v>8</v>
      </c>
      <c r="D110" s="126" t="s">
        <v>65</v>
      </c>
      <c r="E110" s="126" t="s">
        <v>83</v>
      </c>
      <c r="F110" s="125" t="s">
        <v>75</v>
      </c>
      <c r="G110" s="157" t="s">
        <v>17</v>
      </c>
      <c r="H110" s="157" t="s">
        <v>37</v>
      </c>
      <c r="I110" s="160" t="s">
        <v>154</v>
      </c>
      <c r="J110" s="112">
        <f>'Приложение 2'!J107</f>
        <v>173.9</v>
      </c>
      <c r="K110" s="112">
        <f>'Приложение 2'!K107</f>
        <v>173.9</v>
      </c>
      <c r="L110" s="112">
        <f>'Приложение 2'!L107</f>
        <v>173.9</v>
      </c>
    </row>
    <row r="111" spans="1:12" ht="63.75" customHeight="1">
      <c r="A111" s="124" t="str">
        <f>'Приложение 2'!A41</f>
        <v>Резервный фонд Администрации Пятинского сельского поселени Ромодановского муниципального района Республики Мордовия</v>
      </c>
      <c r="B111" s="126" t="s">
        <v>80</v>
      </c>
      <c r="C111" s="126" t="s">
        <v>8</v>
      </c>
      <c r="D111" s="126" t="s">
        <v>65</v>
      </c>
      <c r="E111" s="126" t="s">
        <v>82</v>
      </c>
      <c r="F111" s="125"/>
      <c r="G111" s="157"/>
      <c r="H111" s="157"/>
      <c r="I111" s="157"/>
      <c r="J111" s="112">
        <f t="shared" ref="J111:L115" si="35">J112</f>
        <v>5</v>
      </c>
      <c r="K111" s="112">
        <f t="shared" si="35"/>
        <v>5</v>
      </c>
      <c r="L111" s="112">
        <f t="shared" si="35"/>
        <v>5</v>
      </c>
    </row>
    <row r="112" spans="1:12" ht="17.25" customHeight="1">
      <c r="A112" s="124" t="str">
        <f>'Приложение 2'!A42</f>
        <v>Иные бюджетные ассигнования</v>
      </c>
      <c r="B112" s="126" t="s">
        <v>80</v>
      </c>
      <c r="C112" s="126" t="s">
        <v>8</v>
      </c>
      <c r="D112" s="126" t="s">
        <v>65</v>
      </c>
      <c r="E112" s="126" t="s">
        <v>82</v>
      </c>
      <c r="F112" s="125" t="s">
        <v>71</v>
      </c>
      <c r="G112" s="157"/>
      <c r="H112" s="157"/>
      <c r="I112" s="157"/>
      <c r="J112" s="112">
        <f t="shared" si="35"/>
        <v>5</v>
      </c>
      <c r="K112" s="112">
        <f t="shared" si="35"/>
        <v>5</v>
      </c>
      <c r="L112" s="112">
        <f t="shared" si="35"/>
        <v>5</v>
      </c>
    </row>
    <row r="113" spans="1:12" ht="20.25" customHeight="1">
      <c r="A113" s="124" t="str">
        <f>'Приложение 2'!A43</f>
        <v>Резервные средства</v>
      </c>
      <c r="B113" s="126" t="s">
        <v>80</v>
      </c>
      <c r="C113" s="126" t="s">
        <v>8</v>
      </c>
      <c r="D113" s="126" t="s">
        <v>65</v>
      </c>
      <c r="E113" s="126" t="s">
        <v>82</v>
      </c>
      <c r="F113" s="125" t="s">
        <v>73</v>
      </c>
      <c r="G113" s="157"/>
      <c r="H113" s="157"/>
      <c r="I113" s="157"/>
      <c r="J113" s="112">
        <f t="shared" si="35"/>
        <v>5</v>
      </c>
      <c r="K113" s="112">
        <f t="shared" si="35"/>
        <v>5</v>
      </c>
      <c r="L113" s="112">
        <f t="shared" si="35"/>
        <v>5</v>
      </c>
    </row>
    <row r="114" spans="1:12" ht="18.75" customHeight="1">
      <c r="A114" s="124" t="str">
        <f>'Приложение 2'!A9</f>
        <v>Общегосударственные вопросы</v>
      </c>
      <c r="B114" s="126" t="s">
        <v>80</v>
      </c>
      <c r="C114" s="126" t="s">
        <v>8</v>
      </c>
      <c r="D114" s="126" t="s">
        <v>65</v>
      </c>
      <c r="E114" s="126" t="s">
        <v>82</v>
      </c>
      <c r="F114" s="125" t="s">
        <v>73</v>
      </c>
      <c r="G114" s="157" t="s">
        <v>37</v>
      </c>
      <c r="H114" s="157"/>
      <c r="I114" s="157"/>
      <c r="J114" s="112">
        <f t="shared" si="35"/>
        <v>5</v>
      </c>
      <c r="K114" s="112">
        <f t="shared" si="35"/>
        <v>5</v>
      </c>
      <c r="L114" s="112">
        <f t="shared" si="35"/>
        <v>5</v>
      </c>
    </row>
    <row r="115" spans="1:12" ht="21.75" customHeight="1">
      <c r="A115" s="124" t="str">
        <f>'Приложение 2'!A38</f>
        <v xml:space="preserve">Резервные фонды </v>
      </c>
      <c r="B115" s="126" t="s">
        <v>80</v>
      </c>
      <c r="C115" s="126" t="s">
        <v>8</v>
      </c>
      <c r="D115" s="126" t="s">
        <v>65</v>
      </c>
      <c r="E115" s="126" t="s">
        <v>82</v>
      </c>
      <c r="F115" s="125" t="s">
        <v>73</v>
      </c>
      <c r="G115" s="157" t="s">
        <v>37</v>
      </c>
      <c r="H115" s="157" t="s">
        <v>18</v>
      </c>
      <c r="I115" s="157"/>
      <c r="J115" s="112">
        <f t="shared" si="35"/>
        <v>5</v>
      </c>
      <c r="K115" s="112">
        <f t="shared" si="35"/>
        <v>5</v>
      </c>
      <c r="L115" s="112">
        <f t="shared" si="35"/>
        <v>5</v>
      </c>
    </row>
    <row r="116" spans="1:12" ht="69.75" customHeight="1">
      <c r="A116" s="124" t="str">
        <f>A110</f>
        <v>Администрация Пятинского сельского поселения Ромодановского муниципального района Республики Мордовия</v>
      </c>
      <c r="B116" s="126" t="s">
        <v>80</v>
      </c>
      <c r="C116" s="126" t="s">
        <v>8</v>
      </c>
      <c r="D116" s="126" t="s">
        <v>65</v>
      </c>
      <c r="E116" s="126" t="s">
        <v>82</v>
      </c>
      <c r="F116" s="125" t="s">
        <v>73</v>
      </c>
      <c r="G116" s="157" t="s">
        <v>37</v>
      </c>
      <c r="H116" s="157" t="s">
        <v>18</v>
      </c>
      <c r="I116" s="160" t="s">
        <v>154</v>
      </c>
      <c r="J116" s="112">
        <f>'Приложение 2'!J43</f>
        <v>5</v>
      </c>
      <c r="K116" s="112">
        <f>'Приложение 2'!K43</f>
        <v>5</v>
      </c>
      <c r="L116" s="112">
        <f>'Приложение 2'!L43</f>
        <v>5</v>
      </c>
    </row>
    <row r="117" spans="1:12" ht="51.75" customHeight="1">
      <c r="A117" s="124" t="str">
        <f>'Приложение 2'!A47</f>
        <v>Оценка недвижимости,признание прав и регулирование отношений по муниципальной собственности</v>
      </c>
      <c r="B117" s="126" t="s">
        <v>80</v>
      </c>
      <c r="C117" s="126" t="s">
        <v>8</v>
      </c>
      <c r="D117" s="126" t="s">
        <v>65</v>
      </c>
      <c r="E117" s="126" t="s">
        <v>200</v>
      </c>
      <c r="F117" s="125"/>
      <c r="G117" s="157"/>
      <c r="H117" s="157"/>
      <c r="I117" s="160"/>
      <c r="J117" s="112">
        <f>J118</f>
        <v>20</v>
      </c>
      <c r="K117" s="112"/>
      <c r="L117" s="112"/>
    </row>
    <row r="118" spans="1:12" ht="49.5" customHeight="1">
      <c r="A118" s="124" t="str">
        <f>'Приложение 2'!A48</f>
        <v>Закупка товаров, работ и услуг для  государственных (муниципальных) нужд</v>
      </c>
      <c r="B118" s="126" t="s">
        <v>80</v>
      </c>
      <c r="C118" s="126" t="s">
        <v>8</v>
      </c>
      <c r="D118" s="126" t="s">
        <v>65</v>
      </c>
      <c r="E118" s="126" t="s">
        <v>200</v>
      </c>
      <c r="F118" s="125" t="s">
        <v>69</v>
      </c>
      <c r="G118" s="157"/>
      <c r="H118" s="157"/>
      <c r="I118" s="160"/>
      <c r="J118" s="112">
        <f>J119</f>
        <v>20</v>
      </c>
      <c r="K118" s="112"/>
      <c r="L118" s="112"/>
    </row>
    <row r="119" spans="1:12" ht="69.75" customHeight="1">
      <c r="A119" s="124" t="str">
        <f>'Приложение 2'!A49</f>
        <v>Иные закупки товаров, работ и услуг для обеспечения государственных (муниципальных) нужд</v>
      </c>
      <c r="B119" s="126" t="s">
        <v>80</v>
      </c>
      <c r="C119" s="126" t="s">
        <v>8</v>
      </c>
      <c r="D119" s="126" t="s">
        <v>65</v>
      </c>
      <c r="E119" s="126" t="s">
        <v>200</v>
      </c>
      <c r="F119" s="125" t="s">
        <v>70</v>
      </c>
      <c r="G119" s="157"/>
      <c r="H119" s="157"/>
      <c r="I119" s="160"/>
      <c r="J119" s="112">
        <f>J120</f>
        <v>20</v>
      </c>
      <c r="K119" s="112"/>
      <c r="L119" s="112"/>
    </row>
    <row r="120" spans="1:12" ht="15.75" customHeight="1">
      <c r="A120" s="124" t="str">
        <f>'Приложение 2'!A9</f>
        <v>Общегосударственные вопросы</v>
      </c>
      <c r="B120" s="126" t="s">
        <v>80</v>
      </c>
      <c r="C120" s="126" t="s">
        <v>8</v>
      </c>
      <c r="D120" s="126" t="s">
        <v>65</v>
      </c>
      <c r="E120" s="126" t="s">
        <v>200</v>
      </c>
      <c r="F120" s="125" t="s">
        <v>70</v>
      </c>
      <c r="G120" s="168" t="s">
        <v>37</v>
      </c>
      <c r="H120" s="157"/>
      <c r="I120" s="160"/>
      <c r="J120" s="112">
        <f>J121</f>
        <v>20</v>
      </c>
      <c r="K120" s="112"/>
      <c r="L120" s="112"/>
    </row>
    <row r="121" spans="1:12" ht="33.75" customHeight="1">
      <c r="A121" s="124" t="str">
        <f>'Приложение 2'!A44</f>
        <v>Другие общегосударственные воросы</v>
      </c>
      <c r="B121" s="126" t="s">
        <v>80</v>
      </c>
      <c r="C121" s="126" t="s">
        <v>8</v>
      </c>
      <c r="D121" s="126" t="s">
        <v>65</v>
      </c>
      <c r="E121" s="126" t="s">
        <v>200</v>
      </c>
      <c r="F121" s="125" t="s">
        <v>70</v>
      </c>
      <c r="G121" s="168" t="s">
        <v>37</v>
      </c>
      <c r="H121" s="168" t="s">
        <v>198</v>
      </c>
      <c r="I121" s="160"/>
      <c r="J121" s="112">
        <f>J122</f>
        <v>20</v>
      </c>
      <c r="K121" s="112"/>
      <c r="L121" s="112"/>
    </row>
    <row r="122" spans="1:12" ht="69.75" customHeight="1">
      <c r="A122" s="124" t="str">
        <f>A116</f>
        <v>Администрация Пятинского сельского поселения Ромодановского муниципального района Республики Мордовия</v>
      </c>
      <c r="B122" s="126" t="s">
        <v>80</v>
      </c>
      <c r="C122" s="126" t="s">
        <v>8</v>
      </c>
      <c r="D122" s="126" t="s">
        <v>65</v>
      </c>
      <c r="E122" s="126" t="s">
        <v>200</v>
      </c>
      <c r="F122" s="125" t="s">
        <v>70</v>
      </c>
      <c r="G122" s="168" t="s">
        <v>37</v>
      </c>
      <c r="H122" s="168" t="s">
        <v>198</v>
      </c>
      <c r="I122" s="168" t="s">
        <v>154</v>
      </c>
      <c r="J122" s="112">
        <f>'Приложение 2'!J49</f>
        <v>20</v>
      </c>
      <c r="K122" s="112"/>
      <c r="L122" s="112"/>
    </row>
    <row r="123" spans="1:12" ht="59.25" customHeight="1">
      <c r="A123" s="124" t="str">
        <f>'Приложение 2'!A78</f>
        <v>Мероприятия по укреплению общественного порядка и обеспечению общественной безопастности</v>
      </c>
      <c r="B123" s="126" t="s">
        <v>80</v>
      </c>
      <c r="C123" s="126" t="s">
        <v>8</v>
      </c>
      <c r="D123" s="126" t="s">
        <v>65</v>
      </c>
      <c r="E123" s="126" t="s">
        <v>193</v>
      </c>
      <c r="F123" s="125"/>
      <c r="G123" s="157"/>
      <c r="H123" s="157"/>
      <c r="I123" s="160"/>
      <c r="J123" s="112">
        <f>J124</f>
        <v>20</v>
      </c>
      <c r="K123" s="112"/>
      <c r="L123" s="112"/>
    </row>
    <row r="124" spans="1:12" ht="45" customHeight="1">
      <c r="A124" s="124" t="str">
        <f>'Приложение 2'!A79</f>
        <v>Взнос на капитальный ремонт общего имущества в многоквартирном доме</v>
      </c>
      <c r="B124" s="126" t="s">
        <v>80</v>
      </c>
      <c r="C124" s="126" t="s">
        <v>8</v>
      </c>
      <c r="D124" s="126" t="s">
        <v>65</v>
      </c>
      <c r="E124" s="126" t="s">
        <v>192</v>
      </c>
      <c r="F124" s="125"/>
      <c r="G124" s="157"/>
      <c r="H124" s="157"/>
      <c r="I124" s="160"/>
      <c r="J124" s="112">
        <f t="shared" ref="J124:J128" si="36">J125</f>
        <v>20</v>
      </c>
      <c r="K124" s="112"/>
      <c r="L124" s="112"/>
    </row>
    <row r="125" spans="1:12" ht="45" customHeight="1">
      <c r="A125" s="124" t="str">
        <f>'Приложение 2'!A80</f>
        <v>Закупки товаров, работ и услуг для  государственных (муниципальных) нужд</v>
      </c>
      <c r="B125" s="126" t="s">
        <v>80</v>
      </c>
      <c r="C125" s="126" t="s">
        <v>8</v>
      </c>
      <c r="D125" s="126" t="s">
        <v>65</v>
      </c>
      <c r="E125" s="126" t="s">
        <v>192</v>
      </c>
      <c r="F125" s="125" t="s">
        <v>69</v>
      </c>
      <c r="G125" s="157"/>
      <c r="H125" s="157"/>
      <c r="I125" s="160"/>
      <c r="J125" s="112">
        <f t="shared" si="36"/>
        <v>20</v>
      </c>
      <c r="K125" s="112"/>
      <c r="L125" s="112"/>
    </row>
    <row r="126" spans="1:12" ht="69.75" customHeight="1">
      <c r="A126" s="124" t="str">
        <f>'Приложение 2'!A81</f>
        <v>Иные закупка товаров, работ и услуг для обеспечения государственных (муниципальных) нужд</v>
      </c>
      <c r="B126" s="126" t="s">
        <v>80</v>
      </c>
      <c r="C126" s="126" t="s">
        <v>8</v>
      </c>
      <c r="D126" s="126" t="s">
        <v>65</v>
      </c>
      <c r="E126" s="126" t="s">
        <v>192</v>
      </c>
      <c r="F126" s="125" t="s">
        <v>70</v>
      </c>
      <c r="G126" s="157"/>
      <c r="H126" s="157"/>
      <c r="I126" s="160"/>
      <c r="J126" s="112">
        <f t="shared" si="36"/>
        <v>20</v>
      </c>
      <c r="K126" s="112"/>
      <c r="L126" s="112"/>
    </row>
    <row r="127" spans="1:12" ht="15.75" customHeight="1">
      <c r="A127" s="124" t="str">
        <f>'Приложение 2'!A75</f>
        <v>Жилищное хозяйство</v>
      </c>
      <c r="B127" s="126" t="s">
        <v>80</v>
      </c>
      <c r="C127" s="126" t="s">
        <v>8</v>
      </c>
      <c r="D127" s="126" t="s">
        <v>65</v>
      </c>
      <c r="E127" s="126" t="s">
        <v>192</v>
      </c>
      <c r="F127" s="125" t="s">
        <v>70</v>
      </c>
      <c r="G127" s="168" t="s">
        <v>51</v>
      </c>
      <c r="H127" s="157"/>
      <c r="I127" s="160"/>
      <c r="J127" s="112">
        <f t="shared" si="36"/>
        <v>20</v>
      </c>
      <c r="K127" s="112"/>
      <c r="L127" s="112"/>
    </row>
    <row r="128" spans="1:12" ht="16.5" customHeight="1">
      <c r="A128" s="124" t="str">
        <f>'Приложение 2'!A74</f>
        <v>Жилищно-коммунальное хозяйство</v>
      </c>
      <c r="B128" s="126" t="s">
        <v>80</v>
      </c>
      <c r="C128" s="126" t="s">
        <v>8</v>
      </c>
      <c r="D128" s="126" t="s">
        <v>65</v>
      </c>
      <c r="E128" s="126" t="s">
        <v>192</v>
      </c>
      <c r="F128" s="125" t="s">
        <v>70</v>
      </c>
      <c r="G128" s="168" t="s">
        <v>51</v>
      </c>
      <c r="H128" s="168" t="s">
        <v>55</v>
      </c>
      <c r="I128" s="160"/>
      <c r="J128" s="112">
        <f t="shared" si="36"/>
        <v>20</v>
      </c>
      <c r="K128" s="112"/>
      <c r="L128" s="112"/>
    </row>
    <row r="129" spans="1:12" ht="69.75" customHeight="1">
      <c r="A129" s="124" t="str">
        <f>A116</f>
        <v>Администрация Пятинского сельского поселения Ромодановского муниципального района Республики Мордовия</v>
      </c>
      <c r="B129" s="126" t="s">
        <v>80</v>
      </c>
      <c r="C129" s="126" t="s">
        <v>8</v>
      </c>
      <c r="D129" s="126" t="s">
        <v>65</v>
      </c>
      <c r="E129" s="126" t="s">
        <v>192</v>
      </c>
      <c r="F129" s="125" t="s">
        <v>70</v>
      </c>
      <c r="G129" s="168" t="s">
        <v>51</v>
      </c>
      <c r="H129" s="168" t="s">
        <v>55</v>
      </c>
      <c r="I129" s="164" t="s">
        <v>154</v>
      </c>
      <c r="J129" s="112">
        <f>'Приложение 2'!J81</f>
        <v>20</v>
      </c>
      <c r="K129" s="112"/>
      <c r="L129" s="112"/>
    </row>
    <row r="130" spans="1:12" ht="31.5" customHeight="1">
      <c r="A130" s="124" t="str">
        <f>'Приложение 2'!A71</f>
        <v>Мероприятия по землеустройству и землепользованию</v>
      </c>
      <c r="B130" s="126" t="s">
        <v>80</v>
      </c>
      <c r="C130" s="126" t="s">
        <v>8</v>
      </c>
      <c r="D130" s="126" t="s">
        <v>65</v>
      </c>
      <c r="E130" s="126" t="s">
        <v>212</v>
      </c>
      <c r="F130" s="125"/>
      <c r="G130" s="168"/>
      <c r="H130" s="168"/>
      <c r="I130" s="164"/>
      <c r="J130" s="112">
        <f>J131</f>
        <v>10</v>
      </c>
      <c r="K130" s="112"/>
      <c r="L130" s="112"/>
    </row>
    <row r="131" spans="1:12" ht="49.5" customHeight="1">
      <c r="A131" s="124" t="str">
        <f>'Приложение 2'!A72</f>
        <v>Закупки товаров, работ и услуг для  государственных (муниципальных) нужд</v>
      </c>
      <c r="B131" s="126" t="s">
        <v>80</v>
      </c>
      <c r="C131" s="126" t="s">
        <v>8</v>
      </c>
      <c r="D131" s="126" t="s">
        <v>65</v>
      </c>
      <c r="E131" s="126" t="s">
        <v>212</v>
      </c>
      <c r="F131" s="125" t="s">
        <v>69</v>
      </c>
      <c r="G131" s="168"/>
      <c r="H131" s="168"/>
      <c r="I131" s="164"/>
      <c r="J131" s="112">
        <f>J132</f>
        <v>10</v>
      </c>
      <c r="K131" s="112"/>
      <c r="L131" s="112"/>
    </row>
    <row r="132" spans="1:12" ht="69.75" customHeight="1">
      <c r="A132" s="124" t="str">
        <f>'Приложение 2'!A73</f>
        <v>Иные закупка товаров, работ и услуг для обеспечения государственных (муниципальных) нужд</v>
      </c>
      <c r="B132" s="126" t="s">
        <v>80</v>
      </c>
      <c r="C132" s="126" t="s">
        <v>8</v>
      </c>
      <c r="D132" s="126" t="s">
        <v>65</v>
      </c>
      <c r="E132" s="126" t="s">
        <v>212</v>
      </c>
      <c r="F132" s="125" t="s">
        <v>70</v>
      </c>
      <c r="G132" s="168"/>
      <c r="H132" s="168"/>
      <c r="I132" s="164"/>
      <c r="J132" s="112">
        <f>J133</f>
        <v>10</v>
      </c>
      <c r="K132" s="112"/>
      <c r="L132" s="112"/>
    </row>
    <row r="133" spans="1:12" ht="18" customHeight="1">
      <c r="A133" s="124" t="str">
        <f>'Приложение 2'!A60</f>
        <v>Национальная экономика</v>
      </c>
      <c r="B133" s="126" t="s">
        <v>80</v>
      </c>
      <c r="C133" s="126" t="s">
        <v>8</v>
      </c>
      <c r="D133" s="126" t="s">
        <v>65</v>
      </c>
      <c r="E133" s="126" t="s">
        <v>212</v>
      </c>
      <c r="F133" s="125" t="s">
        <v>70</v>
      </c>
      <c r="G133" s="172" t="s">
        <v>45</v>
      </c>
      <c r="H133" s="168"/>
      <c r="I133" s="164"/>
      <c r="J133" s="112">
        <f>J134</f>
        <v>10</v>
      </c>
      <c r="K133" s="112"/>
      <c r="L133" s="112"/>
    </row>
    <row r="134" spans="1:12" ht="31.5" customHeight="1">
      <c r="A134" s="124" t="str">
        <f>'Приложение 2'!A68</f>
        <v>Другие вопросы в области национальной экономикм</v>
      </c>
      <c r="B134" s="126" t="s">
        <v>80</v>
      </c>
      <c r="C134" s="126" t="s">
        <v>8</v>
      </c>
      <c r="D134" s="126" t="s">
        <v>65</v>
      </c>
      <c r="E134" s="126" t="s">
        <v>212</v>
      </c>
      <c r="F134" s="125" t="s">
        <v>70</v>
      </c>
      <c r="G134" s="172" t="s">
        <v>45</v>
      </c>
      <c r="H134" s="172" t="s">
        <v>20</v>
      </c>
      <c r="I134" s="164"/>
      <c r="J134" s="112">
        <f>J135</f>
        <v>10</v>
      </c>
      <c r="K134" s="112"/>
      <c r="L134" s="112"/>
    </row>
    <row r="135" spans="1:12" ht="69.75" customHeight="1">
      <c r="A135" s="124" t="str">
        <f>A129</f>
        <v>Администрация Пятинского сельского поселения Ромодановского муниципального района Республики Мордовия</v>
      </c>
      <c r="B135" s="126" t="s">
        <v>80</v>
      </c>
      <c r="C135" s="126" t="s">
        <v>8</v>
      </c>
      <c r="D135" s="126" t="s">
        <v>65</v>
      </c>
      <c r="E135" s="126" t="s">
        <v>212</v>
      </c>
      <c r="F135" s="125" t="s">
        <v>70</v>
      </c>
      <c r="G135" s="172" t="s">
        <v>45</v>
      </c>
      <c r="H135" s="172" t="s">
        <v>20</v>
      </c>
      <c r="I135" s="172" t="s">
        <v>154</v>
      </c>
      <c r="J135" s="112">
        <f>'Приложение 2'!J73</f>
        <v>10</v>
      </c>
      <c r="K135" s="112"/>
      <c r="L135" s="112"/>
    </row>
    <row r="136" spans="1:12" ht="195">
      <c r="A136" s="117" t="s">
        <v>34</v>
      </c>
      <c r="B136" s="120">
        <v>89</v>
      </c>
      <c r="C136" s="120">
        <v>1</v>
      </c>
      <c r="D136" s="120" t="s">
        <v>65</v>
      </c>
      <c r="E136" s="120" t="s">
        <v>79</v>
      </c>
      <c r="F136" s="118"/>
      <c r="G136" s="113"/>
      <c r="H136" s="113"/>
      <c r="I136" s="113"/>
      <c r="J136" s="112">
        <f t="shared" ref="J136:L140" si="37">J137</f>
        <v>0.3</v>
      </c>
      <c r="K136" s="112">
        <f t="shared" si="37"/>
        <v>0.3</v>
      </c>
      <c r="L136" s="112">
        <f t="shared" si="37"/>
        <v>0.3</v>
      </c>
    </row>
    <row r="137" spans="1:12" ht="51" customHeight="1">
      <c r="A137" s="124" t="s">
        <v>205</v>
      </c>
      <c r="B137" s="120">
        <v>89</v>
      </c>
      <c r="C137" s="120">
        <v>1</v>
      </c>
      <c r="D137" s="120" t="s">
        <v>65</v>
      </c>
      <c r="E137" s="120" t="s">
        <v>79</v>
      </c>
      <c r="F137" s="118" t="s">
        <v>69</v>
      </c>
      <c r="G137" s="113"/>
      <c r="H137" s="113"/>
      <c r="I137" s="113"/>
      <c r="J137" s="112">
        <f t="shared" si="37"/>
        <v>0.3</v>
      </c>
      <c r="K137" s="112">
        <f t="shared" ref="K137:K140" si="38">K138</f>
        <v>0.3</v>
      </c>
      <c r="L137" s="112">
        <f t="shared" ref="L137:L140" si="39">L138</f>
        <v>0.3</v>
      </c>
    </row>
    <row r="138" spans="1:12" ht="60">
      <c r="A138" s="117" t="s">
        <v>46</v>
      </c>
      <c r="B138" s="120">
        <v>89</v>
      </c>
      <c r="C138" s="120">
        <v>1</v>
      </c>
      <c r="D138" s="120" t="s">
        <v>65</v>
      </c>
      <c r="E138" s="120" t="s">
        <v>79</v>
      </c>
      <c r="F138" s="118" t="s">
        <v>70</v>
      </c>
      <c r="G138" s="113"/>
      <c r="H138" s="113"/>
      <c r="I138" s="113"/>
      <c r="J138" s="112">
        <f t="shared" si="37"/>
        <v>0.3</v>
      </c>
      <c r="K138" s="112">
        <f t="shared" si="38"/>
        <v>0.3</v>
      </c>
      <c r="L138" s="112">
        <f t="shared" si="39"/>
        <v>0.3</v>
      </c>
    </row>
    <row r="139" spans="1:12" ht="15">
      <c r="A139" s="124" t="s">
        <v>36</v>
      </c>
      <c r="B139" s="120">
        <v>89</v>
      </c>
      <c r="C139" s="120">
        <v>1</v>
      </c>
      <c r="D139" s="120" t="s">
        <v>65</v>
      </c>
      <c r="E139" s="120" t="s">
        <v>79</v>
      </c>
      <c r="F139" s="118" t="s">
        <v>70</v>
      </c>
      <c r="G139" s="115" t="s">
        <v>37</v>
      </c>
      <c r="H139" s="115"/>
      <c r="I139" s="115"/>
      <c r="J139" s="112">
        <f t="shared" si="37"/>
        <v>0.3</v>
      </c>
      <c r="K139" s="112">
        <f t="shared" si="38"/>
        <v>0.3</v>
      </c>
      <c r="L139" s="112">
        <f t="shared" si="39"/>
        <v>0.3</v>
      </c>
    </row>
    <row r="140" spans="1:12" ht="89.25" customHeight="1">
      <c r="A140" s="33" t="s">
        <v>44</v>
      </c>
      <c r="B140" s="120">
        <v>89</v>
      </c>
      <c r="C140" s="120">
        <v>1</v>
      </c>
      <c r="D140" s="120" t="s">
        <v>65</v>
      </c>
      <c r="E140" s="120" t="s">
        <v>79</v>
      </c>
      <c r="F140" s="118" t="s">
        <v>70</v>
      </c>
      <c r="G140" s="115" t="s">
        <v>37</v>
      </c>
      <c r="H140" s="115" t="s">
        <v>45</v>
      </c>
      <c r="I140" s="115"/>
      <c r="J140" s="112">
        <f t="shared" si="37"/>
        <v>0.3</v>
      </c>
      <c r="K140" s="112">
        <f t="shared" si="38"/>
        <v>0.3</v>
      </c>
      <c r="L140" s="112">
        <f t="shared" si="39"/>
        <v>0.3</v>
      </c>
    </row>
    <row r="141" spans="1:12" ht="60">
      <c r="A141" s="124" t="s">
        <v>174</v>
      </c>
      <c r="B141" s="120">
        <v>89</v>
      </c>
      <c r="C141" s="120">
        <v>1</v>
      </c>
      <c r="D141" s="120" t="s">
        <v>65</v>
      </c>
      <c r="E141" s="120" t="s">
        <v>79</v>
      </c>
      <c r="F141" s="118" t="s">
        <v>70</v>
      </c>
      <c r="G141" s="115" t="s">
        <v>37</v>
      </c>
      <c r="H141" s="115" t="s">
        <v>45</v>
      </c>
      <c r="I141" s="142" t="s">
        <v>154</v>
      </c>
      <c r="J141" s="112">
        <f>'Приложение 2'!J37</f>
        <v>0.3</v>
      </c>
      <c r="K141" s="112">
        <f>'Приложение 2'!K37</f>
        <v>0.3</v>
      </c>
      <c r="L141" s="112">
        <f>'Приложение 2'!L37</f>
        <v>0.3</v>
      </c>
    </row>
  </sheetData>
  <autoFilter ref="A1:L141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6614173229" right="0.23622047244094491" top="0.70866141732283472" bottom="0.82677165354330717" header="0.31496062992125984" footer="0.31496062992125984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zoomScale="60" zoomScaleNormal="55" workbookViewId="0">
      <selection activeCell="D8" sqref="D8"/>
    </sheetView>
  </sheetViews>
  <sheetFormatPr defaultRowHeight="12.75"/>
  <cols>
    <col min="1" max="1" width="58.6640625" style="55" customWidth="1"/>
    <col min="2" max="2" width="125" style="55" customWidth="1"/>
    <col min="3" max="3" width="27" style="55" customWidth="1"/>
    <col min="4" max="4" width="30.83203125" style="55" customWidth="1"/>
    <col min="5" max="5" width="27.5" style="55" customWidth="1"/>
    <col min="6" max="6" width="41.83203125" style="56" customWidth="1"/>
    <col min="7" max="7" width="23.6640625" style="55" customWidth="1"/>
    <col min="8" max="8" width="19.5" style="55" customWidth="1"/>
    <col min="9" max="9" width="25.5" style="55" customWidth="1"/>
    <col min="10" max="16384" width="9.33203125" style="55"/>
  </cols>
  <sheetData>
    <row r="1" spans="1:7" ht="16.5" customHeight="1">
      <c r="B1" s="105"/>
      <c r="C1" s="187" t="s">
        <v>197</v>
      </c>
      <c r="D1" s="187"/>
      <c r="E1" s="187"/>
      <c r="F1" s="54"/>
    </row>
    <row r="2" spans="1:7" ht="178.5" customHeight="1">
      <c r="A2" s="104"/>
      <c r="B2" s="103"/>
      <c r="C2" s="186" t="s">
        <v>226</v>
      </c>
      <c r="D2" s="186"/>
      <c r="E2" s="186"/>
      <c r="F2" s="52"/>
      <c r="G2" s="52"/>
    </row>
    <row r="3" spans="1:7" ht="13.15" customHeight="1">
      <c r="A3" s="185" t="s">
        <v>167</v>
      </c>
      <c r="B3" s="185"/>
      <c r="C3" s="185"/>
      <c r="D3" s="185"/>
      <c r="E3" s="185"/>
    </row>
    <row r="4" spans="1:7" ht="13.15" customHeight="1">
      <c r="A4" s="185"/>
      <c r="B4" s="185"/>
      <c r="C4" s="185"/>
      <c r="D4" s="185"/>
      <c r="E4" s="185"/>
    </row>
    <row r="5" spans="1:7" ht="83.25" customHeight="1">
      <c r="A5" s="185"/>
      <c r="B5" s="185"/>
      <c r="C5" s="185"/>
      <c r="D5" s="185"/>
      <c r="E5" s="185"/>
      <c r="F5" s="102"/>
    </row>
    <row r="6" spans="1:7" ht="23.25" customHeight="1">
      <c r="A6" s="101"/>
      <c r="B6" s="101"/>
      <c r="C6" s="100"/>
    </row>
    <row r="7" spans="1:7" ht="37.15" customHeight="1">
      <c r="A7" s="188" t="s">
        <v>23</v>
      </c>
      <c r="B7" s="189" t="s">
        <v>24</v>
      </c>
      <c r="C7" s="190" t="s">
        <v>25</v>
      </c>
      <c r="D7" s="190"/>
      <c r="E7" s="190"/>
    </row>
    <row r="8" spans="1:7" s="61" customFormat="1" ht="138.6" customHeight="1">
      <c r="A8" s="188"/>
      <c r="B8" s="189"/>
      <c r="C8" s="53" t="s">
        <v>26</v>
      </c>
      <c r="D8" s="53" t="s">
        <v>27</v>
      </c>
      <c r="E8" s="53" t="s">
        <v>28</v>
      </c>
      <c r="F8" s="62"/>
    </row>
    <row r="9" spans="1:7" s="77" customFormat="1" ht="28.15" customHeight="1">
      <c r="A9" s="99" t="s">
        <v>8</v>
      </c>
      <c r="B9" s="98" t="s">
        <v>9</v>
      </c>
      <c r="C9" s="97">
        <v>3</v>
      </c>
      <c r="D9" s="97">
        <v>4</v>
      </c>
      <c r="E9" s="97">
        <v>5</v>
      </c>
      <c r="F9" s="78"/>
    </row>
    <row r="10" spans="1:7" s="77" customFormat="1" ht="44.45" customHeight="1">
      <c r="A10" s="94" t="s">
        <v>87</v>
      </c>
      <c r="B10" s="106" t="s">
        <v>118</v>
      </c>
      <c r="C10" s="96">
        <f>C11+C22+C14+C18</f>
        <v>2796.9999999999991</v>
      </c>
      <c r="D10" s="96">
        <f>D11+D22+D14+D18</f>
        <v>0</v>
      </c>
      <c r="E10" s="96">
        <f>E11+E22+E14+E18</f>
        <v>0</v>
      </c>
      <c r="F10" s="78"/>
    </row>
    <row r="11" spans="1:7" s="77" customFormat="1" ht="55.5" customHeight="1">
      <c r="A11" s="94" t="s">
        <v>117</v>
      </c>
      <c r="B11" s="95" t="s">
        <v>86</v>
      </c>
      <c r="C11" s="89">
        <f t="shared" ref="C11:E12" si="0">SUM(C12)</f>
        <v>0</v>
      </c>
      <c r="D11" s="88">
        <f t="shared" si="0"/>
        <v>0</v>
      </c>
      <c r="E11" s="88">
        <f t="shared" si="0"/>
        <v>0</v>
      </c>
      <c r="F11" s="78"/>
    </row>
    <row r="12" spans="1:7" s="77" customFormat="1" ht="52.5" customHeight="1">
      <c r="A12" s="94" t="s">
        <v>116</v>
      </c>
      <c r="B12" s="93" t="s">
        <v>184</v>
      </c>
      <c r="C12" s="89">
        <f t="shared" si="0"/>
        <v>0</v>
      </c>
      <c r="D12" s="88">
        <f t="shared" si="0"/>
        <v>0</v>
      </c>
      <c r="E12" s="88">
        <f t="shared" si="0"/>
        <v>0</v>
      </c>
      <c r="F12" s="78"/>
    </row>
    <row r="13" spans="1:7" s="77" customFormat="1" ht="52.5" customHeight="1">
      <c r="A13" s="94" t="s">
        <v>115</v>
      </c>
      <c r="B13" s="93" t="s">
        <v>183</v>
      </c>
      <c r="C13" s="89">
        <v>0</v>
      </c>
      <c r="D13" s="71">
        <v>0</v>
      </c>
      <c r="E13" s="71">
        <v>0</v>
      </c>
      <c r="F13" s="78"/>
    </row>
    <row r="14" spans="1:7" s="77" customFormat="1" ht="54" customHeight="1">
      <c r="A14" s="75" t="s">
        <v>114</v>
      </c>
      <c r="B14" s="92" t="s">
        <v>113</v>
      </c>
      <c r="C14" s="89">
        <f t="shared" ref="C14:E15" si="1">C15</f>
        <v>0</v>
      </c>
      <c r="D14" s="88">
        <f t="shared" si="1"/>
        <v>0</v>
      </c>
      <c r="E14" s="88">
        <f t="shared" si="1"/>
        <v>0</v>
      </c>
      <c r="F14" s="78"/>
    </row>
    <row r="15" spans="1:7" s="77" customFormat="1" ht="57" customHeight="1">
      <c r="A15" s="75" t="s">
        <v>112</v>
      </c>
      <c r="B15" s="92" t="s">
        <v>111</v>
      </c>
      <c r="C15" s="89">
        <f t="shared" si="1"/>
        <v>0</v>
      </c>
      <c r="D15" s="88">
        <f t="shared" si="1"/>
        <v>0</v>
      </c>
      <c r="E15" s="88">
        <f t="shared" si="1"/>
        <v>0</v>
      </c>
      <c r="F15" s="78"/>
    </row>
    <row r="16" spans="1:7" s="77" customFormat="1" ht="82.9" customHeight="1">
      <c r="A16" s="91" t="s">
        <v>110</v>
      </c>
      <c r="B16" s="90" t="s">
        <v>109</v>
      </c>
      <c r="C16" s="89">
        <f>SUM(C17)</f>
        <v>0</v>
      </c>
      <c r="D16" s="88">
        <f>SUM(D17)</f>
        <v>0</v>
      </c>
      <c r="E16" s="88">
        <f>SUM(E17)</f>
        <v>0</v>
      </c>
      <c r="F16" s="78"/>
    </row>
    <row r="17" spans="1:6" s="77" customFormat="1" ht="77.45" customHeight="1">
      <c r="A17" s="75" t="s">
        <v>108</v>
      </c>
      <c r="B17" s="87" t="s">
        <v>107</v>
      </c>
      <c r="C17" s="86">
        <v>0</v>
      </c>
      <c r="D17" s="86">
        <v>0</v>
      </c>
      <c r="E17" s="86">
        <v>0</v>
      </c>
      <c r="F17" s="78"/>
    </row>
    <row r="18" spans="1:6" s="77" customFormat="1" ht="48" customHeight="1">
      <c r="A18" s="82" t="s">
        <v>106</v>
      </c>
      <c r="B18" s="84" t="s">
        <v>105</v>
      </c>
      <c r="C18" s="83">
        <f t="shared" ref="C18:E20" si="2">C19</f>
        <v>0</v>
      </c>
      <c r="D18" s="71">
        <f t="shared" si="2"/>
        <v>0</v>
      </c>
      <c r="E18" s="71">
        <f t="shared" si="2"/>
        <v>0</v>
      </c>
      <c r="F18" s="78"/>
    </row>
    <row r="19" spans="1:6" s="77" customFormat="1" ht="57.6" customHeight="1">
      <c r="A19" s="82" t="s">
        <v>104</v>
      </c>
      <c r="B19" s="84" t="s">
        <v>103</v>
      </c>
      <c r="C19" s="83">
        <f t="shared" si="2"/>
        <v>0</v>
      </c>
      <c r="D19" s="71">
        <f t="shared" si="2"/>
        <v>0</v>
      </c>
      <c r="E19" s="71">
        <f t="shared" si="2"/>
        <v>0</v>
      </c>
      <c r="F19" s="78"/>
    </row>
    <row r="20" spans="1:6" s="77" customFormat="1" ht="77.45" customHeight="1">
      <c r="A20" s="85" t="s">
        <v>102</v>
      </c>
      <c r="B20" s="84" t="s">
        <v>101</v>
      </c>
      <c r="C20" s="83">
        <f t="shared" si="2"/>
        <v>0</v>
      </c>
      <c r="D20" s="71">
        <f t="shared" si="2"/>
        <v>0</v>
      </c>
      <c r="E20" s="71">
        <f t="shared" si="2"/>
        <v>0</v>
      </c>
      <c r="F20" s="78"/>
    </row>
    <row r="21" spans="1:6" s="77" customFormat="1" ht="101.45" customHeight="1">
      <c r="A21" s="85" t="s">
        <v>100</v>
      </c>
      <c r="B21" s="84" t="s">
        <v>182</v>
      </c>
      <c r="C21" s="83">
        <v>0</v>
      </c>
      <c r="D21" s="71">
        <v>0</v>
      </c>
      <c r="E21" s="71">
        <v>0</v>
      </c>
      <c r="F21" s="78"/>
    </row>
    <row r="22" spans="1:6" s="77" customFormat="1" ht="52.9" customHeight="1">
      <c r="A22" s="82" t="s">
        <v>99</v>
      </c>
      <c r="B22" s="81" t="s">
        <v>98</v>
      </c>
      <c r="C22" s="80">
        <f>C25+C26</f>
        <v>2796.9999999999991</v>
      </c>
      <c r="D22" s="79">
        <f>D25+D26</f>
        <v>0</v>
      </c>
      <c r="E22" s="79">
        <f>E25+E26</f>
        <v>0</v>
      </c>
      <c r="F22" s="78"/>
    </row>
    <row r="23" spans="1:6" s="69" customFormat="1" ht="40.15" customHeight="1">
      <c r="A23" s="73" t="s">
        <v>97</v>
      </c>
      <c r="B23" s="76" t="s">
        <v>96</v>
      </c>
      <c r="C23" s="71">
        <f t="shared" ref="C23:E24" si="3">SUM(C24)</f>
        <v>-2154.8000000000002</v>
      </c>
      <c r="D23" s="71">
        <f t="shared" si="3"/>
        <v>-1495.8000000000002</v>
      </c>
      <c r="E23" s="71">
        <f t="shared" si="3"/>
        <v>-1529.2</v>
      </c>
      <c r="F23" s="70"/>
    </row>
    <row r="24" spans="1:6" s="61" customFormat="1" ht="46.15" customHeight="1">
      <c r="A24" s="75" t="s">
        <v>95</v>
      </c>
      <c r="B24" s="74" t="s">
        <v>94</v>
      </c>
      <c r="C24" s="57">
        <f t="shared" si="3"/>
        <v>-2154.8000000000002</v>
      </c>
      <c r="D24" s="57">
        <f t="shared" si="3"/>
        <v>-1495.8000000000002</v>
      </c>
      <c r="E24" s="57">
        <f t="shared" si="3"/>
        <v>-1529.2</v>
      </c>
      <c r="F24" s="62"/>
    </row>
    <row r="25" spans="1:6" s="61" customFormat="1" ht="58.15" customHeight="1">
      <c r="A25" s="75" t="s">
        <v>169</v>
      </c>
      <c r="B25" s="74" t="s">
        <v>168</v>
      </c>
      <c r="C25" s="57">
        <f>-'Приложение 1'!C11-C30</f>
        <v>-2154.8000000000002</v>
      </c>
      <c r="D25" s="57">
        <f>-'Приложение 1'!D11-D30</f>
        <v>-1495.8000000000002</v>
      </c>
      <c r="E25" s="57">
        <f>-'Приложение 1'!E11-E30</f>
        <v>-1529.2</v>
      </c>
      <c r="F25" s="62"/>
    </row>
    <row r="26" spans="1:6" s="69" customFormat="1" ht="43.15" customHeight="1">
      <c r="A26" s="73" t="s">
        <v>93</v>
      </c>
      <c r="B26" s="72" t="s">
        <v>92</v>
      </c>
      <c r="C26" s="71">
        <f t="shared" ref="C26:E27" si="4">SUM(C27)</f>
        <v>4951.7999999999993</v>
      </c>
      <c r="D26" s="71">
        <f t="shared" si="4"/>
        <v>1495.8</v>
      </c>
      <c r="E26" s="71">
        <f t="shared" si="4"/>
        <v>1529.2</v>
      </c>
      <c r="F26" s="70"/>
    </row>
    <row r="27" spans="1:6" s="61" customFormat="1" ht="47.45" customHeight="1">
      <c r="A27" s="68" t="s">
        <v>91</v>
      </c>
      <c r="B27" s="67" t="s">
        <v>90</v>
      </c>
      <c r="C27" s="57">
        <f t="shared" si="4"/>
        <v>4951.7999999999993</v>
      </c>
      <c r="D27" s="57">
        <f t="shared" si="4"/>
        <v>1495.8</v>
      </c>
      <c r="E27" s="57">
        <f t="shared" si="4"/>
        <v>1529.2</v>
      </c>
      <c r="F27" s="62"/>
    </row>
    <row r="28" spans="1:6" s="61" customFormat="1" ht="56.45" customHeight="1">
      <c r="A28" s="66" t="s">
        <v>89</v>
      </c>
      <c r="B28" s="65" t="s">
        <v>88</v>
      </c>
      <c r="C28" s="57">
        <f>-C17+'Приложение 2'!J7</f>
        <v>4951.7999999999993</v>
      </c>
      <c r="D28" s="57">
        <f>-D17+'Приложение 2'!K7</f>
        <v>1495.8</v>
      </c>
      <c r="E28" s="57">
        <f>-E17+'Приложение 2'!L7</f>
        <v>1529.2</v>
      </c>
      <c r="F28" s="62"/>
    </row>
    <row r="29" spans="1:6" s="61" customFormat="1" ht="84" customHeight="1">
      <c r="A29" s="64" t="s">
        <v>87</v>
      </c>
      <c r="B29" s="63" t="s">
        <v>181</v>
      </c>
      <c r="C29" s="57"/>
      <c r="D29" s="57"/>
      <c r="E29" s="57"/>
      <c r="F29" s="62"/>
    </row>
    <row r="30" spans="1:6" ht="37.15" customHeight="1">
      <c r="A30" s="60"/>
      <c r="B30" s="59" t="s">
        <v>153</v>
      </c>
      <c r="C30" s="58">
        <v>1113.0999999999999</v>
      </c>
      <c r="D30" s="57">
        <v>1136.2</v>
      </c>
      <c r="E30" s="57">
        <v>1166.4000000000001</v>
      </c>
    </row>
    <row r="32" spans="1:6">
      <c r="F32" s="55"/>
    </row>
    <row r="33" spans="6:6" ht="44.45" customHeight="1">
      <c r="F33" s="55"/>
    </row>
    <row r="34" spans="6:6">
      <c r="F34" s="55"/>
    </row>
    <row r="35" spans="6:6">
      <c r="F35" s="55"/>
    </row>
    <row r="36" spans="6:6">
      <c r="F36" s="55"/>
    </row>
    <row r="37" spans="6:6">
      <c r="F37" s="55"/>
    </row>
    <row r="38" spans="6:6">
      <c r="F38" s="55"/>
    </row>
    <row r="39" spans="6:6">
      <c r="F39" s="55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  <vt:lpstr>'Приложение 4'!Область_печати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2022-11-07T12:56:51Z</cp:lastPrinted>
  <dcterms:created xsi:type="dcterms:W3CDTF">2006-09-16T00:00:00Z</dcterms:created>
  <dcterms:modified xsi:type="dcterms:W3CDTF">2022-12-28T09:34:09Z</dcterms:modified>
</cp:coreProperties>
</file>