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14805" windowHeight="8010" tabRatio="960" activeTab="3"/>
  </bookViews>
  <sheets>
    <sheet name="Приложение 1" sheetId="2" r:id="rId1"/>
    <sheet name="Приложение 2" sheetId="3" r:id="rId2"/>
    <sheet name="Приложение 3" sheetId="4" r:id="rId3"/>
    <sheet name="Приложение 4" sheetId="6" r:id="rId4"/>
    <sheet name="прил 5" sheetId="14" r:id="rId5"/>
  </sheets>
  <externalReferences>
    <externalReference r:id="rId6"/>
  </externalReferences>
  <definedNames>
    <definedName name="_xlnm._FilterDatabase" localSheetId="1" hidden="1">'Приложение 2'!$A$1:$L$117</definedName>
    <definedName name="_xlnm._FilterDatabase" localSheetId="2" hidden="1">'Приложение 3'!$A$1:$K$116</definedName>
    <definedName name="_xlnm._FilterDatabase" localSheetId="3" hidden="1">'Приложение 4'!$A$1:$L$147</definedName>
    <definedName name="Z_146E8F15_80AC_4549_8E02_D6058BD21F29_.wvu.FilterData" localSheetId="1" hidden="1">'Приложение 2'!$A$1:$L$117</definedName>
    <definedName name="Z_146E8F15_80AC_4549_8E02_D6058BD21F29_.wvu.FilterData" localSheetId="2" hidden="1">'Приложение 3'!$A$1:$K$116</definedName>
    <definedName name="Z_146E8F15_80AC_4549_8E02_D6058BD21F29_.wvu.FilterData" localSheetId="3" hidden="1">'Приложение 4'!$A$6:$L$147</definedName>
    <definedName name="Z_146E8F15_80AC_4549_8E02_D6058BD21F29_.wvu.PrintArea" localSheetId="0" hidden="1">'Приложение 1'!$A$1:$E$28</definedName>
    <definedName name="Z_1F1289EE_F3DA_4F9E_9F23_CD1DBBB60441_.wvu.FilterData" localSheetId="2" hidden="1">'Приложение 3'!$A$1:$K$116</definedName>
    <definedName name="Z_2EE6EB00_C2BB_404A_98A6_E66B3D281ECF_.wvu.FilterData" localSheetId="1" hidden="1">'Приложение 2'!$A$6:$L$110</definedName>
    <definedName name="Z_2EE6EB00_C2BB_404A_98A6_E66B3D281ECF_.wvu.FilterData" localSheetId="2" hidden="1">'Приложение 3'!$A$6:$O$119</definedName>
    <definedName name="Z_2EE6EB00_C2BB_404A_98A6_E66B3D281ECF_.wvu.FilterData" localSheetId="3" hidden="1">'Приложение 4'!$A$6:$L$147</definedName>
    <definedName name="Z_2EE6EB00_C2BB_404A_98A6_E66B3D281ECF_.wvu.PrintArea" localSheetId="0" hidden="1">'Приложение 1'!$A$1:$E$28</definedName>
    <definedName name="Z_D2A2E364_7F41_4DF0_B445_F266635B8190_.wvu.FilterData" localSheetId="1" hidden="1">'Приложение 2'!$A$1:$L$117</definedName>
    <definedName name="Z_D2A2E364_7F41_4DF0_B445_F266635B8190_.wvu.FilterData" localSheetId="2" hidden="1">'Приложение 3'!$A$1:$K$116</definedName>
    <definedName name="Z_D2A2E364_7F41_4DF0_B445_F266635B8190_.wvu.FilterData" localSheetId="3" hidden="1">'Приложение 4'!$A$6:$L$147</definedName>
    <definedName name="Z_D2A2E364_7F41_4DF0_B445_F266635B8190_.wvu.PrintArea" localSheetId="0" hidden="1">'Приложение 1'!$A$1:$E$28</definedName>
    <definedName name="Z_E262048E_84F9_43BC_A071_99F77224052B_.wvu.FilterData" localSheetId="3" hidden="1">'Приложение 4'!$A$6:$L$147</definedName>
    <definedName name="_xlnm.Print_Area" localSheetId="4">'прил 5'!$A$1:$E$29</definedName>
    <definedName name="_xlnm.Print_Area" localSheetId="0">'Приложение 1'!$A$1:$E$28</definedName>
    <definedName name="_xlnm.Print_Area" localSheetId="1">'Приложение 2'!$A$1:$L$117</definedName>
    <definedName name="_xlnm.Print_Area" localSheetId="3">'Приложение 4'!$A$1:$L$147</definedName>
  </definedNames>
  <calcPr calcId="124519"/>
  <customWorkbookViews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</customWorkbookViews>
</workbook>
</file>

<file path=xl/calcChain.xml><?xml version="1.0" encoding="utf-8"?>
<calcChain xmlns="http://schemas.openxmlformats.org/spreadsheetml/2006/main">
  <c r="A122" i="6"/>
  <c r="A121"/>
  <c r="A120"/>
  <c r="A119"/>
  <c r="A118"/>
  <c r="A117"/>
  <c r="J7"/>
  <c r="J117"/>
  <c r="J118"/>
  <c r="J119"/>
  <c r="J120"/>
  <c r="J121"/>
  <c r="J122"/>
  <c r="I99" i="4"/>
  <c r="I43"/>
  <c r="I45"/>
  <c r="A46"/>
  <c r="A47"/>
  <c r="A48"/>
  <c r="I46"/>
  <c r="I47"/>
  <c r="I48"/>
  <c r="J44" i="3"/>
  <c r="J46"/>
  <c r="A48"/>
  <c r="A49"/>
  <c r="J47"/>
  <c r="J48"/>
  <c r="J45" i="6"/>
  <c r="J44" s="1"/>
  <c r="J43" s="1"/>
  <c r="J42" s="1"/>
  <c r="J41" s="1"/>
  <c r="J40" s="1"/>
  <c r="J39" s="1"/>
  <c r="J38" s="1"/>
  <c r="A38"/>
  <c r="A39"/>
  <c r="A40"/>
  <c r="A41"/>
  <c r="A42"/>
  <c r="A43"/>
  <c r="A44"/>
  <c r="A45"/>
  <c r="I89" i="4"/>
  <c r="I88" s="1"/>
  <c r="I87" s="1"/>
  <c r="I86" s="1"/>
  <c r="I85" s="1"/>
  <c r="I84" s="1"/>
  <c r="A84"/>
  <c r="A85"/>
  <c r="A86"/>
  <c r="A87"/>
  <c r="A90" i="3"/>
  <c r="A89"/>
  <c r="J89" l="1"/>
  <c r="J88" s="1"/>
  <c r="J87" s="1"/>
  <c r="J86" s="1"/>
  <c r="J85" s="1"/>
  <c r="A140" i="6"/>
  <c r="A139"/>
  <c r="A138"/>
  <c r="A137"/>
  <c r="A136"/>
  <c r="J141"/>
  <c r="J140" s="1"/>
  <c r="J139" s="1"/>
  <c r="J138" s="1"/>
  <c r="J137" s="1"/>
  <c r="J136" s="1"/>
  <c r="I75" i="4"/>
  <c r="I74" s="1"/>
  <c r="I73" s="1"/>
  <c r="I72" s="1"/>
  <c r="I71" s="1"/>
  <c r="I70" s="1"/>
  <c r="A75"/>
  <c r="A74"/>
  <c r="A73"/>
  <c r="A72"/>
  <c r="A71"/>
  <c r="A70"/>
  <c r="A76" i="3"/>
  <c r="A75"/>
  <c r="A73"/>
  <c r="A72"/>
  <c r="J71"/>
  <c r="J72"/>
  <c r="J73"/>
  <c r="J74"/>
  <c r="J75"/>
  <c r="A104" i="6"/>
  <c r="A103"/>
  <c r="J128"/>
  <c r="J127" s="1"/>
  <c r="J126" s="1"/>
  <c r="J125" s="1"/>
  <c r="J124" s="1"/>
  <c r="J123" s="1"/>
  <c r="A127"/>
  <c r="A126"/>
  <c r="A125"/>
  <c r="A124"/>
  <c r="A123"/>
  <c r="A80"/>
  <c r="A60"/>
  <c r="A49"/>
  <c r="A46"/>
  <c r="A19"/>
  <c r="A17"/>
  <c r="A10"/>
  <c r="A93" i="4"/>
  <c r="A91"/>
  <c r="A66"/>
  <c r="A20"/>
  <c r="A10"/>
  <c r="A19" s="1"/>
  <c r="A65" i="3"/>
  <c r="A64" i="4" s="1"/>
  <c r="A57"/>
  <c r="A56"/>
  <c r="A54"/>
  <c r="A51"/>
  <c r="A50"/>
  <c r="A49"/>
  <c r="A45"/>
  <c r="A44"/>
  <c r="A43"/>
  <c r="I51"/>
  <c r="I50" s="1"/>
  <c r="I49" s="1"/>
  <c r="I44" s="1"/>
  <c r="A8" i="6" l="1"/>
  <c r="A20" i="3"/>
  <c r="A45"/>
  <c r="A46"/>
  <c r="A51"/>
  <c r="A52"/>
  <c r="J51"/>
  <c r="J50" s="1"/>
  <c r="J45" s="1"/>
  <c r="A134" i="6"/>
  <c r="A133"/>
  <c r="A132"/>
  <c r="A131"/>
  <c r="A130"/>
  <c r="A129"/>
  <c r="J135"/>
  <c r="J134" s="1"/>
  <c r="J133" s="1"/>
  <c r="J132" s="1"/>
  <c r="J131" s="1"/>
  <c r="J130" s="1"/>
  <c r="J129" s="1"/>
  <c r="I83" i="4"/>
  <c r="I82" s="1"/>
  <c r="I81" s="1"/>
  <c r="I80" s="1"/>
  <c r="I79" s="1"/>
  <c r="I78" s="1"/>
  <c r="I77" s="1"/>
  <c r="A83"/>
  <c r="A89" s="1"/>
  <c r="A82"/>
  <c r="A88" s="1"/>
  <c r="A81"/>
  <c r="A80"/>
  <c r="A79"/>
  <c r="A78"/>
  <c r="A77"/>
  <c r="J78" i="3"/>
  <c r="J79"/>
  <c r="J80"/>
  <c r="J81"/>
  <c r="J82"/>
  <c r="J83"/>
  <c r="J92" i="6"/>
  <c r="J91" s="1"/>
  <c r="J90" s="1"/>
  <c r="J89" s="1"/>
  <c r="J88" s="1"/>
  <c r="J87" s="1"/>
  <c r="A87"/>
  <c r="A88"/>
  <c r="A89"/>
  <c r="A90"/>
  <c r="A91"/>
  <c r="A92"/>
  <c r="J79"/>
  <c r="J78" s="1"/>
  <c r="J77" s="1"/>
  <c r="J76" s="1"/>
  <c r="J75" s="1"/>
  <c r="J74" s="1"/>
  <c r="A74"/>
  <c r="A75"/>
  <c r="A76"/>
  <c r="A77"/>
  <c r="A78"/>
  <c r="A79"/>
  <c r="J31"/>
  <c r="J30" s="1"/>
  <c r="J29" s="1"/>
  <c r="J28" s="1"/>
  <c r="J27" s="1"/>
  <c r="J26" s="1"/>
  <c r="A26"/>
  <c r="A27"/>
  <c r="A28"/>
  <c r="A29"/>
  <c r="A30"/>
  <c r="A31"/>
  <c r="A97" i="4"/>
  <c r="A99"/>
  <c r="I98"/>
  <c r="I97" s="1"/>
  <c r="I26"/>
  <c r="I25" s="1"/>
  <c r="I24" s="1"/>
  <c r="A25"/>
  <c r="A26"/>
  <c r="I17"/>
  <c r="I16" s="1"/>
  <c r="I15" s="1"/>
  <c r="A15"/>
  <c r="A24" s="1"/>
  <c r="A16"/>
  <c r="A17"/>
  <c r="A99" i="3"/>
  <c r="A98" i="4" s="1"/>
  <c r="A100" i="3"/>
  <c r="J98"/>
  <c r="A25"/>
  <c r="A26"/>
  <c r="A27"/>
  <c r="J25"/>
  <c r="J26"/>
  <c r="A17"/>
  <c r="A18"/>
  <c r="J17"/>
  <c r="J16" s="1"/>
  <c r="L116" i="6"/>
  <c r="L115" s="1"/>
  <c r="L114" s="1"/>
  <c r="L113" s="1"/>
  <c r="L112" s="1"/>
  <c r="L111" s="1"/>
  <c r="K116"/>
  <c r="K115" s="1"/>
  <c r="K114" s="1"/>
  <c r="K113" s="1"/>
  <c r="K112" s="1"/>
  <c r="K111" s="1"/>
  <c r="J116"/>
  <c r="J115" s="1"/>
  <c r="J114" s="1"/>
  <c r="J113" s="1"/>
  <c r="J112" s="1"/>
  <c r="J111" s="1"/>
  <c r="A115"/>
  <c r="A114"/>
  <c r="A113"/>
  <c r="A112"/>
  <c r="A111"/>
  <c r="L110"/>
  <c r="L109" s="1"/>
  <c r="L108" s="1"/>
  <c r="L107" s="1"/>
  <c r="L106" s="1"/>
  <c r="L105" s="1"/>
  <c r="K110"/>
  <c r="K109" s="1"/>
  <c r="K108" s="1"/>
  <c r="K107" s="1"/>
  <c r="K106" s="1"/>
  <c r="K105" s="1"/>
  <c r="J110"/>
  <c r="A110"/>
  <c r="A116" s="1"/>
  <c r="A109"/>
  <c r="A108"/>
  <c r="A107"/>
  <c r="A106"/>
  <c r="A105"/>
  <c r="A18"/>
  <c r="A9"/>
  <c r="A65" i="4"/>
  <c r="A92"/>
  <c r="L63" i="3"/>
  <c r="K63"/>
  <c r="L9"/>
  <c r="K9"/>
  <c r="L10"/>
  <c r="K10"/>
  <c r="L93"/>
  <c r="K93"/>
  <c r="K116" i="4"/>
  <c r="L73" i="6" s="1"/>
  <c r="L72" s="1"/>
  <c r="L71" s="1"/>
  <c r="L70" s="1"/>
  <c r="L69" s="1"/>
  <c r="L68" s="1"/>
  <c r="J116" i="4"/>
  <c r="K73" i="6" s="1"/>
  <c r="K72" s="1"/>
  <c r="K71" s="1"/>
  <c r="K70" s="1"/>
  <c r="K69" s="1"/>
  <c r="K68" s="1"/>
  <c r="L116" i="3"/>
  <c r="K115" i="4" s="1"/>
  <c r="K116" i="3"/>
  <c r="J115" i="4" s="1"/>
  <c r="A116"/>
  <c r="A70" i="6" s="1"/>
  <c r="A115" i="4"/>
  <c r="A69" i="6" s="1"/>
  <c r="A114" i="4"/>
  <c r="A68" i="6" s="1"/>
  <c r="A113" i="4"/>
  <c r="A112"/>
  <c r="A111"/>
  <c r="A72" i="6" s="1"/>
  <c r="A110" i="4"/>
  <c r="A71" i="6" s="1"/>
  <c r="I69" i="4"/>
  <c r="I68" s="1"/>
  <c r="I67" s="1"/>
  <c r="I66" s="1"/>
  <c r="I65" s="1"/>
  <c r="E22" i="2"/>
  <c r="D22"/>
  <c r="J69" i="3"/>
  <c r="J68" s="1"/>
  <c r="J65" s="1"/>
  <c r="J64" s="1"/>
  <c r="J63" s="1"/>
  <c r="K69" i="4"/>
  <c r="K68" s="1"/>
  <c r="K67" s="1"/>
  <c r="L29" i="3"/>
  <c r="K69"/>
  <c r="K68" s="1"/>
  <c r="K65" s="1"/>
  <c r="K64" s="1"/>
  <c r="L69"/>
  <c r="L68" s="1"/>
  <c r="L65" s="1"/>
  <c r="L64" s="1"/>
  <c r="E27" i="2"/>
  <c r="E26" s="1"/>
  <c r="D27"/>
  <c r="D26" s="1"/>
  <c r="C27"/>
  <c r="C26" s="1"/>
  <c r="E24"/>
  <c r="E21" s="1"/>
  <c r="D24"/>
  <c r="C24"/>
  <c r="C22"/>
  <c r="E19"/>
  <c r="E18" s="1"/>
  <c r="D19"/>
  <c r="D18" s="1"/>
  <c r="C19"/>
  <c r="C18" s="1"/>
  <c r="E16"/>
  <c r="D16"/>
  <c r="C16"/>
  <c r="E14"/>
  <c r="E13" s="1"/>
  <c r="D14"/>
  <c r="C14"/>
  <c r="C13" s="1"/>
  <c r="D13" l="1"/>
  <c r="C21"/>
  <c r="C11" s="1"/>
  <c r="C12" s="1"/>
  <c r="J109" i="6"/>
  <c r="J108" s="1"/>
  <c r="J107" s="1"/>
  <c r="J106" s="1"/>
  <c r="J105" s="1"/>
  <c r="A135"/>
  <c r="A141" s="1"/>
  <c r="A128"/>
  <c r="K115" i="3"/>
  <c r="L115"/>
  <c r="D21" i="2"/>
  <c r="D11" s="1"/>
  <c r="D12" s="1"/>
  <c r="E11"/>
  <c r="E12" s="1"/>
  <c r="K66" i="4"/>
  <c r="I64"/>
  <c r="I63" s="1"/>
  <c r="I62" s="1"/>
  <c r="L67" i="3"/>
  <c r="L66" s="1"/>
  <c r="K67"/>
  <c r="K66" s="1"/>
  <c r="J67"/>
  <c r="J66" s="1"/>
  <c r="E25" i="14"/>
  <c r="K64" i="4" l="1"/>
  <c r="K63" s="1"/>
  <c r="K62" s="1"/>
  <c r="K65"/>
  <c r="J114"/>
  <c r="K114" i="3"/>
  <c r="L114"/>
  <c r="K114" i="4"/>
  <c r="D25" i="14"/>
  <c r="C25"/>
  <c r="L54" i="6"/>
  <c r="L53" s="1"/>
  <c r="L52" s="1"/>
  <c r="L51" s="1"/>
  <c r="L50" s="1"/>
  <c r="K54"/>
  <c r="J54"/>
  <c r="J53" s="1"/>
  <c r="J52" s="1"/>
  <c r="J51" s="1"/>
  <c r="J50" s="1"/>
  <c r="K53"/>
  <c r="K52" s="1"/>
  <c r="K51" s="1"/>
  <c r="K50" s="1"/>
  <c r="K59" i="4"/>
  <c r="K58" s="1"/>
  <c r="J59"/>
  <c r="J58" s="1"/>
  <c r="I59"/>
  <c r="I58" s="1"/>
  <c r="L59" i="3"/>
  <c r="K59"/>
  <c r="J59"/>
  <c r="L147" i="6"/>
  <c r="L146" s="1"/>
  <c r="L145" s="1"/>
  <c r="L144" s="1"/>
  <c r="L143" s="1"/>
  <c r="L142" s="1"/>
  <c r="K147"/>
  <c r="K146" s="1"/>
  <c r="K145" s="1"/>
  <c r="K144" s="1"/>
  <c r="K143" s="1"/>
  <c r="K142" s="1"/>
  <c r="L102"/>
  <c r="L101" s="1"/>
  <c r="L100" s="1"/>
  <c r="L99" s="1"/>
  <c r="L98" s="1"/>
  <c r="K102"/>
  <c r="K101" s="1"/>
  <c r="K100" s="1"/>
  <c r="K99" s="1"/>
  <c r="K98" s="1"/>
  <c r="L97"/>
  <c r="L96" s="1"/>
  <c r="L95" s="1"/>
  <c r="L94" s="1"/>
  <c r="K97"/>
  <c r="K96" s="1"/>
  <c r="K95" s="1"/>
  <c r="K94" s="1"/>
  <c r="K93" s="1"/>
  <c r="L86"/>
  <c r="L85" s="1"/>
  <c r="L84" s="1"/>
  <c r="L83" s="1"/>
  <c r="L82" s="1"/>
  <c r="L81" s="1"/>
  <c r="L80" s="1"/>
  <c r="K86"/>
  <c r="K85" s="1"/>
  <c r="K84" s="1"/>
  <c r="K83" s="1"/>
  <c r="K82" s="1"/>
  <c r="K81" s="1"/>
  <c r="K80" s="1"/>
  <c r="L67"/>
  <c r="L66" s="1"/>
  <c r="L65" s="1"/>
  <c r="L64" s="1"/>
  <c r="L63" s="1"/>
  <c r="L62" s="1"/>
  <c r="L61" s="1"/>
  <c r="L60" s="1"/>
  <c r="K67"/>
  <c r="K66" s="1"/>
  <c r="K65" s="1"/>
  <c r="K64" s="1"/>
  <c r="K63" s="1"/>
  <c r="K62" s="1"/>
  <c r="K61" s="1"/>
  <c r="K60" s="1"/>
  <c r="K59"/>
  <c r="K58" s="1"/>
  <c r="K57" s="1"/>
  <c r="K56" s="1"/>
  <c r="K55" s="1"/>
  <c r="L59"/>
  <c r="L58" s="1"/>
  <c r="L57" s="1"/>
  <c r="L56" s="1"/>
  <c r="L55" s="1"/>
  <c r="K37"/>
  <c r="K36" s="1"/>
  <c r="K35" s="1"/>
  <c r="K34" s="1"/>
  <c r="K33" s="1"/>
  <c r="K32" s="1"/>
  <c r="L37"/>
  <c r="L36" s="1"/>
  <c r="L35" s="1"/>
  <c r="L34" s="1"/>
  <c r="L33" s="1"/>
  <c r="L32" s="1"/>
  <c r="K25"/>
  <c r="K24" s="1"/>
  <c r="K23" s="1"/>
  <c r="K22" s="1"/>
  <c r="K21" s="1"/>
  <c r="K20" s="1"/>
  <c r="L25"/>
  <c r="L24" s="1"/>
  <c r="L23" s="1"/>
  <c r="L22" s="1"/>
  <c r="L21" s="1"/>
  <c r="L20" s="1"/>
  <c r="L16"/>
  <c r="L15" s="1"/>
  <c r="L14" s="1"/>
  <c r="L13" s="1"/>
  <c r="L12" s="1"/>
  <c r="L11" s="1"/>
  <c r="L10" s="1"/>
  <c r="K16"/>
  <c r="K15" s="1"/>
  <c r="K14" s="1"/>
  <c r="K13" s="1"/>
  <c r="K12" s="1"/>
  <c r="K11" s="1"/>
  <c r="K10" s="1"/>
  <c r="J147"/>
  <c r="J102"/>
  <c r="J101" s="1"/>
  <c r="J100" s="1"/>
  <c r="J99" s="1"/>
  <c r="J98" s="1"/>
  <c r="J97"/>
  <c r="J96" s="1"/>
  <c r="J95" s="1"/>
  <c r="J94" s="1"/>
  <c r="J86"/>
  <c r="J85" s="1"/>
  <c r="J84" s="1"/>
  <c r="J83" s="1"/>
  <c r="J82" s="1"/>
  <c r="J81" s="1"/>
  <c r="J80" s="1"/>
  <c r="J67"/>
  <c r="J66" s="1"/>
  <c r="J65" s="1"/>
  <c r="J64" s="1"/>
  <c r="J63" s="1"/>
  <c r="J59"/>
  <c r="J58" s="1"/>
  <c r="J57" s="1"/>
  <c r="J56" s="1"/>
  <c r="J55" s="1"/>
  <c r="J37"/>
  <c r="J36" s="1"/>
  <c r="J35" s="1"/>
  <c r="J34" s="1"/>
  <c r="J33" s="1"/>
  <c r="J32" s="1"/>
  <c r="J25"/>
  <c r="J24" s="1"/>
  <c r="J23" s="1"/>
  <c r="J22" s="1"/>
  <c r="J21" s="1"/>
  <c r="J20" s="1"/>
  <c r="J16"/>
  <c r="J15" s="1"/>
  <c r="J14" s="1"/>
  <c r="J13" s="1"/>
  <c r="J12" s="1"/>
  <c r="J11" s="1"/>
  <c r="J10" s="1"/>
  <c r="K109" i="4"/>
  <c r="K108" s="1"/>
  <c r="K107" s="1"/>
  <c r="K106" s="1"/>
  <c r="K105" s="1"/>
  <c r="K104" s="1"/>
  <c r="K103" s="1"/>
  <c r="J109"/>
  <c r="J108" s="1"/>
  <c r="J107" s="1"/>
  <c r="J106" s="1"/>
  <c r="J105" s="1"/>
  <c r="J104" s="1"/>
  <c r="J103" s="1"/>
  <c r="I109"/>
  <c r="I108" s="1"/>
  <c r="I107" s="1"/>
  <c r="I106" s="1"/>
  <c r="I105" s="1"/>
  <c r="I104" s="1"/>
  <c r="I103" s="1"/>
  <c r="K102"/>
  <c r="K101" s="1"/>
  <c r="K100" s="1"/>
  <c r="J102"/>
  <c r="J101" s="1"/>
  <c r="J100" s="1"/>
  <c r="I102"/>
  <c r="I101" s="1"/>
  <c r="I100" s="1"/>
  <c r="K96"/>
  <c r="K95" s="1"/>
  <c r="K94" s="1"/>
  <c r="J96"/>
  <c r="J95" s="1"/>
  <c r="J94" s="1"/>
  <c r="I96"/>
  <c r="I95" s="1"/>
  <c r="I94" s="1"/>
  <c r="J69"/>
  <c r="J68" s="1"/>
  <c r="K61"/>
  <c r="K60" s="1"/>
  <c r="J61"/>
  <c r="J60" s="1"/>
  <c r="I61"/>
  <c r="I60" s="1"/>
  <c r="K42"/>
  <c r="K40" s="1"/>
  <c r="K39" s="1"/>
  <c r="K38" s="1"/>
  <c r="K37" s="1"/>
  <c r="J42"/>
  <c r="J40" s="1"/>
  <c r="J39" s="1"/>
  <c r="J38" s="1"/>
  <c r="J37" s="1"/>
  <c r="I42"/>
  <c r="I40" s="1"/>
  <c r="I39" s="1"/>
  <c r="I38" s="1"/>
  <c r="I37" s="1"/>
  <c r="K36"/>
  <c r="K35" s="1"/>
  <c r="K34" s="1"/>
  <c r="K33" s="1"/>
  <c r="J36"/>
  <c r="J35" s="1"/>
  <c r="J34" s="1"/>
  <c r="J33" s="1"/>
  <c r="I36"/>
  <c r="I35" s="1"/>
  <c r="I34" s="1"/>
  <c r="I33" s="1"/>
  <c r="K31"/>
  <c r="K30" s="1"/>
  <c r="J31"/>
  <c r="J30" s="1"/>
  <c r="I31"/>
  <c r="I30" s="1"/>
  <c r="K29"/>
  <c r="K28" s="1"/>
  <c r="J29"/>
  <c r="J28" s="1"/>
  <c r="I29"/>
  <c r="I28" s="1"/>
  <c r="K23"/>
  <c r="K22" s="1"/>
  <c r="K21" s="1"/>
  <c r="J23"/>
  <c r="J22" s="1"/>
  <c r="J21" s="1"/>
  <c r="I23"/>
  <c r="I22" s="1"/>
  <c r="I21" s="1"/>
  <c r="K14"/>
  <c r="K13" s="1"/>
  <c r="K12" s="1"/>
  <c r="K11" s="1"/>
  <c r="K10" s="1"/>
  <c r="K9" s="1"/>
  <c r="J14"/>
  <c r="J13" s="1"/>
  <c r="J12" s="1"/>
  <c r="J11" s="1"/>
  <c r="J10" s="1"/>
  <c r="J9" s="1"/>
  <c r="I14"/>
  <c r="I13" s="1"/>
  <c r="I12" s="1"/>
  <c r="I11" s="1"/>
  <c r="I10" s="1"/>
  <c r="I9" s="1"/>
  <c r="L109" i="3"/>
  <c r="L108" s="1"/>
  <c r="L107" s="1"/>
  <c r="L106" s="1"/>
  <c r="L105" s="1"/>
  <c r="L104" s="1"/>
  <c r="K109"/>
  <c r="K108" s="1"/>
  <c r="K107" s="1"/>
  <c r="K106" s="1"/>
  <c r="K105" s="1"/>
  <c r="K104" s="1"/>
  <c r="J109"/>
  <c r="J146" i="6" l="1"/>
  <c r="J145" s="1"/>
  <c r="J144" s="1"/>
  <c r="J143" s="1"/>
  <c r="J142" s="1"/>
  <c r="J104"/>
  <c r="J103" s="1"/>
  <c r="I93" i="4"/>
  <c r="J62" i="6"/>
  <c r="J61" s="1"/>
  <c r="J60" s="1"/>
  <c r="J19"/>
  <c r="J8"/>
  <c r="J9"/>
  <c r="L8"/>
  <c r="L9"/>
  <c r="K8"/>
  <c r="K9"/>
  <c r="K113" i="4"/>
  <c r="L113" i="3"/>
  <c r="J113" i="4"/>
  <c r="K113" i="3"/>
  <c r="J67" i="4"/>
  <c r="J66" s="1"/>
  <c r="L93" i="6"/>
  <c r="J93"/>
  <c r="I27" i="4"/>
  <c r="I20" s="1"/>
  <c r="K27"/>
  <c r="K20" s="1"/>
  <c r="J27"/>
  <c r="J20" s="1"/>
  <c r="K49" i="6"/>
  <c r="K57" i="4"/>
  <c r="K56" s="1"/>
  <c r="K55" s="1"/>
  <c r="K54" s="1"/>
  <c r="K53" s="1"/>
  <c r="K52" s="1"/>
  <c r="J57"/>
  <c r="J56" s="1"/>
  <c r="J55" s="1"/>
  <c r="J54" s="1"/>
  <c r="J53" s="1"/>
  <c r="J52" s="1"/>
  <c r="I57"/>
  <c r="I56" s="1"/>
  <c r="I55" s="1"/>
  <c r="I54" s="1"/>
  <c r="I53" s="1"/>
  <c r="I52" s="1"/>
  <c r="J49" i="6"/>
  <c r="J48" s="1"/>
  <c r="J47" s="1"/>
  <c r="J46" s="1"/>
  <c r="L49"/>
  <c r="L48" s="1"/>
  <c r="L47" s="1"/>
  <c r="L46" s="1"/>
  <c r="K48"/>
  <c r="K47" s="1"/>
  <c r="K46" s="1"/>
  <c r="I41" i="4"/>
  <c r="K19" i="6"/>
  <c r="K18" s="1"/>
  <c r="L19"/>
  <c r="L18" s="1"/>
  <c r="K41" i="4"/>
  <c r="J41"/>
  <c r="J32"/>
  <c r="I32"/>
  <c r="K32"/>
  <c r="K93"/>
  <c r="J93"/>
  <c r="J64" l="1"/>
  <c r="J63" s="1"/>
  <c r="J62" s="1"/>
  <c r="J65"/>
  <c r="K7" i="6"/>
  <c r="L7"/>
  <c r="J17"/>
  <c r="J18"/>
  <c r="K91" i="4"/>
  <c r="K92"/>
  <c r="I91"/>
  <c r="I92"/>
  <c r="J91"/>
  <c r="J90" s="1"/>
  <c r="J76" s="1"/>
  <c r="J92"/>
  <c r="J112"/>
  <c r="K112" i="3"/>
  <c r="L112"/>
  <c r="K112" i="4"/>
  <c r="K17" i="6"/>
  <c r="L17"/>
  <c r="K90" i="4"/>
  <c r="K76" s="1"/>
  <c r="J19"/>
  <c r="J18" s="1"/>
  <c r="J8" s="1"/>
  <c r="I19"/>
  <c r="K19"/>
  <c r="K18" s="1"/>
  <c r="K8" s="1"/>
  <c r="I90" l="1"/>
  <c r="I76" s="1"/>
  <c r="I18"/>
  <c r="I8" s="1"/>
  <c r="K111"/>
  <c r="L111" i="3"/>
  <c r="K110" i="4" s="1"/>
  <c r="J111"/>
  <c r="K111" i="3"/>
  <c r="J110" i="4" s="1"/>
  <c r="L102" i="3"/>
  <c r="L101" s="1"/>
  <c r="K102"/>
  <c r="K101" s="1"/>
  <c r="J102"/>
  <c r="J101" s="1"/>
  <c r="L96"/>
  <c r="L95" s="1"/>
  <c r="K96"/>
  <c r="K95" s="1"/>
  <c r="J96"/>
  <c r="J95" s="1"/>
  <c r="I7" i="4" l="1"/>
  <c r="J94" i="3"/>
  <c r="J7" i="4"/>
  <c r="K7"/>
  <c r="L94" i="3"/>
  <c r="L92" s="1"/>
  <c r="K94"/>
  <c r="K92" s="1"/>
  <c r="J92" l="1"/>
  <c r="J91" s="1"/>
  <c r="J77" s="1"/>
  <c r="J93"/>
  <c r="L91"/>
  <c r="L77" s="1"/>
  <c r="K91"/>
  <c r="K77" s="1"/>
  <c r="C12" i="14"/>
  <c r="C11" s="1"/>
  <c r="D12"/>
  <c r="D11" s="1"/>
  <c r="E12"/>
  <c r="E11" s="1"/>
  <c r="C16"/>
  <c r="C15" s="1"/>
  <c r="C14" s="1"/>
  <c r="D16"/>
  <c r="D15" s="1"/>
  <c r="D14" s="1"/>
  <c r="E16"/>
  <c r="E15" s="1"/>
  <c r="E14" s="1"/>
  <c r="C20"/>
  <c r="C19" s="1"/>
  <c r="C18" s="1"/>
  <c r="D20"/>
  <c r="D19" s="1"/>
  <c r="D18" s="1"/>
  <c r="E20"/>
  <c r="E19" s="1"/>
  <c r="E18" s="1"/>
  <c r="L14" i="3"/>
  <c r="J14" l="1"/>
  <c r="J61"/>
  <c r="J108"/>
  <c r="J107" s="1"/>
  <c r="J106" s="1"/>
  <c r="J105" s="1"/>
  <c r="J104" s="1"/>
  <c r="J42"/>
  <c r="J41"/>
  <c r="J40" s="1"/>
  <c r="J39" s="1"/>
  <c r="J38" s="1"/>
  <c r="J36"/>
  <c r="J35" s="1"/>
  <c r="J34" s="1"/>
  <c r="J31"/>
  <c r="J29"/>
  <c r="J23"/>
  <c r="J22" s="1"/>
  <c r="L61"/>
  <c r="L42"/>
  <c r="L41"/>
  <c r="L40" s="1"/>
  <c r="L39" s="1"/>
  <c r="L38" s="1"/>
  <c r="L36"/>
  <c r="L35" s="1"/>
  <c r="L34" s="1"/>
  <c r="L31"/>
  <c r="L28" s="1"/>
  <c r="L23"/>
  <c r="L22" s="1"/>
  <c r="K61"/>
  <c r="K42"/>
  <c r="K41"/>
  <c r="K40" s="1"/>
  <c r="K39" s="1"/>
  <c r="K38" s="1"/>
  <c r="K36"/>
  <c r="K35" s="1"/>
  <c r="K34" s="1"/>
  <c r="K31"/>
  <c r="K29"/>
  <c r="K23"/>
  <c r="K22" s="1"/>
  <c r="K14"/>
  <c r="K13" s="1"/>
  <c r="K12" s="1"/>
  <c r="K11" s="1"/>
  <c r="J28" l="1"/>
  <c r="J21" s="1"/>
  <c r="K28"/>
  <c r="K21" s="1"/>
  <c r="L21"/>
  <c r="J58"/>
  <c r="J57" s="1"/>
  <c r="J56" s="1"/>
  <c r="J55" s="1"/>
  <c r="J54" s="1"/>
  <c r="J53" s="1"/>
  <c r="K58"/>
  <c r="K57" s="1"/>
  <c r="K56" s="1"/>
  <c r="K55" s="1"/>
  <c r="K54" s="1"/>
  <c r="K53" s="1"/>
  <c r="L58"/>
  <c r="L57" s="1"/>
  <c r="L56" s="1"/>
  <c r="L55" s="1"/>
  <c r="L54" s="1"/>
  <c r="L53" s="1"/>
  <c r="J13"/>
  <c r="J12" s="1"/>
  <c r="J11" s="1"/>
  <c r="J10" s="1"/>
  <c r="L13"/>
  <c r="L12" s="1"/>
  <c r="L11" s="1"/>
  <c r="K33"/>
  <c r="J33"/>
  <c r="L33"/>
  <c r="K20" l="1"/>
  <c r="K19" s="1"/>
  <c r="L20"/>
  <c r="L19" s="1"/>
  <c r="J20"/>
  <c r="J19" l="1"/>
  <c r="K8"/>
  <c r="K7" s="1"/>
  <c r="D28" i="14" s="1"/>
  <c r="D27" s="1"/>
  <c r="D26" s="1"/>
  <c r="L8" i="3"/>
  <c r="L7" s="1"/>
  <c r="E28" i="14" s="1"/>
  <c r="E27" s="1"/>
  <c r="E26" s="1"/>
  <c r="D24"/>
  <c r="D23" s="1"/>
  <c r="J9" i="3" l="1"/>
  <c r="J8" s="1"/>
  <c r="J7" s="1"/>
  <c r="C28" i="14" s="1"/>
  <c r="C27" s="1"/>
  <c r="C26" s="1"/>
  <c r="C22" s="1"/>
  <c r="D22"/>
  <c r="D10" s="1"/>
  <c r="E24" l="1"/>
  <c r="E23" s="1"/>
  <c r="E22"/>
  <c r="E10" s="1"/>
  <c r="C24"/>
  <c r="C23" s="1"/>
  <c r="C10"/>
</calcChain>
</file>

<file path=xl/sharedStrings.xml><?xml version="1.0" encoding="utf-8"?>
<sst xmlns="http://schemas.openxmlformats.org/spreadsheetml/2006/main" count="2319" uniqueCount="230">
  <si>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</si>
  <si>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</si>
  <si>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</si>
  <si>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</si>
  <si>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</si>
  <si>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</si>
  <si>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</si>
  <si>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</si>
  <si>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</si>
  <si>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</si>
  <si>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</si>
  <si>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</si>
  <si>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</si>
  <si>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</si>
  <si>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</si>
  <si>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</si>
  <si>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</si>
  <si>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</si>
  <si>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</si>
  <si>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</si>
  <si>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</si>
  <si>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</si>
  <si>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</si>
  <si>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</si>
  <si>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</si>
  <si>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</si>
  <si>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2022 год</t>
  </si>
  <si>
    <t>2023 год</t>
  </si>
  <si>
    <t>2024 год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</si>
  <si>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</si>
  <si>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</si>
  <si>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</si>
  <si>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</si>
  <si>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Прочие субсидии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</si>
  <si>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</si>
  <si>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</si>
  <si>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</si>
  <si>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</si>
  <si>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</si>
  <si>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</si>
  <si>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</si>
  <si>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</si>
  <si>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</si>
  <si>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</si>
  <si>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</si>
  <si>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</si>
  <si>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</si>
  <si>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</si>
  <si>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Расходы на обеспечение функций органов местного самоуправления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</si>
  <si>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</si>
  <si>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</si>
  <si>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</si>
  <si>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</si>
  <si>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</si>
  <si>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</si>
  <si>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</si>
  <si>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</si>
  <si>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</si>
  <si>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</si>
  <si>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</si>
  <si>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</si>
  <si>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</si>
  <si>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</si>
  <si>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</si>
  <si>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</si>
  <si>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</si>
  <si>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</si>
  <si>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</si>
  <si>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</si>
  <si>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</si>
  <si>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</si>
  <si>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</si>
  <si>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</si>
  <si>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</si>
  <si>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</si>
  <si>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</si>
  <si>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</si>
  <si>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</si>
  <si>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</si>
  <si>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</si>
  <si>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</si>
  <si>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</si>
  <si>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</si>
  <si>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03010</t>
  </si>
  <si>
    <t>17</t>
  </si>
  <si>
    <t>44102</t>
  </si>
  <si>
    <t>Кредиты кредитных организаций в валюте Российской Федерации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</si>
  <si>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</si>
  <si>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</si>
  <si>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</si>
  <si>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</si>
  <si>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</si>
  <si>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</si>
  <si>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</si>
  <si>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</si>
  <si>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</si>
  <si>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</si>
  <si>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</si>
  <si>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</si>
  <si>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</si>
  <si>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</si>
  <si>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</si>
  <si>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</si>
  <si>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</si>
  <si>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</si>
  <si>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</si>
  <si>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</si>
  <si>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</si>
  <si>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>000 01 03 01 00 05 0000 810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</si>
  <si>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</si>
  <si>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</si>
  <si>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</si>
  <si>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</si>
  <si>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</si>
  <si>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</si>
  <si>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>000 01 02 00 00 05 0000 710</t>
  </si>
  <si>
    <t>000 01 02 00 00 00 0000 700</t>
  </si>
  <si>
    <t>000 01 02 00 00 00 0000 000</t>
  </si>
  <si>
    <t>ИСТОЧНИКИ ВНУТРЕННЕГО ФИНАНСИРОВАНИЯ ДЕФИЦИТОВ БЮДЖЕТОВ</t>
  </si>
  <si>
    <t>Национальная оборона</t>
  </si>
  <si>
    <t>Мобилизация и вневойсковая подготовка</t>
  </si>
  <si>
    <t>Подпрограмма "Повышения эффективности межбюджетных отношений"</t>
  </si>
  <si>
    <t>Основное мероприятие: "Обеспечение осуществления органами местного самоуправления отдельных государственных полномочий"</t>
  </si>
  <si>
    <t>51180</t>
  </si>
  <si>
    <t>43010</t>
  </si>
  <si>
    <t>Уличное освещение</t>
  </si>
  <si>
    <t>43040</t>
  </si>
  <si>
    <t>Прочие мероприятия по благоустройству</t>
  </si>
  <si>
    <t>Дорожное хозяйство</t>
  </si>
  <si>
    <t>2 02 10000 00 0000 150</t>
  </si>
  <si>
    <t xml:space="preserve">  2 02 15001 00 0000 150</t>
  </si>
  <si>
    <t xml:space="preserve"> 2 02 15002 00 0000 150</t>
  </si>
  <si>
    <t xml:space="preserve"> 2 02 15002 10 0000 150</t>
  </si>
  <si>
    <t xml:space="preserve"> 2 02 20000 00 0000 150</t>
  </si>
  <si>
    <t xml:space="preserve"> 2 02 29999 00 0000 150</t>
  </si>
  <si>
    <t>2 02 29999 10 0000 150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</si>
  <si>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</si>
  <si>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</si>
  <si>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</si>
  <si>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</si>
  <si>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</si>
  <si>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</si>
  <si>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</si>
  <si>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</si>
  <si>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>Дотации бюджетам бюджетной системы Российской Федерации</t>
  </si>
  <si>
    <t xml:space="preserve">  Дотации на выравнивание бюджетной обеспеченности</t>
  </si>
  <si>
    <t xml:space="preserve">  Дотации бюджетам на поддержку мер по обеспечению сбалансированности бюджетов</t>
  </si>
  <si>
    <t xml:space="preserve">  Дотации бюджетам сельских поселений на поддержку мер по обеспечению сбалансированности бюджетов</t>
  </si>
  <si>
    <t xml:space="preserve">  Субсидии бюджетам бюджетной системы Российской Федерации (межбюджетные субсидии)</t>
  </si>
  <si>
    <t>Прочие субсидии бюджетам сельских поселений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</si>
  <si>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</si>
  <si>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</si>
  <si>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</si>
  <si>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>собственные доходы</t>
  </si>
  <si>
    <t>921</t>
  </si>
  <si>
    <t>08</t>
  </si>
  <si>
    <t>07</t>
  </si>
  <si>
    <t xml:space="preserve">ОБЪЕМ 
БЕЗВОЗМЕЗДНЫХ ПОСТУПЛЕНИЙ В БЮДЖЕТ ПЯТИНСКОГО СЕЛЬСКОГО ПОСЕЛЕНИЯ  РОМОДАНОВСКОГО МУНИЦИПАЛЬНОГО РАЙОНА  РЕСПУБЛИКИ МОРДОВИЯ НА 2022 ГОД И НА ПЛАНОВЫЙ ПЕРИОД 2023 И 2024 ГОДОВ
</t>
  </si>
  <si>
    <t>ВЕДОМСТВЕННАЯ СТРУКТУРА 
РАСХОДОВ БЮДЖЕТА ПЯТИНСКОГО СЕЛЬСКОГО ПОСЕЛЕНИЯ РОМОДАНОВСКОГО МУНИЦИПАЛЬНОГО РАЙОНА РЕСПУБЛИКИ МОРДОВИЯ НА 2022 ГОД И НА ПЛАНОВЫЙ ПЕРИОД 2023 И 2024 ГОДОВ</t>
  </si>
  <si>
    <t>Непрограммные расходы главных распорядителей бюджетных средств Пятинского сельского поселения Ромодановского муниципального района Республики Мордовия</t>
  </si>
  <si>
    <t>РАСПРЕДЕЛЕНИЕ 
БЮДЖЕТНЫХ АССИГНОВАНИЙ БЮДЖЕТА ПЯТИНСКОГО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2022 ГОД И НА ПЛАНОВЫЙ ПЕРИОД
2023 И 2024 ГОДОВ</t>
  </si>
  <si>
    <t>РАСПРЕДЕЛЕНИЕ 
БЮДЖЕТНЫХ АССИГНОВАНИЙ БЮДЖЕТА ПЯТИНСКОГО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2022 ГОД И НА ПЛАНОВЫЙ ПЕРИОД 2023 И 2024 ГОДОВ</t>
  </si>
  <si>
    <t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</si>
  <si>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Условно утвержденные расходы</t>
  </si>
  <si>
    <t>99</t>
  </si>
  <si>
    <t>65</t>
  </si>
  <si>
    <t>41990</t>
  </si>
  <si>
    <t>ИСТОЧНИКИ 
ВНУТРЕННЕГО ФИНАНСИРОВАНИЯ ДЕФИЦИТА БЮДЖЕТА ПЯТИНСКОГО СЕЛЬСКОГО ПОСЕЛЕНИЯ  РОМОДАНОВСКОГО МУНИЦИПАЛЬНОГО РАЙОНА РЕСПУБЛИКИ МОРДОВИЯ НА 2022 ГОД И НА ПЛАНОВЫЙ ПЕРИОД 2023 и 2024 ГОДОВ</t>
  </si>
  <si>
    <t>Увеличение прочих остатков денежных средств бюджетов сельских поселений</t>
  </si>
  <si>
    <t>000 01 05 02 01 10 0000 510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</si>
  <si>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</si>
  <si>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2 02 15001 10 0000 150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</si>
  <si>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</si>
  <si>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</si>
  <si>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Администрация Пятинского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</si>
  <si>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бюджетных средств Пятинского сельского поселения Ромодановского муниципального района Республики Мордовия</t>
  </si>
  <si>
    <t>Резервный фонд Администрации Пятинского сельского поселени Ромодановского муниципального района Республики Мордовия</t>
  </si>
  <si>
    <t>Подпрограмма "Комплексного развития транспортной инфраструктуры Пятинского сельского поселения Ромодановского муниципального района Республики Мордовия на 2018- 2030 года"</t>
  </si>
  <si>
    <t>Подпрограмма "Комплексного развития  систем коммунальной   инфраструктуры Пятинского сельского поселения  Ромодановского муниципального района Республики Мордовия на  2018-2030 года"</t>
  </si>
  <si>
    <t>Обеспечение деятельности Администрации</t>
  </si>
  <si>
    <t>Резервный фонд Администрации Пятинского сельского поселения Ромодановского муниципального района Республики Мордовия</t>
  </si>
  <si>
    <t>Итого источников внутреннего финансирования дефицита бюджета  Пятинского сельского поселения Ромодановского муниципального района Республики Мордовия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</si>
  <si>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</si>
  <si>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Привлечение кредитов от кредитных организаций бюджетами муниципальных районов в валюте Российской Федерации</t>
  </si>
  <si>
    <t>Привлечение кредитов от кредитных организаций в валюте Российской Федерации</t>
  </si>
  <si>
    <t>44205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</si>
  <si>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</si>
  <si>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43030</t>
  </si>
  <si>
    <t>Организация и содержание мест захоронения</t>
  </si>
  <si>
    <t>Жилищное хозяйство</t>
  </si>
  <si>
    <t>Непрограммные расходы главных распорядителей средств бюджета Пятинского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</si>
  <si>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Пятинского сельского поселения Ромодановского муниципального района Республики Мордовия</t>
  </si>
  <si>
    <t>42360</t>
  </si>
  <si>
    <t>42300</t>
  </si>
  <si>
    <t>Мероприятия по укреплению общественного порядка и обеспечению общественной безопастности</t>
  </si>
  <si>
    <t>Взнос на капитальный ремонт общего имущества в многоквартирном доме</t>
  </si>
  <si>
    <t>Иные закупка товаров, работ и услуг для обеспечения государственных (муниципальных) нужд</t>
  </si>
  <si>
    <t>Приложение 5</t>
  </si>
  <si>
    <t>13</t>
  </si>
  <si>
    <t>923</t>
  </si>
  <si>
    <t>42200</t>
  </si>
  <si>
    <t>Оценка недвижимости,признание прав и регулирование отношений по муниципальной собственности</t>
  </si>
  <si>
    <t>Другие общегосударственные воросы</t>
  </si>
  <si>
    <t>Обеспечение деятельности   администрации Пятинского сельского поселения Ромодановского  муниципального района Республики Мордовия</t>
  </si>
  <si>
    <t xml:space="preserve"> Расходы в рамках  обеспечения деятельности администрации Алтарского сельского поселения</t>
  </si>
  <si>
    <t>Закупка товаров, работ и услуг для  государственных (муниципальных) нужд</t>
  </si>
  <si>
    <t>Государственная программа повышения эффективности управления государственными финансами в Республике Мордовия</t>
  </si>
  <si>
    <t>Осуществление  государственных полномочий Российской Федерации по первичному воинскому учету на территориях,где отсуствуют военные комиссариаты</t>
  </si>
  <si>
    <t>Основные мероприятия « Ремонт и содержание дорог в границах поселения, поддержание дорожного полотна в работоспособном состоянии»</t>
  </si>
  <si>
    <t>Закупки товаров, работ и услуг для  государственных (муниципальных) нужд</t>
  </si>
  <si>
    <t>Муниципальная программа "Комплексного развития  систем коммунальной инфраструктуры Пятинского сельского поселения Ромодановского муниципального района Республики Мордовия на 2018-2030 гг"</t>
  </si>
  <si>
    <t>Основные мероприятия «Благоустройство территории  в границах населенных пунктов поселения»</t>
  </si>
  <si>
    <t>42370</t>
  </si>
  <si>
    <t>Другие вопросы в области национальной экономикм</t>
  </si>
  <si>
    <t>Мероприятия по землеустройству и землепользованию</t>
  </si>
  <si>
    <t xml:space="preserve">  Субвенции бюджетам на осуществление первичного воинского учета органами местного самоуправления поселений,муниципальных и городских округов</t>
  </si>
  <si>
    <t>Субвенции бюджетам сельских поселений на осуществление первичного воинского учета органами местного самоуправления поселений,муниципальных и городских округов</t>
  </si>
  <si>
    <t>S6140</t>
  </si>
  <si>
    <t>Коммунальное хозяйство</t>
  </si>
  <si>
    <t>Муниципальная программа "Энергосбережение и повышение энергетической эффетивности в Ромодановсом муниципальном районе"</t>
  </si>
  <si>
    <t>Основное мероприятие"Субсидирование оформления прав собственности на бесхозяйные объекты инженерной инфраструктуры"</t>
  </si>
  <si>
    <t xml:space="preserve">Оформление прав собственности на бесхозяйные объекты недвижимого имущества, используемые для передачи энергетических ресурсов </t>
  </si>
  <si>
    <t>41210</t>
  </si>
  <si>
    <t>926</t>
  </si>
  <si>
    <t>Мероприятия,связанные с муниципальном управлением</t>
  </si>
  <si>
    <t xml:space="preserve">Приложение 1
к решению  Совета депутатов Пятинского сельского поселения  №72 от 26.12.2022г. "О внесении изменений в решение Совета депутатов Пятинского сельского поселения Ромодановского муниципального района  Республики Мордовия от 30.12.2021г. №40 «О бюджете Пятинского сельского поселения Ромодановского муниципального района  Республики Мордовия на 2022 год и на плановый период 2023 и 2024 годов»
</t>
  </si>
  <si>
    <t>Приложение 2
к решению  Совета депутатов Пятинского сельского поселения  №72 от 26.12.2022г. "О внесении изменений в решение Совета депутатов Пятинского сельского поселения Ромодановского муниципального района  Республики Мордовия от 30.12.2021г. №40 «О бюджете Пятинского сельского поселения Ромодановского муниципального района  Республики Мордовия на 2022 год и на плановый период 2023 и 2024 годов»0</t>
  </si>
  <si>
    <t>Приложение 3
к решению  Совета депутатов Пятинского сельского поселения  №72 от 26.12.2022г. "О внесении изменений в решение Совета депутатов Пятинского сельского поселения Ромодановского муниципального района  Республики Мордовия от 30.12.2021г. №40 «О бюджете Пятинского сельского поселения Ромодановского муниципального района  Республики Мордовия на 2022 год и на плановый период 2023 и 2024 годов»</t>
  </si>
  <si>
    <t>Приложение 4
к решению  Совета депутатов Пятинского сельского поселения  №72 от 26.12.2022г. "О внесении изменений в решение Совета депутатов Пятинского сельского поселения Ромодановского муниципального района  Республики Мордовия от 30.12.2021г. №40 «О бюджете Пятинского сельского поселения Ромодановского муниципального района  Республики Мордовия на 2022 год и на плановый период 2023 и 2024 годов»</t>
  </si>
  <si>
    <t>к решению  Совета депутатов Пятинского сельского поселения  №72 от 26.12.2022г. "О внесении изменений в решение Совета депутатов Пятинского сельского поселения Ромодановского муниципального района  Республики Мордовия от 30.12.2021г. №40 «О бюджете Пятинского сельского поселения Ромодановского муниципального района  Республики Мордовия на 2022 год и на плановый период 2023 и 2024 годов»</t>
  </si>
</sst>
</file>

<file path=xl/styles.xml><?xml version="1.0" encoding="utf-8"?>
<styleSheet xmlns="http://schemas.openxmlformats.org/spreadsheetml/2006/main">
  <numFmts count="8">
    <numFmt numFmtId="43" formatCode="_-* #,##0.00\ _₽_-;\-* #,##0.00\ _₽_-;_-* &quot;-&quot;??\ _₽_-;_-@_-"/>
    <numFmt numFmtId="164" formatCode="_-* #,##0.00&quot;р.&quot;_-;\-* #,##0.00&quot;р.&quot;_-;_-* &quot;-&quot;??&quot;р.&quot;_-;_-@_-"/>
    <numFmt numFmtId="165" formatCode="#,##0.0"/>
    <numFmt numFmtId="166" formatCode="_-* #,##0.0_р_._-;\-* #,##0.0_р_._-;_-* &quot;-&quot;?_р_._-;_-@_-"/>
    <numFmt numFmtId="167" formatCode="0.0"/>
    <numFmt numFmtId="168" formatCode="_-* #,##0.0_р_._-;\-* #,##0.0_р_._-;_-* &quot;-&quot;??_р_._-;_-@_-"/>
    <numFmt numFmtId="169" formatCode="_(* #,##0.00_);_(* \(#,##0.00\);_(* &quot;-&quot;??_);_(@_)"/>
    <numFmt numFmtId="170" formatCode="#,##0.0_ ;\-#,##0.0\ "/>
  </numFmts>
  <fonts count="74">
    <font>
      <sz val="10"/>
      <color rgb="FF000000"/>
      <name val="Times New Roman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18"/>
      <color theme="3"/>
      <name val="Cambria"/>
      <family val="1"/>
      <charset val="204"/>
      <scheme val="major"/>
    </font>
    <font>
      <b/>
      <sz val="11"/>
      <color rgb="FF000000"/>
      <name val="Times New Roman"/>
      <family val="1"/>
      <charset val="204"/>
    </font>
  </fonts>
  <fills count="4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</fills>
  <borders count="7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346">
    <xf numFmtId="164" fontId="0" fillId="0" borderId="0">
      <alignment vertical="top" wrapText="1"/>
    </xf>
    <xf numFmtId="0" fontId="23" fillId="0" borderId="0"/>
    <xf numFmtId="0" fontId="21" fillId="0" borderId="0"/>
    <xf numFmtId="43" fontId="29" fillId="0" borderId="0" applyFont="0" applyFill="0" applyBorder="0" applyAlignment="0" applyProtection="0"/>
    <xf numFmtId="0" fontId="31" fillId="0" borderId="0"/>
    <xf numFmtId="0" fontId="32" fillId="0" borderId="0"/>
    <xf numFmtId="0" fontId="15" fillId="0" borderId="0"/>
    <xf numFmtId="0" fontId="14" fillId="0" borderId="0"/>
    <xf numFmtId="0" fontId="35" fillId="0" borderId="0"/>
    <xf numFmtId="0" fontId="36" fillId="0" borderId="0"/>
    <xf numFmtId="0" fontId="31" fillId="0" borderId="0">
      <alignment horizontal="left"/>
    </xf>
    <xf numFmtId="0" fontId="31" fillId="0" borderId="0">
      <alignment horizontal="left"/>
    </xf>
    <xf numFmtId="0" fontId="38" fillId="0" borderId="0"/>
    <xf numFmtId="0" fontId="32" fillId="0" borderId="0"/>
    <xf numFmtId="0" fontId="32" fillId="0" borderId="0"/>
    <xf numFmtId="0" fontId="31" fillId="0" borderId="0">
      <alignment horizontal="left"/>
    </xf>
    <xf numFmtId="4" fontId="39" fillId="0" borderId="12">
      <alignment horizontal="right"/>
    </xf>
    <xf numFmtId="4" fontId="39" fillId="0" borderId="13">
      <alignment horizontal="right"/>
    </xf>
    <xf numFmtId="49" fontId="39" fillId="0" borderId="0">
      <alignment horizontal="right"/>
    </xf>
    <xf numFmtId="0" fontId="39" fillId="0" borderId="14">
      <alignment horizontal="left" wrapText="1"/>
    </xf>
    <xf numFmtId="0" fontId="39" fillId="0" borderId="15">
      <alignment horizontal="left" wrapText="1" indent="1"/>
    </xf>
    <xf numFmtId="0" fontId="40" fillId="0" borderId="16">
      <alignment horizontal="left" wrapText="1"/>
    </xf>
    <xf numFmtId="0" fontId="39" fillId="3" borderId="0"/>
    <xf numFmtId="0" fontId="39" fillId="0" borderId="4"/>
    <xf numFmtId="0" fontId="39" fillId="0" borderId="0">
      <alignment horizontal="center"/>
    </xf>
    <xf numFmtId="0" fontId="32" fillId="0" borderId="4"/>
    <xf numFmtId="4" fontId="39" fillId="0" borderId="17">
      <alignment horizontal="right"/>
    </xf>
    <xf numFmtId="49" fontId="39" fillId="0" borderId="16">
      <alignment horizontal="center"/>
    </xf>
    <xf numFmtId="4" fontId="39" fillId="0" borderId="18">
      <alignment horizontal="right"/>
    </xf>
    <xf numFmtId="0" fontId="40" fillId="0" borderId="0">
      <alignment horizontal="center"/>
    </xf>
    <xf numFmtId="0" fontId="40" fillId="0" borderId="4"/>
    <xf numFmtId="0" fontId="39" fillId="0" borderId="19">
      <alignment horizontal="left" wrapText="1"/>
    </xf>
    <xf numFmtId="0" fontId="39" fillId="0" borderId="20">
      <alignment horizontal="left" wrapText="1" indent="1"/>
    </xf>
    <xf numFmtId="0" fontId="39" fillId="0" borderId="19">
      <alignment horizontal="left" wrapText="1" indent="2"/>
    </xf>
    <xf numFmtId="0" fontId="39" fillId="0" borderId="14">
      <alignment horizontal="left" wrapText="1" indent="2"/>
    </xf>
    <xf numFmtId="0" fontId="39" fillId="0" borderId="0">
      <alignment horizontal="center" wrapText="1"/>
    </xf>
    <xf numFmtId="49" fontId="39" fillId="0" borderId="4">
      <alignment horizontal="left"/>
    </xf>
    <xf numFmtId="49" fontId="39" fillId="0" borderId="21">
      <alignment horizontal="center" wrapText="1"/>
    </xf>
    <xf numFmtId="49" fontId="39" fillId="0" borderId="21">
      <alignment horizontal="left" wrapText="1"/>
    </xf>
    <xf numFmtId="49" fontId="39" fillId="0" borderId="21">
      <alignment horizontal="center" shrinkToFit="1"/>
    </xf>
    <xf numFmtId="49" fontId="39" fillId="0" borderId="12">
      <alignment horizontal="center" shrinkToFit="1"/>
    </xf>
    <xf numFmtId="0" fontId="39" fillId="0" borderId="15">
      <alignment horizontal="left" wrapText="1"/>
    </xf>
    <xf numFmtId="0" fontId="39" fillId="0" borderId="14">
      <alignment horizontal="left" wrapText="1" indent="1"/>
    </xf>
    <xf numFmtId="0" fontId="39" fillId="0" borderId="15">
      <alignment horizontal="left" wrapText="1" indent="2"/>
    </xf>
    <xf numFmtId="0" fontId="32" fillId="0" borderId="22"/>
    <xf numFmtId="0" fontId="32" fillId="0" borderId="23"/>
    <xf numFmtId="49" fontId="39" fillId="0" borderId="17">
      <alignment horizontal="center"/>
    </xf>
    <xf numFmtId="0" fontId="40" fillId="0" borderId="3">
      <alignment horizontal="center" vertical="center" textRotation="90" wrapText="1"/>
    </xf>
    <xf numFmtId="0" fontId="40" fillId="0" borderId="23">
      <alignment horizontal="center" vertical="center" textRotation="90" wrapText="1"/>
    </xf>
    <xf numFmtId="0" fontId="39" fillId="0" borderId="0">
      <alignment vertical="center"/>
    </xf>
    <xf numFmtId="0" fontId="40" fillId="0" borderId="0">
      <alignment horizontal="center" vertical="center" textRotation="90" wrapText="1"/>
    </xf>
    <xf numFmtId="0" fontId="40" fillId="0" borderId="24">
      <alignment horizontal="center" vertical="center" textRotation="90" wrapText="1"/>
    </xf>
    <xf numFmtId="0" fontId="40" fillId="0" borderId="0">
      <alignment horizontal="center" vertical="center" textRotation="90"/>
    </xf>
    <xf numFmtId="0" fontId="40" fillId="0" borderId="24">
      <alignment horizontal="center" vertical="center" textRotation="90"/>
    </xf>
    <xf numFmtId="0" fontId="40" fillId="0" borderId="1">
      <alignment horizontal="center" vertical="center" textRotation="90"/>
    </xf>
    <xf numFmtId="0" fontId="22" fillId="0" borderId="4">
      <alignment wrapText="1"/>
    </xf>
    <xf numFmtId="0" fontId="22" fillId="0" borderId="1">
      <alignment wrapText="1"/>
    </xf>
    <xf numFmtId="0" fontId="22" fillId="0" borderId="23">
      <alignment wrapText="1"/>
    </xf>
    <xf numFmtId="0" fontId="39" fillId="0" borderId="1">
      <alignment horizontal="center" vertical="top" wrapText="1"/>
    </xf>
    <xf numFmtId="0" fontId="40" fillId="0" borderId="25"/>
    <xf numFmtId="49" fontId="41" fillId="0" borderId="26">
      <alignment horizontal="left" vertical="center" wrapText="1"/>
    </xf>
    <xf numFmtId="49" fontId="39" fillId="0" borderId="15">
      <alignment horizontal="left" vertical="center" wrapText="1" indent="2"/>
    </xf>
    <xf numFmtId="49" fontId="39" fillId="0" borderId="14">
      <alignment horizontal="left" vertical="center" wrapText="1" indent="3"/>
    </xf>
    <xf numFmtId="49" fontId="39" fillId="0" borderId="26">
      <alignment horizontal="left" vertical="center" wrapText="1" indent="3"/>
    </xf>
    <xf numFmtId="49" fontId="39" fillId="0" borderId="27">
      <alignment horizontal="left" vertical="center" wrapText="1" indent="3"/>
    </xf>
    <xf numFmtId="0" fontId="41" fillId="0" borderId="25">
      <alignment horizontal="left" vertical="center" wrapText="1"/>
    </xf>
    <xf numFmtId="49" fontId="39" fillId="0" borderId="23">
      <alignment horizontal="left" vertical="center" wrapText="1" indent="3"/>
    </xf>
    <xf numFmtId="49" fontId="39" fillId="0" borderId="0">
      <alignment horizontal="left" vertical="center" wrapText="1" indent="3"/>
    </xf>
    <xf numFmtId="49" fontId="39" fillId="0" borderId="4">
      <alignment horizontal="left" vertical="center" wrapText="1" indent="3"/>
    </xf>
    <xf numFmtId="49" fontId="41" fillId="0" borderId="25">
      <alignment horizontal="left" vertical="center" wrapText="1"/>
    </xf>
    <xf numFmtId="0" fontId="39" fillId="0" borderId="26">
      <alignment horizontal="left" vertical="center" wrapText="1"/>
    </xf>
    <xf numFmtId="0" fontId="39" fillId="0" borderId="27">
      <alignment horizontal="left" vertical="center" wrapText="1"/>
    </xf>
    <xf numFmtId="49" fontId="41" fillId="0" borderId="28">
      <alignment horizontal="left" vertical="center" wrapText="1"/>
    </xf>
    <xf numFmtId="49" fontId="39" fillId="0" borderId="29">
      <alignment horizontal="left" vertical="center" wrapText="1"/>
    </xf>
    <xf numFmtId="49" fontId="39" fillId="0" borderId="30">
      <alignment horizontal="left" vertical="center" wrapText="1"/>
    </xf>
    <xf numFmtId="49" fontId="40" fillId="0" borderId="31">
      <alignment horizontal="center"/>
    </xf>
    <xf numFmtId="49" fontId="40" fillId="0" borderId="32">
      <alignment horizontal="center" vertical="center" wrapText="1"/>
    </xf>
    <xf numFmtId="49" fontId="39" fillId="0" borderId="33">
      <alignment horizontal="center" vertical="center" wrapText="1"/>
    </xf>
    <xf numFmtId="49" fontId="39" fillId="0" borderId="21">
      <alignment horizontal="center" vertical="center" wrapText="1"/>
    </xf>
    <xf numFmtId="49" fontId="39" fillId="0" borderId="32">
      <alignment horizontal="center" vertical="center" wrapText="1"/>
    </xf>
    <xf numFmtId="49" fontId="39" fillId="0" borderId="23">
      <alignment horizontal="center" vertical="center" wrapText="1"/>
    </xf>
    <xf numFmtId="49" fontId="39" fillId="0" borderId="0">
      <alignment horizontal="center" vertical="center" wrapText="1"/>
    </xf>
    <xf numFmtId="49" fontId="39" fillId="0" borderId="4">
      <alignment horizontal="center" vertical="center" wrapText="1"/>
    </xf>
    <xf numFmtId="49" fontId="40" fillId="0" borderId="31">
      <alignment horizontal="center" vertical="center" wrapText="1"/>
    </xf>
    <xf numFmtId="49" fontId="39" fillId="0" borderId="34">
      <alignment horizontal="center" vertical="center" wrapText="1"/>
    </xf>
    <xf numFmtId="0" fontId="32" fillId="0" borderId="35"/>
    <xf numFmtId="0" fontId="39" fillId="0" borderId="31">
      <alignment horizontal="center" vertical="center"/>
    </xf>
    <xf numFmtId="0" fontId="39" fillId="0" borderId="33">
      <alignment horizontal="center" vertical="center"/>
    </xf>
    <xf numFmtId="0" fontId="39" fillId="0" borderId="21">
      <alignment horizontal="center" vertical="center"/>
    </xf>
    <xf numFmtId="0" fontId="39" fillId="0" borderId="32">
      <alignment horizontal="center" vertical="center"/>
    </xf>
    <xf numFmtId="49" fontId="39" fillId="0" borderId="13">
      <alignment horizontal="center" vertical="center"/>
    </xf>
    <xf numFmtId="49" fontId="39" fillId="0" borderId="11">
      <alignment horizontal="center" vertical="center"/>
    </xf>
    <xf numFmtId="49" fontId="39" fillId="0" borderId="12">
      <alignment horizontal="center" vertical="center"/>
    </xf>
    <xf numFmtId="49" fontId="39" fillId="0" borderId="1">
      <alignment horizontal="center" vertical="center"/>
    </xf>
    <xf numFmtId="49" fontId="39" fillId="0" borderId="4">
      <alignment horizontal="center"/>
    </xf>
    <xf numFmtId="0" fontId="39" fillId="0" borderId="23">
      <alignment horizontal="center"/>
    </xf>
    <xf numFmtId="0" fontId="39" fillId="0" borderId="0">
      <alignment horizontal="center"/>
    </xf>
    <xf numFmtId="49" fontId="39" fillId="0" borderId="4"/>
    <xf numFmtId="0" fontId="39" fillId="0" borderId="1">
      <alignment horizontal="center" vertical="top"/>
    </xf>
    <xf numFmtId="49" fontId="39" fillId="0" borderId="1">
      <alignment horizontal="center" vertical="top" wrapText="1"/>
    </xf>
    <xf numFmtId="0" fontId="39" fillId="0" borderId="11"/>
    <xf numFmtId="4" fontId="39" fillId="0" borderId="23">
      <alignment horizontal="right"/>
    </xf>
    <xf numFmtId="4" fontId="39" fillId="0" borderId="0">
      <alignment horizontal="right" shrinkToFit="1"/>
    </xf>
    <xf numFmtId="4" fontId="39" fillId="0" borderId="4">
      <alignment horizontal="right"/>
    </xf>
    <xf numFmtId="4" fontId="39" fillId="0" borderId="36">
      <alignment horizontal="right"/>
    </xf>
    <xf numFmtId="0" fontId="39" fillId="0" borderId="23"/>
    <xf numFmtId="0" fontId="39" fillId="0" borderId="1">
      <alignment horizontal="center" vertical="top" wrapText="1"/>
    </xf>
    <xf numFmtId="0" fontId="39" fillId="0" borderId="4">
      <alignment horizontal="center"/>
    </xf>
    <xf numFmtId="49" fontId="39" fillId="0" borderId="23">
      <alignment horizontal="center"/>
    </xf>
    <xf numFmtId="49" fontId="39" fillId="0" borderId="0">
      <alignment horizontal="left"/>
    </xf>
    <xf numFmtId="4" fontId="39" fillId="0" borderId="11">
      <alignment horizontal="right"/>
    </xf>
    <xf numFmtId="0" fontId="39" fillId="0" borderId="1">
      <alignment horizontal="center" vertical="top"/>
    </xf>
    <xf numFmtId="4" fontId="39" fillId="0" borderId="37">
      <alignment horizontal="right"/>
    </xf>
    <xf numFmtId="0" fontId="39" fillId="0" borderId="37"/>
    <xf numFmtId="4" fontId="39" fillId="0" borderId="38">
      <alignment horizontal="right"/>
    </xf>
    <xf numFmtId="0" fontId="32" fillId="4" borderId="0"/>
    <xf numFmtId="0" fontId="40" fillId="0" borderId="0"/>
    <xf numFmtId="0" fontId="42" fillId="0" borderId="0"/>
    <xf numFmtId="0" fontId="39" fillId="0" borderId="0">
      <alignment horizontal="left"/>
    </xf>
    <xf numFmtId="0" fontId="39" fillId="0" borderId="0"/>
    <xf numFmtId="0" fontId="43" fillId="0" borderId="0"/>
    <xf numFmtId="0" fontId="32" fillId="0" borderId="0"/>
    <xf numFmtId="0" fontId="32" fillId="4" borderId="4"/>
    <xf numFmtId="49" fontId="39" fillId="0" borderId="1">
      <alignment horizontal="center" vertical="center" wrapText="1"/>
    </xf>
    <xf numFmtId="49" fontId="39" fillId="0" borderId="1">
      <alignment horizontal="center" vertical="center" wrapText="1"/>
    </xf>
    <xf numFmtId="0" fontId="32" fillId="4" borderId="2"/>
    <xf numFmtId="0" fontId="39" fillId="0" borderId="39">
      <alignment horizontal="left" wrapText="1"/>
    </xf>
    <xf numFmtId="0" fontId="39" fillId="0" borderId="19">
      <alignment horizontal="left" wrapText="1" indent="1"/>
    </xf>
    <xf numFmtId="0" fontId="39" fillId="0" borderId="25">
      <alignment horizontal="left" wrapText="1" indent="2"/>
    </xf>
    <xf numFmtId="0" fontId="32" fillId="4" borderId="40"/>
    <xf numFmtId="0" fontId="44" fillId="0" borderId="0">
      <alignment horizontal="center" wrapText="1"/>
    </xf>
    <xf numFmtId="0" fontId="45" fillId="0" borderId="0">
      <alignment horizontal="center" vertical="top"/>
    </xf>
    <xf numFmtId="0" fontId="39" fillId="0" borderId="4">
      <alignment wrapText="1"/>
    </xf>
    <xf numFmtId="0" fontId="39" fillId="0" borderId="2">
      <alignment wrapText="1"/>
    </xf>
    <xf numFmtId="0" fontId="39" fillId="0" borderId="23">
      <alignment horizontal="left"/>
    </xf>
    <xf numFmtId="0" fontId="32" fillId="4" borderId="41"/>
    <xf numFmtId="49" fontId="39" fillId="0" borderId="31">
      <alignment horizontal="center" wrapText="1"/>
    </xf>
    <xf numFmtId="49" fontId="39" fillId="0" borderId="33">
      <alignment horizontal="center" wrapText="1"/>
    </xf>
    <xf numFmtId="49" fontId="39" fillId="0" borderId="32">
      <alignment horizontal="center"/>
    </xf>
    <xf numFmtId="0" fontId="32" fillId="4" borderId="23"/>
    <xf numFmtId="0" fontId="32" fillId="4" borderId="42"/>
    <xf numFmtId="0" fontId="39" fillId="0" borderId="35"/>
    <xf numFmtId="0" fontId="39" fillId="0" borderId="0">
      <alignment horizontal="left"/>
    </xf>
    <xf numFmtId="49" fontId="39" fillId="0" borderId="23"/>
    <xf numFmtId="49" fontId="39" fillId="0" borderId="0"/>
    <xf numFmtId="49" fontId="39" fillId="0" borderId="13">
      <alignment horizontal="center"/>
    </xf>
    <xf numFmtId="49" fontId="39" fillId="0" borderId="11">
      <alignment horizontal="center"/>
    </xf>
    <xf numFmtId="49" fontId="39" fillId="0" borderId="1">
      <alignment horizontal="center"/>
    </xf>
    <xf numFmtId="49" fontId="39" fillId="0" borderId="1">
      <alignment horizontal="center" vertical="center" wrapText="1"/>
    </xf>
    <xf numFmtId="49" fontId="39" fillId="0" borderId="36">
      <alignment horizontal="center" vertical="center" wrapText="1"/>
    </xf>
    <xf numFmtId="0" fontId="32" fillId="4" borderId="43"/>
    <xf numFmtId="4" fontId="39" fillId="0" borderId="1">
      <alignment horizontal="right"/>
    </xf>
    <xf numFmtId="0" fontId="39" fillId="3" borderId="35"/>
    <xf numFmtId="0" fontId="44" fillId="0" borderId="0">
      <alignment horizontal="center" wrapText="1"/>
    </xf>
    <xf numFmtId="0" fontId="46" fillId="0" borderId="24"/>
    <xf numFmtId="49" fontId="47" fillId="0" borderId="44">
      <alignment horizontal="right"/>
    </xf>
    <xf numFmtId="0" fontId="39" fillId="0" borderId="44">
      <alignment horizontal="right"/>
    </xf>
    <xf numFmtId="0" fontId="46" fillId="0" borderId="4"/>
    <xf numFmtId="0" fontId="39" fillId="0" borderId="36">
      <alignment horizontal="center"/>
    </xf>
    <xf numFmtId="49" fontId="32" fillId="0" borderId="45">
      <alignment horizontal="center"/>
    </xf>
    <xf numFmtId="14" fontId="39" fillId="0" borderId="46">
      <alignment horizontal="center"/>
    </xf>
    <xf numFmtId="0" fontId="39" fillId="0" borderId="47">
      <alignment horizontal="center"/>
    </xf>
    <xf numFmtId="49" fontId="39" fillId="0" borderId="48">
      <alignment horizontal="center"/>
    </xf>
    <xf numFmtId="49" fontId="39" fillId="0" borderId="46">
      <alignment horizontal="center"/>
    </xf>
    <xf numFmtId="0" fontId="39" fillId="0" borderId="46">
      <alignment horizontal="center"/>
    </xf>
    <xf numFmtId="49" fontId="39" fillId="0" borderId="49">
      <alignment horizontal="center"/>
    </xf>
    <xf numFmtId="0" fontId="43" fillId="0" borderId="35"/>
    <xf numFmtId="0" fontId="46" fillId="0" borderId="0"/>
    <xf numFmtId="0" fontId="32" fillId="0" borderId="50"/>
    <xf numFmtId="0" fontId="32" fillId="0" borderId="51"/>
    <xf numFmtId="0" fontId="39" fillId="0" borderId="16">
      <alignment horizontal="left" wrapText="1"/>
    </xf>
    <xf numFmtId="49" fontId="39" fillId="0" borderId="37">
      <alignment horizontal="center"/>
    </xf>
    <xf numFmtId="0" fontId="44" fillId="0" borderId="0">
      <alignment horizontal="left" wrapText="1"/>
    </xf>
    <xf numFmtId="49" fontId="32" fillId="0" borderId="0"/>
    <xf numFmtId="0" fontId="39" fillId="0" borderId="0">
      <alignment horizontal="right"/>
    </xf>
    <xf numFmtId="49" fontId="39" fillId="0" borderId="0">
      <alignment horizontal="right"/>
    </xf>
    <xf numFmtId="4" fontId="39" fillId="0" borderId="16">
      <alignment horizontal="right"/>
    </xf>
    <xf numFmtId="0" fontId="39" fillId="0" borderId="0">
      <alignment horizontal="left" wrapText="1"/>
    </xf>
    <xf numFmtId="0" fontId="39" fillId="0" borderId="4">
      <alignment horizontal="left"/>
    </xf>
    <xf numFmtId="0" fontId="39" fillId="0" borderId="20">
      <alignment horizontal="left" wrapText="1"/>
    </xf>
    <xf numFmtId="0" fontId="39" fillId="0" borderId="2"/>
    <xf numFmtId="0" fontId="40" fillId="0" borderId="52">
      <alignment horizontal="left" wrapText="1"/>
    </xf>
    <xf numFmtId="0" fontId="39" fillId="0" borderId="17">
      <alignment horizontal="left" wrapText="1" indent="2"/>
    </xf>
    <xf numFmtId="49" fontId="39" fillId="0" borderId="0">
      <alignment horizontal="center" wrapText="1"/>
    </xf>
    <xf numFmtId="49" fontId="39" fillId="0" borderId="32">
      <alignment horizontal="center" wrapText="1"/>
    </xf>
    <xf numFmtId="0" fontId="39" fillId="0" borderId="53"/>
    <xf numFmtId="0" fontId="39" fillId="0" borderId="54">
      <alignment horizontal="center" wrapText="1"/>
    </xf>
    <xf numFmtId="0" fontId="32" fillId="4" borderId="35"/>
    <xf numFmtId="49" fontId="39" fillId="0" borderId="21">
      <alignment horizontal="center"/>
    </xf>
    <xf numFmtId="49" fontId="39" fillId="0" borderId="0">
      <alignment horizontal="center"/>
    </xf>
    <xf numFmtId="49" fontId="39" fillId="0" borderId="12">
      <alignment horizontal="center" wrapText="1"/>
    </xf>
    <xf numFmtId="49" fontId="39" fillId="0" borderId="55">
      <alignment horizontal="center" wrapText="1"/>
    </xf>
    <xf numFmtId="49" fontId="39" fillId="0" borderId="12">
      <alignment horizontal="center"/>
    </xf>
    <xf numFmtId="49" fontId="39" fillId="0" borderId="4"/>
    <xf numFmtId="0" fontId="37" fillId="0" borderId="0"/>
    <xf numFmtId="169" fontId="32" fillId="0" borderId="0" applyFont="0" applyFill="0" applyBorder="0" applyAlignment="0" applyProtection="0"/>
    <xf numFmtId="0" fontId="32" fillId="0" borderId="0"/>
    <xf numFmtId="0" fontId="32" fillId="0" borderId="0"/>
    <xf numFmtId="164" fontId="20" fillId="0" borderId="0">
      <alignment vertical="top" wrapText="1"/>
    </xf>
    <xf numFmtId="0" fontId="32" fillId="0" borderId="0"/>
    <xf numFmtId="164" fontId="20" fillId="0" borderId="0">
      <alignment vertical="top" wrapText="1"/>
    </xf>
    <xf numFmtId="0" fontId="32" fillId="0" borderId="0"/>
    <xf numFmtId="164" fontId="20" fillId="0" borderId="0">
      <alignment vertical="top" wrapText="1"/>
    </xf>
    <xf numFmtId="0" fontId="32" fillId="0" borderId="0"/>
    <xf numFmtId="164" fontId="20" fillId="0" borderId="0">
      <alignment vertical="top" wrapText="1"/>
    </xf>
    <xf numFmtId="0" fontId="32" fillId="0" borderId="0"/>
    <xf numFmtId="164" fontId="20" fillId="0" borderId="0">
      <alignment vertical="top" wrapText="1"/>
    </xf>
    <xf numFmtId="0" fontId="32" fillId="0" borderId="0"/>
    <xf numFmtId="164" fontId="20" fillId="0" borderId="0">
      <alignment vertical="top" wrapText="1"/>
    </xf>
    <xf numFmtId="0" fontId="32" fillId="0" borderId="0"/>
    <xf numFmtId="164" fontId="20" fillId="0" borderId="0">
      <alignment vertical="top" wrapText="1"/>
    </xf>
    <xf numFmtId="0" fontId="32" fillId="0" borderId="0"/>
    <xf numFmtId="164" fontId="20" fillId="0" borderId="0">
      <alignment vertical="top" wrapText="1"/>
    </xf>
    <xf numFmtId="0" fontId="32" fillId="0" borderId="0"/>
    <xf numFmtId="164" fontId="20" fillId="0" borderId="0">
      <alignment vertical="top" wrapText="1"/>
    </xf>
    <xf numFmtId="0" fontId="32" fillId="0" borderId="0"/>
    <xf numFmtId="164" fontId="20" fillId="0" borderId="0">
      <alignment vertical="top" wrapText="1"/>
    </xf>
    <xf numFmtId="0" fontId="32" fillId="0" borderId="0"/>
    <xf numFmtId="164" fontId="20" fillId="0" borderId="0">
      <alignment vertical="top" wrapText="1"/>
    </xf>
    <xf numFmtId="0" fontId="32" fillId="0" borderId="0"/>
    <xf numFmtId="164" fontId="20" fillId="0" borderId="0">
      <alignment vertical="top" wrapText="1"/>
    </xf>
    <xf numFmtId="0" fontId="32" fillId="0" borderId="0"/>
    <xf numFmtId="164" fontId="20" fillId="0" borderId="0">
      <alignment vertical="top" wrapText="1"/>
    </xf>
    <xf numFmtId="0" fontId="32" fillId="0" borderId="0"/>
    <xf numFmtId="164" fontId="20" fillId="0" borderId="0">
      <alignment vertical="top" wrapText="1"/>
    </xf>
    <xf numFmtId="0" fontId="32" fillId="0" borderId="0"/>
    <xf numFmtId="0" fontId="32" fillId="0" borderId="0"/>
    <xf numFmtId="0" fontId="32" fillId="0" borderId="0"/>
    <xf numFmtId="164" fontId="20" fillId="0" borderId="0">
      <alignment vertical="top" wrapText="1"/>
    </xf>
    <xf numFmtId="0" fontId="32" fillId="0" borderId="0"/>
    <xf numFmtId="0" fontId="32" fillId="0" borderId="0"/>
    <xf numFmtId="164" fontId="20" fillId="0" borderId="0">
      <alignment vertical="top" wrapText="1"/>
    </xf>
    <xf numFmtId="164" fontId="20" fillId="0" borderId="0">
      <alignment vertical="top" wrapText="1"/>
    </xf>
    <xf numFmtId="0" fontId="32" fillId="0" borderId="0"/>
    <xf numFmtId="0" fontId="32" fillId="0" borderId="0"/>
    <xf numFmtId="164" fontId="20" fillId="0" borderId="0">
      <alignment vertical="top" wrapText="1"/>
    </xf>
    <xf numFmtId="0" fontId="32" fillId="0" borderId="0"/>
    <xf numFmtId="0" fontId="32" fillId="0" borderId="0"/>
    <xf numFmtId="164" fontId="20" fillId="0" borderId="0">
      <alignment vertical="top" wrapText="1"/>
    </xf>
    <xf numFmtId="0" fontId="32" fillId="0" borderId="0"/>
    <xf numFmtId="164" fontId="20" fillId="0" borderId="0">
      <alignment vertical="top" wrapText="1"/>
    </xf>
    <xf numFmtId="0" fontId="32" fillId="0" borderId="0"/>
    <xf numFmtId="0" fontId="32" fillId="0" borderId="0"/>
    <xf numFmtId="164" fontId="20" fillId="0" borderId="0">
      <alignment vertical="top" wrapText="1"/>
    </xf>
    <xf numFmtId="0" fontId="32" fillId="0" borderId="0"/>
    <xf numFmtId="164" fontId="20" fillId="0" borderId="0">
      <alignment vertical="top" wrapText="1"/>
    </xf>
    <xf numFmtId="0" fontId="32" fillId="0" borderId="0"/>
    <xf numFmtId="164" fontId="20" fillId="0" borderId="0">
      <alignment vertical="top" wrapText="1"/>
    </xf>
    <xf numFmtId="164" fontId="20" fillId="0" borderId="0">
      <alignment vertical="top" wrapText="1"/>
    </xf>
    <xf numFmtId="0" fontId="32" fillId="0" borderId="0"/>
    <xf numFmtId="0" fontId="32" fillId="0" borderId="0"/>
    <xf numFmtId="164" fontId="20" fillId="0" borderId="0">
      <alignment vertical="top" wrapText="1"/>
    </xf>
    <xf numFmtId="0" fontId="32" fillId="0" borderId="0"/>
    <xf numFmtId="0" fontId="32" fillId="0" borderId="0"/>
    <xf numFmtId="164" fontId="20" fillId="0" borderId="0">
      <alignment vertical="top" wrapText="1"/>
    </xf>
    <xf numFmtId="0" fontId="32" fillId="0" borderId="0"/>
    <xf numFmtId="164" fontId="20" fillId="0" borderId="0">
      <alignment vertical="top" wrapText="1"/>
    </xf>
    <xf numFmtId="0" fontId="32" fillId="0" borderId="0"/>
    <xf numFmtId="164" fontId="20" fillId="0" borderId="0">
      <alignment vertical="top" wrapText="1"/>
    </xf>
    <xf numFmtId="0" fontId="32" fillId="0" borderId="0"/>
    <xf numFmtId="164" fontId="20" fillId="0" borderId="0">
      <alignment vertical="top" wrapText="1"/>
    </xf>
    <xf numFmtId="0" fontId="32" fillId="0" borderId="0"/>
    <xf numFmtId="164" fontId="20" fillId="0" borderId="0">
      <alignment vertical="top" wrapText="1"/>
    </xf>
    <xf numFmtId="0" fontId="32" fillId="0" borderId="0"/>
    <xf numFmtId="164" fontId="20" fillId="0" borderId="0">
      <alignment vertical="top" wrapText="1"/>
    </xf>
    <xf numFmtId="0" fontId="32" fillId="0" borderId="0"/>
    <xf numFmtId="164" fontId="20" fillId="0" borderId="0">
      <alignment vertical="top" wrapText="1"/>
    </xf>
    <xf numFmtId="0" fontId="32" fillId="0" borderId="0"/>
    <xf numFmtId="164" fontId="20" fillId="0" borderId="0">
      <alignment vertical="top" wrapText="1"/>
    </xf>
    <xf numFmtId="164" fontId="20" fillId="0" borderId="0">
      <alignment vertical="top" wrapText="1"/>
    </xf>
    <xf numFmtId="0" fontId="32" fillId="0" borderId="0"/>
    <xf numFmtId="0" fontId="32" fillId="0" borderId="0"/>
    <xf numFmtId="0" fontId="32" fillId="0" borderId="0"/>
    <xf numFmtId="164" fontId="20" fillId="0" borderId="0">
      <alignment vertical="top" wrapText="1"/>
    </xf>
    <xf numFmtId="0" fontId="32" fillId="0" borderId="0"/>
    <xf numFmtId="164" fontId="20" fillId="0" borderId="0">
      <alignment vertical="top" wrapText="1"/>
    </xf>
    <xf numFmtId="0" fontId="32" fillId="0" borderId="0"/>
    <xf numFmtId="164" fontId="20" fillId="0" borderId="0">
      <alignment vertical="top" wrapText="1"/>
    </xf>
    <xf numFmtId="0" fontId="32" fillId="0" borderId="0"/>
    <xf numFmtId="164" fontId="20" fillId="0" borderId="0">
      <alignment vertical="top" wrapText="1"/>
    </xf>
    <xf numFmtId="0" fontId="32" fillId="0" borderId="0"/>
    <xf numFmtId="164" fontId="20" fillId="0" borderId="0">
      <alignment vertical="top" wrapText="1"/>
    </xf>
    <xf numFmtId="0" fontId="32" fillId="0" borderId="0"/>
    <xf numFmtId="164" fontId="20" fillId="0" borderId="0">
      <alignment vertical="top" wrapText="1"/>
    </xf>
    <xf numFmtId="164" fontId="20" fillId="0" borderId="0">
      <alignment vertical="top" wrapText="1"/>
    </xf>
    <xf numFmtId="0" fontId="32" fillId="0" borderId="0"/>
    <xf numFmtId="0" fontId="32" fillId="0" borderId="0"/>
    <xf numFmtId="164" fontId="20" fillId="0" borderId="0">
      <alignment vertical="top" wrapText="1"/>
    </xf>
    <xf numFmtId="0" fontId="32" fillId="0" borderId="0"/>
    <xf numFmtId="164" fontId="20" fillId="0" borderId="0">
      <alignment vertical="top" wrapText="1"/>
    </xf>
    <xf numFmtId="0" fontId="32" fillId="0" borderId="0"/>
    <xf numFmtId="164" fontId="20" fillId="0" borderId="0">
      <alignment vertical="top" wrapText="1"/>
    </xf>
    <xf numFmtId="0" fontId="32" fillId="0" borderId="0"/>
    <xf numFmtId="0" fontId="32" fillId="0" borderId="0"/>
    <xf numFmtId="164" fontId="20" fillId="0" borderId="0">
      <alignment vertical="top" wrapText="1"/>
    </xf>
    <xf numFmtId="0" fontId="32" fillId="0" borderId="0"/>
    <xf numFmtId="164" fontId="20" fillId="0" borderId="0">
      <alignment vertical="top" wrapText="1"/>
    </xf>
    <xf numFmtId="0" fontId="13" fillId="0" borderId="0"/>
    <xf numFmtId="164" fontId="20" fillId="0" borderId="0">
      <alignment vertical="top" wrapText="1"/>
    </xf>
    <xf numFmtId="43" fontId="20" fillId="0" borderId="0" applyFont="0" applyFill="0" applyBorder="0" applyAlignment="0" applyProtection="0"/>
    <xf numFmtId="0" fontId="13" fillId="0" borderId="0"/>
    <xf numFmtId="0" fontId="13" fillId="0" borderId="0"/>
    <xf numFmtId="0" fontId="32" fillId="0" borderId="0"/>
    <xf numFmtId="0" fontId="71" fillId="0" borderId="16">
      <alignment horizontal="left" wrapText="1" indent="2"/>
    </xf>
    <xf numFmtId="49" fontId="71" fillId="0" borderId="11">
      <alignment horizontal="center"/>
    </xf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70" fillId="21" borderId="0" applyNumberFormat="0" applyBorder="0" applyAlignment="0" applyProtection="0"/>
    <xf numFmtId="0" fontId="70" fillId="22" borderId="0" applyNumberFormat="0" applyBorder="0" applyAlignment="0" applyProtection="0"/>
    <xf numFmtId="0" fontId="70" fillId="23" borderId="0" applyNumberFormat="0" applyBorder="0" applyAlignment="0" applyProtection="0"/>
    <xf numFmtId="0" fontId="70" fillId="24" borderId="0" applyNumberFormat="0" applyBorder="0" applyAlignment="0" applyProtection="0"/>
    <xf numFmtId="0" fontId="70" fillId="25" borderId="0" applyNumberFormat="0" applyBorder="0" applyAlignment="0" applyProtection="0"/>
    <xf numFmtId="0" fontId="70" fillId="26" borderId="0" applyNumberFormat="0" applyBorder="0" applyAlignment="0" applyProtection="0"/>
    <xf numFmtId="0" fontId="70" fillId="27" borderId="0" applyNumberFormat="0" applyBorder="0" applyAlignment="0" applyProtection="0"/>
    <xf numFmtId="0" fontId="70" fillId="28" borderId="0" applyNumberFormat="0" applyBorder="0" applyAlignment="0" applyProtection="0"/>
    <xf numFmtId="0" fontId="70" fillId="29" borderId="0" applyNumberFormat="0" applyBorder="0" applyAlignment="0" applyProtection="0"/>
    <xf numFmtId="0" fontId="70" fillId="30" borderId="0" applyNumberFormat="0" applyBorder="0" applyAlignment="0" applyProtection="0"/>
    <xf numFmtId="0" fontId="70" fillId="31" borderId="0" applyNumberFormat="0" applyBorder="0" applyAlignment="0" applyProtection="0"/>
    <xf numFmtId="0" fontId="70" fillId="32" borderId="0" applyNumberFormat="0" applyBorder="0" applyAlignment="0" applyProtection="0"/>
    <xf numFmtId="0" fontId="60" fillId="33" borderId="0" applyNumberFormat="0" applyBorder="0" applyAlignment="0" applyProtection="0"/>
    <xf numFmtId="0" fontId="64" fillId="34" borderId="66" applyNumberFormat="0" applyAlignment="0" applyProtection="0"/>
    <xf numFmtId="0" fontId="66" fillId="35" borderId="69" applyNumberFormat="0" applyAlignment="0" applyProtection="0"/>
    <xf numFmtId="0" fontId="68" fillId="0" borderId="0" applyNumberFormat="0" applyFill="0" applyBorder="0" applyAlignment="0" applyProtection="0"/>
    <xf numFmtId="0" fontId="59" fillId="36" borderId="0" applyNumberFormat="0" applyBorder="0" applyAlignment="0" applyProtection="0"/>
    <xf numFmtId="0" fontId="56" fillId="0" borderId="63" applyNumberFormat="0" applyFill="0" applyAlignment="0" applyProtection="0"/>
    <xf numFmtId="0" fontId="57" fillId="0" borderId="64" applyNumberFormat="0" applyFill="0" applyAlignment="0" applyProtection="0"/>
    <xf numFmtId="0" fontId="58" fillId="0" borderId="65" applyNumberFormat="0" applyFill="0" applyAlignment="0" applyProtection="0"/>
    <xf numFmtId="0" fontId="58" fillId="0" borderId="0" applyNumberFormat="0" applyFill="0" applyBorder="0" applyAlignment="0" applyProtection="0"/>
    <xf numFmtId="0" fontId="62" fillId="37" borderId="66" applyNumberFormat="0" applyAlignment="0" applyProtection="0"/>
    <xf numFmtId="0" fontId="65" fillId="0" borderId="68" applyNumberFormat="0" applyFill="0" applyAlignment="0" applyProtection="0"/>
    <xf numFmtId="0" fontId="61" fillId="38" borderId="0" applyNumberFormat="0" applyBorder="0" applyAlignment="0" applyProtection="0"/>
    <xf numFmtId="0" fontId="12" fillId="39" borderId="70" applyNumberFormat="0" applyFont="0" applyAlignment="0" applyProtection="0"/>
    <xf numFmtId="0" fontId="63" fillId="34" borderId="67" applyNumberFormat="0" applyAlignment="0" applyProtection="0"/>
    <xf numFmtId="0" fontId="72" fillId="0" borderId="0" applyNumberFormat="0" applyFill="0" applyBorder="0" applyAlignment="0" applyProtection="0"/>
    <xf numFmtId="0" fontId="69" fillId="0" borderId="71" applyNumberFormat="0" applyFill="0" applyAlignment="0" applyProtection="0"/>
    <xf numFmtId="0" fontId="67" fillId="0" borderId="0" applyNumberFormat="0" applyFill="0" applyBorder="0" applyAlignment="0" applyProtection="0"/>
  </cellStyleXfs>
  <cellXfs count="192">
    <xf numFmtId="16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7" fillId="0" borderId="0" xfId="0" applyNumberFormat="1" applyFont="1" applyFill="1" applyAlignment="1">
      <alignment horizontal="center" vertical="top" wrapText="1"/>
    </xf>
    <xf numFmtId="0" fontId="17" fillId="0" borderId="1" xfId="0" applyNumberFormat="1" applyFont="1" applyFill="1" applyBorder="1" applyAlignment="1">
      <alignment horizontal="center" wrapText="1"/>
    </xf>
    <xf numFmtId="0" fontId="19" fillId="0" borderId="1" xfId="0" applyNumberFormat="1" applyFont="1" applyFill="1" applyBorder="1" applyAlignment="1">
      <alignment horizontal="left" wrapText="1"/>
    </xf>
    <xf numFmtId="164" fontId="22" fillId="0" borderId="0" xfId="0" applyFont="1" applyFill="1" applyAlignment="1"/>
    <xf numFmtId="164" fontId="24" fillId="0" borderId="0" xfId="0" applyFont="1" applyFill="1" applyAlignment="1">
      <alignment horizontal="left"/>
    </xf>
    <xf numFmtId="165" fontId="24" fillId="0" borderId="0" xfId="0" applyNumberFormat="1" applyFont="1" applyFill="1" applyAlignment="1"/>
    <xf numFmtId="166" fontId="24" fillId="0" borderId="0" xfId="0" applyNumberFormat="1" applyFont="1" applyFill="1" applyAlignment="1"/>
    <xf numFmtId="164" fontId="24" fillId="0" borderId="0" xfId="0" applyFont="1" applyFill="1" applyAlignment="1"/>
    <xf numFmtId="164" fontId="25" fillId="0" borderId="0" xfId="0" applyFont="1" applyFill="1" applyAlignment="1">
      <alignment horizontal="left" wrapText="1"/>
    </xf>
    <xf numFmtId="164" fontId="25" fillId="0" borderId="0" xfId="0" applyFont="1" applyFill="1" applyAlignment="1">
      <alignment horizontal="center"/>
    </xf>
    <xf numFmtId="165" fontId="24" fillId="0" borderId="0" xfId="0" applyNumberFormat="1" applyFont="1" applyFill="1" applyAlignment="1">
      <alignment horizontal="right"/>
    </xf>
    <xf numFmtId="165" fontId="24" fillId="0" borderId="0" xfId="0" applyNumberFormat="1" applyFont="1" applyFill="1" applyBorder="1" applyAlignment="1"/>
    <xf numFmtId="166" fontId="24" fillId="0" borderId="0" xfId="0" applyNumberFormat="1" applyFont="1" applyFill="1" applyBorder="1" applyAlignment="1"/>
    <xf numFmtId="164" fontId="24" fillId="0" borderId="0" xfId="0" applyFont="1" applyFill="1" applyBorder="1" applyAlignment="1"/>
    <xf numFmtId="49" fontId="25" fillId="0" borderId="5" xfId="0" applyNumberFormat="1" applyFont="1" applyFill="1" applyBorder="1" applyAlignment="1">
      <alignment horizontal="center"/>
    </xf>
    <xf numFmtId="49" fontId="24" fillId="0" borderId="0" xfId="0" applyNumberFormat="1" applyFont="1" applyFill="1" applyBorder="1" applyAlignment="1"/>
    <xf numFmtId="165" fontId="24" fillId="2" borderId="0" xfId="0" applyNumberFormat="1" applyFont="1" applyFill="1" applyAlignment="1"/>
    <xf numFmtId="166" fontId="24" fillId="2" borderId="0" xfId="0" applyNumberFormat="1" applyFont="1" applyFill="1" applyBorder="1" applyAlignment="1"/>
    <xf numFmtId="164" fontId="24" fillId="2" borderId="0" xfId="0" applyFont="1" applyFill="1" applyAlignment="1"/>
    <xf numFmtId="0" fontId="17" fillId="0" borderId="1" xfId="0" applyNumberFormat="1" applyFont="1" applyFill="1" applyBorder="1" applyAlignment="1">
      <alignment horizontal="center" wrapText="1"/>
    </xf>
    <xf numFmtId="0" fontId="17" fillId="0" borderId="1" xfId="0" applyNumberFormat="1" applyFont="1" applyFill="1" applyBorder="1" applyAlignment="1">
      <alignment horizontal="center" vertical="center" wrapText="1"/>
    </xf>
    <xf numFmtId="165" fontId="25" fillId="0" borderId="5" xfId="0" applyNumberFormat="1" applyFont="1" applyFill="1" applyBorder="1" applyAlignment="1">
      <alignment horizontal="center" vertical="center"/>
    </xf>
    <xf numFmtId="168" fontId="27" fillId="2" borderId="5" xfId="3" applyNumberFormat="1" applyFont="1" applyFill="1" applyBorder="1" applyAlignment="1">
      <alignment horizontal="center" vertical="center" wrapText="1"/>
    </xf>
    <xf numFmtId="168" fontId="27" fillId="2" borderId="5" xfId="0" applyNumberFormat="1" applyFont="1" applyFill="1" applyBorder="1" applyAlignment="1">
      <alignment horizontal="center"/>
    </xf>
    <xf numFmtId="168" fontId="30" fillId="2" borderId="5" xfId="3" applyNumberFormat="1" applyFont="1" applyFill="1" applyBorder="1" applyAlignment="1">
      <alignment horizontal="center" vertical="center" wrapText="1"/>
    </xf>
    <xf numFmtId="1" fontId="26" fillId="2" borderId="5" xfId="5" applyNumberFormat="1" applyFont="1" applyFill="1" applyBorder="1" applyAlignment="1">
      <alignment horizontal="left" vertical="top" wrapText="1"/>
    </xf>
    <xf numFmtId="49" fontId="26" fillId="2" borderId="5" xfId="5" applyNumberFormat="1" applyFont="1" applyFill="1" applyBorder="1" applyAlignment="1">
      <alignment horizontal="center"/>
    </xf>
    <xf numFmtId="1" fontId="28" fillId="2" borderId="5" xfId="5" applyNumberFormat="1" applyFont="1" applyFill="1" applyBorder="1" applyAlignment="1">
      <alignment horizontal="left" vertical="top" wrapText="1"/>
    </xf>
    <xf numFmtId="49" fontId="28" fillId="2" borderId="5" xfId="5" applyNumberFormat="1" applyFont="1" applyFill="1" applyBorder="1" applyAlignment="1">
      <alignment horizontal="left"/>
    </xf>
    <xf numFmtId="49" fontId="22" fillId="2" borderId="5" xfId="5" applyNumberFormat="1" applyFont="1" applyFill="1" applyBorder="1" applyAlignment="1">
      <alignment horizontal="left"/>
    </xf>
    <xf numFmtId="1" fontId="22" fillId="2" borderId="5" xfId="5" applyNumberFormat="1" applyFont="1" applyFill="1" applyBorder="1" applyAlignment="1">
      <alignment horizontal="left" vertical="top" wrapText="1"/>
    </xf>
    <xf numFmtId="0" fontId="22" fillId="2" borderId="0" xfId="6" applyFont="1" applyFill="1" applyAlignment="1">
      <alignment horizontal="left" vertical="top" wrapText="1"/>
    </xf>
    <xf numFmtId="0" fontId="22" fillId="2" borderId="5" xfId="5" applyFont="1" applyFill="1" applyBorder="1" applyAlignment="1">
      <alignment horizontal="left" vertical="top" wrapText="1"/>
    </xf>
    <xf numFmtId="0" fontId="33" fillId="2" borderId="5" xfId="5" applyFont="1" applyFill="1" applyBorder="1" applyAlignment="1">
      <alignment horizontal="left" vertical="top" wrapText="1"/>
    </xf>
    <xf numFmtId="0" fontId="34" fillId="2" borderId="5" xfId="6" applyFont="1" applyFill="1" applyBorder="1" applyAlignment="1">
      <alignment horizontal="left" vertical="top" wrapText="1"/>
    </xf>
    <xf numFmtId="165" fontId="26" fillId="2" borderId="5" xfId="5" applyNumberFormat="1" applyFont="1" applyFill="1" applyBorder="1" applyAlignment="1">
      <alignment horizontal="center"/>
    </xf>
    <xf numFmtId="49" fontId="28" fillId="2" borderId="5" xfId="5" applyNumberFormat="1" applyFont="1" applyFill="1" applyBorder="1" applyAlignment="1">
      <alignment horizontal="center"/>
    </xf>
    <xf numFmtId="165" fontId="28" fillId="2" borderId="5" xfId="5" applyNumberFormat="1" applyFont="1" applyFill="1" applyBorder="1" applyAlignment="1">
      <alignment horizontal="center"/>
    </xf>
    <xf numFmtId="49" fontId="22" fillId="2" borderId="5" xfId="5" applyNumberFormat="1" applyFont="1" applyFill="1" applyBorder="1" applyAlignment="1"/>
    <xf numFmtId="165" fontId="22" fillId="2" borderId="5" xfId="5" applyNumberFormat="1" applyFont="1" applyFill="1" applyBorder="1" applyAlignment="1">
      <alignment horizontal="center"/>
    </xf>
    <xf numFmtId="167" fontId="22" fillId="2" borderId="5" xfId="5" applyNumberFormat="1" applyFont="1" applyFill="1" applyBorder="1" applyAlignment="1">
      <alignment horizontal="center"/>
    </xf>
    <xf numFmtId="49" fontId="19" fillId="0" borderId="1" xfId="0" applyNumberFormat="1" applyFont="1" applyFill="1" applyBorder="1" applyAlignment="1">
      <alignment horizontal="left" wrapText="1"/>
    </xf>
    <xf numFmtId="49" fontId="18" fillId="0" borderId="1" xfId="0" applyNumberFormat="1" applyFont="1" applyFill="1" applyBorder="1" applyAlignment="1">
      <alignment horizontal="left" wrapText="1"/>
    </xf>
    <xf numFmtId="49" fontId="0" fillId="0" borderId="0" xfId="0" applyNumberFormat="1" applyFont="1" applyFill="1" applyAlignment="1">
      <alignment vertical="top" wrapText="1"/>
    </xf>
    <xf numFmtId="0" fontId="17" fillId="0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right" vertical="top" wrapText="1"/>
    </xf>
    <xf numFmtId="49" fontId="22" fillId="0" borderId="5" xfId="5" applyNumberFormat="1" applyFont="1" applyFill="1" applyBorder="1" applyAlignment="1"/>
    <xf numFmtId="165" fontId="22" fillId="0" borderId="5" xfId="5" applyNumberFormat="1" applyFont="1" applyFill="1" applyBorder="1" applyAlignment="1">
      <alignment horizontal="center"/>
    </xf>
    <xf numFmtId="0" fontId="27" fillId="0" borderId="0" xfId="8" applyFont="1" applyFill="1" applyAlignment="1">
      <alignment vertical="center" wrapText="1"/>
    </xf>
    <xf numFmtId="0" fontId="52" fillId="0" borderId="9" xfId="8" applyFont="1" applyBorder="1" applyAlignment="1">
      <alignment horizontal="center" vertical="center" wrapText="1"/>
    </xf>
    <xf numFmtId="0" fontId="26" fillId="0" borderId="0" xfId="8" applyFont="1" applyAlignment="1">
      <alignment horizontal="left" vertical="center"/>
    </xf>
    <xf numFmtId="0" fontId="24" fillId="0" borderId="0" xfId="194" applyFont="1" applyBorder="1"/>
    <xf numFmtId="0" fontId="24" fillId="0" borderId="0" xfId="194" applyFont="1" applyBorder="1" applyAlignment="1">
      <alignment horizontal="left"/>
    </xf>
    <xf numFmtId="167" fontId="49" fillId="0" borderId="5" xfId="194" applyNumberFormat="1" applyFont="1" applyBorder="1" applyAlignment="1">
      <alignment horizontal="center"/>
    </xf>
    <xf numFmtId="165" fontId="49" fillId="0" borderId="5" xfId="194" applyNumberFormat="1" applyFont="1" applyBorder="1" applyAlignment="1">
      <alignment horizontal="center"/>
    </xf>
    <xf numFmtId="0" fontId="48" fillId="0" borderId="7" xfId="194" applyFont="1" applyBorder="1" applyAlignment="1">
      <alignment horizontal="left" wrapText="1"/>
    </xf>
    <xf numFmtId="49" fontId="51" fillId="0" borderId="59" xfId="194" applyNumberFormat="1" applyFont="1" applyBorder="1" applyAlignment="1">
      <alignment horizontal="center" vertical="justify"/>
    </xf>
    <xf numFmtId="0" fontId="49" fillId="0" borderId="0" xfId="194" applyFont="1" applyBorder="1"/>
    <xf numFmtId="0" fontId="49" fillId="0" borderId="0" xfId="194" applyFont="1" applyBorder="1" applyAlignment="1">
      <alignment horizontal="left"/>
    </xf>
    <xf numFmtId="49" fontId="48" fillId="0" borderId="10" xfId="194" applyNumberFormat="1" applyFont="1" applyBorder="1" applyAlignment="1">
      <alignment horizontal="left" wrapText="1"/>
    </xf>
    <xf numFmtId="49" fontId="48" fillId="0" borderId="59" xfId="194" applyNumberFormat="1" applyFont="1" applyBorder="1" applyAlignment="1">
      <alignment horizontal="center" vertical="center"/>
    </xf>
    <xf numFmtId="0" fontId="48" fillId="0" borderId="6" xfId="194" applyFont="1" applyBorder="1" applyAlignment="1">
      <alignment horizontal="left" vertical="top" wrapText="1"/>
    </xf>
    <xf numFmtId="49" fontId="48" fillId="0" borderId="5" xfId="194" applyNumberFormat="1" applyFont="1" applyBorder="1" applyAlignment="1">
      <alignment horizontal="center" vertical="center"/>
    </xf>
    <xf numFmtId="0" fontId="48" fillId="0" borderId="60" xfId="194" applyFont="1" applyBorder="1" applyAlignment="1">
      <alignment horizontal="left" vertical="top" wrapText="1"/>
    </xf>
    <xf numFmtId="49" fontId="48" fillId="0" borderId="61" xfId="194" applyNumberFormat="1" applyFont="1" applyBorder="1" applyAlignment="1">
      <alignment horizontal="center" vertical="center"/>
    </xf>
    <xf numFmtId="0" fontId="50" fillId="0" borderId="0" xfId="194" applyFont="1" applyBorder="1"/>
    <xf numFmtId="0" fontId="50" fillId="0" borderId="0" xfId="194" applyFont="1" applyBorder="1" applyAlignment="1">
      <alignment horizontal="left"/>
    </xf>
    <xf numFmtId="167" fontId="50" fillId="0" borderId="5" xfId="194" applyNumberFormat="1" applyFont="1" applyBorder="1" applyAlignment="1">
      <alignment horizontal="center"/>
    </xf>
    <xf numFmtId="0" fontId="51" fillId="0" borderId="56" xfId="194" applyFont="1" applyBorder="1" applyAlignment="1">
      <alignment horizontal="left" vertical="top" wrapText="1"/>
    </xf>
    <xf numFmtId="49" fontId="51" fillId="0" borderId="57" xfId="194" applyNumberFormat="1" applyFont="1" applyBorder="1" applyAlignment="1">
      <alignment horizontal="center" vertical="center"/>
    </xf>
    <xf numFmtId="0" fontId="48" fillId="0" borderId="56" xfId="194" applyFont="1" applyBorder="1" applyAlignment="1">
      <alignment horizontal="left" vertical="top" wrapText="1"/>
    </xf>
    <xf numFmtId="49" fontId="48" fillId="0" borderId="57" xfId="194" applyNumberFormat="1" applyFont="1" applyBorder="1" applyAlignment="1">
      <alignment horizontal="center" vertical="center"/>
    </xf>
    <xf numFmtId="0" fontId="51" fillId="0" borderId="58" xfId="194" applyFont="1" applyBorder="1" applyAlignment="1">
      <alignment horizontal="left" vertical="top" wrapText="1"/>
    </xf>
    <xf numFmtId="0" fontId="54" fillId="0" borderId="0" xfId="194" applyFont="1" applyBorder="1"/>
    <xf numFmtId="0" fontId="54" fillId="0" borderId="0" xfId="194" applyFont="1" applyBorder="1" applyAlignment="1">
      <alignment horizontal="left"/>
    </xf>
    <xf numFmtId="167" fontId="50" fillId="0" borderId="8" xfId="194" applyNumberFormat="1" applyFont="1" applyBorder="1" applyAlignment="1">
      <alignment horizontal="center"/>
    </xf>
    <xf numFmtId="167" fontId="50" fillId="0" borderId="8" xfId="194" applyNumberFormat="1" applyFont="1" applyFill="1" applyBorder="1" applyAlignment="1">
      <alignment horizontal="center"/>
    </xf>
    <xf numFmtId="49" fontId="51" fillId="0" borderId="5" xfId="194" applyNumberFormat="1" applyFont="1" applyFill="1" applyBorder="1" applyAlignment="1">
      <alignment horizontal="left" vertical="center" wrapText="1"/>
    </xf>
    <xf numFmtId="49" fontId="48" fillId="0" borderId="56" xfId="194" applyNumberFormat="1" applyFont="1" applyBorder="1" applyAlignment="1">
      <alignment horizontal="center" vertical="center"/>
    </xf>
    <xf numFmtId="167" fontId="50" fillId="0" borderId="5" xfId="194" applyNumberFormat="1" applyFont="1" applyFill="1" applyBorder="1" applyAlignment="1">
      <alignment horizontal="center"/>
    </xf>
    <xf numFmtId="49" fontId="48" fillId="0" borderId="5" xfId="194" applyNumberFormat="1" applyFont="1" applyFill="1" applyBorder="1" applyAlignment="1">
      <alignment horizontal="left" wrapText="1"/>
    </xf>
    <xf numFmtId="49" fontId="48" fillId="0" borderId="56" xfId="194" applyNumberFormat="1" applyFont="1" applyFill="1" applyBorder="1" applyAlignment="1">
      <alignment horizontal="center" vertical="center"/>
    </xf>
    <xf numFmtId="167" fontId="50" fillId="0" borderId="9" xfId="194" applyNumberFormat="1" applyFont="1" applyBorder="1" applyAlignment="1">
      <alignment horizontal="center"/>
    </xf>
    <xf numFmtId="49" fontId="48" fillId="0" borderId="61" xfId="194" applyNumberFormat="1" applyFont="1" applyFill="1" applyBorder="1" applyAlignment="1">
      <alignment horizontal="left" wrapText="1"/>
    </xf>
    <xf numFmtId="167" fontId="50" fillId="0" borderId="56" xfId="194" applyNumberFormat="1" applyFont="1" applyBorder="1" applyAlignment="1">
      <alignment horizontal="center"/>
    </xf>
    <xf numFmtId="167" fontId="50" fillId="0" borderId="56" xfId="194" applyNumberFormat="1" applyFont="1" applyFill="1" applyBorder="1" applyAlignment="1">
      <alignment horizontal="center"/>
    </xf>
    <xf numFmtId="49" fontId="48" fillId="0" borderId="57" xfId="194" applyNumberFormat="1" applyFont="1" applyFill="1" applyBorder="1" applyAlignment="1">
      <alignment horizontal="left" wrapText="1"/>
    </xf>
    <xf numFmtId="49" fontId="48" fillId="0" borderId="57" xfId="194" applyNumberFormat="1" applyFont="1" applyFill="1" applyBorder="1" applyAlignment="1">
      <alignment horizontal="center" vertical="center"/>
    </xf>
    <xf numFmtId="49" fontId="48" fillId="0" borderId="56" xfId="194" applyNumberFormat="1" applyFont="1" applyFill="1" applyBorder="1" applyAlignment="1">
      <alignment horizontal="left" wrapText="1"/>
    </xf>
    <xf numFmtId="0" fontId="48" fillId="0" borderId="8" xfId="194" applyFont="1" applyBorder="1" applyAlignment="1">
      <alignment horizontal="left" wrapText="1"/>
    </xf>
    <xf numFmtId="0" fontId="48" fillId="0" borderId="59" xfId="194" applyFont="1" applyBorder="1" applyAlignment="1">
      <alignment horizontal="center" vertical="justify"/>
    </xf>
    <xf numFmtId="0" fontId="48" fillId="0" borderId="8" xfId="194" applyFont="1" applyBorder="1" applyAlignment="1">
      <alignment horizontal="left" vertical="top" wrapText="1"/>
    </xf>
    <xf numFmtId="167" fontId="50" fillId="0" borderId="58" xfId="194" applyNumberFormat="1" applyFont="1" applyBorder="1" applyAlignment="1">
      <alignment horizontal="center"/>
    </xf>
    <xf numFmtId="1" fontId="53" fillId="0" borderId="5" xfId="194" applyNumberFormat="1" applyFont="1" applyBorder="1" applyAlignment="1">
      <alignment horizontal="center"/>
    </xf>
    <xf numFmtId="49" fontId="53" fillId="0" borderId="5" xfId="194" applyNumberFormat="1" applyFont="1" applyBorder="1" applyAlignment="1">
      <alignment horizontal="center"/>
    </xf>
    <xf numFmtId="49" fontId="53" fillId="0" borderId="5" xfId="194" applyNumberFormat="1" applyFont="1" applyBorder="1" applyAlignment="1">
      <alignment horizontal="center" vertical="top"/>
    </xf>
    <xf numFmtId="0" fontId="27" fillId="0" borderId="62" xfId="194" applyFont="1" applyBorder="1" applyAlignment="1"/>
    <xf numFmtId="0" fontId="27" fillId="0" borderId="0" xfId="194" applyFont="1" applyBorder="1" applyAlignment="1"/>
    <xf numFmtId="0" fontId="52" fillId="0" borderId="0" xfId="194" applyFont="1" applyBorder="1" applyAlignment="1">
      <alignment horizontal="left" wrapText="1"/>
    </xf>
    <xf numFmtId="0" fontId="37" fillId="0" borderId="0" xfId="194" applyBorder="1" applyAlignment="1"/>
    <xf numFmtId="0" fontId="55" fillId="0" borderId="0" xfId="194" applyFont="1" applyBorder="1" applyAlignment="1">
      <alignment horizontal="left"/>
    </xf>
    <xf numFmtId="0" fontId="50" fillId="0" borderId="0" xfId="8" applyFont="1" applyAlignment="1"/>
    <xf numFmtId="49" fontId="54" fillId="0" borderId="10" xfId="194" applyNumberFormat="1" applyFont="1" applyBorder="1" applyAlignment="1">
      <alignment horizontal="left" wrapText="1"/>
    </xf>
    <xf numFmtId="0" fontId="17" fillId="0" borderId="1" xfId="0" applyNumberFormat="1" applyFont="1" applyFill="1" applyBorder="1" applyAlignment="1">
      <alignment horizontal="center" vertical="center" wrapText="1"/>
    </xf>
    <xf numFmtId="0" fontId="17" fillId="0" borderId="11" xfId="0" applyNumberFormat="1" applyFont="1" applyFill="1" applyBorder="1" applyAlignment="1">
      <alignment horizontal="center" vertical="top" wrapText="1"/>
    </xf>
    <xf numFmtId="0" fontId="18" fillId="0" borderId="5" xfId="0" applyNumberFormat="1" applyFont="1" applyFill="1" applyBorder="1" applyAlignment="1">
      <alignment horizontal="left" wrapText="1"/>
    </xf>
    <xf numFmtId="0" fontId="19" fillId="0" borderId="5" xfId="0" applyNumberFormat="1" applyFont="1" applyFill="1" applyBorder="1" applyAlignment="1">
      <alignment horizontal="left" wrapText="1"/>
    </xf>
    <xf numFmtId="165" fontId="18" fillId="0" borderId="5" xfId="0" applyNumberFormat="1" applyFont="1" applyFill="1" applyBorder="1" applyAlignment="1">
      <alignment horizontal="right" wrapText="1"/>
    </xf>
    <xf numFmtId="165" fontId="19" fillId="0" borderId="5" xfId="0" applyNumberFormat="1" applyFont="1" applyFill="1" applyBorder="1" applyAlignment="1">
      <alignment horizontal="right" wrapText="1"/>
    </xf>
    <xf numFmtId="0" fontId="13" fillId="0" borderId="5" xfId="297" applyFill="1" applyBorder="1"/>
    <xf numFmtId="49" fontId="22" fillId="0" borderId="5" xfId="5" applyNumberFormat="1" applyFont="1" applyFill="1" applyBorder="1" applyAlignment="1">
      <alignment horizontal="left"/>
    </xf>
    <xf numFmtId="49" fontId="13" fillId="0" borderId="5" xfId="297" applyNumberFormat="1" applyFill="1" applyBorder="1"/>
    <xf numFmtId="0" fontId="33" fillId="0" borderId="5" xfId="5" applyFont="1" applyFill="1" applyBorder="1" applyAlignment="1">
      <alignment horizontal="left" vertical="top" wrapText="1"/>
    </xf>
    <xf numFmtId="1" fontId="22" fillId="0" borderId="5" xfId="5" applyNumberFormat="1" applyFont="1" applyFill="1" applyBorder="1" applyAlignment="1">
      <alignment horizontal="left" vertical="top" wrapText="1"/>
    </xf>
    <xf numFmtId="49" fontId="22" fillId="0" borderId="5" xfId="5" applyNumberFormat="1" applyFont="1" applyFill="1" applyBorder="1" applyAlignment="1"/>
    <xf numFmtId="0" fontId="22" fillId="0" borderId="5" xfId="300" applyFont="1" applyFill="1" applyBorder="1" applyAlignment="1">
      <alignment horizontal="left" vertical="top" wrapText="1"/>
    </xf>
    <xf numFmtId="49" fontId="19" fillId="0" borderId="5" xfId="298" applyNumberFormat="1" applyFont="1" applyFill="1" applyBorder="1" applyAlignment="1">
      <alignment horizontal="left" wrapText="1"/>
    </xf>
    <xf numFmtId="49" fontId="22" fillId="0" borderId="5" xfId="5" applyNumberFormat="1" applyFont="1" applyFill="1" applyBorder="1" applyAlignment="1">
      <alignment horizontal="left"/>
    </xf>
    <xf numFmtId="49" fontId="13" fillId="0" borderId="5" xfId="301" applyNumberFormat="1" applyFill="1" applyBorder="1"/>
    <xf numFmtId="0" fontId="33" fillId="0" borderId="5" xfId="5" applyFont="1" applyFill="1" applyBorder="1" applyAlignment="1">
      <alignment horizontal="left" vertical="top" wrapText="1"/>
    </xf>
    <xf numFmtId="1" fontId="22" fillId="0" borderId="5" xfId="5" applyNumberFormat="1" applyFont="1" applyFill="1" applyBorder="1" applyAlignment="1">
      <alignment horizontal="left" vertical="top" wrapText="1"/>
    </xf>
    <xf numFmtId="49" fontId="22" fillId="0" borderId="5" xfId="5" applyNumberFormat="1" applyFont="1" applyFill="1" applyBorder="1" applyAlignment="1"/>
    <xf numFmtId="49" fontId="19" fillId="0" borderId="5" xfId="298" applyNumberFormat="1" applyFont="1" applyFill="1" applyBorder="1" applyAlignment="1">
      <alignment horizontal="left" wrapText="1"/>
    </xf>
    <xf numFmtId="0" fontId="28" fillId="5" borderId="5" xfId="1" applyFont="1" applyFill="1" applyBorder="1" applyAlignment="1">
      <alignment horizontal="center" vertical="top"/>
    </xf>
    <xf numFmtId="0" fontId="22" fillId="5" borderId="5" xfId="1" applyFont="1" applyFill="1" applyBorder="1" applyAlignment="1">
      <alignment horizontal="center" vertical="top"/>
    </xf>
    <xf numFmtId="0" fontId="22" fillId="6" borderId="5" xfId="1" applyFont="1" applyFill="1" applyBorder="1" applyAlignment="1">
      <alignment horizontal="center" vertical="top"/>
    </xf>
    <xf numFmtId="0" fontId="28" fillId="5" borderId="5" xfId="1" applyFont="1" applyFill="1" applyBorder="1" applyAlignment="1">
      <alignment horizontal="justify" vertical="top" wrapText="1"/>
    </xf>
    <xf numFmtId="0" fontId="22" fillId="5" borderId="5" xfId="1" applyFont="1" applyFill="1" applyBorder="1" applyAlignment="1">
      <alignment horizontal="justify" vertical="top" wrapText="1"/>
    </xf>
    <xf numFmtId="0" fontId="28" fillId="6" borderId="5" xfId="1" applyFont="1" applyFill="1" applyBorder="1" applyAlignment="1">
      <alignment horizontal="justify" vertical="top" wrapText="1"/>
    </xf>
    <xf numFmtId="49" fontId="34" fillId="7" borderId="1" xfId="304" applyNumberFormat="1" applyFont="1" applyFill="1" applyBorder="1" applyProtection="1">
      <alignment horizontal="center"/>
    </xf>
    <xf numFmtId="0" fontId="34" fillId="7" borderId="16" xfId="303" applyNumberFormat="1" applyFont="1" applyFill="1" applyAlignment="1" applyProtection="1">
      <alignment wrapText="1"/>
    </xf>
    <xf numFmtId="49" fontId="34" fillId="0" borderId="1" xfId="304" applyNumberFormat="1" applyFont="1" applyBorder="1" applyProtection="1">
      <alignment horizontal="center"/>
    </xf>
    <xf numFmtId="0" fontId="34" fillId="0" borderId="16" xfId="303" applyNumberFormat="1" applyFont="1" applyAlignment="1" applyProtection="1">
      <alignment wrapText="1"/>
    </xf>
    <xf numFmtId="49" fontId="34" fillId="6" borderId="1" xfId="304" applyNumberFormat="1" applyFont="1" applyFill="1" applyBorder="1" applyProtection="1">
      <alignment horizontal="center"/>
    </xf>
    <xf numFmtId="0" fontId="34" fillId="6" borderId="16" xfId="303" applyNumberFormat="1" applyFont="1" applyFill="1" applyAlignment="1" applyProtection="1">
      <alignment wrapText="1"/>
    </xf>
    <xf numFmtId="49" fontId="34" fillId="8" borderId="1" xfId="304" applyNumberFormat="1" applyFont="1" applyFill="1" applyBorder="1" applyProtection="1">
      <alignment horizontal="center"/>
    </xf>
    <xf numFmtId="0" fontId="34" fillId="8" borderId="16" xfId="303" applyNumberFormat="1" applyFont="1" applyFill="1" applyAlignment="1" applyProtection="1">
      <alignment wrapText="1"/>
    </xf>
    <xf numFmtId="49" fontId="28" fillId="2" borderId="5" xfId="5" applyNumberFormat="1" applyFont="1" applyFill="1" applyBorder="1" applyAlignment="1">
      <alignment horizontal="left" wrapText="1"/>
    </xf>
    <xf numFmtId="49" fontId="11" fillId="0" borderId="5" xfId="297" applyNumberFormat="1" applyFont="1" applyFill="1" applyBorder="1"/>
    <xf numFmtId="49" fontId="10" fillId="0" borderId="5" xfId="297" applyNumberFormat="1" applyFont="1" applyFill="1" applyBorder="1"/>
    <xf numFmtId="0" fontId="22" fillId="2" borderId="5" xfId="5" applyNumberFormat="1" applyFont="1" applyFill="1" applyBorder="1" applyAlignment="1">
      <alignment horizontal="left" vertical="top" wrapText="1"/>
    </xf>
    <xf numFmtId="1" fontId="22" fillId="2" borderId="9" xfId="5" applyNumberFormat="1" applyFont="1" applyFill="1" applyBorder="1" applyAlignment="1">
      <alignment horizontal="left" vertical="top" wrapText="1"/>
    </xf>
    <xf numFmtId="49" fontId="22" fillId="2" borderId="9" xfId="5" applyNumberFormat="1" applyFont="1" applyFill="1" applyBorder="1" applyAlignment="1">
      <alignment horizontal="left"/>
    </xf>
    <xf numFmtId="49" fontId="19" fillId="0" borderId="11" xfId="0" applyNumberFormat="1" applyFont="1" applyFill="1" applyBorder="1" applyAlignment="1">
      <alignment horizontal="left" wrapText="1"/>
    </xf>
    <xf numFmtId="49" fontId="22" fillId="2" borderId="9" xfId="5" applyNumberFormat="1" applyFont="1" applyFill="1" applyBorder="1" applyAlignment="1"/>
    <xf numFmtId="165" fontId="22" fillId="2" borderId="9" xfId="5" applyNumberFormat="1" applyFont="1" applyFill="1" applyBorder="1" applyAlignment="1">
      <alignment horizontal="center"/>
    </xf>
    <xf numFmtId="164" fontId="0" fillId="0" borderId="5" xfId="0" applyNumberFormat="1" applyFont="1" applyFill="1" applyBorder="1" applyAlignment="1">
      <alignment vertical="top" wrapText="1"/>
    </xf>
    <xf numFmtId="49" fontId="9" fillId="0" borderId="5" xfId="297" applyNumberFormat="1" applyFont="1" applyFill="1" applyBorder="1"/>
    <xf numFmtId="170" fontId="34" fillId="0" borderId="5" xfId="0" applyNumberFormat="1" applyFont="1" applyFill="1" applyBorder="1" applyAlignment="1">
      <alignment horizontal="center" vertical="top" wrapText="1"/>
    </xf>
    <xf numFmtId="168" fontId="30" fillId="2" borderId="5" xfId="3" applyNumberFormat="1" applyFont="1" applyFill="1" applyBorder="1" applyAlignment="1">
      <alignment vertical="center" wrapText="1"/>
    </xf>
    <xf numFmtId="168" fontId="27" fillId="2" borderId="5" xfId="3" applyNumberFormat="1" applyFont="1" applyFill="1" applyBorder="1" applyAlignment="1">
      <alignment vertical="center" wrapText="1"/>
    </xf>
    <xf numFmtId="168" fontId="27" fillId="2" borderId="5" xfId="0" applyNumberFormat="1" applyFont="1" applyFill="1" applyBorder="1" applyAlignment="1"/>
    <xf numFmtId="49" fontId="28" fillId="0" borderId="5" xfId="5" applyNumberFormat="1" applyFont="1" applyFill="1" applyBorder="1" applyAlignment="1">
      <alignment horizontal="left"/>
    </xf>
    <xf numFmtId="49" fontId="8" fillId="0" borderId="5" xfId="297" applyNumberFormat="1" applyFont="1" applyFill="1" applyBorder="1"/>
    <xf numFmtId="164" fontId="34" fillId="0" borderId="5" xfId="0" applyNumberFormat="1" applyFont="1" applyFill="1" applyBorder="1" applyAlignment="1">
      <alignment vertical="top" wrapText="1"/>
    </xf>
    <xf numFmtId="0" fontId="22" fillId="2" borderId="0" xfId="6" applyFont="1" applyFill="1" applyAlignment="1" applyProtection="1">
      <alignment horizontal="left" vertical="top" wrapText="1"/>
      <protection locked="0"/>
    </xf>
    <xf numFmtId="49" fontId="7" fillId="0" borderId="5" xfId="297" applyNumberFormat="1" applyFont="1" applyFill="1" applyBorder="1"/>
    <xf numFmtId="164" fontId="34" fillId="0" borderId="0" xfId="0" applyNumberFormat="1" applyFont="1" applyFill="1" applyAlignment="1">
      <alignment vertical="top" wrapText="1"/>
    </xf>
    <xf numFmtId="49" fontId="6" fillId="0" borderId="5" xfId="301" applyNumberFormat="1" applyFont="1" applyFill="1" applyBorder="1"/>
    <xf numFmtId="49" fontId="6" fillId="0" borderId="5" xfId="297" applyNumberFormat="1" applyFont="1" applyFill="1" applyBorder="1"/>
    <xf numFmtId="49" fontId="5" fillId="0" borderId="5" xfId="297" applyNumberFormat="1" applyFont="1" applyFill="1" applyBorder="1"/>
    <xf numFmtId="0" fontId="34" fillId="0" borderId="1" xfId="5" applyNumberFormat="1" applyFont="1" applyFill="1" applyBorder="1" applyAlignment="1">
      <alignment horizontal="left" wrapText="1"/>
    </xf>
    <xf numFmtId="0" fontId="33" fillId="0" borderId="0" xfId="0" applyNumberFormat="1" applyFont="1" applyAlignment="1">
      <alignment wrapText="1"/>
    </xf>
    <xf numFmtId="0" fontId="33" fillId="0" borderId="5" xfId="0" applyNumberFormat="1" applyFont="1" applyBorder="1" applyAlignment="1">
      <alignment wrapText="1"/>
    </xf>
    <xf numFmtId="49" fontId="4" fillId="0" borderId="5" xfId="297" applyNumberFormat="1" applyFont="1" applyFill="1" applyBorder="1"/>
    <xf numFmtId="165" fontId="28" fillId="0" borderId="5" xfId="5" applyNumberFormat="1" applyFont="1" applyFill="1" applyBorder="1" applyAlignment="1">
      <alignment horizontal="center"/>
    </xf>
    <xf numFmtId="170" fontId="73" fillId="0" borderId="5" xfId="0" applyNumberFormat="1" applyFont="1" applyFill="1" applyBorder="1" applyAlignment="1">
      <alignment horizontal="center" vertical="top" wrapText="1"/>
    </xf>
    <xf numFmtId="164" fontId="73" fillId="0" borderId="5" xfId="0" applyNumberFormat="1" applyFont="1" applyFill="1" applyBorder="1" applyAlignment="1">
      <alignment vertical="top" wrapText="1"/>
    </xf>
    <xf numFmtId="49" fontId="3" fillId="0" borderId="5" xfId="297" applyNumberFormat="1" applyFont="1" applyFill="1" applyBorder="1"/>
    <xf numFmtId="164" fontId="34" fillId="0" borderId="10" xfId="0" applyNumberFormat="1" applyFont="1" applyFill="1" applyBorder="1" applyAlignment="1">
      <alignment vertical="top" wrapText="1"/>
    </xf>
    <xf numFmtId="164" fontId="34" fillId="0" borderId="8" xfId="0" applyNumberFormat="1" applyFont="1" applyFill="1" applyBorder="1" applyAlignment="1">
      <alignment vertical="top" wrapText="1"/>
    </xf>
    <xf numFmtId="49" fontId="2" fillId="0" borderId="5" xfId="297" applyNumberFormat="1" applyFont="1" applyFill="1" applyBorder="1"/>
    <xf numFmtId="49" fontId="1" fillId="0" borderId="5" xfId="297" applyNumberFormat="1" applyFont="1" applyFill="1" applyBorder="1"/>
    <xf numFmtId="164" fontId="26" fillId="0" borderId="0" xfId="0" applyFont="1" applyFill="1" applyAlignment="1">
      <alignment horizontal="center" vertical="top" wrapText="1"/>
    </xf>
    <xf numFmtId="164" fontId="25" fillId="0" borderId="5" xfId="0" applyFont="1" applyFill="1" applyBorder="1" applyAlignment="1">
      <alignment horizontal="center" vertical="center"/>
    </xf>
    <xf numFmtId="165" fontId="25" fillId="0" borderId="5" xfId="0" applyNumberFormat="1" applyFont="1" applyFill="1" applyBorder="1" applyAlignment="1">
      <alignment horizontal="center" vertical="center"/>
    </xf>
    <xf numFmtId="165" fontId="24" fillId="0" borderId="0" xfId="0" applyNumberFormat="1" applyFont="1" applyFill="1" applyBorder="1" applyAlignment="1">
      <alignment horizontal="right" vertical="top" wrapText="1"/>
    </xf>
    <xf numFmtId="165" fontId="24" fillId="0" borderId="0" xfId="0" applyNumberFormat="1" applyFont="1" applyFill="1" applyBorder="1" applyAlignment="1">
      <alignment horizontal="right" vertical="top"/>
    </xf>
    <xf numFmtId="0" fontId="2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16" fillId="0" borderId="0" xfId="0" applyNumberFormat="1" applyFont="1" applyFill="1" applyAlignment="1">
      <alignment horizontal="center" vertical="top" wrapText="1"/>
    </xf>
    <xf numFmtId="0" fontId="17" fillId="0" borderId="1" xfId="0" applyNumberFormat="1" applyFont="1" applyFill="1" applyBorder="1" applyAlignment="1">
      <alignment horizontal="center" vertical="center" wrapText="1"/>
    </xf>
    <xf numFmtId="0" fontId="50" fillId="0" borderId="0" xfId="194" applyFont="1" applyFill="1" applyBorder="1" applyAlignment="1">
      <alignment horizontal="center" vertical="center" wrapText="1"/>
    </xf>
    <xf numFmtId="0" fontId="54" fillId="0" borderId="0" xfId="8" applyFont="1" applyFill="1" applyAlignment="1">
      <alignment horizontal="right" wrapText="1"/>
    </xf>
    <xf numFmtId="0" fontId="53" fillId="0" borderId="0" xfId="8" applyFont="1" applyFill="1" applyAlignment="1">
      <alignment horizontal="right"/>
    </xf>
    <xf numFmtId="0" fontId="50" fillId="0" borderId="5" xfId="194" applyFont="1" applyBorder="1" applyAlignment="1">
      <alignment horizontal="center" vertical="center"/>
    </xf>
    <xf numFmtId="0" fontId="51" fillId="0" borderId="5" xfId="194" applyFont="1" applyBorder="1" applyAlignment="1">
      <alignment horizontal="center" vertical="center" wrapText="1"/>
    </xf>
    <xf numFmtId="0" fontId="53" fillId="0" borderId="5" xfId="9" applyFont="1" applyBorder="1" applyAlignment="1">
      <alignment horizontal="center" vertical="center"/>
    </xf>
  </cellXfs>
  <cellStyles count="346">
    <cellStyle name="20% - Accent1" xfId="305"/>
    <cellStyle name="20% - Accent2" xfId="306"/>
    <cellStyle name="20% - Accent3" xfId="307"/>
    <cellStyle name="20% - Accent4" xfId="308"/>
    <cellStyle name="20% - Accent5" xfId="309"/>
    <cellStyle name="20% - Accent6" xfId="310"/>
    <cellStyle name="40% - Accent1" xfId="311"/>
    <cellStyle name="40% - Accent2" xfId="312"/>
    <cellStyle name="40% - Accent3" xfId="313"/>
    <cellStyle name="40% - Accent4" xfId="314"/>
    <cellStyle name="40% - Accent5" xfId="315"/>
    <cellStyle name="40% - Accent6" xfId="316"/>
    <cellStyle name="60% - Accent1" xfId="317"/>
    <cellStyle name="60% - Accent2" xfId="318"/>
    <cellStyle name="60% - Accent3" xfId="319"/>
    <cellStyle name="60% - Accent4" xfId="320"/>
    <cellStyle name="60% - Accent5" xfId="321"/>
    <cellStyle name="60% - Accent6" xfId="322"/>
    <cellStyle name="Accent1" xfId="323"/>
    <cellStyle name="Accent2" xfId="324"/>
    <cellStyle name="Accent3" xfId="325"/>
    <cellStyle name="Accent4" xfId="326"/>
    <cellStyle name="Accent5" xfId="327"/>
    <cellStyle name="Accent6" xfId="328"/>
    <cellStyle name="Bad" xfId="329"/>
    <cellStyle name="br" xfId="10"/>
    <cellStyle name="Calculation" xfId="330"/>
    <cellStyle name="Check Cell" xfId="331"/>
    <cellStyle name="col" xfId="11"/>
    <cellStyle name="Explanatory Text" xfId="332"/>
    <cellStyle name="Good" xfId="333"/>
    <cellStyle name="Heading 1" xfId="334"/>
    <cellStyle name="Heading 2" xfId="335"/>
    <cellStyle name="Heading 3" xfId="336"/>
    <cellStyle name="Heading 4" xfId="337"/>
    <cellStyle name="Input" xfId="338"/>
    <cellStyle name="Linked Cell" xfId="339"/>
    <cellStyle name="Neutral" xfId="340"/>
    <cellStyle name="Normal" xfId="12"/>
    <cellStyle name="Note" xfId="341"/>
    <cellStyle name="Output" xfId="342"/>
    <cellStyle name="style0" xfId="13"/>
    <cellStyle name="td" xfId="14"/>
    <cellStyle name="Title" xfId="343"/>
    <cellStyle name="Total" xfId="344"/>
    <cellStyle name="tr" xfId="15"/>
    <cellStyle name="Warning Text" xfId="345"/>
    <cellStyle name="xl100" xfId="16"/>
    <cellStyle name="xl101" xfId="17"/>
    <cellStyle name="xl102" xfId="18"/>
    <cellStyle name="xl103" xfId="19"/>
    <cellStyle name="xl104" xfId="20"/>
    <cellStyle name="xl105" xfId="21"/>
    <cellStyle name="xl106" xfId="22"/>
    <cellStyle name="xl107" xfId="23"/>
    <cellStyle name="xl108" xfId="24"/>
    <cellStyle name="xl109" xfId="25"/>
    <cellStyle name="xl110" xfId="26"/>
    <cellStyle name="xl111" xfId="27"/>
    <cellStyle name="xl112" xfId="28"/>
    <cellStyle name="xl113" xfId="29"/>
    <cellStyle name="xl114" xfId="30"/>
    <cellStyle name="xl115" xfId="31"/>
    <cellStyle name="xl116" xfId="32"/>
    <cellStyle name="xl117" xfId="33"/>
    <cellStyle name="xl118" xfId="34"/>
    <cellStyle name="xl119" xfId="35"/>
    <cellStyle name="xl120" xfId="36"/>
    <cellStyle name="xl121" xfId="37"/>
    <cellStyle name="xl122" xfId="38"/>
    <cellStyle name="xl123" xfId="39"/>
    <cellStyle name="xl124" xfId="40"/>
    <cellStyle name="xl125" xfId="41"/>
    <cellStyle name="xl126" xfId="42"/>
    <cellStyle name="xl127" xfId="43"/>
    <cellStyle name="xl128" xfId="44"/>
    <cellStyle name="xl129" xfId="45"/>
    <cellStyle name="xl130" xfId="46"/>
    <cellStyle name="xl131" xfId="47"/>
    <cellStyle name="xl132" xfId="48"/>
    <cellStyle name="xl133" xfId="49"/>
    <cellStyle name="xl134" xfId="50"/>
    <cellStyle name="xl135" xfId="51"/>
    <cellStyle name="xl136" xfId="52"/>
    <cellStyle name="xl137" xfId="53"/>
    <cellStyle name="xl138" xfId="54"/>
    <cellStyle name="xl139" xfId="55"/>
    <cellStyle name="xl140" xfId="56"/>
    <cellStyle name="xl141" xfId="57"/>
    <cellStyle name="xl142" xfId="58"/>
    <cellStyle name="xl143" xfId="59"/>
    <cellStyle name="xl144" xfId="60"/>
    <cellStyle name="xl145" xfId="61"/>
    <cellStyle name="xl146" xfId="62"/>
    <cellStyle name="xl147" xfId="63"/>
    <cellStyle name="xl148" xfId="64"/>
    <cellStyle name="xl149" xfId="65"/>
    <cellStyle name="xl150" xfId="66"/>
    <cellStyle name="xl151" xfId="67"/>
    <cellStyle name="xl152" xfId="68"/>
    <cellStyle name="xl153" xfId="69"/>
    <cellStyle name="xl154" xfId="70"/>
    <cellStyle name="xl155" xfId="71"/>
    <cellStyle name="xl156" xfId="72"/>
    <cellStyle name="xl157" xfId="73"/>
    <cellStyle name="xl158" xfId="74"/>
    <cellStyle name="xl159" xfId="75"/>
    <cellStyle name="xl160" xfId="76"/>
    <cellStyle name="xl161" xfId="77"/>
    <cellStyle name="xl162" xfId="78"/>
    <cellStyle name="xl163" xfId="79"/>
    <cellStyle name="xl164" xfId="80"/>
    <cellStyle name="xl165" xfId="81"/>
    <cellStyle name="xl166" xfId="82"/>
    <cellStyle name="xl167" xfId="83"/>
    <cellStyle name="xl168" xfId="84"/>
    <cellStyle name="xl169" xfId="85"/>
    <cellStyle name="xl170" xfId="86"/>
    <cellStyle name="xl171" xfId="87"/>
    <cellStyle name="xl172" xfId="88"/>
    <cellStyle name="xl173" xfId="89"/>
    <cellStyle name="xl174" xfId="90"/>
    <cellStyle name="xl175" xfId="91"/>
    <cellStyle name="xl176" xfId="92"/>
    <cellStyle name="xl177" xfId="93"/>
    <cellStyle name="xl178" xfId="94"/>
    <cellStyle name="xl179" xfId="95"/>
    <cellStyle name="xl180" xfId="96"/>
    <cellStyle name="xl181" xfId="97"/>
    <cellStyle name="xl182" xfId="98"/>
    <cellStyle name="xl183" xfId="99"/>
    <cellStyle name="xl184" xfId="100"/>
    <cellStyle name="xl185" xfId="101"/>
    <cellStyle name="xl186" xfId="102"/>
    <cellStyle name="xl187" xfId="103"/>
    <cellStyle name="xl188" xfId="104"/>
    <cellStyle name="xl189" xfId="105"/>
    <cellStyle name="xl190" xfId="106"/>
    <cellStyle name="xl191" xfId="107"/>
    <cellStyle name="xl192" xfId="108"/>
    <cellStyle name="xl193" xfId="109"/>
    <cellStyle name="xl194" xfId="110"/>
    <cellStyle name="xl195" xfId="111"/>
    <cellStyle name="xl196" xfId="112"/>
    <cellStyle name="xl197" xfId="113"/>
    <cellStyle name="xl198" xfId="114"/>
    <cellStyle name="xl21" xfId="115"/>
    <cellStyle name="xl22" xfId="116"/>
    <cellStyle name="xl23" xfId="117"/>
    <cellStyle name="xl24" xfId="118"/>
    <cellStyle name="xl25" xfId="119"/>
    <cellStyle name="xl26" xfId="120"/>
    <cellStyle name="xl27" xfId="121"/>
    <cellStyle name="xl28" xfId="122"/>
    <cellStyle name="xl29" xfId="123"/>
    <cellStyle name="xl30" xfId="124"/>
    <cellStyle name="xl31" xfId="125"/>
    <cellStyle name="xl31 2" xfId="303"/>
    <cellStyle name="xl32" xfId="126"/>
    <cellStyle name="xl33" xfId="127"/>
    <cellStyle name="xl34" xfId="128"/>
    <cellStyle name="xl35" xfId="129"/>
    <cellStyle name="xl36" xfId="130"/>
    <cellStyle name="xl37" xfId="131"/>
    <cellStyle name="xl38" xfId="132"/>
    <cellStyle name="xl39" xfId="133"/>
    <cellStyle name="xl40" xfId="134"/>
    <cellStyle name="xl41" xfId="135"/>
    <cellStyle name="xl42" xfId="136"/>
    <cellStyle name="xl43" xfId="137"/>
    <cellStyle name="xl43 2" xfId="304"/>
    <cellStyle name="xl44" xfId="138"/>
    <cellStyle name="xl45" xfId="139"/>
    <cellStyle name="xl46" xfId="140"/>
    <cellStyle name="xl47" xfId="141"/>
    <cellStyle name="xl48" xfId="142"/>
    <cellStyle name="xl49" xfId="143"/>
    <cellStyle name="xl50" xfId="144"/>
    <cellStyle name="xl51" xfId="145"/>
    <cellStyle name="xl52" xfId="146"/>
    <cellStyle name="xl53" xfId="147"/>
    <cellStyle name="xl54" xfId="148"/>
    <cellStyle name="xl55" xfId="149"/>
    <cellStyle name="xl56" xfId="150"/>
    <cellStyle name="xl57" xfId="151"/>
    <cellStyle name="xl58" xfId="152"/>
    <cellStyle name="xl59" xfId="153"/>
    <cellStyle name="xl60" xfId="154"/>
    <cellStyle name="xl61" xfId="155"/>
    <cellStyle name="xl62" xfId="156"/>
    <cellStyle name="xl63" xfId="157"/>
    <cellStyle name="xl64" xfId="158"/>
    <cellStyle name="xl65" xfId="159"/>
    <cellStyle name="xl66" xfId="160"/>
    <cellStyle name="xl67" xfId="161"/>
    <cellStyle name="xl68" xfId="162"/>
    <cellStyle name="xl69" xfId="163"/>
    <cellStyle name="xl70" xfId="164"/>
    <cellStyle name="xl71" xfId="165"/>
    <cellStyle name="xl72" xfId="166"/>
    <cellStyle name="xl73" xfId="167"/>
    <cellStyle name="xl74" xfId="168"/>
    <cellStyle name="xl75" xfId="169"/>
    <cellStyle name="xl76" xfId="170"/>
    <cellStyle name="xl77" xfId="171"/>
    <cellStyle name="xl78" xfId="172"/>
    <cellStyle name="xl79" xfId="173"/>
    <cellStyle name="xl80" xfId="174"/>
    <cellStyle name="xl81" xfId="175"/>
    <cellStyle name="xl82" xfId="176"/>
    <cellStyle name="xl83" xfId="177"/>
    <cellStyle name="xl84" xfId="178"/>
    <cellStyle name="xl85" xfId="179"/>
    <cellStyle name="xl86" xfId="180"/>
    <cellStyle name="xl87" xfId="181"/>
    <cellStyle name="xl88" xfId="182"/>
    <cellStyle name="xl89" xfId="183"/>
    <cellStyle name="xl90" xfId="184"/>
    <cellStyle name="xl91" xfId="185"/>
    <cellStyle name="xl92" xfId="186"/>
    <cellStyle name="xl93" xfId="187"/>
    <cellStyle name="xl94" xfId="188"/>
    <cellStyle name="xl95" xfId="189"/>
    <cellStyle name="xl96" xfId="190"/>
    <cellStyle name="xl97" xfId="191"/>
    <cellStyle name="xl98" xfId="192"/>
    <cellStyle name="xl99" xfId="193"/>
    <cellStyle name="Обычный" xfId="0" builtinId="0"/>
    <cellStyle name="Обычный 10" xfId="198"/>
    <cellStyle name="Обычный 11" xfId="202"/>
    <cellStyle name="Обычный 12" xfId="206"/>
    <cellStyle name="Обычный 13" xfId="208"/>
    <cellStyle name="Обычный 14" xfId="212"/>
    <cellStyle name="Обычный 15" xfId="214"/>
    <cellStyle name="Обычный 16" xfId="216"/>
    <cellStyle name="Обычный 17" xfId="218"/>
    <cellStyle name="Обычный 2" xfId="2"/>
    <cellStyle name="Обычный 2 2" xfId="5"/>
    <cellStyle name="Обычный 2 2 10" xfId="211"/>
    <cellStyle name="Обычный 2 2 11" xfId="213"/>
    <cellStyle name="Обычный 2 2 12" xfId="215"/>
    <cellStyle name="Обычный 2 2 13" xfId="217"/>
    <cellStyle name="Обычный 2 2 15" xfId="225"/>
    <cellStyle name="Обычный 2 2 16" xfId="227"/>
    <cellStyle name="Обычный 2 2 17" xfId="203"/>
    <cellStyle name="Обычный 2 2 18" xfId="209"/>
    <cellStyle name="Обычный 2 2 19" xfId="219"/>
    <cellStyle name="Обычный 2 2 20" xfId="221"/>
    <cellStyle name="Обычный 2 2 21" xfId="223"/>
    <cellStyle name="Обычный 2 2 22" xfId="230"/>
    <cellStyle name="Обычный 2 2 23" xfId="233"/>
    <cellStyle name="Обычный 2 2 24" xfId="234"/>
    <cellStyle name="Обычный 2 2 25" xfId="237"/>
    <cellStyle name="Обычный 2 2 26" xfId="239"/>
    <cellStyle name="Обычный 2 2 27" xfId="242"/>
    <cellStyle name="Обычный 2 2 28" xfId="244"/>
    <cellStyle name="Обычный 2 2 29" xfId="246"/>
    <cellStyle name="Обычный 2 2 30" xfId="249"/>
    <cellStyle name="Обычный 2 2 31" xfId="250"/>
    <cellStyle name="Обычный 2 2 32" xfId="253"/>
    <cellStyle name="Обычный 2 2 33" xfId="255"/>
    <cellStyle name="Обычный 2 2 34" xfId="257"/>
    <cellStyle name="Обычный 2 2 35" xfId="259"/>
    <cellStyle name="Обычный 2 2 36" xfId="261"/>
    <cellStyle name="Обычный 2 2 37" xfId="263"/>
    <cellStyle name="Обычный 2 2 38" xfId="265"/>
    <cellStyle name="Обычный 2 2 39" xfId="267"/>
    <cellStyle name="Обычный 2 2 40" xfId="270"/>
    <cellStyle name="Обычный 2 2 41" xfId="272"/>
    <cellStyle name="Обычный 2 2 42" xfId="274"/>
    <cellStyle name="Обычный 2 2 43" xfId="276"/>
    <cellStyle name="Обычный 2 2 44" xfId="278"/>
    <cellStyle name="Обычный 2 2 45" xfId="280"/>
    <cellStyle name="Обычный 2 2 46" xfId="282"/>
    <cellStyle name="Обычный 2 2 47" xfId="285"/>
    <cellStyle name="Обычный 2 2 48" xfId="286"/>
    <cellStyle name="Обычный 2 2 49" xfId="288"/>
    <cellStyle name="Обычный 2 2 5" xfId="199"/>
    <cellStyle name="Обычный 2 2 50" xfId="290"/>
    <cellStyle name="Обычный 2 2 51" xfId="292"/>
    <cellStyle name="Обычный 2 2 52" xfId="295"/>
    <cellStyle name="Обычный 2 2 53" xfId="196"/>
    <cellStyle name="Обычный 2 2 55" xfId="226"/>
    <cellStyle name="Обычный 2 2 56" xfId="229"/>
    <cellStyle name="Обычный 2 2 57" xfId="236"/>
    <cellStyle name="Обычный 2 2 58" xfId="241"/>
    <cellStyle name="Обычный 2 2 6" xfId="197"/>
    <cellStyle name="Обычный 2 2 60" xfId="252"/>
    <cellStyle name="Обычный 2 2 61" xfId="271"/>
    <cellStyle name="Обычный 2 2 62" xfId="293"/>
    <cellStyle name="Обычный 2 2 7" xfId="201"/>
    <cellStyle name="Обычный 2 2 8" xfId="205"/>
    <cellStyle name="Обычный 2 2 9" xfId="207"/>
    <cellStyle name="Обычный 2 3" xfId="9"/>
    <cellStyle name="Обычный 20" xfId="228"/>
    <cellStyle name="Обычный 21" xfId="204"/>
    <cellStyle name="Обычный 22" xfId="210"/>
    <cellStyle name="Обычный 23" xfId="220"/>
    <cellStyle name="Обычный 24" xfId="222"/>
    <cellStyle name="Обычный 25" xfId="224"/>
    <cellStyle name="Обычный 26" xfId="231"/>
    <cellStyle name="Обычный 27" xfId="232"/>
    <cellStyle name="Обычный 28" xfId="235"/>
    <cellStyle name="Обычный 29" xfId="238"/>
    <cellStyle name="Обычный 3" xfId="4"/>
    <cellStyle name="Обычный 30" xfId="240"/>
    <cellStyle name="Обычный 31" xfId="243"/>
    <cellStyle name="Обычный 32" xfId="245"/>
    <cellStyle name="Обычный 33" xfId="247"/>
    <cellStyle name="Обычный 34" xfId="248"/>
    <cellStyle name="Обычный 35" xfId="251"/>
    <cellStyle name="Обычный 36" xfId="254"/>
    <cellStyle name="Обычный 37" xfId="256"/>
    <cellStyle name="Обычный 38" xfId="258"/>
    <cellStyle name="Обычный 39" xfId="260"/>
    <cellStyle name="Обычный 4" xfId="7"/>
    <cellStyle name="Обычный 4 2" xfId="301"/>
    <cellStyle name="Обычный 40" xfId="262"/>
    <cellStyle name="Обычный 41" xfId="264"/>
    <cellStyle name="Обычный 42" xfId="266"/>
    <cellStyle name="Обычный 43" xfId="268"/>
    <cellStyle name="Обычный 44" xfId="269"/>
    <cellStyle name="Обычный 45" xfId="273"/>
    <cellStyle name="Обычный 46" xfId="275"/>
    <cellStyle name="Обычный 47" xfId="277"/>
    <cellStyle name="Обычный 48" xfId="279"/>
    <cellStyle name="Обычный 49" xfId="281"/>
    <cellStyle name="Обычный 5" xfId="8"/>
    <cellStyle name="Обычный 5 2" xfId="302"/>
    <cellStyle name="Обычный 50" xfId="283"/>
    <cellStyle name="Обычный 51" xfId="284"/>
    <cellStyle name="Обычный 52" xfId="287"/>
    <cellStyle name="Обычный 53" xfId="289"/>
    <cellStyle name="Обычный 54" xfId="291"/>
    <cellStyle name="Обычный 55" xfId="294"/>
    <cellStyle name="Обычный 56" xfId="296"/>
    <cellStyle name="Обычный 6" xfId="298"/>
    <cellStyle name="Обычный 7" xfId="6"/>
    <cellStyle name="Обычный 7 2" xfId="300"/>
    <cellStyle name="Обычный 8" xfId="297"/>
    <cellStyle name="Обычный 9" xfId="200"/>
    <cellStyle name="Обычный_З_15_Приложение 16 - Источники дефицита" xfId="194"/>
    <cellStyle name="Стиль 1" xfId="1"/>
    <cellStyle name="Финансовый" xfId="3" builtinId="3"/>
    <cellStyle name="Финансовый 2" xfId="195"/>
    <cellStyle name="Финансовый 3" xfId="299"/>
  </cellStyles>
  <dxfs count="26"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43;&#1088;&#1072;&#1095;&#1077;&#1074;&#1072;/&#1056;&#1077;&#1096;&#1077;&#1085;&#1080;&#1077;%20&#1089;&#1087;%20&#1043;&#1088;&#1072;&#1095;&#1077;&#1074;&#1072;/&#1055;&#1103;&#1090;&#1080;&#1085;&#1072;%20&#1089;%20&#1089;/&#1056;&#1077;&#1096;&#1077;&#1085;&#1080;&#1077;%20&#1086;&#1073;%20&#1080;&#1089;&#1087;&#1086;&#1083;&#1085;&#1077;&#1085;&#1080;&#1080;%202021%20&#1075;&#1086;&#1076;/&#1055;&#1088;&#1080;&#1083;&#1086;&#1078;&#1077;&#1085;&#1080;&#1077;%202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Приложение 2"/>
    </sheetNames>
    <sheetDataSet>
      <sheetData sheetId="0">
        <row r="76">
          <cell r="A76" t="str">
            <v>Муниципальная программа «Комплексное развитие транспортной инфраструктуры Пятинского сельского поселения Ромодановского муниципального района Республики Мордовия на 2018- 2030 года"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4" Type="http://schemas.openxmlformats.org/officeDocument/2006/relationships/printerSettings" Target="../printerSettings/printerSettings1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8"/>
  <sheetViews>
    <sheetView view="pageBreakPreview" zoomScaleSheetLayoutView="100" workbookViewId="0">
      <selection activeCell="B5" sqref="B5"/>
    </sheetView>
  </sheetViews>
  <sheetFormatPr defaultRowHeight="12.75"/>
  <cols>
    <col min="1" max="1" width="24.33203125" style="7" customWidth="1"/>
    <col min="2" max="2" width="61.5" style="10" customWidth="1"/>
    <col min="3" max="3" width="16.6640625" style="10" customWidth="1"/>
    <col min="4" max="4" width="16" style="10" customWidth="1"/>
    <col min="5" max="5" width="16.5" style="8" customWidth="1"/>
    <col min="6" max="6" width="13.83203125" style="8" customWidth="1"/>
    <col min="7" max="7" width="17" style="9" customWidth="1"/>
    <col min="8" max="8" width="13.83203125" style="10" bestFit="1" customWidth="1"/>
    <col min="9" max="9" width="12.5" style="10" bestFit="1" customWidth="1"/>
    <col min="10" max="16384" width="9.33203125" style="10"/>
  </cols>
  <sheetData>
    <row r="1" spans="1:8" ht="15" customHeight="1">
      <c r="B1" s="6"/>
      <c r="C1" s="180" t="s">
        <v>225</v>
      </c>
      <c r="D1" s="181"/>
      <c r="E1" s="181"/>
    </row>
    <row r="2" spans="1:8" ht="15">
      <c r="B2" s="6"/>
      <c r="C2" s="181"/>
      <c r="D2" s="181"/>
      <c r="E2" s="181"/>
    </row>
    <row r="3" spans="1:8" ht="15">
      <c r="B3" s="6"/>
      <c r="C3" s="181"/>
      <c r="D3" s="181"/>
      <c r="E3" s="181"/>
    </row>
    <row r="4" spans="1:8" ht="33.75" customHeight="1">
      <c r="B4" s="6"/>
      <c r="C4" s="181"/>
      <c r="D4" s="181"/>
      <c r="E4" s="181"/>
    </row>
    <row r="5" spans="1:8" ht="57.75" customHeight="1">
      <c r="C5" s="181"/>
      <c r="D5" s="181"/>
      <c r="E5" s="181"/>
    </row>
    <row r="6" spans="1:8" ht="63" customHeight="1">
      <c r="A6" s="177" t="s">
        <v>157</v>
      </c>
      <c r="B6" s="177"/>
      <c r="C6" s="177"/>
      <c r="D6" s="177"/>
      <c r="E6" s="177"/>
    </row>
    <row r="7" spans="1:8">
      <c r="A7" s="11"/>
      <c r="B7" s="12"/>
      <c r="C7" s="12"/>
      <c r="D7" s="12"/>
      <c r="E7" s="13" t="s">
        <v>1</v>
      </c>
    </row>
    <row r="8" spans="1:8" s="16" customFormat="1">
      <c r="A8" s="178" t="s">
        <v>23</v>
      </c>
      <c r="B8" s="178" t="s">
        <v>2</v>
      </c>
      <c r="C8" s="179" t="s">
        <v>7</v>
      </c>
      <c r="D8" s="179"/>
      <c r="E8" s="179"/>
      <c r="F8" s="14"/>
      <c r="G8" s="15"/>
    </row>
    <row r="9" spans="1:8" s="16" customFormat="1" ht="16.5" customHeight="1">
      <c r="A9" s="178"/>
      <c r="B9" s="178"/>
      <c r="C9" s="24" t="s">
        <v>26</v>
      </c>
      <c r="D9" s="24" t="s">
        <v>27</v>
      </c>
      <c r="E9" s="24" t="s">
        <v>28</v>
      </c>
      <c r="F9" s="14"/>
      <c r="G9" s="15"/>
      <c r="H9" s="14"/>
    </row>
    <row r="10" spans="1:8" s="18" customFormat="1">
      <c r="A10" s="17">
        <v>1</v>
      </c>
      <c r="B10" s="17">
        <v>2</v>
      </c>
      <c r="C10" s="17" t="s">
        <v>10</v>
      </c>
      <c r="D10" s="17" t="s">
        <v>11</v>
      </c>
      <c r="E10" s="17" t="s">
        <v>12</v>
      </c>
      <c r="F10" s="14"/>
      <c r="G10" s="15"/>
    </row>
    <row r="11" spans="1:8" s="21" customFormat="1" ht="15.75">
      <c r="A11" s="127" t="s">
        <v>29</v>
      </c>
      <c r="B11" s="130" t="s">
        <v>30</v>
      </c>
      <c r="C11" s="153">
        <f>C13+C21+C26+C19</f>
        <v>973.5</v>
      </c>
      <c r="D11" s="27">
        <f>D13+D21+D26</f>
        <v>359.6</v>
      </c>
      <c r="E11" s="27">
        <f>E13+E21+E26</f>
        <v>362.8</v>
      </c>
      <c r="F11" s="19"/>
      <c r="G11" s="20"/>
    </row>
    <row r="12" spans="1:8" s="21" customFormat="1" ht="30">
      <c r="A12" s="128" t="s">
        <v>31</v>
      </c>
      <c r="B12" s="131" t="s">
        <v>32</v>
      </c>
      <c r="C12" s="154">
        <f>C11</f>
        <v>973.5</v>
      </c>
      <c r="D12" s="25">
        <f>D11</f>
        <v>359.6</v>
      </c>
      <c r="E12" s="25">
        <f>E11</f>
        <v>362.8</v>
      </c>
      <c r="F12" s="19"/>
      <c r="G12" s="20"/>
    </row>
    <row r="13" spans="1:8" s="21" customFormat="1" ht="28.5">
      <c r="A13" s="129" t="s">
        <v>129</v>
      </c>
      <c r="B13" s="132" t="s">
        <v>144</v>
      </c>
      <c r="C13" s="154">
        <f>C14+C16</f>
        <v>462.9</v>
      </c>
      <c r="D13" s="25">
        <f t="shared" ref="D13:E13" si="0">D14+D16</f>
        <v>0</v>
      </c>
      <c r="E13" s="25">
        <f t="shared" si="0"/>
        <v>0</v>
      </c>
      <c r="F13" s="19"/>
      <c r="G13" s="20"/>
    </row>
    <row r="14" spans="1:8" s="21" customFormat="1" ht="15.75">
      <c r="A14" s="133" t="s">
        <v>130</v>
      </c>
      <c r="B14" s="134" t="s">
        <v>145</v>
      </c>
      <c r="C14" s="155">
        <f>C15</f>
        <v>0</v>
      </c>
      <c r="D14" s="26">
        <f>D15</f>
        <v>0</v>
      </c>
      <c r="E14" s="26">
        <f>E15</f>
        <v>0</v>
      </c>
      <c r="F14" s="19"/>
      <c r="G14" s="20"/>
    </row>
    <row r="15" spans="1:8" s="21" customFormat="1" ht="45">
      <c r="A15" s="135" t="s">
        <v>171</v>
      </c>
      <c r="B15" s="136" t="s">
        <v>170</v>
      </c>
      <c r="C15" s="155"/>
      <c r="D15" s="26"/>
      <c r="E15" s="26"/>
      <c r="F15" s="19"/>
      <c r="G15" s="20"/>
    </row>
    <row r="16" spans="1:8" s="21" customFormat="1" ht="30">
      <c r="A16" s="133" t="s">
        <v>131</v>
      </c>
      <c r="B16" s="134" t="s">
        <v>146</v>
      </c>
      <c r="C16" s="155">
        <f>C17</f>
        <v>462.9</v>
      </c>
      <c r="D16" s="26">
        <f>D17</f>
        <v>0</v>
      </c>
      <c r="E16" s="26">
        <f>E17</f>
        <v>0</v>
      </c>
      <c r="F16" s="19"/>
      <c r="G16" s="20"/>
    </row>
    <row r="17" spans="1:7" s="21" customFormat="1" ht="30">
      <c r="A17" s="135" t="s">
        <v>132</v>
      </c>
      <c r="B17" s="136" t="s">
        <v>147</v>
      </c>
      <c r="C17" s="155">
        <v>462.9</v>
      </c>
      <c r="D17" s="26"/>
      <c r="E17" s="26"/>
      <c r="F17" s="19"/>
      <c r="G17" s="20"/>
    </row>
    <row r="18" spans="1:7" s="21" customFormat="1" ht="30">
      <c r="A18" s="137" t="s">
        <v>133</v>
      </c>
      <c r="B18" s="138" t="s">
        <v>148</v>
      </c>
      <c r="C18" s="26">
        <f>+C19</f>
        <v>216.7</v>
      </c>
      <c r="D18" s="26">
        <f>+D19</f>
        <v>0</v>
      </c>
      <c r="E18" s="26">
        <f>+E19</f>
        <v>0</v>
      </c>
      <c r="F18" s="19"/>
      <c r="G18" s="20"/>
    </row>
    <row r="19" spans="1:7" s="21" customFormat="1" ht="15.75">
      <c r="A19" s="133" t="s">
        <v>134</v>
      </c>
      <c r="B19" s="134" t="s">
        <v>33</v>
      </c>
      <c r="C19" s="26">
        <f>C20</f>
        <v>216.7</v>
      </c>
      <c r="D19" s="26">
        <f>D20</f>
        <v>0</v>
      </c>
      <c r="E19" s="26">
        <f>E20</f>
        <v>0</v>
      </c>
      <c r="F19" s="19"/>
      <c r="G19" s="20"/>
    </row>
    <row r="20" spans="1:7" s="21" customFormat="1" ht="15.75">
      <c r="A20" s="135" t="s">
        <v>135</v>
      </c>
      <c r="B20" s="136" t="s">
        <v>149</v>
      </c>
      <c r="C20" s="26">
        <v>216.7</v>
      </c>
      <c r="D20" s="26"/>
      <c r="E20" s="26"/>
      <c r="F20" s="19"/>
      <c r="G20" s="20"/>
    </row>
    <row r="21" spans="1:7" s="21" customFormat="1" ht="30">
      <c r="A21" s="137" t="s">
        <v>136</v>
      </c>
      <c r="B21" s="138" t="s">
        <v>150</v>
      </c>
      <c r="C21" s="26">
        <f>C22+C24</f>
        <v>95.6</v>
      </c>
      <c r="D21" s="26">
        <f t="shared" ref="D21:E21" si="1">D22+D24</f>
        <v>93.1</v>
      </c>
      <c r="E21" s="26">
        <f t="shared" si="1"/>
        <v>96.3</v>
      </c>
      <c r="F21" s="19"/>
      <c r="G21" s="20"/>
    </row>
    <row r="22" spans="1:7" s="21" customFormat="1" ht="45">
      <c r="A22" s="133" t="s">
        <v>137</v>
      </c>
      <c r="B22" s="134" t="s">
        <v>151</v>
      </c>
      <c r="C22" s="26">
        <f>C23</f>
        <v>0.3</v>
      </c>
      <c r="D22" s="26">
        <f>D23</f>
        <v>0.3</v>
      </c>
      <c r="E22" s="26">
        <f>E23</f>
        <v>0.3</v>
      </c>
      <c r="F22" s="19"/>
      <c r="G22" s="20"/>
    </row>
    <row r="23" spans="1:7" s="21" customFormat="1" ht="45">
      <c r="A23" s="135" t="s">
        <v>138</v>
      </c>
      <c r="B23" s="136" t="s">
        <v>152</v>
      </c>
      <c r="C23" s="26">
        <v>0.3</v>
      </c>
      <c r="D23" s="26">
        <v>0.3</v>
      </c>
      <c r="E23" s="26">
        <v>0.3</v>
      </c>
      <c r="F23" s="19"/>
      <c r="G23" s="20"/>
    </row>
    <row r="24" spans="1:7" s="21" customFormat="1" ht="45">
      <c r="A24" s="133" t="s">
        <v>139</v>
      </c>
      <c r="B24" s="134" t="s">
        <v>215</v>
      </c>
      <c r="C24" s="26">
        <f>C25</f>
        <v>95.3</v>
      </c>
      <c r="D24" s="26">
        <f>D25</f>
        <v>92.8</v>
      </c>
      <c r="E24" s="26">
        <f>E25</f>
        <v>96</v>
      </c>
      <c r="F24" s="19"/>
      <c r="G24" s="20"/>
    </row>
    <row r="25" spans="1:7" s="21" customFormat="1" ht="60">
      <c r="A25" s="135" t="s">
        <v>140</v>
      </c>
      <c r="B25" s="136" t="s">
        <v>216</v>
      </c>
      <c r="C25" s="26">
        <v>95.3</v>
      </c>
      <c r="D25" s="26">
        <v>92.8</v>
      </c>
      <c r="E25" s="26">
        <v>96</v>
      </c>
      <c r="F25" s="19"/>
      <c r="G25" s="20"/>
    </row>
    <row r="26" spans="1:7" s="21" customFormat="1" ht="15.75">
      <c r="A26" s="139" t="s">
        <v>141</v>
      </c>
      <c r="B26" s="140" t="s">
        <v>35</v>
      </c>
      <c r="C26" s="26">
        <f>C27</f>
        <v>198.3</v>
      </c>
      <c r="D26" s="26">
        <f>D27</f>
        <v>266.5</v>
      </c>
      <c r="E26" s="26">
        <f>E27</f>
        <v>266.5</v>
      </c>
      <c r="F26" s="19"/>
      <c r="G26" s="20"/>
    </row>
    <row r="27" spans="1:7" s="21" customFormat="1" ht="62.25" customHeight="1">
      <c r="A27" s="133" t="s">
        <v>142</v>
      </c>
      <c r="B27" s="134" t="s">
        <v>172</v>
      </c>
      <c r="C27" s="26">
        <f>C28</f>
        <v>198.3</v>
      </c>
      <c r="D27" s="26">
        <f t="shared" ref="D27:E27" si="2">D28</f>
        <v>266.5</v>
      </c>
      <c r="E27" s="26">
        <f t="shared" si="2"/>
        <v>266.5</v>
      </c>
      <c r="F27" s="19"/>
      <c r="G27" s="20"/>
    </row>
    <row r="28" spans="1:7" s="21" customFormat="1" ht="75">
      <c r="A28" s="135" t="s">
        <v>143</v>
      </c>
      <c r="B28" s="136" t="s">
        <v>173</v>
      </c>
      <c r="C28" s="26">
        <v>198.3</v>
      </c>
      <c r="D28" s="26">
        <v>266.5</v>
      </c>
      <c r="E28" s="26">
        <v>266.5</v>
      </c>
      <c r="F28" s="19"/>
      <c r="G28" s="20"/>
    </row>
  </sheetData>
  <customSheetViews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3"/>
    </customSheetView>
  </customSheetViews>
  <mergeCells count="5">
    <mergeCell ref="A6:E6"/>
    <mergeCell ref="A8:A9"/>
    <mergeCell ref="B8:B9"/>
    <mergeCell ref="C8:E8"/>
    <mergeCell ref="C1:E5"/>
  </mergeCells>
  <conditionalFormatting sqref="C1">
    <cfRule type="expression" dxfId="25" priority="2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46"/>
  <sheetViews>
    <sheetView view="pageBreakPreview" zoomScaleSheetLayoutView="100" workbookViewId="0">
      <selection activeCell="A2" sqref="A2:L2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145.5" customHeight="1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82" t="s">
        <v>226</v>
      </c>
      <c r="J1" s="183"/>
      <c r="K1" s="183"/>
      <c r="L1" s="183"/>
    </row>
    <row r="2" spans="1:12" ht="66" customHeight="1">
      <c r="A2" s="184" t="s">
        <v>158</v>
      </c>
      <c r="B2" s="184"/>
      <c r="C2" s="184"/>
      <c r="D2" s="184"/>
      <c r="E2" s="184"/>
      <c r="F2" s="184"/>
      <c r="G2" s="184"/>
      <c r="H2" s="184"/>
      <c r="I2" s="184"/>
      <c r="J2" s="184"/>
      <c r="K2" s="184"/>
      <c r="L2" s="184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83" t="s">
        <v>1</v>
      </c>
      <c r="J3" s="183"/>
      <c r="K3" s="183"/>
      <c r="L3" s="183"/>
    </row>
    <row r="4" spans="1:12" ht="19.899999999999999" customHeight="1">
      <c r="A4" s="185" t="s">
        <v>2</v>
      </c>
      <c r="B4" s="185" t="s">
        <v>21</v>
      </c>
      <c r="C4" s="185" t="s">
        <v>3</v>
      </c>
      <c r="D4" s="185" t="s">
        <v>4</v>
      </c>
      <c r="E4" s="185" t="s">
        <v>5</v>
      </c>
      <c r="F4" s="185"/>
      <c r="G4" s="185"/>
      <c r="H4" s="185"/>
      <c r="I4" s="185" t="s">
        <v>6</v>
      </c>
      <c r="J4" s="185" t="s">
        <v>7</v>
      </c>
      <c r="K4" s="185"/>
      <c r="L4" s="185"/>
    </row>
    <row r="5" spans="1:12" ht="16.350000000000001" customHeight="1">
      <c r="A5" s="185" t="s">
        <v>0</v>
      </c>
      <c r="B5" s="185" t="s">
        <v>0</v>
      </c>
      <c r="C5" s="185" t="s">
        <v>0</v>
      </c>
      <c r="D5" s="185" t="s">
        <v>0</v>
      </c>
      <c r="E5" s="185" t="s">
        <v>0</v>
      </c>
      <c r="F5" s="185"/>
      <c r="G5" s="185"/>
      <c r="H5" s="185"/>
      <c r="I5" s="185" t="s">
        <v>0</v>
      </c>
      <c r="J5" s="23" t="s">
        <v>26</v>
      </c>
      <c r="K5" s="23" t="s">
        <v>27</v>
      </c>
      <c r="L5" s="23" t="s">
        <v>28</v>
      </c>
    </row>
    <row r="6" spans="1:12" ht="14.45" customHeight="1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14.45" customHeight="1">
      <c r="A7" s="28" t="s">
        <v>19</v>
      </c>
      <c r="B7" s="29"/>
      <c r="C7" s="29"/>
      <c r="D7" s="29"/>
      <c r="E7" s="5" t="s">
        <v>0</v>
      </c>
      <c r="F7" s="5" t="s">
        <v>0</v>
      </c>
      <c r="G7" s="5" t="s">
        <v>0</v>
      </c>
      <c r="H7" s="5" t="s">
        <v>0</v>
      </c>
      <c r="I7" s="29" t="s">
        <v>0</v>
      </c>
      <c r="J7" s="38">
        <f>J8</f>
        <v>4883.5999999999995</v>
      </c>
      <c r="K7" s="38">
        <f t="shared" ref="K7:L7" si="0">K8</f>
        <v>1495.8</v>
      </c>
      <c r="L7" s="38">
        <f t="shared" si="0"/>
        <v>1529.2</v>
      </c>
    </row>
    <row r="8" spans="1:12" ht="71.25">
      <c r="A8" s="30" t="s">
        <v>174</v>
      </c>
      <c r="B8" s="31" t="s">
        <v>154</v>
      </c>
      <c r="C8" s="31"/>
      <c r="D8" s="31"/>
      <c r="E8" s="5"/>
      <c r="F8" s="5"/>
      <c r="G8" s="5"/>
      <c r="H8" s="5"/>
      <c r="I8" s="39"/>
      <c r="J8" s="42">
        <f>J9+J53+J63+J77+J104</f>
        <v>4883.5999999999995</v>
      </c>
      <c r="K8" s="42">
        <f>K9+K53+K63+K77+K104+K111</f>
        <v>1495.8</v>
      </c>
      <c r="L8" s="42">
        <f>L9+L53+L63+L77+L104+L111</f>
        <v>1529.2</v>
      </c>
    </row>
    <row r="9" spans="1:12" ht="28.5">
      <c r="A9" s="30" t="s">
        <v>36</v>
      </c>
      <c r="B9" s="32" t="s">
        <v>154</v>
      </c>
      <c r="C9" s="121" t="s">
        <v>37</v>
      </c>
      <c r="D9" s="32"/>
      <c r="E9" s="45"/>
      <c r="F9" s="45"/>
      <c r="G9" s="45"/>
      <c r="H9" s="45"/>
      <c r="I9" s="41"/>
      <c r="J9" s="40">
        <f>J10+J19+J38+J44</f>
        <v>2125</v>
      </c>
      <c r="K9" s="40">
        <f>K10+K19+K38</f>
        <v>757.5</v>
      </c>
      <c r="L9" s="40">
        <f>L10+L19+L38</f>
        <v>751.2</v>
      </c>
    </row>
    <row r="10" spans="1:12" ht="60">
      <c r="A10" s="33" t="s">
        <v>38</v>
      </c>
      <c r="B10" s="32" t="s">
        <v>154</v>
      </c>
      <c r="C10" s="121" t="s">
        <v>37</v>
      </c>
      <c r="D10" s="121" t="s">
        <v>39</v>
      </c>
      <c r="E10" s="45"/>
      <c r="F10" s="45"/>
      <c r="G10" s="45"/>
      <c r="H10" s="45"/>
      <c r="I10" s="32"/>
      <c r="J10" s="51">
        <f>J11+J16</f>
        <v>491.2</v>
      </c>
      <c r="K10" s="42">
        <f>K11</f>
        <v>217</v>
      </c>
      <c r="L10" s="42">
        <f>L11</f>
        <v>210.7</v>
      </c>
    </row>
    <row r="11" spans="1:12" ht="75">
      <c r="A11" s="124" t="s">
        <v>203</v>
      </c>
      <c r="B11" s="32" t="s">
        <v>154</v>
      </c>
      <c r="C11" s="32" t="s">
        <v>37</v>
      </c>
      <c r="D11" s="32" t="s">
        <v>39</v>
      </c>
      <c r="E11" s="44">
        <v>65</v>
      </c>
      <c r="F11" s="44">
        <v>0</v>
      </c>
      <c r="G11" s="44"/>
      <c r="H11" s="44"/>
      <c r="I11" s="32"/>
      <c r="J11" s="42">
        <f t="shared" ref="J11:J13" si="1">J12</f>
        <v>449.3</v>
      </c>
      <c r="K11" s="42">
        <f t="shared" ref="K11:L13" si="2">K12</f>
        <v>217</v>
      </c>
      <c r="L11" s="42">
        <f t="shared" si="2"/>
        <v>210.7</v>
      </c>
    </row>
    <row r="12" spans="1:12" ht="15">
      <c r="A12" s="33" t="s">
        <v>40</v>
      </c>
      <c r="B12" s="32" t="s">
        <v>154</v>
      </c>
      <c r="C12" s="32" t="s">
        <v>37</v>
      </c>
      <c r="D12" s="32" t="s">
        <v>39</v>
      </c>
      <c r="E12" s="44">
        <v>65</v>
      </c>
      <c r="F12" s="44">
        <v>1</v>
      </c>
      <c r="G12" s="44"/>
      <c r="H12" s="44"/>
      <c r="I12" s="32"/>
      <c r="J12" s="42">
        <f t="shared" si="1"/>
        <v>449.3</v>
      </c>
      <c r="K12" s="42">
        <f t="shared" si="2"/>
        <v>217</v>
      </c>
      <c r="L12" s="42">
        <f t="shared" si="2"/>
        <v>210.7</v>
      </c>
    </row>
    <row r="13" spans="1:12" ht="33" customHeight="1">
      <c r="A13" s="33" t="s">
        <v>41</v>
      </c>
      <c r="B13" s="32" t="s">
        <v>154</v>
      </c>
      <c r="C13" s="32" t="s">
        <v>37</v>
      </c>
      <c r="D13" s="32" t="s">
        <v>39</v>
      </c>
      <c r="E13" s="44">
        <v>65</v>
      </c>
      <c r="F13" s="44">
        <v>1</v>
      </c>
      <c r="G13" s="44" t="s">
        <v>65</v>
      </c>
      <c r="H13" s="44" t="s">
        <v>76</v>
      </c>
      <c r="I13" s="32"/>
      <c r="J13" s="42">
        <f t="shared" si="1"/>
        <v>449.3</v>
      </c>
      <c r="K13" s="42">
        <f t="shared" si="2"/>
        <v>217</v>
      </c>
      <c r="L13" s="42">
        <f t="shared" si="2"/>
        <v>210.7</v>
      </c>
    </row>
    <row r="14" spans="1:12" ht="124.5" customHeight="1">
      <c r="A14" s="33" t="s">
        <v>42</v>
      </c>
      <c r="B14" s="32" t="s">
        <v>154</v>
      </c>
      <c r="C14" s="32" t="s">
        <v>37</v>
      </c>
      <c r="D14" s="32" t="s">
        <v>39</v>
      </c>
      <c r="E14" s="44">
        <v>65</v>
      </c>
      <c r="F14" s="44">
        <v>1</v>
      </c>
      <c r="G14" s="44" t="s">
        <v>65</v>
      </c>
      <c r="H14" s="44" t="s">
        <v>76</v>
      </c>
      <c r="I14" s="32" t="s">
        <v>67</v>
      </c>
      <c r="J14" s="42">
        <f>J15</f>
        <v>449.3</v>
      </c>
      <c r="K14" s="42">
        <f>K15</f>
        <v>217</v>
      </c>
      <c r="L14" s="42">
        <f>L15</f>
        <v>210.7</v>
      </c>
    </row>
    <row r="15" spans="1:12" ht="45">
      <c r="A15" s="33" t="s">
        <v>43</v>
      </c>
      <c r="B15" s="32" t="s">
        <v>154</v>
      </c>
      <c r="C15" s="32" t="s">
        <v>37</v>
      </c>
      <c r="D15" s="32" t="s">
        <v>39</v>
      </c>
      <c r="E15" s="44">
        <v>65</v>
      </c>
      <c r="F15" s="44">
        <v>1</v>
      </c>
      <c r="G15" s="44" t="s">
        <v>65</v>
      </c>
      <c r="H15" s="44" t="s">
        <v>76</v>
      </c>
      <c r="I15" s="32" t="s">
        <v>68</v>
      </c>
      <c r="J15" s="42">
        <v>449.3</v>
      </c>
      <c r="K15" s="42">
        <v>217</v>
      </c>
      <c r="L15" s="42">
        <v>210.7</v>
      </c>
    </row>
    <row r="16" spans="1:12" ht="90">
      <c r="A16" s="33" t="s">
        <v>186</v>
      </c>
      <c r="B16" s="32" t="s">
        <v>154</v>
      </c>
      <c r="C16" s="32" t="s">
        <v>37</v>
      </c>
      <c r="D16" s="32" t="s">
        <v>39</v>
      </c>
      <c r="E16" s="44" t="s">
        <v>165</v>
      </c>
      <c r="F16" s="44" t="s">
        <v>8</v>
      </c>
      <c r="G16" s="44" t="s">
        <v>65</v>
      </c>
      <c r="H16" s="44" t="s">
        <v>185</v>
      </c>
      <c r="I16" s="32"/>
      <c r="J16" s="42">
        <f>J17</f>
        <v>41.9</v>
      </c>
      <c r="K16" s="42"/>
      <c r="L16" s="42"/>
    </row>
    <row r="17" spans="1:12" ht="121.5" customHeight="1">
      <c r="A17" s="33" t="str">
        <f>A14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7" s="32" t="s">
        <v>154</v>
      </c>
      <c r="C17" s="32" t="s">
        <v>37</v>
      </c>
      <c r="D17" s="32" t="s">
        <v>39</v>
      </c>
      <c r="E17" s="44" t="s">
        <v>165</v>
      </c>
      <c r="F17" s="44" t="s">
        <v>8</v>
      </c>
      <c r="G17" s="44" t="s">
        <v>65</v>
      </c>
      <c r="H17" s="44" t="s">
        <v>185</v>
      </c>
      <c r="I17" s="32" t="s">
        <v>67</v>
      </c>
      <c r="J17" s="42">
        <f>J18</f>
        <v>41.9</v>
      </c>
      <c r="K17" s="42"/>
      <c r="L17" s="42"/>
    </row>
    <row r="18" spans="1:12" ht="50.25" customHeight="1">
      <c r="A18" s="33" t="str">
        <f>A15</f>
        <v>Расходы на выплаты персоналу государственных (муниципальных) органов</v>
      </c>
      <c r="B18" s="32" t="s">
        <v>154</v>
      </c>
      <c r="C18" s="32" t="s">
        <v>37</v>
      </c>
      <c r="D18" s="32" t="s">
        <v>39</v>
      </c>
      <c r="E18" s="44" t="s">
        <v>165</v>
      </c>
      <c r="F18" s="44" t="s">
        <v>8</v>
      </c>
      <c r="G18" s="44" t="s">
        <v>65</v>
      </c>
      <c r="H18" s="44" t="s">
        <v>185</v>
      </c>
      <c r="I18" s="32" t="s">
        <v>68</v>
      </c>
      <c r="J18" s="42">
        <v>41.9</v>
      </c>
      <c r="K18" s="42"/>
      <c r="L18" s="42"/>
    </row>
    <row r="19" spans="1:12" ht="89.25" customHeight="1">
      <c r="A19" s="33" t="s">
        <v>44</v>
      </c>
      <c r="B19" s="32" t="s">
        <v>154</v>
      </c>
      <c r="C19" s="121" t="s">
        <v>37</v>
      </c>
      <c r="D19" s="121" t="s">
        <v>45</v>
      </c>
      <c r="E19" s="44"/>
      <c r="F19" s="44"/>
      <c r="G19" s="44"/>
      <c r="H19" s="44"/>
      <c r="I19" s="41"/>
      <c r="J19" s="51">
        <f>J20+J33+J25</f>
        <v>1574</v>
      </c>
      <c r="K19" s="51">
        <f>K20+K33</f>
        <v>535.5</v>
      </c>
      <c r="L19" s="51">
        <f>L20+L33</f>
        <v>535.5</v>
      </c>
    </row>
    <row r="20" spans="1:12" ht="76.5" customHeight="1">
      <c r="A20" s="33" t="str">
        <f>A11</f>
        <v>Обеспечение деятельности   администрации Пятинского сельского поселения Ромодановского  муниципального района Республики Мордовия</v>
      </c>
      <c r="B20" s="32" t="s">
        <v>154</v>
      </c>
      <c r="C20" s="141" t="s">
        <v>37</v>
      </c>
      <c r="D20" s="141" t="s">
        <v>45</v>
      </c>
      <c r="E20" s="44">
        <v>65</v>
      </c>
      <c r="F20" s="44">
        <v>0</v>
      </c>
      <c r="G20" s="44"/>
      <c r="H20" s="44"/>
      <c r="I20" s="41"/>
      <c r="J20" s="42">
        <f t="shared" ref="J20" si="3">J21</f>
        <v>1514.4</v>
      </c>
      <c r="K20" s="42">
        <f t="shared" ref="K20:L20" si="4">K21</f>
        <v>535.20000000000005</v>
      </c>
      <c r="L20" s="42">
        <f t="shared" si="4"/>
        <v>535.20000000000005</v>
      </c>
    </row>
    <row r="21" spans="1:12" ht="47.25" customHeight="1">
      <c r="A21" s="124" t="s">
        <v>204</v>
      </c>
      <c r="B21" s="32" t="s">
        <v>154</v>
      </c>
      <c r="C21" s="32" t="s">
        <v>37</v>
      </c>
      <c r="D21" s="32" t="s">
        <v>45</v>
      </c>
      <c r="E21" s="44">
        <v>65</v>
      </c>
      <c r="F21" s="44">
        <v>2</v>
      </c>
      <c r="G21" s="44"/>
      <c r="H21" s="44"/>
      <c r="I21" s="41"/>
      <c r="J21" s="42">
        <f>J22+J28</f>
        <v>1514.4</v>
      </c>
      <c r="K21" s="42">
        <f>K22+K28</f>
        <v>535.20000000000005</v>
      </c>
      <c r="L21" s="42">
        <f>L22+L28</f>
        <v>535.20000000000005</v>
      </c>
    </row>
    <row r="22" spans="1:12" ht="45">
      <c r="A22" s="33" t="s">
        <v>47</v>
      </c>
      <c r="B22" s="32" t="s">
        <v>154</v>
      </c>
      <c r="C22" s="32" t="s">
        <v>37</v>
      </c>
      <c r="D22" s="32" t="s">
        <v>45</v>
      </c>
      <c r="E22" s="44">
        <v>65</v>
      </c>
      <c r="F22" s="44">
        <v>2</v>
      </c>
      <c r="G22" s="44" t="s">
        <v>65</v>
      </c>
      <c r="H22" s="44" t="s">
        <v>77</v>
      </c>
      <c r="I22" s="41"/>
      <c r="J22" s="42">
        <f t="shared" ref="J22:J23" si="5">J23</f>
        <v>819.6</v>
      </c>
      <c r="K22" s="42">
        <f t="shared" ref="K22:L23" si="6">K23</f>
        <v>420.2</v>
      </c>
      <c r="L22" s="42">
        <f t="shared" si="6"/>
        <v>420.2</v>
      </c>
    </row>
    <row r="23" spans="1:12" ht="120">
      <c r="A23" s="33" t="s">
        <v>42</v>
      </c>
      <c r="B23" s="32" t="s">
        <v>154</v>
      </c>
      <c r="C23" s="32" t="s">
        <v>37</v>
      </c>
      <c r="D23" s="32" t="s">
        <v>45</v>
      </c>
      <c r="E23" s="44">
        <v>65</v>
      </c>
      <c r="F23" s="44">
        <v>2</v>
      </c>
      <c r="G23" s="44" t="s">
        <v>65</v>
      </c>
      <c r="H23" s="44" t="s">
        <v>77</v>
      </c>
      <c r="I23" s="41" t="s">
        <v>67</v>
      </c>
      <c r="J23" s="42">
        <f t="shared" si="5"/>
        <v>819.6</v>
      </c>
      <c r="K23" s="42">
        <f t="shared" si="6"/>
        <v>420.2</v>
      </c>
      <c r="L23" s="42">
        <f t="shared" si="6"/>
        <v>420.2</v>
      </c>
    </row>
    <row r="24" spans="1:12" ht="45">
      <c r="A24" s="33" t="s">
        <v>43</v>
      </c>
      <c r="B24" s="32" t="s">
        <v>154</v>
      </c>
      <c r="C24" s="32" t="s">
        <v>37</v>
      </c>
      <c r="D24" s="32" t="s">
        <v>45</v>
      </c>
      <c r="E24" s="44">
        <v>65</v>
      </c>
      <c r="F24" s="44">
        <v>2</v>
      </c>
      <c r="G24" s="44" t="s">
        <v>65</v>
      </c>
      <c r="H24" s="44" t="s">
        <v>77</v>
      </c>
      <c r="I24" s="41" t="s">
        <v>68</v>
      </c>
      <c r="J24" s="42">
        <v>819.6</v>
      </c>
      <c r="K24" s="42">
        <v>420.2</v>
      </c>
      <c r="L24" s="42">
        <v>420.2</v>
      </c>
    </row>
    <row r="25" spans="1:12" ht="89.25" customHeight="1">
      <c r="A25" s="33" t="str">
        <f>A16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5" s="32" t="s">
        <v>154</v>
      </c>
      <c r="C25" s="32" t="s">
        <v>37</v>
      </c>
      <c r="D25" s="32" t="s">
        <v>45</v>
      </c>
      <c r="E25" s="44" t="s">
        <v>165</v>
      </c>
      <c r="F25" s="44" t="s">
        <v>9</v>
      </c>
      <c r="G25" s="44" t="s">
        <v>65</v>
      </c>
      <c r="H25" s="44" t="s">
        <v>185</v>
      </c>
      <c r="I25" s="41"/>
      <c r="J25" s="42">
        <f>J26</f>
        <v>59.3</v>
      </c>
      <c r="K25" s="42"/>
      <c r="L25" s="42"/>
    </row>
    <row r="26" spans="1:12" ht="119.25" customHeight="1">
      <c r="A26" s="33" t="str">
        <f>A23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6" s="32" t="s">
        <v>154</v>
      </c>
      <c r="C26" s="32" t="s">
        <v>37</v>
      </c>
      <c r="D26" s="32" t="s">
        <v>45</v>
      </c>
      <c r="E26" s="44" t="s">
        <v>165</v>
      </c>
      <c r="F26" s="44" t="s">
        <v>9</v>
      </c>
      <c r="G26" s="44" t="s">
        <v>65</v>
      </c>
      <c r="H26" s="44" t="s">
        <v>185</v>
      </c>
      <c r="I26" s="41" t="s">
        <v>67</v>
      </c>
      <c r="J26" s="42">
        <f>J27</f>
        <v>59.3</v>
      </c>
      <c r="K26" s="42"/>
      <c r="L26" s="42"/>
    </row>
    <row r="27" spans="1:12" ht="45" customHeight="1">
      <c r="A27" s="33" t="str">
        <f>A24</f>
        <v>Расходы на выплаты персоналу государственных (муниципальных) органов</v>
      </c>
      <c r="B27" s="32" t="s">
        <v>154</v>
      </c>
      <c r="C27" s="32" t="s">
        <v>37</v>
      </c>
      <c r="D27" s="32" t="s">
        <v>45</v>
      </c>
      <c r="E27" s="44" t="s">
        <v>165</v>
      </c>
      <c r="F27" s="44" t="s">
        <v>9</v>
      </c>
      <c r="G27" s="44" t="s">
        <v>65</v>
      </c>
      <c r="H27" s="44" t="s">
        <v>185</v>
      </c>
      <c r="I27" s="41" t="s">
        <v>68</v>
      </c>
      <c r="J27" s="42">
        <v>59.3</v>
      </c>
      <c r="K27" s="42"/>
      <c r="L27" s="42"/>
    </row>
    <row r="28" spans="1:12" ht="31.5" customHeight="1">
      <c r="A28" s="33" t="s">
        <v>48</v>
      </c>
      <c r="B28" s="32" t="s">
        <v>154</v>
      </c>
      <c r="C28" s="32" t="s">
        <v>37</v>
      </c>
      <c r="D28" s="32" t="s">
        <v>45</v>
      </c>
      <c r="E28" s="44">
        <v>65</v>
      </c>
      <c r="F28" s="44">
        <v>2</v>
      </c>
      <c r="G28" s="44" t="s">
        <v>65</v>
      </c>
      <c r="H28" s="44" t="s">
        <v>78</v>
      </c>
      <c r="I28" s="41"/>
      <c r="J28" s="42">
        <f>+J29+J31</f>
        <v>694.80000000000007</v>
      </c>
      <c r="K28" s="42">
        <f>+K29+K31</f>
        <v>115</v>
      </c>
      <c r="L28" s="42">
        <f>+L29+L31</f>
        <v>115</v>
      </c>
    </row>
    <row r="29" spans="1:12" ht="44.25" customHeight="1">
      <c r="A29" s="33" t="s">
        <v>205</v>
      </c>
      <c r="B29" s="32" t="s">
        <v>154</v>
      </c>
      <c r="C29" s="32" t="s">
        <v>37</v>
      </c>
      <c r="D29" s="32" t="s">
        <v>45</v>
      </c>
      <c r="E29" s="44">
        <v>65</v>
      </c>
      <c r="F29" s="44">
        <v>2</v>
      </c>
      <c r="G29" s="44" t="s">
        <v>65</v>
      </c>
      <c r="H29" s="44" t="s">
        <v>78</v>
      </c>
      <c r="I29" s="41" t="s">
        <v>69</v>
      </c>
      <c r="J29" s="42">
        <f t="shared" ref="J29" si="7">J30</f>
        <v>679.6</v>
      </c>
      <c r="K29" s="42">
        <f t="shared" ref="K29" si="8">K30</f>
        <v>100</v>
      </c>
      <c r="L29" s="42">
        <f>L30</f>
        <v>100</v>
      </c>
    </row>
    <row r="30" spans="1:12" ht="60">
      <c r="A30" s="33" t="s">
        <v>46</v>
      </c>
      <c r="B30" s="32" t="s">
        <v>154</v>
      </c>
      <c r="C30" s="32" t="s">
        <v>37</v>
      </c>
      <c r="D30" s="32" t="s">
        <v>45</v>
      </c>
      <c r="E30" s="44">
        <v>65</v>
      </c>
      <c r="F30" s="44">
        <v>2</v>
      </c>
      <c r="G30" s="44" t="s">
        <v>65</v>
      </c>
      <c r="H30" s="44" t="s">
        <v>78</v>
      </c>
      <c r="I30" s="41" t="s">
        <v>70</v>
      </c>
      <c r="J30" s="42">
        <v>679.6</v>
      </c>
      <c r="K30" s="42">
        <v>100</v>
      </c>
      <c r="L30" s="42">
        <v>100</v>
      </c>
    </row>
    <row r="31" spans="1:12" ht="15">
      <c r="A31" s="33" t="s">
        <v>49</v>
      </c>
      <c r="B31" s="32" t="s">
        <v>154</v>
      </c>
      <c r="C31" s="32" t="s">
        <v>37</v>
      </c>
      <c r="D31" s="32" t="s">
        <v>45</v>
      </c>
      <c r="E31" s="44">
        <v>65</v>
      </c>
      <c r="F31" s="44">
        <v>2</v>
      </c>
      <c r="G31" s="44" t="s">
        <v>65</v>
      </c>
      <c r="H31" s="44" t="s">
        <v>78</v>
      </c>
      <c r="I31" s="41" t="s">
        <v>71</v>
      </c>
      <c r="J31" s="42">
        <f t="shared" ref="J31" si="9">J32</f>
        <v>15.2</v>
      </c>
      <c r="K31" s="42">
        <f>K32</f>
        <v>15</v>
      </c>
      <c r="L31" s="42">
        <f>L32</f>
        <v>15</v>
      </c>
    </row>
    <row r="32" spans="1:12" ht="30">
      <c r="A32" s="33" t="s">
        <v>50</v>
      </c>
      <c r="B32" s="32" t="s">
        <v>154</v>
      </c>
      <c r="C32" s="32" t="s">
        <v>37</v>
      </c>
      <c r="D32" s="32" t="s">
        <v>45</v>
      </c>
      <c r="E32" s="44">
        <v>65</v>
      </c>
      <c r="F32" s="44">
        <v>2</v>
      </c>
      <c r="G32" s="44" t="s">
        <v>65</v>
      </c>
      <c r="H32" s="44" t="s">
        <v>78</v>
      </c>
      <c r="I32" s="41" t="s">
        <v>72</v>
      </c>
      <c r="J32" s="42">
        <v>15.2</v>
      </c>
      <c r="K32" s="42">
        <v>15</v>
      </c>
      <c r="L32" s="42">
        <v>15</v>
      </c>
    </row>
    <row r="33" spans="1:12" ht="90">
      <c r="A33" s="33" t="s">
        <v>159</v>
      </c>
      <c r="B33" s="32" t="s">
        <v>154</v>
      </c>
      <c r="C33" s="32" t="s">
        <v>37</v>
      </c>
      <c r="D33" s="32" t="s">
        <v>45</v>
      </c>
      <c r="E33" s="44">
        <v>89</v>
      </c>
      <c r="F33" s="44">
        <v>0</v>
      </c>
      <c r="G33" s="44"/>
      <c r="H33" s="44"/>
      <c r="I33" s="41"/>
      <c r="J33" s="42">
        <f t="shared" ref="J33" si="10">J34</f>
        <v>0.3</v>
      </c>
      <c r="K33" s="42">
        <f t="shared" ref="K33:L34" si="11">K34</f>
        <v>0.3</v>
      </c>
      <c r="L33" s="42">
        <f t="shared" si="11"/>
        <v>0.3</v>
      </c>
    </row>
    <row r="34" spans="1:12" ht="110.25" customHeight="1">
      <c r="A34" s="33" t="s">
        <v>175</v>
      </c>
      <c r="B34" s="32" t="s">
        <v>154</v>
      </c>
      <c r="C34" s="32" t="s">
        <v>37</v>
      </c>
      <c r="D34" s="32" t="s">
        <v>45</v>
      </c>
      <c r="E34" s="44">
        <v>89</v>
      </c>
      <c r="F34" s="44">
        <v>1</v>
      </c>
      <c r="G34" s="44"/>
      <c r="H34" s="44"/>
      <c r="I34" s="41"/>
      <c r="J34" s="42">
        <f>J35</f>
        <v>0.3</v>
      </c>
      <c r="K34" s="42">
        <f t="shared" si="11"/>
        <v>0.3</v>
      </c>
      <c r="L34" s="42">
        <f t="shared" si="11"/>
        <v>0.3</v>
      </c>
    </row>
    <row r="35" spans="1:12" ht="195">
      <c r="A35" s="33" t="s">
        <v>34</v>
      </c>
      <c r="B35" s="32" t="s">
        <v>154</v>
      </c>
      <c r="C35" s="32" t="s">
        <v>37</v>
      </c>
      <c r="D35" s="32" t="s">
        <v>45</v>
      </c>
      <c r="E35" s="44">
        <v>89</v>
      </c>
      <c r="F35" s="44">
        <v>1</v>
      </c>
      <c r="G35" s="44" t="s">
        <v>65</v>
      </c>
      <c r="H35" s="44" t="s">
        <v>79</v>
      </c>
      <c r="I35" s="41"/>
      <c r="J35" s="43">
        <f t="shared" ref="J35:J36" si="12">J36</f>
        <v>0.3</v>
      </c>
      <c r="K35" s="43">
        <f t="shared" ref="K35:L36" si="13">K36</f>
        <v>0.3</v>
      </c>
      <c r="L35" s="43">
        <f t="shared" si="13"/>
        <v>0.3</v>
      </c>
    </row>
    <row r="36" spans="1:12" ht="48" customHeight="1">
      <c r="A36" s="33" t="s">
        <v>205</v>
      </c>
      <c r="B36" s="32" t="s">
        <v>154</v>
      </c>
      <c r="C36" s="32" t="s">
        <v>37</v>
      </c>
      <c r="D36" s="32" t="s">
        <v>45</v>
      </c>
      <c r="E36" s="44">
        <v>89</v>
      </c>
      <c r="F36" s="44">
        <v>1</v>
      </c>
      <c r="G36" s="44" t="s">
        <v>65</v>
      </c>
      <c r="H36" s="44" t="s">
        <v>79</v>
      </c>
      <c r="I36" s="41" t="s">
        <v>69</v>
      </c>
      <c r="J36" s="43">
        <f t="shared" si="12"/>
        <v>0.3</v>
      </c>
      <c r="K36" s="43">
        <f t="shared" si="13"/>
        <v>0.3</v>
      </c>
      <c r="L36" s="43">
        <f t="shared" si="13"/>
        <v>0.3</v>
      </c>
    </row>
    <row r="37" spans="1:12" ht="60">
      <c r="A37" s="33" t="s">
        <v>46</v>
      </c>
      <c r="B37" s="32" t="s">
        <v>154</v>
      </c>
      <c r="C37" s="32" t="s">
        <v>37</v>
      </c>
      <c r="D37" s="32" t="s">
        <v>45</v>
      </c>
      <c r="E37" s="44">
        <v>89</v>
      </c>
      <c r="F37" s="44">
        <v>1</v>
      </c>
      <c r="G37" s="44" t="s">
        <v>65</v>
      </c>
      <c r="H37" s="44" t="s">
        <v>79</v>
      </c>
      <c r="I37" s="41" t="s">
        <v>70</v>
      </c>
      <c r="J37" s="43">
        <v>0.3</v>
      </c>
      <c r="K37" s="43">
        <v>0.3</v>
      </c>
      <c r="L37" s="43">
        <v>0.3</v>
      </c>
    </row>
    <row r="38" spans="1:12" ht="15">
      <c r="A38" s="33" t="s">
        <v>52</v>
      </c>
      <c r="B38" s="32" t="s">
        <v>154</v>
      </c>
      <c r="C38" s="121" t="s">
        <v>37</v>
      </c>
      <c r="D38" s="121" t="s">
        <v>18</v>
      </c>
      <c r="E38" s="44"/>
      <c r="F38" s="44"/>
      <c r="G38" s="44"/>
      <c r="H38" s="44"/>
      <c r="I38" s="41"/>
      <c r="J38" s="51">
        <f t="shared" ref="J38:J40" si="14">J39</f>
        <v>5</v>
      </c>
      <c r="K38" s="42">
        <f t="shared" ref="K38:L40" si="15">K39</f>
        <v>5</v>
      </c>
      <c r="L38" s="42">
        <f t="shared" si="15"/>
        <v>5</v>
      </c>
    </row>
    <row r="39" spans="1:12" ht="90">
      <c r="A39" s="33" t="s">
        <v>159</v>
      </c>
      <c r="B39" s="32" t="s">
        <v>154</v>
      </c>
      <c r="C39" s="32" t="s">
        <v>37</v>
      </c>
      <c r="D39" s="32" t="s">
        <v>18</v>
      </c>
      <c r="E39" s="44" t="s">
        <v>80</v>
      </c>
      <c r="F39" s="44" t="s">
        <v>81</v>
      </c>
      <c r="G39" s="44"/>
      <c r="H39" s="44"/>
      <c r="I39" s="41"/>
      <c r="J39" s="42">
        <f t="shared" si="14"/>
        <v>5</v>
      </c>
      <c r="K39" s="42">
        <f t="shared" si="15"/>
        <v>5</v>
      </c>
      <c r="L39" s="42">
        <f t="shared" si="15"/>
        <v>5</v>
      </c>
    </row>
    <row r="40" spans="1:12" ht="108" customHeight="1">
      <c r="A40" s="33" t="s">
        <v>175</v>
      </c>
      <c r="B40" s="32" t="s">
        <v>154</v>
      </c>
      <c r="C40" s="32" t="s">
        <v>37</v>
      </c>
      <c r="D40" s="32" t="s">
        <v>18</v>
      </c>
      <c r="E40" s="44" t="s">
        <v>80</v>
      </c>
      <c r="F40" s="44" t="s">
        <v>8</v>
      </c>
      <c r="G40" s="44"/>
      <c r="H40" s="44"/>
      <c r="I40" s="41"/>
      <c r="J40" s="42">
        <f t="shared" si="14"/>
        <v>5</v>
      </c>
      <c r="K40" s="42">
        <f t="shared" si="15"/>
        <v>5</v>
      </c>
      <c r="L40" s="42">
        <f t="shared" si="15"/>
        <v>5</v>
      </c>
    </row>
    <row r="41" spans="1:12" ht="60">
      <c r="A41" s="33" t="s">
        <v>176</v>
      </c>
      <c r="B41" s="32" t="s">
        <v>154</v>
      </c>
      <c r="C41" s="32" t="s">
        <v>37</v>
      </c>
      <c r="D41" s="32" t="s">
        <v>18</v>
      </c>
      <c r="E41" s="44" t="s">
        <v>80</v>
      </c>
      <c r="F41" s="44" t="s">
        <v>8</v>
      </c>
      <c r="G41" s="44" t="s">
        <v>65</v>
      </c>
      <c r="H41" s="44" t="s">
        <v>82</v>
      </c>
      <c r="I41" s="41"/>
      <c r="J41" s="42">
        <f>J43</f>
        <v>5</v>
      </c>
      <c r="K41" s="42">
        <f>K43</f>
        <v>5</v>
      </c>
      <c r="L41" s="42">
        <f>L43</f>
        <v>5</v>
      </c>
    </row>
    <row r="42" spans="1:12" ht="15">
      <c r="A42" s="33" t="s">
        <v>49</v>
      </c>
      <c r="B42" s="32" t="s">
        <v>154</v>
      </c>
      <c r="C42" s="32" t="s">
        <v>37</v>
      </c>
      <c r="D42" s="32" t="s">
        <v>18</v>
      </c>
      <c r="E42" s="44" t="s">
        <v>80</v>
      </c>
      <c r="F42" s="44" t="s">
        <v>8</v>
      </c>
      <c r="G42" s="44" t="s">
        <v>65</v>
      </c>
      <c r="H42" s="44" t="s">
        <v>82</v>
      </c>
      <c r="I42" s="41" t="s">
        <v>71</v>
      </c>
      <c r="J42" s="42">
        <f>J43</f>
        <v>5</v>
      </c>
      <c r="K42" s="42">
        <f>K43</f>
        <v>5</v>
      </c>
      <c r="L42" s="42">
        <f>L43</f>
        <v>5</v>
      </c>
    </row>
    <row r="43" spans="1:12" ht="15">
      <c r="A43" s="33" t="s">
        <v>53</v>
      </c>
      <c r="B43" s="32" t="s">
        <v>154</v>
      </c>
      <c r="C43" s="32" t="s">
        <v>37</v>
      </c>
      <c r="D43" s="32" t="s">
        <v>54</v>
      </c>
      <c r="E43" s="44" t="s">
        <v>80</v>
      </c>
      <c r="F43" s="44" t="s">
        <v>8</v>
      </c>
      <c r="G43" s="44" t="s">
        <v>65</v>
      </c>
      <c r="H43" s="44" t="s">
        <v>82</v>
      </c>
      <c r="I43" s="41" t="s">
        <v>73</v>
      </c>
      <c r="J43" s="42">
        <v>5</v>
      </c>
      <c r="K43" s="42">
        <v>5</v>
      </c>
      <c r="L43" s="42">
        <v>5</v>
      </c>
    </row>
    <row r="44" spans="1:12" ht="30">
      <c r="A44" s="33" t="s">
        <v>202</v>
      </c>
      <c r="B44" s="32" t="s">
        <v>154</v>
      </c>
      <c r="C44" s="32" t="s">
        <v>37</v>
      </c>
      <c r="D44" s="32" t="s">
        <v>198</v>
      </c>
      <c r="E44" s="44"/>
      <c r="F44" s="44"/>
      <c r="G44" s="44"/>
      <c r="H44" s="44"/>
      <c r="I44" s="41"/>
      <c r="J44" s="42">
        <f>J45</f>
        <v>54.8</v>
      </c>
      <c r="K44" s="42"/>
      <c r="L44" s="42"/>
    </row>
    <row r="45" spans="1:12" ht="90.75" customHeight="1">
      <c r="A45" s="33" t="str">
        <f>A39</f>
        <v>Непрограммные расходы главных распорядителей бюджетных средств Пятинского сельского поселения Ромодановского муниципального района Республики Мордовия</v>
      </c>
      <c r="B45" s="32" t="s">
        <v>199</v>
      </c>
      <c r="C45" s="32" t="s">
        <v>37</v>
      </c>
      <c r="D45" s="32" t="s">
        <v>198</v>
      </c>
      <c r="E45" s="44" t="s">
        <v>80</v>
      </c>
      <c r="F45" s="44" t="s">
        <v>81</v>
      </c>
      <c r="G45" s="44"/>
      <c r="H45" s="44"/>
      <c r="I45" s="41"/>
      <c r="J45" s="42">
        <f>J46</f>
        <v>54.8</v>
      </c>
      <c r="K45" s="42"/>
      <c r="L45" s="42"/>
    </row>
    <row r="46" spans="1:12" ht="112.5" customHeight="1">
      <c r="A46" s="33" t="str">
        <f>A40</f>
        <v>Непрограммные расходы в рамках обеспечения деятельности главных распорядителей бюджетных средств Пятинского сельского поселения Ромодановского муниципального района Республики Мордовия</v>
      </c>
      <c r="B46" s="32" t="s">
        <v>199</v>
      </c>
      <c r="C46" s="32" t="s">
        <v>37</v>
      </c>
      <c r="D46" s="32" t="s">
        <v>198</v>
      </c>
      <c r="E46" s="44" t="s">
        <v>80</v>
      </c>
      <c r="F46" s="44" t="s">
        <v>8</v>
      </c>
      <c r="G46" s="44"/>
      <c r="H46" s="44"/>
      <c r="I46" s="41"/>
      <c r="J46" s="42">
        <f>J47+J50</f>
        <v>54.8</v>
      </c>
      <c r="K46" s="42"/>
      <c r="L46" s="42"/>
    </row>
    <row r="47" spans="1:12" ht="30.75" customHeight="1">
      <c r="A47" s="33" t="s">
        <v>224</v>
      </c>
      <c r="B47" s="32" t="s">
        <v>199</v>
      </c>
      <c r="C47" s="32" t="s">
        <v>37</v>
      </c>
      <c r="D47" s="32" t="s">
        <v>198</v>
      </c>
      <c r="E47" s="44" t="s">
        <v>80</v>
      </c>
      <c r="F47" s="44" t="s">
        <v>8</v>
      </c>
      <c r="G47" s="44" t="s">
        <v>65</v>
      </c>
      <c r="H47" s="44" t="s">
        <v>222</v>
      </c>
      <c r="I47" s="41"/>
      <c r="J47" s="42">
        <f>J48</f>
        <v>8.1999999999999993</v>
      </c>
      <c r="K47" s="42"/>
      <c r="L47" s="42"/>
    </row>
    <row r="48" spans="1:12" ht="45.75" customHeight="1">
      <c r="A48" s="33" t="str">
        <f>A51</f>
        <v>Закупка товаров, работ и услуг для  государственных (муниципальных) нужд</v>
      </c>
      <c r="B48" s="32" t="s">
        <v>223</v>
      </c>
      <c r="C48" s="32" t="s">
        <v>37</v>
      </c>
      <c r="D48" s="32" t="s">
        <v>198</v>
      </c>
      <c r="E48" s="44" t="s">
        <v>80</v>
      </c>
      <c r="F48" s="44" t="s">
        <v>8</v>
      </c>
      <c r="G48" s="44" t="s">
        <v>65</v>
      </c>
      <c r="H48" s="44" t="s">
        <v>222</v>
      </c>
      <c r="I48" s="41" t="s">
        <v>69</v>
      </c>
      <c r="J48" s="42">
        <f>J49</f>
        <v>8.1999999999999993</v>
      </c>
      <c r="K48" s="42"/>
      <c r="L48" s="42"/>
    </row>
    <row r="49" spans="1:12" ht="60.75" customHeight="1">
      <c r="A49" s="33" t="str">
        <f>A52</f>
        <v>Иные закупки товаров, работ и услуг для обеспечения государственных (муниципальных) нужд</v>
      </c>
      <c r="B49" s="32" t="s">
        <v>223</v>
      </c>
      <c r="C49" s="32" t="s">
        <v>37</v>
      </c>
      <c r="D49" s="32" t="s">
        <v>198</v>
      </c>
      <c r="E49" s="44" t="s">
        <v>80</v>
      </c>
      <c r="F49" s="44" t="s">
        <v>8</v>
      </c>
      <c r="G49" s="44" t="s">
        <v>65</v>
      </c>
      <c r="H49" s="44" t="s">
        <v>222</v>
      </c>
      <c r="I49" s="41" t="s">
        <v>70</v>
      </c>
      <c r="J49" s="42">
        <v>8.1999999999999993</v>
      </c>
      <c r="K49" s="42"/>
      <c r="L49" s="42"/>
    </row>
    <row r="50" spans="1:12" ht="45">
      <c r="A50" s="33" t="s">
        <v>201</v>
      </c>
      <c r="B50" s="32" t="s">
        <v>199</v>
      </c>
      <c r="C50" s="32" t="s">
        <v>37</v>
      </c>
      <c r="D50" s="32" t="s">
        <v>198</v>
      </c>
      <c r="E50" s="44" t="s">
        <v>80</v>
      </c>
      <c r="F50" s="44" t="s">
        <v>8</v>
      </c>
      <c r="G50" s="44" t="s">
        <v>65</v>
      </c>
      <c r="H50" s="44" t="s">
        <v>200</v>
      </c>
      <c r="I50" s="41"/>
      <c r="J50" s="42">
        <f>J51</f>
        <v>46.6</v>
      </c>
      <c r="K50" s="42"/>
      <c r="L50" s="42"/>
    </row>
    <row r="51" spans="1:12" ht="43.5" customHeight="1">
      <c r="A51" s="33" t="str">
        <f>A36</f>
        <v>Закупка товаров, работ и услуг для  государственных (муниципальных) нужд</v>
      </c>
      <c r="B51" s="32" t="s">
        <v>199</v>
      </c>
      <c r="C51" s="32" t="s">
        <v>37</v>
      </c>
      <c r="D51" s="32" t="s">
        <v>198</v>
      </c>
      <c r="E51" s="44" t="s">
        <v>80</v>
      </c>
      <c r="F51" s="44" t="s">
        <v>8</v>
      </c>
      <c r="G51" s="44" t="s">
        <v>65</v>
      </c>
      <c r="H51" s="44" t="s">
        <v>200</v>
      </c>
      <c r="I51" s="41" t="s">
        <v>69</v>
      </c>
      <c r="J51" s="42">
        <f>J52</f>
        <v>46.6</v>
      </c>
      <c r="K51" s="42"/>
      <c r="L51" s="42"/>
    </row>
    <row r="52" spans="1:12" ht="60" customHeight="1">
      <c r="A52" s="33" t="str">
        <f>A37</f>
        <v>Иные закупки товаров, работ и услуг для обеспечения государственных (муниципальных) нужд</v>
      </c>
      <c r="B52" s="32" t="s">
        <v>199</v>
      </c>
      <c r="C52" s="32" t="s">
        <v>37</v>
      </c>
      <c r="D52" s="32" t="s">
        <v>198</v>
      </c>
      <c r="E52" s="44" t="s">
        <v>80</v>
      </c>
      <c r="F52" s="44" t="s">
        <v>8</v>
      </c>
      <c r="G52" s="44" t="s">
        <v>65</v>
      </c>
      <c r="H52" s="44" t="s">
        <v>200</v>
      </c>
      <c r="I52" s="41" t="s">
        <v>70</v>
      </c>
      <c r="J52" s="42">
        <v>46.6</v>
      </c>
      <c r="K52" s="42"/>
      <c r="L52" s="42"/>
    </row>
    <row r="53" spans="1:12" ht="15">
      <c r="A53" s="30" t="s">
        <v>119</v>
      </c>
      <c r="B53" s="31" t="s">
        <v>154</v>
      </c>
      <c r="C53" s="31" t="s">
        <v>39</v>
      </c>
      <c r="D53" s="32"/>
      <c r="E53" s="44"/>
      <c r="F53" s="44"/>
      <c r="G53" s="44"/>
      <c r="H53" s="44"/>
      <c r="I53" s="41"/>
      <c r="J53" s="40">
        <f>J54</f>
        <v>95.3</v>
      </c>
      <c r="K53" s="40">
        <f t="shared" ref="K53:L53" si="16">K54</f>
        <v>92.8</v>
      </c>
      <c r="L53" s="40">
        <f t="shared" si="16"/>
        <v>96</v>
      </c>
    </row>
    <row r="54" spans="1:12" ht="30">
      <c r="A54" s="33" t="s">
        <v>120</v>
      </c>
      <c r="B54" s="32" t="s">
        <v>154</v>
      </c>
      <c r="C54" s="32" t="s">
        <v>39</v>
      </c>
      <c r="D54" s="32" t="s">
        <v>55</v>
      </c>
      <c r="E54" s="44"/>
      <c r="F54" s="44"/>
      <c r="G54" s="44"/>
      <c r="H54" s="44"/>
      <c r="I54" s="41"/>
      <c r="J54" s="42">
        <f t="shared" ref="J54:L55" si="17">J55</f>
        <v>95.3</v>
      </c>
      <c r="K54" s="42">
        <f t="shared" si="17"/>
        <v>92.8</v>
      </c>
      <c r="L54" s="42">
        <f t="shared" si="17"/>
        <v>96</v>
      </c>
    </row>
    <row r="55" spans="1:12" ht="75">
      <c r="A55" s="165" t="s">
        <v>206</v>
      </c>
      <c r="B55" s="32" t="s">
        <v>154</v>
      </c>
      <c r="C55" s="32" t="s">
        <v>39</v>
      </c>
      <c r="D55" s="32" t="s">
        <v>55</v>
      </c>
      <c r="E55" s="44" t="s">
        <v>84</v>
      </c>
      <c r="F55" s="44" t="s">
        <v>81</v>
      </c>
      <c r="G55" s="44"/>
      <c r="H55" s="44"/>
      <c r="I55" s="41"/>
      <c r="J55" s="42">
        <f>J56</f>
        <v>95.3</v>
      </c>
      <c r="K55" s="42">
        <f t="shared" si="17"/>
        <v>92.8</v>
      </c>
      <c r="L55" s="42">
        <f t="shared" si="17"/>
        <v>96</v>
      </c>
    </row>
    <row r="56" spans="1:12" ht="45">
      <c r="A56" s="33" t="s">
        <v>121</v>
      </c>
      <c r="B56" s="32" t="s">
        <v>154</v>
      </c>
      <c r="C56" s="32" t="s">
        <v>39</v>
      </c>
      <c r="D56" s="32" t="s">
        <v>55</v>
      </c>
      <c r="E56" s="44" t="s">
        <v>84</v>
      </c>
      <c r="F56" s="44" t="s">
        <v>10</v>
      </c>
      <c r="G56" s="44"/>
      <c r="H56" s="44"/>
      <c r="I56" s="41"/>
      <c r="J56" s="42">
        <f t="shared" ref="J56:J61" si="18">J57</f>
        <v>95.3</v>
      </c>
      <c r="K56" s="42">
        <f t="shared" ref="K56:L61" si="19">K57</f>
        <v>92.8</v>
      </c>
      <c r="L56" s="42">
        <f t="shared" si="19"/>
        <v>96</v>
      </c>
    </row>
    <row r="57" spans="1:12" ht="75">
      <c r="A57" s="34" t="s">
        <v>122</v>
      </c>
      <c r="B57" s="32" t="s">
        <v>154</v>
      </c>
      <c r="C57" s="32" t="s">
        <v>39</v>
      </c>
      <c r="D57" s="32" t="s">
        <v>55</v>
      </c>
      <c r="E57" s="44" t="s">
        <v>84</v>
      </c>
      <c r="F57" s="44" t="s">
        <v>10</v>
      </c>
      <c r="G57" s="44" t="s">
        <v>39</v>
      </c>
      <c r="H57" s="44"/>
      <c r="I57" s="41"/>
      <c r="J57" s="42">
        <f t="shared" si="18"/>
        <v>95.3</v>
      </c>
      <c r="K57" s="42">
        <f t="shared" si="19"/>
        <v>92.8</v>
      </c>
      <c r="L57" s="42">
        <f t="shared" si="19"/>
        <v>96</v>
      </c>
    </row>
    <row r="58" spans="1:12" ht="90">
      <c r="A58" s="33" t="s">
        <v>207</v>
      </c>
      <c r="B58" s="32" t="s">
        <v>154</v>
      </c>
      <c r="C58" s="32" t="s">
        <v>39</v>
      </c>
      <c r="D58" s="32" t="s">
        <v>55</v>
      </c>
      <c r="E58" s="44" t="s">
        <v>84</v>
      </c>
      <c r="F58" s="44" t="s">
        <v>10</v>
      </c>
      <c r="G58" s="44" t="s">
        <v>39</v>
      </c>
      <c r="H58" s="44" t="s">
        <v>123</v>
      </c>
      <c r="I58" s="41"/>
      <c r="J58" s="42">
        <f>J61+J59</f>
        <v>95.3</v>
      </c>
      <c r="K58" s="42">
        <f t="shared" ref="K58:L58" si="20">K61+K59</f>
        <v>92.8</v>
      </c>
      <c r="L58" s="42">
        <f t="shared" si="20"/>
        <v>96</v>
      </c>
    </row>
    <row r="59" spans="1:12" ht="120">
      <c r="A59" s="33" t="s">
        <v>42</v>
      </c>
      <c r="B59" s="32" t="s">
        <v>154</v>
      </c>
      <c r="C59" s="32" t="s">
        <v>39</v>
      </c>
      <c r="D59" s="32" t="s">
        <v>55</v>
      </c>
      <c r="E59" s="44" t="s">
        <v>84</v>
      </c>
      <c r="F59" s="44" t="s">
        <v>10</v>
      </c>
      <c r="G59" s="44" t="s">
        <v>39</v>
      </c>
      <c r="H59" s="44" t="s">
        <v>123</v>
      </c>
      <c r="I59" s="41" t="s">
        <v>67</v>
      </c>
      <c r="J59" s="42">
        <f>J60</f>
        <v>92.3</v>
      </c>
      <c r="K59" s="42">
        <f t="shared" ref="K59:L59" si="21">K60</f>
        <v>87.8</v>
      </c>
      <c r="L59" s="42">
        <f t="shared" si="21"/>
        <v>91</v>
      </c>
    </row>
    <row r="60" spans="1:12" ht="45">
      <c r="A60" s="33" t="s">
        <v>43</v>
      </c>
      <c r="B60" s="32" t="s">
        <v>154</v>
      </c>
      <c r="C60" s="32" t="s">
        <v>39</v>
      </c>
      <c r="D60" s="32" t="s">
        <v>55</v>
      </c>
      <c r="E60" s="44" t="s">
        <v>84</v>
      </c>
      <c r="F60" s="44" t="s">
        <v>10</v>
      </c>
      <c r="G60" s="44" t="s">
        <v>39</v>
      </c>
      <c r="H60" s="44" t="s">
        <v>123</v>
      </c>
      <c r="I60" s="41" t="s">
        <v>68</v>
      </c>
      <c r="J60" s="42">
        <v>92.3</v>
      </c>
      <c r="K60" s="42">
        <v>87.8</v>
      </c>
      <c r="L60" s="42">
        <v>91</v>
      </c>
    </row>
    <row r="61" spans="1:12" ht="47.25" customHeight="1">
      <c r="A61" s="33" t="s">
        <v>205</v>
      </c>
      <c r="B61" s="32" t="s">
        <v>154</v>
      </c>
      <c r="C61" s="32" t="s">
        <v>39</v>
      </c>
      <c r="D61" s="32" t="s">
        <v>55</v>
      </c>
      <c r="E61" s="44" t="s">
        <v>84</v>
      </c>
      <c r="F61" s="44" t="s">
        <v>10</v>
      </c>
      <c r="G61" s="44" t="s">
        <v>39</v>
      </c>
      <c r="H61" s="44" t="s">
        <v>123</v>
      </c>
      <c r="I61" s="41" t="s">
        <v>69</v>
      </c>
      <c r="J61" s="42">
        <f t="shared" si="18"/>
        <v>3</v>
      </c>
      <c r="K61" s="42">
        <f t="shared" si="19"/>
        <v>5</v>
      </c>
      <c r="L61" s="42">
        <f t="shared" si="19"/>
        <v>5</v>
      </c>
    </row>
    <row r="62" spans="1:12" ht="60">
      <c r="A62" s="33" t="s">
        <v>46</v>
      </c>
      <c r="B62" s="32" t="s">
        <v>154</v>
      </c>
      <c r="C62" s="32" t="s">
        <v>39</v>
      </c>
      <c r="D62" s="32" t="s">
        <v>55</v>
      </c>
      <c r="E62" s="44" t="s">
        <v>84</v>
      </c>
      <c r="F62" s="44" t="s">
        <v>10</v>
      </c>
      <c r="G62" s="44" t="s">
        <v>39</v>
      </c>
      <c r="H62" s="44" t="s">
        <v>123</v>
      </c>
      <c r="I62" s="41" t="s">
        <v>70</v>
      </c>
      <c r="J62" s="42">
        <v>3</v>
      </c>
      <c r="K62" s="42">
        <v>5</v>
      </c>
      <c r="L62" s="42">
        <v>5</v>
      </c>
    </row>
    <row r="63" spans="1:12" ht="18.75" customHeight="1">
      <c r="A63" s="30" t="s">
        <v>56</v>
      </c>
      <c r="B63" s="31" t="s">
        <v>154</v>
      </c>
      <c r="C63" s="156" t="s">
        <v>45</v>
      </c>
      <c r="D63" s="32"/>
      <c r="E63" s="44"/>
      <c r="F63" s="44"/>
      <c r="G63" s="44"/>
      <c r="H63" s="44"/>
      <c r="I63" s="41"/>
      <c r="J63" s="40">
        <f>J64+J71</f>
        <v>347</v>
      </c>
      <c r="K63" s="40">
        <f>K64</f>
        <v>266.5</v>
      </c>
      <c r="L63" s="40">
        <f>L64</f>
        <v>266.5</v>
      </c>
    </row>
    <row r="64" spans="1:12" ht="30">
      <c r="A64" s="33" t="s">
        <v>58</v>
      </c>
      <c r="B64" s="32" t="s">
        <v>154</v>
      </c>
      <c r="C64" s="32" t="s">
        <v>45</v>
      </c>
      <c r="D64" s="32" t="s">
        <v>59</v>
      </c>
      <c r="E64" s="44"/>
      <c r="F64" s="44"/>
      <c r="G64" s="44"/>
      <c r="H64" s="44"/>
      <c r="I64" s="41"/>
      <c r="J64" s="42">
        <f>J65</f>
        <v>337</v>
      </c>
      <c r="K64" s="42">
        <f t="shared" ref="K64:L64" si="22">K65</f>
        <v>266.5</v>
      </c>
      <c r="L64" s="42">
        <f t="shared" si="22"/>
        <v>266.5</v>
      </c>
    </row>
    <row r="65" spans="1:12" ht="104.25" customHeight="1">
      <c r="A65" s="35" t="str">
        <f>'[1]Приложение 2'!$A$76</f>
        <v>Муниципальная программа «Комплексное развитие транспортной инфраструктуры Пятинского сельского поселения Ромодановского муниципального района Республики Мордовия на 2018- 2030 года"</v>
      </c>
      <c r="B65" s="32" t="s">
        <v>154</v>
      </c>
      <c r="C65" s="32" t="s">
        <v>45</v>
      </c>
      <c r="D65" s="32" t="s">
        <v>59</v>
      </c>
      <c r="E65" s="44" t="s">
        <v>17</v>
      </c>
      <c r="F65" s="44" t="s">
        <v>81</v>
      </c>
      <c r="G65" s="44"/>
      <c r="H65" s="44"/>
      <c r="I65" s="41"/>
      <c r="J65" s="42">
        <f>J68</f>
        <v>337</v>
      </c>
      <c r="K65" s="42">
        <f t="shared" ref="K65:L65" si="23">K68</f>
        <v>266.5</v>
      </c>
      <c r="L65" s="42">
        <f t="shared" si="23"/>
        <v>266.5</v>
      </c>
    </row>
    <row r="66" spans="1:12" ht="104.25" customHeight="1">
      <c r="A66" s="35" t="s">
        <v>177</v>
      </c>
      <c r="B66" s="32" t="s">
        <v>154</v>
      </c>
      <c r="C66" s="32" t="s">
        <v>45</v>
      </c>
      <c r="D66" s="32" t="s">
        <v>59</v>
      </c>
      <c r="E66" s="44" t="s">
        <v>17</v>
      </c>
      <c r="F66" s="44" t="s">
        <v>8</v>
      </c>
      <c r="G66" s="44"/>
      <c r="H66" s="44"/>
      <c r="I66" s="41"/>
      <c r="J66" s="42">
        <f t="shared" ref="J66:L67" si="24">J67</f>
        <v>337</v>
      </c>
      <c r="K66" s="42">
        <f t="shared" si="24"/>
        <v>266.5</v>
      </c>
      <c r="L66" s="42">
        <f t="shared" si="24"/>
        <v>266.5</v>
      </c>
    </row>
    <row r="67" spans="1:12" ht="72.75" customHeight="1">
      <c r="A67" s="166" t="s">
        <v>208</v>
      </c>
      <c r="B67" s="32" t="s">
        <v>154</v>
      </c>
      <c r="C67" s="32" t="s">
        <v>45</v>
      </c>
      <c r="D67" s="32" t="s">
        <v>59</v>
      </c>
      <c r="E67" s="44" t="s">
        <v>17</v>
      </c>
      <c r="F67" s="44" t="s">
        <v>8</v>
      </c>
      <c r="G67" s="44" t="s">
        <v>39</v>
      </c>
      <c r="H67" s="44"/>
      <c r="I67" s="41"/>
      <c r="J67" s="42">
        <f t="shared" si="24"/>
        <v>337</v>
      </c>
      <c r="K67" s="42">
        <f t="shared" si="24"/>
        <v>266.5</v>
      </c>
      <c r="L67" s="42">
        <f t="shared" si="24"/>
        <v>266.5</v>
      </c>
    </row>
    <row r="68" spans="1:12" ht="347.25" customHeight="1">
      <c r="A68" s="144" t="s">
        <v>162</v>
      </c>
      <c r="B68" s="32" t="s">
        <v>154</v>
      </c>
      <c r="C68" s="32" t="s">
        <v>45</v>
      </c>
      <c r="D68" s="32" t="s">
        <v>59</v>
      </c>
      <c r="E68" s="44" t="s">
        <v>17</v>
      </c>
      <c r="F68" s="44" t="s">
        <v>8</v>
      </c>
      <c r="G68" s="44" t="s">
        <v>39</v>
      </c>
      <c r="H68" s="44" t="s">
        <v>85</v>
      </c>
      <c r="I68" s="41"/>
      <c r="J68" s="42">
        <f>J69</f>
        <v>337</v>
      </c>
      <c r="K68" s="42">
        <f t="shared" ref="K68:L68" si="25">K69</f>
        <v>266.5</v>
      </c>
      <c r="L68" s="42">
        <f t="shared" si="25"/>
        <v>266.5</v>
      </c>
    </row>
    <row r="69" spans="1:12" ht="47.25" customHeight="1">
      <c r="A69" s="33" t="s">
        <v>205</v>
      </c>
      <c r="B69" s="32" t="s">
        <v>154</v>
      </c>
      <c r="C69" s="32" t="s">
        <v>45</v>
      </c>
      <c r="D69" s="32" t="s">
        <v>59</v>
      </c>
      <c r="E69" s="44" t="s">
        <v>17</v>
      </c>
      <c r="F69" s="44" t="s">
        <v>8</v>
      </c>
      <c r="G69" s="44" t="s">
        <v>39</v>
      </c>
      <c r="H69" s="44" t="s">
        <v>85</v>
      </c>
      <c r="I69" s="41" t="s">
        <v>69</v>
      </c>
      <c r="J69" s="42">
        <f>J70</f>
        <v>337</v>
      </c>
      <c r="K69" s="42">
        <f t="shared" ref="K69:L69" si="26">K70</f>
        <v>266.5</v>
      </c>
      <c r="L69" s="42">
        <f t="shared" si="26"/>
        <v>266.5</v>
      </c>
    </row>
    <row r="70" spans="1:12" ht="60">
      <c r="A70" s="33" t="s">
        <v>46</v>
      </c>
      <c r="B70" s="32" t="s">
        <v>154</v>
      </c>
      <c r="C70" s="32" t="s">
        <v>45</v>
      </c>
      <c r="D70" s="32" t="s">
        <v>59</v>
      </c>
      <c r="E70" s="44" t="s">
        <v>17</v>
      </c>
      <c r="F70" s="44" t="s">
        <v>8</v>
      </c>
      <c r="G70" s="44" t="s">
        <v>39</v>
      </c>
      <c r="H70" s="44" t="s">
        <v>85</v>
      </c>
      <c r="I70" s="41" t="s">
        <v>70</v>
      </c>
      <c r="J70" s="42">
        <v>337</v>
      </c>
      <c r="K70" s="42">
        <v>266.5</v>
      </c>
      <c r="L70" s="42">
        <v>266.5</v>
      </c>
    </row>
    <row r="71" spans="1:12" ht="30">
      <c r="A71" s="33" t="s">
        <v>213</v>
      </c>
      <c r="B71" s="32" t="s">
        <v>154</v>
      </c>
      <c r="C71" s="32" t="s">
        <v>45</v>
      </c>
      <c r="D71" s="32" t="s">
        <v>20</v>
      </c>
      <c r="E71" s="44"/>
      <c r="F71" s="44"/>
      <c r="G71" s="44"/>
      <c r="H71" s="44"/>
      <c r="I71" s="41"/>
      <c r="J71" s="42">
        <f>J72</f>
        <v>10</v>
      </c>
      <c r="K71" s="42"/>
      <c r="L71" s="42"/>
    </row>
    <row r="72" spans="1:12" ht="77.25" customHeight="1">
      <c r="A72" s="33" t="str">
        <f>A79</f>
        <v>Непрограммные расходы главных распорядителей средств бюджета Пятинского сельского поселения Ромодановского муниципального района Республики Мордовия</v>
      </c>
      <c r="B72" s="32" t="s">
        <v>154</v>
      </c>
      <c r="C72" s="32" t="s">
        <v>45</v>
      </c>
      <c r="D72" s="32" t="s">
        <v>20</v>
      </c>
      <c r="E72" s="44" t="s">
        <v>80</v>
      </c>
      <c r="F72" s="44"/>
      <c r="G72" s="44"/>
      <c r="H72" s="44"/>
      <c r="I72" s="41"/>
      <c r="J72" s="42">
        <f>J73</f>
        <v>10</v>
      </c>
      <c r="K72" s="42"/>
      <c r="L72" s="42"/>
    </row>
    <row r="73" spans="1:12" ht="107.25" customHeight="1">
      <c r="A73" s="33" t="str">
        <f>A80</f>
        <v>Непрограммные расходы в рамках обеспечения деятельности главных распорядителей средств бюджета Пятинского сельского поселения Ромодановского муниципального района Республики Мордовия</v>
      </c>
      <c r="B73" s="32" t="s">
        <v>154</v>
      </c>
      <c r="C73" s="32" t="s">
        <v>45</v>
      </c>
      <c r="D73" s="32" t="s">
        <v>20</v>
      </c>
      <c r="E73" s="44" t="s">
        <v>80</v>
      </c>
      <c r="F73" s="44" t="s">
        <v>8</v>
      </c>
      <c r="G73" s="44" t="s">
        <v>65</v>
      </c>
      <c r="H73" s="44"/>
      <c r="I73" s="41"/>
      <c r="J73" s="42">
        <f>J74</f>
        <v>10</v>
      </c>
      <c r="K73" s="42"/>
      <c r="L73" s="42"/>
    </row>
    <row r="74" spans="1:12" ht="30">
      <c r="A74" s="33" t="s">
        <v>214</v>
      </c>
      <c r="B74" s="32" t="s">
        <v>154</v>
      </c>
      <c r="C74" s="32" t="s">
        <v>45</v>
      </c>
      <c r="D74" s="32" t="s">
        <v>20</v>
      </c>
      <c r="E74" s="44" t="s">
        <v>80</v>
      </c>
      <c r="F74" s="44" t="s">
        <v>8</v>
      </c>
      <c r="G74" s="44" t="s">
        <v>65</v>
      </c>
      <c r="H74" s="44" t="s">
        <v>212</v>
      </c>
      <c r="I74" s="41"/>
      <c r="J74" s="42">
        <f>J75</f>
        <v>10</v>
      </c>
      <c r="K74" s="42"/>
      <c r="L74" s="42"/>
    </row>
    <row r="75" spans="1:12" ht="51.75" customHeight="1">
      <c r="A75" s="33" t="str">
        <f>A83</f>
        <v>Закупки товаров, работ и услуг для  государственных (муниципальных) нужд</v>
      </c>
      <c r="B75" s="32" t="s">
        <v>154</v>
      </c>
      <c r="C75" s="32" t="s">
        <v>45</v>
      </c>
      <c r="D75" s="32" t="s">
        <v>20</v>
      </c>
      <c r="E75" s="44" t="s">
        <v>80</v>
      </c>
      <c r="F75" s="44" t="s">
        <v>8</v>
      </c>
      <c r="G75" s="44" t="s">
        <v>65</v>
      </c>
      <c r="H75" s="44" t="s">
        <v>212</v>
      </c>
      <c r="I75" s="41" t="s">
        <v>69</v>
      </c>
      <c r="J75" s="42">
        <f>J76</f>
        <v>10</v>
      </c>
      <c r="K75" s="42"/>
      <c r="L75" s="42"/>
    </row>
    <row r="76" spans="1:12" ht="59.25" customHeight="1">
      <c r="A76" s="33" t="str">
        <f>A84</f>
        <v>Иные закупка товаров, работ и услуг для обеспечения государственных (муниципальных) нужд</v>
      </c>
      <c r="B76" s="32" t="s">
        <v>154</v>
      </c>
      <c r="C76" s="32" t="s">
        <v>45</v>
      </c>
      <c r="D76" s="32" t="s">
        <v>20</v>
      </c>
      <c r="E76" s="44" t="s">
        <v>80</v>
      </c>
      <c r="F76" s="44" t="s">
        <v>8</v>
      </c>
      <c r="G76" s="44" t="s">
        <v>65</v>
      </c>
      <c r="H76" s="44" t="s">
        <v>212</v>
      </c>
      <c r="I76" s="41" t="s">
        <v>70</v>
      </c>
      <c r="J76" s="42">
        <v>10</v>
      </c>
      <c r="K76" s="42"/>
      <c r="L76" s="42"/>
    </row>
    <row r="77" spans="1:12" ht="15.75" customHeight="1">
      <c r="A77" s="30" t="s">
        <v>60</v>
      </c>
      <c r="B77" s="31" t="s">
        <v>154</v>
      </c>
      <c r="C77" s="31" t="s">
        <v>51</v>
      </c>
      <c r="D77" s="32"/>
      <c r="E77" s="44"/>
      <c r="F77" s="44"/>
      <c r="G77" s="44"/>
      <c r="H77" s="44"/>
      <c r="I77" s="41"/>
      <c r="J77" s="40">
        <f>J91+J78+J85</f>
        <v>2142.3999999999996</v>
      </c>
      <c r="K77" s="40">
        <f t="shared" ref="K77:L77" si="27">K91</f>
        <v>170</v>
      </c>
      <c r="L77" s="40">
        <f t="shared" si="27"/>
        <v>170</v>
      </c>
    </row>
    <row r="78" spans="1:12" ht="15.75" customHeight="1">
      <c r="A78" s="158" t="s">
        <v>189</v>
      </c>
      <c r="B78" s="32" t="s">
        <v>154</v>
      </c>
      <c r="C78" s="32" t="s">
        <v>51</v>
      </c>
      <c r="D78" s="32" t="s">
        <v>37</v>
      </c>
      <c r="E78" s="44"/>
      <c r="F78" s="44"/>
      <c r="G78" s="44"/>
      <c r="H78" s="44"/>
      <c r="I78" s="41"/>
      <c r="J78" s="42">
        <f t="shared" ref="J78:J83" si="28">J79</f>
        <v>20</v>
      </c>
      <c r="K78" s="42"/>
      <c r="L78" s="42"/>
    </row>
    <row r="79" spans="1:12" ht="73.5" customHeight="1">
      <c r="A79" s="161" t="s">
        <v>190</v>
      </c>
      <c r="B79" s="32" t="s">
        <v>154</v>
      </c>
      <c r="C79" s="32" t="s">
        <v>51</v>
      </c>
      <c r="D79" s="32" t="s">
        <v>37</v>
      </c>
      <c r="E79" s="44" t="s">
        <v>80</v>
      </c>
      <c r="F79" s="44"/>
      <c r="G79" s="44"/>
      <c r="H79" s="44"/>
      <c r="I79" s="41"/>
      <c r="J79" s="42">
        <f t="shared" si="28"/>
        <v>20</v>
      </c>
      <c r="K79" s="42"/>
      <c r="L79" s="42"/>
    </row>
    <row r="80" spans="1:12" ht="107.25" customHeight="1">
      <c r="A80" s="158" t="s">
        <v>191</v>
      </c>
      <c r="B80" s="32" t="s">
        <v>154</v>
      </c>
      <c r="C80" s="32" t="s">
        <v>51</v>
      </c>
      <c r="D80" s="32" t="s">
        <v>37</v>
      </c>
      <c r="E80" s="44" t="s">
        <v>80</v>
      </c>
      <c r="F80" s="44" t="s">
        <v>8</v>
      </c>
      <c r="G80" s="44" t="s">
        <v>65</v>
      </c>
      <c r="H80" s="44"/>
      <c r="I80" s="41"/>
      <c r="J80" s="42">
        <f t="shared" si="28"/>
        <v>20</v>
      </c>
      <c r="K80" s="42"/>
      <c r="L80" s="42"/>
    </row>
    <row r="81" spans="1:12" ht="59.25" customHeight="1">
      <c r="A81" s="158" t="s">
        <v>194</v>
      </c>
      <c r="B81" s="32" t="s">
        <v>154</v>
      </c>
      <c r="C81" s="32" t="s">
        <v>51</v>
      </c>
      <c r="D81" s="32" t="s">
        <v>37</v>
      </c>
      <c r="E81" s="44" t="s">
        <v>80</v>
      </c>
      <c r="F81" s="44" t="s">
        <v>8</v>
      </c>
      <c r="G81" s="44" t="s">
        <v>65</v>
      </c>
      <c r="H81" s="44" t="s">
        <v>193</v>
      </c>
      <c r="I81" s="41"/>
      <c r="J81" s="42">
        <f t="shared" si="28"/>
        <v>20</v>
      </c>
      <c r="K81" s="42"/>
      <c r="L81" s="42"/>
    </row>
    <row r="82" spans="1:12" ht="50.25" customHeight="1">
      <c r="A82" s="158" t="s">
        <v>195</v>
      </c>
      <c r="B82" s="32" t="s">
        <v>154</v>
      </c>
      <c r="C82" s="32" t="s">
        <v>51</v>
      </c>
      <c r="D82" s="32" t="s">
        <v>37</v>
      </c>
      <c r="E82" s="44" t="s">
        <v>80</v>
      </c>
      <c r="F82" s="44" t="s">
        <v>8</v>
      </c>
      <c r="G82" s="44" t="s">
        <v>65</v>
      </c>
      <c r="H82" s="44" t="s">
        <v>192</v>
      </c>
      <c r="I82" s="41"/>
      <c r="J82" s="42">
        <f t="shared" si="28"/>
        <v>20</v>
      </c>
      <c r="K82" s="42"/>
      <c r="L82" s="42"/>
    </row>
    <row r="83" spans="1:12" ht="45" customHeight="1">
      <c r="A83" s="158" t="s">
        <v>209</v>
      </c>
      <c r="B83" s="32" t="s">
        <v>154</v>
      </c>
      <c r="C83" s="32" t="s">
        <v>51</v>
      </c>
      <c r="D83" s="32" t="s">
        <v>37</v>
      </c>
      <c r="E83" s="44" t="s">
        <v>80</v>
      </c>
      <c r="F83" s="44" t="s">
        <v>8</v>
      </c>
      <c r="G83" s="44" t="s">
        <v>65</v>
      </c>
      <c r="H83" s="44" t="s">
        <v>192</v>
      </c>
      <c r="I83" s="41" t="s">
        <v>69</v>
      </c>
      <c r="J83" s="42">
        <f t="shared" si="28"/>
        <v>20</v>
      </c>
      <c r="K83" s="42"/>
      <c r="L83" s="42"/>
    </row>
    <row r="84" spans="1:12" ht="58.5" customHeight="1">
      <c r="A84" s="161" t="s">
        <v>196</v>
      </c>
      <c r="B84" s="32" t="s">
        <v>154</v>
      </c>
      <c r="C84" s="32" t="s">
        <v>51</v>
      </c>
      <c r="D84" s="32" t="s">
        <v>37</v>
      </c>
      <c r="E84" s="44" t="s">
        <v>80</v>
      </c>
      <c r="F84" s="44" t="s">
        <v>8</v>
      </c>
      <c r="G84" s="44" t="s">
        <v>65</v>
      </c>
      <c r="H84" s="44" t="s">
        <v>192</v>
      </c>
      <c r="I84" s="41" t="s">
        <v>70</v>
      </c>
      <c r="J84" s="42">
        <v>20</v>
      </c>
      <c r="K84" s="42"/>
      <c r="L84" s="42"/>
    </row>
    <row r="85" spans="1:12" ht="18.75" customHeight="1">
      <c r="A85" s="158" t="s">
        <v>218</v>
      </c>
      <c r="B85" s="32" t="s">
        <v>154</v>
      </c>
      <c r="C85" s="32" t="s">
        <v>51</v>
      </c>
      <c r="D85" s="32" t="s">
        <v>39</v>
      </c>
      <c r="E85" s="44"/>
      <c r="F85" s="44"/>
      <c r="G85" s="44"/>
      <c r="H85" s="44"/>
      <c r="I85" s="41"/>
      <c r="J85" s="42">
        <f>J86</f>
        <v>114</v>
      </c>
      <c r="K85" s="42"/>
      <c r="L85" s="42"/>
    </row>
    <row r="86" spans="1:12" ht="74.25" customHeight="1">
      <c r="A86" s="33" t="s">
        <v>219</v>
      </c>
      <c r="B86" s="32" t="s">
        <v>154</v>
      </c>
      <c r="C86" s="32" t="s">
        <v>51</v>
      </c>
      <c r="D86" s="32" t="s">
        <v>39</v>
      </c>
      <c r="E86" s="44" t="s">
        <v>20</v>
      </c>
      <c r="F86" s="44" t="s">
        <v>81</v>
      </c>
      <c r="G86" s="44"/>
      <c r="H86" s="44"/>
      <c r="I86" s="41"/>
      <c r="J86" s="42">
        <f>J87</f>
        <v>114</v>
      </c>
      <c r="K86" s="42"/>
      <c r="L86" s="42"/>
    </row>
    <row r="87" spans="1:12" ht="75.75" customHeight="1">
      <c r="A87" s="33" t="s">
        <v>220</v>
      </c>
      <c r="B87" s="32" t="s">
        <v>154</v>
      </c>
      <c r="C87" s="32" t="s">
        <v>51</v>
      </c>
      <c r="D87" s="32" t="s">
        <v>39</v>
      </c>
      <c r="E87" s="44" t="s">
        <v>20</v>
      </c>
      <c r="F87" s="44" t="s">
        <v>81</v>
      </c>
      <c r="G87" s="44" t="s">
        <v>37</v>
      </c>
      <c r="H87" s="44"/>
      <c r="I87" s="41"/>
      <c r="J87" s="42">
        <f>J88</f>
        <v>114</v>
      </c>
      <c r="K87" s="42"/>
      <c r="L87" s="42"/>
    </row>
    <row r="88" spans="1:12" ht="72.75" customHeight="1">
      <c r="A88" s="158" t="s">
        <v>221</v>
      </c>
      <c r="B88" s="32" t="s">
        <v>154</v>
      </c>
      <c r="C88" s="32" t="s">
        <v>51</v>
      </c>
      <c r="D88" s="32" t="s">
        <v>39</v>
      </c>
      <c r="E88" s="44" t="s">
        <v>20</v>
      </c>
      <c r="F88" s="44" t="s">
        <v>81</v>
      </c>
      <c r="G88" s="44" t="s">
        <v>37</v>
      </c>
      <c r="H88" s="44" t="s">
        <v>217</v>
      </c>
      <c r="I88" s="41"/>
      <c r="J88" s="42">
        <f>J89</f>
        <v>114</v>
      </c>
      <c r="K88" s="42"/>
      <c r="L88" s="42"/>
    </row>
    <row r="89" spans="1:12" ht="43.5" customHeight="1">
      <c r="A89" s="173" t="str">
        <f>A83</f>
        <v>Закупки товаров, работ и услуг для  государственных (муниципальных) нужд</v>
      </c>
      <c r="B89" s="32" t="s">
        <v>154</v>
      </c>
      <c r="C89" s="32" t="s">
        <v>51</v>
      </c>
      <c r="D89" s="32" t="s">
        <v>39</v>
      </c>
      <c r="E89" s="44" t="s">
        <v>20</v>
      </c>
      <c r="F89" s="44" t="s">
        <v>81</v>
      </c>
      <c r="G89" s="44" t="s">
        <v>37</v>
      </c>
      <c r="H89" s="44" t="s">
        <v>217</v>
      </c>
      <c r="I89" s="41" t="s">
        <v>69</v>
      </c>
      <c r="J89" s="42">
        <f>J90</f>
        <v>114</v>
      </c>
      <c r="K89" s="42"/>
      <c r="L89" s="42"/>
    </row>
    <row r="90" spans="1:12" ht="58.5" customHeight="1">
      <c r="A90" s="174" t="str">
        <f>A84</f>
        <v>Иные закупка товаров, работ и услуг для обеспечения государственных (муниципальных) нужд</v>
      </c>
      <c r="B90" s="32" t="s">
        <v>154</v>
      </c>
      <c r="C90" s="32" t="s">
        <v>51</v>
      </c>
      <c r="D90" s="32" t="s">
        <v>39</v>
      </c>
      <c r="E90" s="44" t="s">
        <v>20</v>
      </c>
      <c r="F90" s="44" t="s">
        <v>81</v>
      </c>
      <c r="G90" s="44" t="s">
        <v>37</v>
      </c>
      <c r="H90" s="44" t="s">
        <v>217</v>
      </c>
      <c r="I90" s="41" t="s">
        <v>70</v>
      </c>
      <c r="J90" s="42">
        <v>114</v>
      </c>
      <c r="K90" s="42"/>
      <c r="L90" s="42"/>
    </row>
    <row r="91" spans="1:12" ht="15">
      <c r="A91" s="36" t="s">
        <v>66</v>
      </c>
      <c r="B91" s="32" t="s">
        <v>154</v>
      </c>
      <c r="C91" s="32" t="s">
        <v>51</v>
      </c>
      <c r="D91" s="32" t="s">
        <v>55</v>
      </c>
      <c r="E91" s="44"/>
      <c r="F91" s="44"/>
      <c r="G91" s="44"/>
      <c r="H91" s="44"/>
      <c r="I91" s="32"/>
      <c r="J91" s="42">
        <f>J92</f>
        <v>2008.3999999999999</v>
      </c>
      <c r="K91" s="42">
        <f>K92</f>
        <v>170</v>
      </c>
      <c r="L91" s="42">
        <f>L92</f>
        <v>170</v>
      </c>
    </row>
    <row r="92" spans="1:12" ht="108" customHeight="1">
      <c r="A92" s="167" t="s">
        <v>210</v>
      </c>
      <c r="B92" s="32" t="s">
        <v>154</v>
      </c>
      <c r="C92" s="32" t="s">
        <v>51</v>
      </c>
      <c r="D92" s="32" t="s">
        <v>55</v>
      </c>
      <c r="E92" s="44" t="s">
        <v>17</v>
      </c>
      <c r="F92" s="44" t="s">
        <v>81</v>
      </c>
      <c r="G92" s="44"/>
      <c r="H92" s="44"/>
      <c r="I92" s="32"/>
      <c r="J92" s="42">
        <f>J94</f>
        <v>2008.3999999999999</v>
      </c>
      <c r="K92" s="42">
        <f t="shared" ref="K92:L92" si="29">K94</f>
        <v>170</v>
      </c>
      <c r="L92" s="42">
        <f t="shared" si="29"/>
        <v>170</v>
      </c>
    </row>
    <row r="93" spans="1:12" ht="108" customHeight="1">
      <c r="A93" s="36" t="s">
        <v>178</v>
      </c>
      <c r="B93" s="32" t="s">
        <v>154</v>
      </c>
      <c r="C93" s="32" t="s">
        <v>51</v>
      </c>
      <c r="D93" s="32" t="s">
        <v>55</v>
      </c>
      <c r="E93" s="44" t="s">
        <v>17</v>
      </c>
      <c r="F93" s="44" t="s">
        <v>8</v>
      </c>
      <c r="G93" s="44"/>
      <c r="H93" s="44"/>
      <c r="I93" s="32"/>
      <c r="J93" s="42">
        <f>J94</f>
        <v>2008.3999999999999</v>
      </c>
      <c r="K93" s="42">
        <f>K94</f>
        <v>170</v>
      </c>
      <c r="L93" s="42">
        <f>L94</f>
        <v>170</v>
      </c>
    </row>
    <row r="94" spans="1:12" ht="63.75" customHeight="1">
      <c r="A94" s="167" t="s">
        <v>211</v>
      </c>
      <c r="B94" s="32" t="s">
        <v>154</v>
      </c>
      <c r="C94" s="32" t="s">
        <v>51</v>
      </c>
      <c r="D94" s="32" t="s">
        <v>55</v>
      </c>
      <c r="E94" s="44" t="s">
        <v>17</v>
      </c>
      <c r="F94" s="44" t="s">
        <v>8</v>
      </c>
      <c r="G94" s="44" t="s">
        <v>65</v>
      </c>
      <c r="H94" s="44"/>
      <c r="I94" s="32"/>
      <c r="J94" s="42">
        <f>J95+J101+J98</f>
        <v>2008.3999999999999</v>
      </c>
      <c r="K94" s="42">
        <f t="shared" ref="K94:L94" si="30">K95+K101</f>
        <v>170</v>
      </c>
      <c r="L94" s="42">
        <f t="shared" si="30"/>
        <v>170</v>
      </c>
    </row>
    <row r="95" spans="1:12" ht="15">
      <c r="A95" s="36" t="s">
        <v>125</v>
      </c>
      <c r="B95" s="32" t="s">
        <v>154</v>
      </c>
      <c r="C95" s="32" t="s">
        <v>51</v>
      </c>
      <c r="D95" s="32" t="s">
        <v>55</v>
      </c>
      <c r="E95" s="44" t="s">
        <v>17</v>
      </c>
      <c r="F95" s="44" t="s">
        <v>8</v>
      </c>
      <c r="G95" s="44" t="s">
        <v>155</v>
      </c>
      <c r="H95" s="44" t="s">
        <v>124</v>
      </c>
      <c r="I95" s="32"/>
      <c r="J95" s="42">
        <f t="shared" ref="J95:J96" si="31">J96</f>
        <v>90</v>
      </c>
      <c r="K95" s="42">
        <f t="shared" ref="K95:K96" si="32">K96</f>
        <v>80</v>
      </c>
      <c r="L95" s="42">
        <f t="shared" ref="L95:L96" si="33">L96</f>
        <v>80</v>
      </c>
    </row>
    <row r="96" spans="1:12" ht="49.5" customHeight="1">
      <c r="A96" s="33" t="s">
        <v>205</v>
      </c>
      <c r="B96" s="32" t="s">
        <v>154</v>
      </c>
      <c r="C96" s="32" t="s">
        <v>51</v>
      </c>
      <c r="D96" s="32" t="s">
        <v>55</v>
      </c>
      <c r="E96" s="44" t="s">
        <v>17</v>
      </c>
      <c r="F96" s="44" t="s">
        <v>8</v>
      </c>
      <c r="G96" s="44" t="s">
        <v>155</v>
      </c>
      <c r="H96" s="44" t="s">
        <v>124</v>
      </c>
      <c r="I96" s="32" t="s">
        <v>69</v>
      </c>
      <c r="J96" s="42">
        <f t="shared" si="31"/>
        <v>90</v>
      </c>
      <c r="K96" s="42">
        <f t="shared" si="32"/>
        <v>80</v>
      </c>
      <c r="L96" s="42">
        <f t="shared" si="33"/>
        <v>80</v>
      </c>
    </row>
    <row r="97" spans="1:12" ht="60">
      <c r="A97" s="33" t="s">
        <v>46</v>
      </c>
      <c r="B97" s="32" t="s">
        <v>154</v>
      </c>
      <c r="C97" s="32" t="s">
        <v>51</v>
      </c>
      <c r="D97" s="32" t="s">
        <v>55</v>
      </c>
      <c r="E97" s="44" t="s">
        <v>17</v>
      </c>
      <c r="F97" s="44" t="s">
        <v>8</v>
      </c>
      <c r="G97" s="44" t="s">
        <v>155</v>
      </c>
      <c r="H97" s="44" t="s">
        <v>124</v>
      </c>
      <c r="I97" s="32" t="s">
        <v>70</v>
      </c>
      <c r="J97" s="42">
        <v>90</v>
      </c>
      <c r="K97" s="42">
        <v>80</v>
      </c>
      <c r="L97" s="42">
        <v>80</v>
      </c>
    </row>
    <row r="98" spans="1:12" ht="30">
      <c r="A98" s="161" t="s">
        <v>188</v>
      </c>
      <c r="B98" s="32" t="s">
        <v>154</v>
      </c>
      <c r="C98" s="32" t="s">
        <v>51</v>
      </c>
      <c r="D98" s="32" t="s">
        <v>55</v>
      </c>
      <c r="E98" s="44" t="s">
        <v>17</v>
      </c>
      <c r="F98" s="44" t="s">
        <v>8</v>
      </c>
      <c r="G98" s="44" t="s">
        <v>156</v>
      </c>
      <c r="H98" s="44" t="s">
        <v>187</v>
      </c>
      <c r="I98" s="32"/>
      <c r="J98" s="42">
        <f>J99</f>
        <v>1103.0999999999999</v>
      </c>
      <c r="K98" s="42"/>
      <c r="L98" s="42"/>
    </row>
    <row r="99" spans="1:12" ht="48.75" customHeight="1">
      <c r="A99" s="33" t="str">
        <f>A96</f>
        <v>Закупка товаров, работ и услуг для  государственных (муниципальных) нужд</v>
      </c>
      <c r="B99" s="32" t="s">
        <v>154</v>
      </c>
      <c r="C99" s="32" t="s">
        <v>51</v>
      </c>
      <c r="D99" s="32" t="s">
        <v>55</v>
      </c>
      <c r="E99" s="44" t="s">
        <v>17</v>
      </c>
      <c r="F99" s="44" t="s">
        <v>8</v>
      </c>
      <c r="G99" s="44" t="s">
        <v>156</v>
      </c>
      <c r="H99" s="44" t="s">
        <v>187</v>
      </c>
      <c r="I99" s="32" t="s">
        <v>69</v>
      </c>
      <c r="J99" s="42">
        <v>1103.0999999999999</v>
      </c>
      <c r="K99" s="42"/>
      <c r="L99" s="42"/>
    </row>
    <row r="100" spans="1:12" ht="62.25" customHeight="1">
      <c r="A100" s="33" t="str">
        <f>A97</f>
        <v>Иные закупки товаров, работ и услуг для обеспечения государственных (муниципальных) нужд</v>
      </c>
      <c r="B100" s="32" t="s">
        <v>154</v>
      </c>
      <c r="C100" s="32" t="s">
        <v>51</v>
      </c>
      <c r="D100" s="32" t="s">
        <v>55</v>
      </c>
      <c r="E100" s="44" t="s">
        <v>17</v>
      </c>
      <c r="F100" s="44" t="s">
        <v>8</v>
      </c>
      <c r="G100" s="44" t="s">
        <v>156</v>
      </c>
      <c r="H100" s="44" t="s">
        <v>187</v>
      </c>
      <c r="I100" s="32" t="s">
        <v>70</v>
      </c>
      <c r="J100" s="42">
        <v>1103.0999999999999</v>
      </c>
      <c r="K100" s="42"/>
      <c r="L100" s="42"/>
    </row>
    <row r="101" spans="1:12" ht="30">
      <c r="A101" s="36" t="s">
        <v>127</v>
      </c>
      <c r="B101" s="32" t="s">
        <v>154</v>
      </c>
      <c r="C101" s="32" t="s">
        <v>51</v>
      </c>
      <c r="D101" s="32" t="s">
        <v>55</v>
      </c>
      <c r="E101" s="44" t="s">
        <v>17</v>
      </c>
      <c r="F101" s="44" t="s">
        <v>8</v>
      </c>
      <c r="G101" s="44" t="s">
        <v>156</v>
      </c>
      <c r="H101" s="44" t="s">
        <v>126</v>
      </c>
      <c r="I101" s="32"/>
      <c r="J101" s="42">
        <f>J102</f>
        <v>815.3</v>
      </c>
      <c r="K101" s="42">
        <f>K102</f>
        <v>90</v>
      </c>
      <c r="L101" s="42">
        <f t="shared" ref="L101:L102" si="34">L102</f>
        <v>90</v>
      </c>
    </row>
    <row r="102" spans="1:12" ht="46.5" customHeight="1">
      <c r="A102" s="33" t="s">
        <v>205</v>
      </c>
      <c r="B102" s="32" t="s">
        <v>154</v>
      </c>
      <c r="C102" s="32" t="s">
        <v>51</v>
      </c>
      <c r="D102" s="32" t="s">
        <v>55</v>
      </c>
      <c r="E102" s="44" t="s">
        <v>17</v>
      </c>
      <c r="F102" s="44" t="s">
        <v>8</v>
      </c>
      <c r="G102" s="44" t="s">
        <v>156</v>
      </c>
      <c r="H102" s="44" t="s">
        <v>126</v>
      </c>
      <c r="I102" s="32" t="s">
        <v>69</v>
      </c>
      <c r="J102" s="42">
        <f>J103</f>
        <v>815.3</v>
      </c>
      <c r="K102" s="42">
        <f t="shared" ref="K102" si="35">K103</f>
        <v>90</v>
      </c>
      <c r="L102" s="42">
        <f t="shared" si="34"/>
        <v>90</v>
      </c>
    </row>
    <row r="103" spans="1:12" ht="60">
      <c r="A103" s="33" t="s">
        <v>46</v>
      </c>
      <c r="B103" s="32" t="s">
        <v>154</v>
      </c>
      <c r="C103" s="32" t="s">
        <v>51</v>
      </c>
      <c r="D103" s="32" t="s">
        <v>55</v>
      </c>
      <c r="E103" s="44" t="s">
        <v>17</v>
      </c>
      <c r="F103" s="44" t="s">
        <v>8</v>
      </c>
      <c r="G103" s="44" t="s">
        <v>156</v>
      </c>
      <c r="H103" s="44" t="s">
        <v>126</v>
      </c>
      <c r="I103" s="32" t="s">
        <v>70</v>
      </c>
      <c r="J103" s="42">
        <v>815.3</v>
      </c>
      <c r="K103" s="42">
        <v>90</v>
      </c>
      <c r="L103" s="42">
        <v>90</v>
      </c>
    </row>
    <row r="104" spans="1:12" ht="15">
      <c r="A104" s="30" t="s">
        <v>61</v>
      </c>
      <c r="B104" s="31" t="s">
        <v>154</v>
      </c>
      <c r="C104" s="156" t="s">
        <v>17</v>
      </c>
      <c r="D104" s="32"/>
      <c r="E104" s="44"/>
      <c r="F104" s="44"/>
      <c r="G104" s="44"/>
      <c r="H104" s="44"/>
      <c r="I104" s="41"/>
      <c r="J104" s="40">
        <f t="shared" ref="J104:L109" si="36">J105</f>
        <v>173.9</v>
      </c>
      <c r="K104" s="169">
        <f t="shared" si="36"/>
        <v>173.9</v>
      </c>
      <c r="L104" s="40">
        <f t="shared" si="36"/>
        <v>173.9</v>
      </c>
    </row>
    <row r="105" spans="1:12" ht="15">
      <c r="A105" s="33" t="s">
        <v>62</v>
      </c>
      <c r="B105" s="32" t="s">
        <v>154</v>
      </c>
      <c r="C105" s="32" t="s">
        <v>17</v>
      </c>
      <c r="D105" s="32" t="s">
        <v>37</v>
      </c>
      <c r="E105" s="44"/>
      <c r="F105" s="44"/>
      <c r="G105" s="44"/>
      <c r="H105" s="44"/>
      <c r="I105" s="41"/>
      <c r="J105" s="42">
        <f t="shared" si="36"/>
        <v>173.9</v>
      </c>
      <c r="K105" s="42">
        <f t="shared" si="36"/>
        <v>173.9</v>
      </c>
      <c r="L105" s="42">
        <f t="shared" si="36"/>
        <v>173.9</v>
      </c>
    </row>
    <row r="106" spans="1:12" ht="90" customHeight="1">
      <c r="A106" s="33" t="s">
        <v>159</v>
      </c>
      <c r="B106" s="32" t="s">
        <v>154</v>
      </c>
      <c r="C106" s="32" t="s">
        <v>17</v>
      </c>
      <c r="D106" s="32" t="s">
        <v>37</v>
      </c>
      <c r="E106" s="44" t="s">
        <v>80</v>
      </c>
      <c r="F106" s="44" t="s">
        <v>81</v>
      </c>
      <c r="G106" s="44"/>
      <c r="H106" s="44"/>
      <c r="I106" s="41"/>
      <c r="J106" s="42">
        <f t="shared" si="36"/>
        <v>173.9</v>
      </c>
      <c r="K106" s="42">
        <f t="shared" si="36"/>
        <v>173.9</v>
      </c>
      <c r="L106" s="42">
        <f t="shared" si="36"/>
        <v>173.9</v>
      </c>
    </row>
    <row r="107" spans="1:12" ht="107.25" customHeight="1">
      <c r="A107" s="33" t="s">
        <v>175</v>
      </c>
      <c r="B107" s="32" t="s">
        <v>154</v>
      </c>
      <c r="C107" s="32" t="s">
        <v>17</v>
      </c>
      <c r="D107" s="32" t="s">
        <v>37</v>
      </c>
      <c r="E107" s="44" t="s">
        <v>80</v>
      </c>
      <c r="F107" s="44" t="s">
        <v>8</v>
      </c>
      <c r="G107" s="44"/>
      <c r="H107" s="44"/>
      <c r="I107" s="41"/>
      <c r="J107" s="42">
        <f t="shared" si="36"/>
        <v>173.9</v>
      </c>
      <c r="K107" s="42">
        <f t="shared" si="36"/>
        <v>173.9</v>
      </c>
      <c r="L107" s="42">
        <f t="shared" si="36"/>
        <v>173.9</v>
      </c>
    </row>
    <row r="108" spans="1:12" ht="45">
      <c r="A108" s="33" t="s">
        <v>63</v>
      </c>
      <c r="B108" s="32" t="s">
        <v>154</v>
      </c>
      <c r="C108" s="32" t="s">
        <v>17</v>
      </c>
      <c r="D108" s="32" t="s">
        <v>37</v>
      </c>
      <c r="E108" s="44" t="s">
        <v>80</v>
      </c>
      <c r="F108" s="44" t="s">
        <v>8</v>
      </c>
      <c r="G108" s="44" t="s">
        <v>65</v>
      </c>
      <c r="H108" s="44" t="s">
        <v>83</v>
      </c>
      <c r="I108" s="41"/>
      <c r="J108" s="42">
        <f t="shared" si="36"/>
        <v>173.9</v>
      </c>
      <c r="K108" s="42">
        <f t="shared" si="36"/>
        <v>173.9</v>
      </c>
      <c r="L108" s="42">
        <f t="shared" si="36"/>
        <v>173.9</v>
      </c>
    </row>
    <row r="109" spans="1:12" ht="30">
      <c r="A109" s="33" t="s">
        <v>57</v>
      </c>
      <c r="B109" s="32" t="s">
        <v>154</v>
      </c>
      <c r="C109" s="32" t="s">
        <v>17</v>
      </c>
      <c r="D109" s="32" t="s">
        <v>37</v>
      </c>
      <c r="E109" s="44" t="s">
        <v>80</v>
      </c>
      <c r="F109" s="44" t="s">
        <v>8</v>
      </c>
      <c r="G109" s="44" t="s">
        <v>65</v>
      </c>
      <c r="H109" s="44" t="s">
        <v>83</v>
      </c>
      <c r="I109" s="41" t="s">
        <v>74</v>
      </c>
      <c r="J109" s="42">
        <f>J110</f>
        <v>173.9</v>
      </c>
      <c r="K109" s="42">
        <f t="shared" si="36"/>
        <v>173.9</v>
      </c>
      <c r="L109" s="42">
        <f t="shared" si="36"/>
        <v>173.9</v>
      </c>
    </row>
    <row r="110" spans="1:12" ht="30">
      <c r="A110" s="145" t="s">
        <v>64</v>
      </c>
      <c r="B110" s="146" t="s">
        <v>154</v>
      </c>
      <c r="C110" s="32" t="s">
        <v>17</v>
      </c>
      <c r="D110" s="32" t="s">
        <v>37</v>
      </c>
      <c r="E110" s="44" t="s">
        <v>80</v>
      </c>
      <c r="F110" s="44" t="s">
        <v>8</v>
      </c>
      <c r="G110" s="44" t="s">
        <v>65</v>
      </c>
      <c r="H110" s="44" t="s">
        <v>83</v>
      </c>
      <c r="I110" s="148" t="s">
        <v>75</v>
      </c>
      <c r="J110" s="149">
        <v>173.9</v>
      </c>
      <c r="K110" s="149">
        <v>173.9</v>
      </c>
      <c r="L110" s="149">
        <v>173.9</v>
      </c>
    </row>
    <row r="111" spans="1:12" ht="28.5">
      <c r="A111" s="171" t="s">
        <v>163</v>
      </c>
      <c r="B111" s="31" t="s">
        <v>154</v>
      </c>
      <c r="C111" s="31" t="s">
        <v>164</v>
      </c>
      <c r="D111" s="32"/>
      <c r="E111" s="44"/>
      <c r="F111" s="44"/>
      <c r="G111" s="44"/>
      <c r="H111" s="44"/>
      <c r="I111" s="41"/>
      <c r="J111" s="150"/>
      <c r="K111" s="170">
        <f t="shared" ref="K111:L116" si="37">K112</f>
        <v>35.1</v>
      </c>
      <c r="L111" s="170">
        <f t="shared" si="37"/>
        <v>71.599999999999994</v>
      </c>
    </row>
    <row r="112" spans="1:12" ht="15">
      <c r="A112" s="158" t="s">
        <v>163</v>
      </c>
      <c r="B112" s="32" t="s">
        <v>154</v>
      </c>
      <c r="C112" s="146" t="s">
        <v>164</v>
      </c>
      <c r="D112" s="146" t="s">
        <v>164</v>
      </c>
      <c r="E112" s="147"/>
      <c r="F112" s="147"/>
      <c r="G112" s="147"/>
      <c r="H112" s="147"/>
      <c r="I112" s="148"/>
      <c r="J112" s="150"/>
      <c r="K112" s="152">
        <f t="shared" si="37"/>
        <v>35.1</v>
      </c>
      <c r="L112" s="152">
        <f t="shared" si="37"/>
        <v>71.599999999999994</v>
      </c>
    </row>
    <row r="113" spans="1:12" ht="30">
      <c r="A113" s="158" t="s">
        <v>179</v>
      </c>
      <c r="B113" s="146" t="s">
        <v>154</v>
      </c>
      <c r="C113" s="32" t="s">
        <v>164</v>
      </c>
      <c r="D113" s="32" t="s">
        <v>164</v>
      </c>
      <c r="E113" s="44" t="s">
        <v>165</v>
      </c>
      <c r="F113" s="44" t="s">
        <v>81</v>
      </c>
      <c r="G113" s="44"/>
      <c r="H113" s="44"/>
      <c r="I113" s="41"/>
      <c r="J113" s="150"/>
      <c r="K113" s="152">
        <f t="shared" si="37"/>
        <v>35.1</v>
      </c>
      <c r="L113" s="152">
        <f t="shared" si="37"/>
        <v>71.599999999999994</v>
      </c>
    </row>
    <row r="114" spans="1:12" ht="15">
      <c r="A114" s="158" t="s">
        <v>40</v>
      </c>
      <c r="B114" s="32" t="s">
        <v>154</v>
      </c>
      <c r="C114" s="146" t="s">
        <v>164</v>
      </c>
      <c r="D114" s="146" t="s">
        <v>164</v>
      </c>
      <c r="E114" s="147" t="s">
        <v>165</v>
      </c>
      <c r="F114" s="147" t="s">
        <v>8</v>
      </c>
      <c r="G114" s="147"/>
      <c r="H114" s="147"/>
      <c r="I114" s="148"/>
      <c r="J114" s="150"/>
      <c r="K114" s="152">
        <f t="shared" si="37"/>
        <v>35.1</v>
      </c>
      <c r="L114" s="152">
        <f t="shared" si="37"/>
        <v>71.599999999999994</v>
      </c>
    </row>
    <row r="115" spans="1:12" ht="15">
      <c r="A115" s="158" t="s">
        <v>163</v>
      </c>
      <c r="B115" s="32" t="s">
        <v>154</v>
      </c>
      <c r="C115" s="32" t="s">
        <v>164</v>
      </c>
      <c r="D115" s="32" t="s">
        <v>164</v>
      </c>
      <c r="E115" s="44" t="s">
        <v>165</v>
      </c>
      <c r="F115" s="44" t="s">
        <v>8</v>
      </c>
      <c r="G115" s="44" t="s">
        <v>65</v>
      </c>
      <c r="H115" s="44" t="s">
        <v>166</v>
      </c>
      <c r="I115" s="41"/>
      <c r="J115" s="150"/>
      <c r="K115" s="152">
        <f t="shared" si="37"/>
        <v>35.1</v>
      </c>
      <c r="L115" s="152">
        <f t="shared" si="37"/>
        <v>71.599999999999994</v>
      </c>
    </row>
    <row r="116" spans="1:12" ht="15">
      <c r="A116" s="158" t="s">
        <v>49</v>
      </c>
      <c r="B116" s="146" t="s">
        <v>154</v>
      </c>
      <c r="C116" s="146" t="s">
        <v>164</v>
      </c>
      <c r="D116" s="146" t="s">
        <v>164</v>
      </c>
      <c r="E116" s="147" t="s">
        <v>165</v>
      </c>
      <c r="F116" s="147" t="s">
        <v>8</v>
      </c>
      <c r="G116" s="147" t="s">
        <v>65</v>
      </c>
      <c r="H116" s="147" t="s">
        <v>166</v>
      </c>
      <c r="I116" s="148" t="s">
        <v>71</v>
      </c>
      <c r="J116" s="150"/>
      <c r="K116" s="152">
        <f t="shared" si="37"/>
        <v>35.1</v>
      </c>
      <c r="L116" s="152">
        <f t="shared" si="37"/>
        <v>71.599999999999994</v>
      </c>
    </row>
    <row r="117" spans="1:12" ht="15">
      <c r="A117" s="158" t="s">
        <v>53</v>
      </c>
      <c r="B117" s="32" t="s">
        <v>154</v>
      </c>
      <c r="C117" s="32" t="s">
        <v>164</v>
      </c>
      <c r="D117" s="32" t="s">
        <v>164</v>
      </c>
      <c r="E117" s="44" t="s">
        <v>165</v>
      </c>
      <c r="F117" s="44" t="s">
        <v>8</v>
      </c>
      <c r="G117" s="44" t="s">
        <v>65</v>
      </c>
      <c r="H117" s="44" t="s">
        <v>166</v>
      </c>
      <c r="I117" s="41" t="s">
        <v>73</v>
      </c>
      <c r="J117" s="150"/>
      <c r="K117" s="152">
        <v>35.1</v>
      </c>
      <c r="L117" s="152">
        <v>71.599999999999994</v>
      </c>
    </row>
    <row r="118" spans="1:12">
      <c r="E118" s="46"/>
      <c r="F118" s="46"/>
      <c r="G118" s="46"/>
      <c r="H118" s="46"/>
      <c r="I118" s="46"/>
    </row>
    <row r="119" spans="1:12">
      <c r="E119" s="46"/>
      <c r="F119" s="46"/>
      <c r="G119" s="46"/>
      <c r="H119" s="46"/>
      <c r="I119" s="46"/>
    </row>
    <row r="120" spans="1:12">
      <c r="E120" s="46"/>
      <c r="F120" s="46"/>
      <c r="G120" s="46"/>
      <c r="H120" s="46"/>
      <c r="I120" s="46"/>
    </row>
    <row r="121" spans="1:12">
      <c r="E121" s="46"/>
      <c r="F121" s="46"/>
      <c r="G121" s="46"/>
      <c r="H121" s="46"/>
      <c r="I121" s="46"/>
    </row>
    <row r="122" spans="1:12">
      <c r="E122" s="46"/>
      <c r="F122" s="46"/>
      <c r="G122" s="46"/>
      <c r="H122" s="46"/>
      <c r="I122" s="46"/>
    </row>
    <row r="123" spans="1:12">
      <c r="E123" s="46"/>
      <c r="F123" s="46"/>
      <c r="G123" s="46"/>
      <c r="H123" s="46"/>
      <c r="I123" s="46"/>
    </row>
    <row r="124" spans="1:12">
      <c r="E124" s="46"/>
      <c r="F124" s="46"/>
      <c r="G124" s="46"/>
      <c r="H124" s="46"/>
      <c r="I124" s="46"/>
    </row>
    <row r="125" spans="1:12">
      <c r="E125" s="46"/>
      <c r="F125" s="46"/>
      <c r="G125" s="46"/>
      <c r="H125" s="46"/>
      <c r="I125" s="46"/>
    </row>
    <row r="126" spans="1:12">
      <c r="E126" s="46"/>
      <c r="F126" s="46"/>
      <c r="G126" s="46"/>
      <c r="H126" s="46"/>
      <c r="I126" s="46"/>
    </row>
    <row r="127" spans="1:12">
      <c r="E127" s="46"/>
      <c r="F127" s="46"/>
      <c r="G127" s="46"/>
      <c r="H127" s="46"/>
      <c r="I127" s="46"/>
    </row>
    <row r="128" spans="1:12">
      <c r="E128" s="46"/>
      <c r="F128" s="46"/>
      <c r="G128" s="46"/>
      <c r="H128" s="46"/>
      <c r="I128" s="46"/>
    </row>
    <row r="129" spans="5:9">
      <c r="E129" s="46"/>
      <c r="F129" s="46"/>
      <c r="G129" s="46"/>
      <c r="H129" s="46"/>
      <c r="I129" s="46"/>
    </row>
    <row r="130" spans="5:9">
      <c r="E130" s="46"/>
      <c r="F130" s="46"/>
      <c r="G130" s="46"/>
      <c r="H130" s="46"/>
      <c r="I130" s="46"/>
    </row>
    <row r="131" spans="5:9">
      <c r="E131" s="46"/>
      <c r="F131" s="46"/>
      <c r="G131" s="46"/>
      <c r="H131" s="46"/>
      <c r="I131" s="46"/>
    </row>
    <row r="132" spans="5:9">
      <c r="E132" s="46"/>
      <c r="F132" s="46"/>
      <c r="G132" s="46"/>
      <c r="H132" s="46"/>
      <c r="I132" s="46"/>
    </row>
    <row r="133" spans="5:9">
      <c r="E133" s="46"/>
      <c r="F133" s="46"/>
      <c r="G133" s="46"/>
      <c r="H133" s="46"/>
      <c r="I133" s="46"/>
    </row>
    <row r="134" spans="5:9">
      <c r="E134" s="46"/>
      <c r="F134" s="46"/>
      <c r="G134" s="46"/>
      <c r="H134" s="46"/>
      <c r="I134" s="46"/>
    </row>
    <row r="135" spans="5:9">
      <c r="E135" s="46"/>
      <c r="F135" s="46"/>
      <c r="G135" s="46"/>
      <c r="H135" s="46"/>
      <c r="I135" s="46"/>
    </row>
    <row r="136" spans="5:9">
      <c r="E136" s="46"/>
      <c r="F136" s="46"/>
      <c r="G136" s="46"/>
      <c r="H136" s="46"/>
      <c r="I136" s="46"/>
    </row>
    <row r="137" spans="5:9">
      <c r="E137" s="46"/>
      <c r="F137" s="46"/>
      <c r="G137" s="46"/>
      <c r="H137" s="46"/>
      <c r="I137" s="46"/>
    </row>
    <row r="138" spans="5:9">
      <c r="E138" s="46"/>
      <c r="F138" s="46"/>
      <c r="G138" s="46"/>
      <c r="H138" s="46"/>
      <c r="I138" s="46"/>
    </row>
    <row r="139" spans="5:9">
      <c r="E139" s="46"/>
      <c r="F139" s="46"/>
      <c r="G139" s="46"/>
      <c r="H139" s="46"/>
      <c r="I139" s="46"/>
    </row>
    <row r="140" spans="5:9">
      <c r="E140" s="46"/>
      <c r="F140" s="46"/>
      <c r="G140" s="46"/>
      <c r="H140" s="46"/>
      <c r="I140" s="46"/>
    </row>
    <row r="141" spans="5:9">
      <c r="E141" s="46"/>
      <c r="F141" s="46"/>
      <c r="G141" s="46"/>
      <c r="H141" s="46"/>
      <c r="I141" s="46"/>
    </row>
    <row r="142" spans="5:9">
      <c r="E142" s="46"/>
      <c r="F142" s="46"/>
      <c r="G142" s="46"/>
      <c r="H142" s="46"/>
      <c r="I142" s="46"/>
    </row>
    <row r="143" spans="5:9">
      <c r="E143" s="46"/>
      <c r="F143" s="46"/>
      <c r="G143" s="46"/>
      <c r="H143" s="46"/>
      <c r="I143" s="46"/>
    </row>
    <row r="144" spans="5:9">
      <c r="E144" s="46"/>
      <c r="F144" s="46"/>
      <c r="G144" s="46"/>
      <c r="H144" s="46"/>
      <c r="I144" s="46"/>
    </row>
    <row r="145" spans="5:9">
      <c r="E145" s="46"/>
      <c r="F145" s="46"/>
      <c r="G145" s="46"/>
      <c r="H145" s="46"/>
      <c r="I145" s="46"/>
    </row>
    <row r="146" spans="5:9">
      <c r="E146" s="46"/>
      <c r="F146" s="46"/>
      <c r="G146" s="46"/>
      <c r="H146" s="46"/>
      <c r="I146" s="46"/>
    </row>
  </sheetData>
  <autoFilter ref="A1:L117">
    <filterColumn colId="4"/>
    <filterColumn colId="7"/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A1:L540">
        <filterColumn colId="8" showButton="0"/>
        <filterColumn colId="9" showButton="0"/>
        <filterColumn colId="10" showButton="0"/>
      </autoFilter>
    </customSheetView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  <autoFilter ref="A1:L540">
        <filterColumn colId="4"/>
        <filterColumn colId="8" showButton="0">
          <filters blank="1"/>
        </filterColumn>
        <filterColumn colId="9" showButton="0"/>
        <filterColumn colId="10" showButton="0"/>
      </autoFil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conditionalFormatting sqref="C20:D20">
    <cfRule type="expression" dxfId="24" priority="49" stopIfTrue="1">
      <formula>$F20=""</formula>
    </cfRule>
    <cfRule type="expression" dxfId="23" priority="50" stopIfTrue="1">
      <formula>#REF!&lt;&gt;""</formula>
    </cfRule>
    <cfRule type="expression" dxfId="22" priority="51" stopIfTrue="1">
      <formula>AND($G20="",$F20&lt;&gt;"")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K116"/>
  <sheetViews>
    <sheetView view="pageBreakPreview" zoomScaleNormal="110" zoomScaleSheetLayoutView="100" workbookViewId="0">
      <selection activeCell="C1" sqref="C1"/>
    </sheetView>
  </sheetViews>
  <sheetFormatPr defaultRowHeight="12.75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142.5" customHeight="1">
      <c r="A1" s="49" t="s">
        <v>0</v>
      </c>
      <c r="B1" s="49" t="s">
        <v>0</v>
      </c>
      <c r="C1" s="48" t="s">
        <v>0</v>
      </c>
      <c r="D1" s="48" t="s">
        <v>0</v>
      </c>
      <c r="E1" s="48" t="s">
        <v>0</v>
      </c>
      <c r="F1" s="48" t="s">
        <v>0</v>
      </c>
      <c r="G1" s="48" t="s">
        <v>0</v>
      </c>
      <c r="H1" s="182" t="s">
        <v>227</v>
      </c>
      <c r="I1" s="183"/>
      <c r="J1" s="183"/>
      <c r="K1" s="183"/>
    </row>
    <row r="2" spans="1:11" ht="126.75" customHeight="1">
      <c r="A2" s="184" t="s">
        <v>160</v>
      </c>
      <c r="B2" s="184"/>
      <c r="C2" s="184"/>
      <c r="D2" s="184"/>
      <c r="E2" s="184"/>
      <c r="F2" s="184"/>
      <c r="G2" s="184"/>
      <c r="H2" s="184"/>
      <c r="I2" s="184"/>
      <c r="J2" s="184"/>
      <c r="K2" s="184"/>
    </row>
    <row r="3" spans="1:11" ht="18" customHeight="1">
      <c r="A3" s="185" t="s">
        <v>2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183" t="s">
        <v>1</v>
      </c>
      <c r="I3" s="183"/>
      <c r="J3" s="183"/>
      <c r="K3" s="183"/>
    </row>
    <row r="4" spans="1:11" ht="20.45" customHeight="1">
      <c r="A4" s="185" t="s">
        <v>0</v>
      </c>
      <c r="B4" s="185" t="s">
        <v>3</v>
      </c>
      <c r="C4" s="185" t="s">
        <v>4</v>
      </c>
      <c r="D4" s="185" t="s">
        <v>5</v>
      </c>
      <c r="E4" s="185"/>
      <c r="F4" s="185"/>
      <c r="G4" s="185"/>
      <c r="H4" s="185" t="s">
        <v>6</v>
      </c>
      <c r="I4" s="185" t="s">
        <v>7</v>
      </c>
      <c r="J4" s="185"/>
      <c r="K4" s="185"/>
    </row>
    <row r="5" spans="1:11" ht="16.7" customHeight="1">
      <c r="A5" s="22" t="s">
        <v>8</v>
      </c>
      <c r="B5" s="185" t="s">
        <v>0</v>
      </c>
      <c r="C5" s="185" t="s">
        <v>0</v>
      </c>
      <c r="D5" s="185" t="s">
        <v>0</v>
      </c>
      <c r="E5" s="185"/>
      <c r="F5" s="185"/>
      <c r="G5" s="185"/>
      <c r="H5" s="185" t="s">
        <v>0</v>
      </c>
      <c r="I5" s="47" t="s">
        <v>26</v>
      </c>
      <c r="J5" s="47" t="s">
        <v>27</v>
      </c>
      <c r="K5" s="47" t="s">
        <v>28</v>
      </c>
    </row>
    <row r="6" spans="1:11" ht="28.5" customHeight="1">
      <c r="A6" s="28"/>
      <c r="B6" s="22" t="s">
        <v>9</v>
      </c>
      <c r="C6" s="22" t="s">
        <v>10</v>
      </c>
      <c r="D6" s="22" t="s">
        <v>11</v>
      </c>
      <c r="E6" s="22" t="s">
        <v>12</v>
      </c>
      <c r="F6" s="22" t="s">
        <v>13</v>
      </c>
      <c r="G6" s="22" t="s">
        <v>14</v>
      </c>
      <c r="H6" s="22" t="s">
        <v>15</v>
      </c>
      <c r="I6" s="22" t="s">
        <v>16</v>
      </c>
      <c r="J6" s="22" t="s">
        <v>17</v>
      </c>
      <c r="K6" s="22" t="s">
        <v>18</v>
      </c>
    </row>
    <row r="7" spans="1:11" ht="18" customHeight="1">
      <c r="A7" s="30" t="s">
        <v>19</v>
      </c>
      <c r="B7" s="29"/>
      <c r="C7" s="29"/>
      <c r="D7" s="5" t="s">
        <v>0</v>
      </c>
      <c r="E7" s="5" t="s">
        <v>0</v>
      </c>
      <c r="F7" s="5" t="s">
        <v>0</v>
      </c>
      <c r="G7" s="5" t="s">
        <v>0</v>
      </c>
      <c r="H7" s="29" t="s">
        <v>0</v>
      </c>
      <c r="I7" s="40">
        <f>I8+I52+I62+I76+I103+I84</f>
        <v>4883.5999999999995</v>
      </c>
      <c r="J7" s="40">
        <f>J8+J52+J62+J76+J103+J110</f>
        <v>1495.8</v>
      </c>
      <c r="K7" s="40">
        <f>K8+K52+K62+K76+K103+K110</f>
        <v>1529.2</v>
      </c>
    </row>
    <row r="8" spans="1:11" ht="15">
      <c r="A8" s="30" t="s">
        <v>36</v>
      </c>
      <c r="B8" s="156" t="s">
        <v>37</v>
      </c>
      <c r="C8" s="32"/>
      <c r="D8" s="45"/>
      <c r="E8" s="45"/>
      <c r="F8" s="45"/>
      <c r="G8" s="45"/>
      <c r="H8" s="41"/>
      <c r="I8" s="40">
        <f>I9+I18+I37+I43</f>
        <v>2125</v>
      </c>
      <c r="J8" s="40">
        <f>J9+J18+J37</f>
        <v>757.5</v>
      </c>
      <c r="K8" s="40">
        <f>K9+K18+K37</f>
        <v>751.2</v>
      </c>
    </row>
    <row r="9" spans="1:11" ht="61.5" customHeight="1">
      <c r="A9" s="33" t="s">
        <v>38</v>
      </c>
      <c r="B9" s="121" t="s">
        <v>37</v>
      </c>
      <c r="C9" s="121" t="s">
        <v>39</v>
      </c>
      <c r="D9" s="45"/>
      <c r="E9" s="45"/>
      <c r="F9" s="45"/>
      <c r="G9" s="45"/>
      <c r="H9" s="32"/>
      <c r="I9" s="51">
        <f>I10+I15</f>
        <v>491.2</v>
      </c>
      <c r="J9" s="42">
        <f>J10</f>
        <v>217</v>
      </c>
      <c r="K9" s="42">
        <f>K10</f>
        <v>210.7</v>
      </c>
    </row>
    <row r="10" spans="1:11" ht="75" customHeight="1">
      <c r="A10" s="33" t="str">
        <f>'Приложение 2'!A11</f>
        <v>Обеспечение деятельности   администрации Пятинского сельского поселения Ромодановского  муниципального района Республики Мордовия</v>
      </c>
      <c r="B10" s="32" t="s">
        <v>37</v>
      </c>
      <c r="C10" s="32" t="s">
        <v>39</v>
      </c>
      <c r="D10" s="44">
        <v>65</v>
      </c>
      <c r="E10" s="44">
        <v>0</v>
      </c>
      <c r="F10" s="44"/>
      <c r="G10" s="44"/>
      <c r="H10" s="32"/>
      <c r="I10" s="42">
        <f t="shared" ref="I10:K12" si="0">I11</f>
        <v>449.3</v>
      </c>
      <c r="J10" s="42">
        <f t="shared" si="0"/>
        <v>217</v>
      </c>
      <c r="K10" s="42">
        <f t="shared" si="0"/>
        <v>210.7</v>
      </c>
    </row>
    <row r="11" spans="1:11" ht="15">
      <c r="A11" s="33" t="s">
        <v>40</v>
      </c>
      <c r="B11" s="32" t="s">
        <v>37</v>
      </c>
      <c r="C11" s="32" t="s">
        <v>39</v>
      </c>
      <c r="D11" s="44">
        <v>65</v>
      </c>
      <c r="E11" s="44">
        <v>1</v>
      </c>
      <c r="F11" s="44"/>
      <c r="G11" s="44"/>
      <c r="H11" s="32"/>
      <c r="I11" s="42">
        <f t="shared" si="0"/>
        <v>449.3</v>
      </c>
      <c r="J11" s="42">
        <f t="shared" si="0"/>
        <v>217</v>
      </c>
      <c r="K11" s="42">
        <f t="shared" si="0"/>
        <v>210.7</v>
      </c>
    </row>
    <row r="12" spans="1:11" ht="30">
      <c r="A12" s="33" t="s">
        <v>41</v>
      </c>
      <c r="B12" s="32" t="s">
        <v>37</v>
      </c>
      <c r="C12" s="32" t="s">
        <v>39</v>
      </c>
      <c r="D12" s="44">
        <v>65</v>
      </c>
      <c r="E12" s="44">
        <v>1</v>
      </c>
      <c r="F12" s="44" t="s">
        <v>65</v>
      </c>
      <c r="G12" s="44" t="s">
        <v>76</v>
      </c>
      <c r="H12" s="32"/>
      <c r="I12" s="42">
        <f t="shared" si="0"/>
        <v>449.3</v>
      </c>
      <c r="J12" s="42">
        <f t="shared" si="0"/>
        <v>217</v>
      </c>
      <c r="K12" s="42">
        <f t="shared" si="0"/>
        <v>210.7</v>
      </c>
    </row>
    <row r="13" spans="1:11" ht="105">
      <c r="A13" s="33" t="s">
        <v>42</v>
      </c>
      <c r="B13" s="32" t="s">
        <v>37</v>
      </c>
      <c r="C13" s="32" t="s">
        <v>39</v>
      </c>
      <c r="D13" s="44">
        <v>65</v>
      </c>
      <c r="E13" s="44">
        <v>1</v>
      </c>
      <c r="F13" s="44" t="s">
        <v>65</v>
      </c>
      <c r="G13" s="44" t="s">
        <v>76</v>
      </c>
      <c r="H13" s="32" t="s">
        <v>67</v>
      </c>
      <c r="I13" s="42">
        <f>I14</f>
        <v>449.3</v>
      </c>
      <c r="J13" s="42">
        <f>J14</f>
        <v>217</v>
      </c>
      <c r="K13" s="42">
        <f>K14</f>
        <v>210.7</v>
      </c>
    </row>
    <row r="14" spans="1:11" ht="45">
      <c r="A14" s="33" t="s">
        <v>43</v>
      </c>
      <c r="B14" s="32" t="s">
        <v>37</v>
      </c>
      <c r="C14" s="32" t="s">
        <v>39</v>
      </c>
      <c r="D14" s="44">
        <v>65</v>
      </c>
      <c r="E14" s="44">
        <v>1</v>
      </c>
      <c r="F14" s="44" t="s">
        <v>65</v>
      </c>
      <c r="G14" s="44" t="s">
        <v>76</v>
      </c>
      <c r="H14" s="32" t="s">
        <v>68</v>
      </c>
      <c r="I14" s="42">
        <f>'Приложение 2'!J15</f>
        <v>449.3</v>
      </c>
      <c r="J14" s="42">
        <f>'Приложение 2'!K15</f>
        <v>217</v>
      </c>
      <c r="K14" s="42">
        <f>'Приложение 2'!L15</f>
        <v>210.7</v>
      </c>
    </row>
    <row r="15" spans="1:11" ht="90.75" customHeight="1">
      <c r="A15" s="33" t="str">
        <f>'Приложение 2'!A16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5" s="32" t="s">
        <v>37</v>
      </c>
      <c r="C15" s="32" t="s">
        <v>39</v>
      </c>
      <c r="D15" s="44" t="s">
        <v>165</v>
      </c>
      <c r="E15" s="44" t="s">
        <v>8</v>
      </c>
      <c r="F15" s="44" t="s">
        <v>65</v>
      </c>
      <c r="G15" s="44" t="s">
        <v>185</v>
      </c>
      <c r="H15" s="32"/>
      <c r="I15" s="42">
        <f>I16</f>
        <v>41.9</v>
      </c>
      <c r="J15" s="42"/>
      <c r="K15" s="42"/>
    </row>
    <row r="16" spans="1:11" ht="106.5" customHeight="1">
      <c r="A16" s="33" t="str">
        <f>'Приложение 2'!A17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6" s="32" t="s">
        <v>37</v>
      </c>
      <c r="C16" s="32" t="s">
        <v>39</v>
      </c>
      <c r="D16" s="44" t="s">
        <v>165</v>
      </c>
      <c r="E16" s="44" t="s">
        <v>8</v>
      </c>
      <c r="F16" s="44" t="s">
        <v>65</v>
      </c>
      <c r="G16" s="44" t="s">
        <v>185</v>
      </c>
      <c r="H16" s="32" t="s">
        <v>67</v>
      </c>
      <c r="I16" s="42">
        <f>I17</f>
        <v>41.9</v>
      </c>
      <c r="J16" s="42"/>
      <c r="K16" s="42"/>
    </row>
    <row r="17" spans="1:11" ht="50.25" customHeight="1">
      <c r="A17" s="33" t="str">
        <f>'Приложение 2'!A18</f>
        <v>Расходы на выплаты персоналу государственных (муниципальных) органов</v>
      </c>
      <c r="B17" s="32" t="s">
        <v>37</v>
      </c>
      <c r="C17" s="32" t="s">
        <v>39</v>
      </c>
      <c r="D17" s="44" t="s">
        <v>165</v>
      </c>
      <c r="E17" s="44" t="s">
        <v>8</v>
      </c>
      <c r="F17" s="44" t="s">
        <v>65</v>
      </c>
      <c r="G17" s="44" t="s">
        <v>185</v>
      </c>
      <c r="H17" s="32" t="s">
        <v>68</v>
      </c>
      <c r="I17" s="42">
        <f>'Приложение 2'!J18</f>
        <v>41.9</v>
      </c>
      <c r="J17" s="42"/>
      <c r="K17" s="42"/>
    </row>
    <row r="18" spans="1:11" ht="90">
      <c r="A18" s="33" t="s">
        <v>44</v>
      </c>
      <c r="B18" s="121" t="s">
        <v>37</v>
      </c>
      <c r="C18" s="121" t="s">
        <v>45</v>
      </c>
      <c r="D18" s="44"/>
      <c r="E18" s="44"/>
      <c r="F18" s="44"/>
      <c r="G18" s="44"/>
      <c r="H18" s="41"/>
      <c r="I18" s="51">
        <f>I19+I32+I24</f>
        <v>1574</v>
      </c>
      <c r="J18" s="51">
        <f>J19+J32</f>
        <v>535.5</v>
      </c>
      <c r="K18" s="51">
        <f>K19+K32</f>
        <v>535.5</v>
      </c>
    </row>
    <row r="19" spans="1:11" ht="74.25" customHeight="1">
      <c r="A19" s="33" t="str">
        <f>A10</f>
        <v>Обеспечение деятельности   администрации Пятинского сельского поселения Ромодановского  муниципального района Республики Мордовия</v>
      </c>
      <c r="B19" s="141" t="s">
        <v>37</v>
      </c>
      <c r="C19" s="141" t="s">
        <v>45</v>
      </c>
      <c r="D19" s="44">
        <v>65</v>
      </c>
      <c r="E19" s="44">
        <v>0</v>
      </c>
      <c r="F19" s="44"/>
      <c r="G19" s="44"/>
      <c r="H19" s="41"/>
      <c r="I19" s="42">
        <f t="shared" ref="I19:K19" si="1">I20</f>
        <v>1514.4</v>
      </c>
      <c r="J19" s="42">
        <f t="shared" si="1"/>
        <v>535.20000000000005</v>
      </c>
      <c r="K19" s="42">
        <f t="shared" si="1"/>
        <v>535.20000000000005</v>
      </c>
    </row>
    <row r="20" spans="1:11" ht="45" customHeight="1">
      <c r="A20" s="33" t="str">
        <f>'Приложение 2'!A21</f>
        <v xml:space="preserve"> Расходы в рамках  обеспечения деятельности администрации Алтарского сельского поселения</v>
      </c>
      <c r="B20" s="32" t="s">
        <v>37</v>
      </c>
      <c r="C20" s="32" t="s">
        <v>45</v>
      </c>
      <c r="D20" s="44">
        <v>65</v>
      </c>
      <c r="E20" s="44">
        <v>2</v>
      </c>
      <c r="F20" s="44"/>
      <c r="G20" s="44"/>
      <c r="H20" s="41"/>
      <c r="I20" s="42">
        <f>I21+I27</f>
        <v>1514.4</v>
      </c>
      <c r="J20" s="42">
        <f>J21+J27</f>
        <v>535.20000000000005</v>
      </c>
      <c r="K20" s="42">
        <f>K21+K27</f>
        <v>535.20000000000005</v>
      </c>
    </row>
    <row r="21" spans="1:11" ht="45">
      <c r="A21" s="33" t="s">
        <v>47</v>
      </c>
      <c r="B21" s="32" t="s">
        <v>37</v>
      </c>
      <c r="C21" s="32" t="s">
        <v>45</v>
      </c>
      <c r="D21" s="44">
        <v>65</v>
      </c>
      <c r="E21" s="44">
        <v>2</v>
      </c>
      <c r="F21" s="44" t="s">
        <v>65</v>
      </c>
      <c r="G21" s="44" t="s">
        <v>77</v>
      </c>
      <c r="H21" s="41"/>
      <c r="I21" s="42">
        <f t="shared" ref="I21:K22" si="2">I22</f>
        <v>819.6</v>
      </c>
      <c r="J21" s="42">
        <f t="shared" si="2"/>
        <v>420.2</v>
      </c>
      <c r="K21" s="42">
        <f t="shared" si="2"/>
        <v>420.2</v>
      </c>
    </row>
    <row r="22" spans="1:11" ht="105">
      <c r="A22" s="33" t="s">
        <v>42</v>
      </c>
      <c r="B22" s="32" t="s">
        <v>37</v>
      </c>
      <c r="C22" s="32" t="s">
        <v>45</v>
      </c>
      <c r="D22" s="44">
        <v>65</v>
      </c>
      <c r="E22" s="44">
        <v>2</v>
      </c>
      <c r="F22" s="44" t="s">
        <v>65</v>
      </c>
      <c r="G22" s="44" t="s">
        <v>77</v>
      </c>
      <c r="H22" s="41" t="s">
        <v>67</v>
      </c>
      <c r="I22" s="42">
        <f t="shared" si="2"/>
        <v>819.6</v>
      </c>
      <c r="J22" s="42">
        <f t="shared" si="2"/>
        <v>420.2</v>
      </c>
      <c r="K22" s="42">
        <f t="shared" si="2"/>
        <v>420.2</v>
      </c>
    </row>
    <row r="23" spans="1:11" ht="45">
      <c r="A23" s="33" t="s">
        <v>43</v>
      </c>
      <c r="B23" s="32" t="s">
        <v>37</v>
      </c>
      <c r="C23" s="32" t="s">
        <v>45</v>
      </c>
      <c r="D23" s="44">
        <v>65</v>
      </c>
      <c r="E23" s="44">
        <v>2</v>
      </c>
      <c r="F23" s="44" t="s">
        <v>65</v>
      </c>
      <c r="G23" s="44" t="s">
        <v>77</v>
      </c>
      <c r="H23" s="41" t="s">
        <v>68</v>
      </c>
      <c r="I23" s="42">
        <f>'Приложение 2'!J24</f>
        <v>819.6</v>
      </c>
      <c r="J23" s="42">
        <f>'Приложение 2'!K24</f>
        <v>420.2</v>
      </c>
      <c r="K23" s="42">
        <f>'Приложение 2'!L24</f>
        <v>420.2</v>
      </c>
    </row>
    <row r="24" spans="1:11" ht="92.25" customHeight="1">
      <c r="A24" s="33" t="str">
        <f>A15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4" s="32" t="s">
        <v>37</v>
      </c>
      <c r="C24" s="32" t="s">
        <v>45</v>
      </c>
      <c r="D24" s="44" t="s">
        <v>165</v>
      </c>
      <c r="E24" s="44" t="s">
        <v>9</v>
      </c>
      <c r="F24" s="44" t="s">
        <v>65</v>
      </c>
      <c r="G24" s="44" t="s">
        <v>185</v>
      </c>
      <c r="H24" s="41"/>
      <c r="I24" s="42">
        <f>I25</f>
        <v>59.3</v>
      </c>
      <c r="J24" s="42"/>
      <c r="K24" s="42"/>
    </row>
    <row r="25" spans="1:11" ht="104.25" customHeight="1">
      <c r="A25" s="33" t="str">
        <f>A22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5" s="32" t="s">
        <v>37</v>
      </c>
      <c r="C25" s="32" t="s">
        <v>45</v>
      </c>
      <c r="D25" s="44" t="s">
        <v>165</v>
      </c>
      <c r="E25" s="44" t="s">
        <v>9</v>
      </c>
      <c r="F25" s="44" t="s">
        <v>65</v>
      </c>
      <c r="G25" s="44" t="s">
        <v>185</v>
      </c>
      <c r="H25" s="41" t="s">
        <v>67</v>
      </c>
      <c r="I25" s="42">
        <f>I26</f>
        <v>59.3</v>
      </c>
      <c r="J25" s="42"/>
      <c r="K25" s="42"/>
    </row>
    <row r="26" spans="1:11" ht="50.25" customHeight="1">
      <c r="A26" s="33" t="str">
        <f>A23</f>
        <v>Расходы на выплаты персоналу государственных (муниципальных) органов</v>
      </c>
      <c r="B26" s="32" t="s">
        <v>37</v>
      </c>
      <c r="C26" s="32" t="s">
        <v>45</v>
      </c>
      <c r="D26" s="44" t="s">
        <v>165</v>
      </c>
      <c r="E26" s="44" t="s">
        <v>9</v>
      </c>
      <c r="F26" s="44" t="s">
        <v>65</v>
      </c>
      <c r="G26" s="44" t="s">
        <v>185</v>
      </c>
      <c r="H26" s="41" t="s">
        <v>68</v>
      </c>
      <c r="I26" s="42">
        <f>'Приложение 2'!J26</f>
        <v>59.3</v>
      </c>
      <c r="J26" s="42"/>
      <c r="K26" s="42"/>
    </row>
    <row r="27" spans="1:11" ht="30.75" customHeight="1">
      <c r="A27" s="33" t="s">
        <v>48</v>
      </c>
      <c r="B27" s="32" t="s">
        <v>37</v>
      </c>
      <c r="C27" s="32" t="s">
        <v>45</v>
      </c>
      <c r="D27" s="44">
        <v>65</v>
      </c>
      <c r="E27" s="44">
        <v>2</v>
      </c>
      <c r="F27" s="44" t="s">
        <v>65</v>
      </c>
      <c r="G27" s="44" t="s">
        <v>78</v>
      </c>
      <c r="H27" s="41"/>
      <c r="I27" s="42">
        <f>+I28+I30</f>
        <v>694.80000000000007</v>
      </c>
      <c r="J27" s="42">
        <f>+J28+J30</f>
        <v>115</v>
      </c>
      <c r="K27" s="42">
        <f>+K28+K30</f>
        <v>115</v>
      </c>
    </row>
    <row r="28" spans="1:11" ht="45" customHeight="1">
      <c r="A28" s="33" t="s">
        <v>205</v>
      </c>
      <c r="B28" s="32" t="s">
        <v>37</v>
      </c>
      <c r="C28" s="32" t="s">
        <v>45</v>
      </c>
      <c r="D28" s="44">
        <v>65</v>
      </c>
      <c r="E28" s="44">
        <v>2</v>
      </c>
      <c r="F28" s="44" t="s">
        <v>65</v>
      </c>
      <c r="G28" s="44" t="s">
        <v>78</v>
      </c>
      <c r="H28" s="41" t="s">
        <v>69</v>
      </c>
      <c r="I28" s="42">
        <f t="shared" ref="I28:K28" si="3">I29</f>
        <v>679.6</v>
      </c>
      <c r="J28" s="42">
        <f t="shared" si="3"/>
        <v>100</v>
      </c>
      <c r="K28" s="42">
        <f t="shared" si="3"/>
        <v>100</v>
      </c>
    </row>
    <row r="29" spans="1:11" ht="48.75" customHeight="1">
      <c r="A29" s="33" t="s">
        <v>46</v>
      </c>
      <c r="B29" s="32" t="s">
        <v>37</v>
      </c>
      <c r="C29" s="32" t="s">
        <v>45</v>
      </c>
      <c r="D29" s="44">
        <v>65</v>
      </c>
      <c r="E29" s="44">
        <v>2</v>
      </c>
      <c r="F29" s="44" t="s">
        <v>65</v>
      </c>
      <c r="G29" s="44" t="s">
        <v>78</v>
      </c>
      <c r="H29" s="41" t="s">
        <v>70</v>
      </c>
      <c r="I29" s="42">
        <f>'Приложение 2'!J30</f>
        <v>679.6</v>
      </c>
      <c r="J29" s="42">
        <f>'Приложение 2'!K30</f>
        <v>100</v>
      </c>
      <c r="K29" s="42">
        <f>'Приложение 2'!L30</f>
        <v>100</v>
      </c>
    </row>
    <row r="30" spans="1:11" ht="15">
      <c r="A30" s="33" t="s">
        <v>49</v>
      </c>
      <c r="B30" s="32" t="s">
        <v>37</v>
      </c>
      <c r="C30" s="32" t="s">
        <v>45</v>
      </c>
      <c r="D30" s="44">
        <v>65</v>
      </c>
      <c r="E30" s="44">
        <v>2</v>
      </c>
      <c r="F30" s="44" t="s">
        <v>65</v>
      </c>
      <c r="G30" s="44" t="s">
        <v>78</v>
      </c>
      <c r="H30" s="41" t="s">
        <v>71</v>
      </c>
      <c r="I30" s="42">
        <f t="shared" ref="I30" si="4">I31</f>
        <v>15.2</v>
      </c>
      <c r="J30" s="42">
        <f>J31</f>
        <v>15</v>
      </c>
      <c r="K30" s="42">
        <f>K31</f>
        <v>15</v>
      </c>
    </row>
    <row r="31" spans="1:11" ht="30">
      <c r="A31" s="33" t="s">
        <v>50</v>
      </c>
      <c r="B31" s="32" t="s">
        <v>37</v>
      </c>
      <c r="C31" s="32" t="s">
        <v>45</v>
      </c>
      <c r="D31" s="44">
        <v>65</v>
      </c>
      <c r="E31" s="44">
        <v>2</v>
      </c>
      <c r="F31" s="44" t="s">
        <v>65</v>
      </c>
      <c r="G31" s="44" t="s">
        <v>78</v>
      </c>
      <c r="H31" s="41" t="s">
        <v>72</v>
      </c>
      <c r="I31" s="42">
        <f>'Приложение 2'!J32</f>
        <v>15.2</v>
      </c>
      <c r="J31" s="42">
        <f>'Приложение 2'!K32</f>
        <v>15</v>
      </c>
      <c r="K31" s="42">
        <f>'Приложение 2'!L32</f>
        <v>15</v>
      </c>
    </row>
    <row r="32" spans="1:11" ht="75">
      <c r="A32" s="33" t="s">
        <v>159</v>
      </c>
      <c r="B32" s="32" t="s">
        <v>37</v>
      </c>
      <c r="C32" s="32" t="s">
        <v>45</v>
      </c>
      <c r="D32" s="44">
        <v>89</v>
      </c>
      <c r="E32" s="44">
        <v>0</v>
      </c>
      <c r="F32" s="44"/>
      <c r="G32" s="44"/>
      <c r="H32" s="41"/>
      <c r="I32" s="42">
        <f t="shared" ref="I32:K33" si="5">I33</f>
        <v>0.3</v>
      </c>
      <c r="J32" s="42">
        <f t="shared" si="5"/>
        <v>0.3</v>
      </c>
      <c r="K32" s="42">
        <f t="shared" si="5"/>
        <v>0.3</v>
      </c>
    </row>
    <row r="33" spans="1:11" ht="90">
      <c r="A33" s="33" t="s">
        <v>175</v>
      </c>
      <c r="B33" s="32" t="s">
        <v>37</v>
      </c>
      <c r="C33" s="32" t="s">
        <v>45</v>
      </c>
      <c r="D33" s="44">
        <v>89</v>
      </c>
      <c r="E33" s="44">
        <v>1</v>
      </c>
      <c r="F33" s="44"/>
      <c r="G33" s="44"/>
      <c r="H33" s="41"/>
      <c r="I33" s="42">
        <f>I34</f>
        <v>0.3</v>
      </c>
      <c r="J33" s="42">
        <f t="shared" si="5"/>
        <v>0.3</v>
      </c>
      <c r="K33" s="42">
        <f t="shared" si="5"/>
        <v>0.3</v>
      </c>
    </row>
    <row r="34" spans="1:11" ht="150">
      <c r="A34" s="33" t="s">
        <v>34</v>
      </c>
      <c r="B34" s="32" t="s">
        <v>37</v>
      </c>
      <c r="C34" s="32" t="s">
        <v>45</v>
      </c>
      <c r="D34" s="44">
        <v>89</v>
      </c>
      <c r="E34" s="44">
        <v>1</v>
      </c>
      <c r="F34" s="44" t="s">
        <v>65</v>
      </c>
      <c r="G34" s="44" t="s">
        <v>79</v>
      </c>
      <c r="H34" s="41"/>
      <c r="I34" s="43">
        <f t="shared" ref="I34:K35" si="6">I35</f>
        <v>0.3</v>
      </c>
      <c r="J34" s="43">
        <f t="shared" si="6"/>
        <v>0.3</v>
      </c>
      <c r="K34" s="43">
        <f t="shared" si="6"/>
        <v>0.3</v>
      </c>
    </row>
    <row r="35" spans="1:11" ht="45">
      <c r="A35" s="33" t="s">
        <v>205</v>
      </c>
      <c r="B35" s="32" t="s">
        <v>37</v>
      </c>
      <c r="C35" s="32" t="s">
        <v>45</v>
      </c>
      <c r="D35" s="44">
        <v>89</v>
      </c>
      <c r="E35" s="44">
        <v>1</v>
      </c>
      <c r="F35" s="44" t="s">
        <v>65</v>
      </c>
      <c r="G35" s="44" t="s">
        <v>79</v>
      </c>
      <c r="H35" s="41" t="s">
        <v>69</v>
      </c>
      <c r="I35" s="43">
        <f t="shared" si="6"/>
        <v>0.3</v>
      </c>
      <c r="J35" s="43">
        <f t="shared" si="6"/>
        <v>0.3</v>
      </c>
      <c r="K35" s="43">
        <f t="shared" si="6"/>
        <v>0.3</v>
      </c>
    </row>
    <row r="36" spans="1:11" ht="45">
      <c r="A36" s="33" t="s">
        <v>46</v>
      </c>
      <c r="B36" s="32" t="s">
        <v>37</v>
      </c>
      <c r="C36" s="32" t="s">
        <v>45</v>
      </c>
      <c r="D36" s="44">
        <v>89</v>
      </c>
      <c r="E36" s="44">
        <v>1</v>
      </c>
      <c r="F36" s="44" t="s">
        <v>65</v>
      </c>
      <c r="G36" s="44" t="s">
        <v>79</v>
      </c>
      <c r="H36" s="41" t="s">
        <v>70</v>
      </c>
      <c r="I36" s="43">
        <f>'Приложение 2'!J37</f>
        <v>0.3</v>
      </c>
      <c r="J36" s="43">
        <f>'Приложение 2'!K37</f>
        <v>0.3</v>
      </c>
      <c r="K36" s="43">
        <f>'Приложение 2'!L37</f>
        <v>0.3</v>
      </c>
    </row>
    <row r="37" spans="1:11" ht="15">
      <c r="A37" s="33" t="s">
        <v>52</v>
      </c>
      <c r="B37" s="121" t="s">
        <v>37</v>
      </c>
      <c r="C37" s="121" t="s">
        <v>18</v>
      </c>
      <c r="D37" s="44"/>
      <c r="E37" s="44"/>
      <c r="F37" s="44"/>
      <c r="G37" s="44"/>
      <c r="H37" s="41"/>
      <c r="I37" s="51">
        <f t="shared" ref="I37:K39" si="7">I38</f>
        <v>5</v>
      </c>
      <c r="J37" s="42">
        <f t="shared" si="7"/>
        <v>5</v>
      </c>
      <c r="K37" s="42">
        <f t="shared" si="7"/>
        <v>5</v>
      </c>
    </row>
    <row r="38" spans="1:11" ht="75">
      <c r="A38" s="33" t="s">
        <v>159</v>
      </c>
      <c r="B38" s="32" t="s">
        <v>37</v>
      </c>
      <c r="C38" s="32" t="s">
        <v>18</v>
      </c>
      <c r="D38" s="44" t="s">
        <v>80</v>
      </c>
      <c r="E38" s="44" t="s">
        <v>81</v>
      </c>
      <c r="F38" s="44"/>
      <c r="G38" s="44"/>
      <c r="H38" s="41"/>
      <c r="I38" s="42">
        <f t="shared" si="7"/>
        <v>5</v>
      </c>
      <c r="J38" s="42">
        <f t="shared" si="7"/>
        <v>5</v>
      </c>
      <c r="K38" s="42">
        <f t="shared" si="7"/>
        <v>5</v>
      </c>
    </row>
    <row r="39" spans="1:11" ht="90">
      <c r="A39" s="33" t="s">
        <v>175</v>
      </c>
      <c r="B39" s="32" t="s">
        <v>37</v>
      </c>
      <c r="C39" s="32" t="s">
        <v>18</v>
      </c>
      <c r="D39" s="44" t="s">
        <v>80</v>
      </c>
      <c r="E39" s="44" t="s">
        <v>8</v>
      </c>
      <c r="F39" s="44"/>
      <c r="G39" s="44"/>
      <c r="H39" s="41"/>
      <c r="I39" s="42">
        <f t="shared" si="7"/>
        <v>5</v>
      </c>
      <c r="J39" s="42">
        <f t="shared" si="7"/>
        <v>5</v>
      </c>
      <c r="K39" s="42">
        <f t="shared" si="7"/>
        <v>5</v>
      </c>
    </row>
    <row r="40" spans="1:11" ht="60">
      <c r="A40" s="33" t="s">
        <v>180</v>
      </c>
      <c r="B40" s="32" t="s">
        <v>37</v>
      </c>
      <c r="C40" s="32" t="s">
        <v>18</v>
      </c>
      <c r="D40" s="44" t="s">
        <v>80</v>
      </c>
      <c r="E40" s="44" t="s">
        <v>8</v>
      </c>
      <c r="F40" s="44" t="s">
        <v>65</v>
      </c>
      <c r="G40" s="44" t="s">
        <v>82</v>
      </c>
      <c r="H40" s="41"/>
      <c r="I40" s="42">
        <f>I42</f>
        <v>5</v>
      </c>
      <c r="J40" s="42">
        <f>J42</f>
        <v>5</v>
      </c>
      <c r="K40" s="42">
        <f>K42</f>
        <v>5</v>
      </c>
    </row>
    <row r="41" spans="1:11" ht="15">
      <c r="A41" s="33" t="s">
        <v>49</v>
      </c>
      <c r="B41" s="32" t="s">
        <v>37</v>
      </c>
      <c r="C41" s="32" t="s">
        <v>18</v>
      </c>
      <c r="D41" s="44" t="s">
        <v>80</v>
      </c>
      <c r="E41" s="44" t="s">
        <v>8</v>
      </c>
      <c r="F41" s="44" t="s">
        <v>65</v>
      </c>
      <c r="G41" s="44" t="s">
        <v>82</v>
      </c>
      <c r="H41" s="41" t="s">
        <v>71</v>
      </c>
      <c r="I41" s="42">
        <f>I42</f>
        <v>5</v>
      </c>
      <c r="J41" s="42">
        <f>J42</f>
        <v>5</v>
      </c>
      <c r="K41" s="42">
        <f>K42</f>
        <v>5</v>
      </c>
    </row>
    <row r="42" spans="1:11" ht="15">
      <c r="A42" s="33" t="s">
        <v>53</v>
      </c>
      <c r="B42" s="32" t="s">
        <v>37</v>
      </c>
      <c r="C42" s="32" t="s">
        <v>54</v>
      </c>
      <c r="D42" s="44" t="s">
        <v>80</v>
      </c>
      <c r="E42" s="44" t="s">
        <v>8</v>
      </c>
      <c r="F42" s="44" t="s">
        <v>65</v>
      </c>
      <c r="G42" s="44" t="s">
        <v>82</v>
      </c>
      <c r="H42" s="41" t="s">
        <v>73</v>
      </c>
      <c r="I42" s="42">
        <f>'Приложение 2'!J43</f>
        <v>5</v>
      </c>
      <c r="J42" s="42">
        <f>'Приложение 2'!K43</f>
        <v>5</v>
      </c>
      <c r="K42" s="42">
        <f>'Приложение 2'!L43</f>
        <v>5</v>
      </c>
    </row>
    <row r="43" spans="1:11" ht="15">
      <c r="A43" s="33" t="str">
        <f>'Приложение 2'!A44</f>
        <v>Другие общегосударственные воросы</v>
      </c>
      <c r="B43" s="32" t="s">
        <v>37</v>
      </c>
      <c r="C43" s="32" t="s">
        <v>198</v>
      </c>
      <c r="D43" s="44"/>
      <c r="E43" s="44"/>
      <c r="F43" s="44"/>
      <c r="G43" s="44"/>
      <c r="H43" s="41"/>
      <c r="I43" s="42">
        <f>I44</f>
        <v>54.8</v>
      </c>
      <c r="J43" s="42"/>
      <c r="K43" s="42"/>
    </row>
    <row r="44" spans="1:11" ht="75.75" customHeight="1">
      <c r="A44" s="33" t="str">
        <f>'Приложение 2'!A45</f>
        <v>Непрограммные расходы главных распорядителей бюджетных средств Пятинского сельского поселения Ромодановского муниципального района Республики Мордовия</v>
      </c>
      <c r="B44" s="32" t="s">
        <v>37</v>
      </c>
      <c r="C44" s="32" t="s">
        <v>198</v>
      </c>
      <c r="D44" s="44" t="s">
        <v>80</v>
      </c>
      <c r="E44" s="44" t="s">
        <v>81</v>
      </c>
      <c r="F44" s="44"/>
      <c r="G44" s="44"/>
      <c r="H44" s="41"/>
      <c r="I44" s="42">
        <f>I45</f>
        <v>54.8</v>
      </c>
      <c r="J44" s="42"/>
      <c r="K44" s="42"/>
    </row>
    <row r="45" spans="1:11" ht="91.5" customHeight="1">
      <c r="A45" s="33" t="str">
        <f>'Приложение 2'!A46</f>
        <v>Непрограммные расходы в рамках обеспечения деятельности главных распорядителей бюджетных средств Пятинского сельского поселения Ромодановского муниципального района Республики Мордовия</v>
      </c>
      <c r="B45" s="32" t="s">
        <v>37</v>
      </c>
      <c r="C45" s="32" t="s">
        <v>198</v>
      </c>
      <c r="D45" s="44" t="s">
        <v>80</v>
      </c>
      <c r="E45" s="44" t="s">
        <v>8</v>
      </c>
      <c r="F45" s="44"/>
      <c r="G45" s="44"/>
      <c r="H45" s="41"/>
      <c r="I45" s="42">
        <f>+I49+I46</f>
        <v>54.8</v>
      </c>
      <c r="J45" s="42"/>
      <c r="K45" s="42"/>
    </row>
    <row r="46" spans="1:11" ht="33" customHeight="1">
      <c r="A46" s="33" t="str">
        <f>'Приложение 2'!A47</f>
        <v>Мероприятия,связанные с муниципальном управлением</v>
      </c>
      <c r="B46" s="32" t="s">
        <v>37</v>
      </c>
      <c r="C46" s="32" t="s">
        <v>198</v>
      </c>
      <c r="D46" s="44" t="s">
        <v>80</v>
      </c>
      <c r="E46" s="44" t="s">
        <v>8</v>
      </c>
      <c r="F46" s="44" t="s">
        <v>65</v>
      </c>
      <c r="G46" s="44" t="s">
        <v>222</v>
      </c>
      <c r="H46" s="41"/>
      <c r="I46" s="42">
        <f>I47</f>
        <v>8.1999999999999993</v>
      </c>
      <c r="J46" s="42"/>
      <c r="K46" s="42"/>
    </row>
    <row r="47" spans="1:11" ht="48" customHeight="1">
      <c r="A47" s="33" t="str">
        <f>'Приложение 2'!A48</f>
        <v>Закупка товаров, работ и услуг для  государственных (муниципальных) нужд</v>
      </c>
      <c r="B47" s="32" t="s">
        <v>37</v>
      </c>
      <c r="C47" s="32" t="s">
        <v>198</v>
      </c>
      <c r="D47" s="44" t="s">
        <v>80</v>
      </c>
      <c r="E47" s="44" t="s">
        <v>8</v>
      </c>
      <c r="F47" s="44" t="s">
        <v>65</v>
      </c>
      <c r="G47" s="44" t="s">
        <v>222</v>
      </c>
      <c r="H47" s="41" t="s">
        <v>69</v>
      </c>
      <c r="I47" s="42">
        <f>I48</f>
        <v>8.1999999999999993</v>
      </c>
      <c r="J47" s="42"/>
      <c r="K47" s="42"/>
    </row>
    <row r="48" spans="1:11" ht="47.25" customHeight="1">
      <c r="A48" s="33" t="str">
        <f>'Приложение 2'!A49</f>
        <v>Иные закупки товаров, работ и услуг для обеспечения государственных (муниципальных) нужд</v>
      </c>
      <c r="B48" s="32" t="s">
        <v>37</v>
      </c>
      <c r="C48" s="32" t="s">
        <v>198</v>
      </c>
      <c r="D48" s="44" t="s">
        <v>80</v>
      </c>
      <c r="E48" s="44" t="s">
        <v>8</v>
      </c>
      <c r="F48" s="44" t="s">
        <v>65</v>
      </c>
      <c r="G48" s="44" t="s">
        <v>222</v>
      </c>
      <c r="H48" s="41" t="s">
        <v>70</v>
      </c>
      <c r="I48" s="42">
        <f>'Приложение 2'!J49</f>
        <v>8.1999999999999993</v>
      </c>
      <c r="J48" s="42"/>
      <c r="K48" s="42"/>
    </row>
    <row r="49" spans="1:11" ht="45.75" customHeight="1">
      <c r="A49" s="33" t="str">
        <f>'Приложение 2'!A50</f>
        <v>Оценка недвижимости,признание прав и регулирование отношений по муниципальной собственности</v>
      </c>
      <c r="B49" s="32" t="s">
        <v>37</v>
      </c>
      <c r="C49" s="32" t="s">
        <v>198</v>
      </c>
      <c r="D49" s="44" t="s">
        <v>80</v>
      </c>
      <c r="E49" s="44" t="s">
        <v>8</v>
      </c>
      <c r="F49" s="44" t="s">
        <v>65</v>
      </c>
      <c r="G49" s="44" t="s">
        <v>200</v>
      </c>
      <c r="H49" s="41"/>
      <c r="I49" s="42">
        <f>I50</f>
        <v>46.6</v>
      </c>
      <c r="J49" s="42"/>
      <c r="K49" s="42"/>
    </row>
    <row r="50" spans="1:11" ht="45" customHeight="1">
      <c r="A50" s="33" t="str">
        <f>'Приложение 2'!A51</f>
        <v>Закупка товаров, работ и услуг для  государственных (муниципальных) нужд</v>
      </c>
      <c r="B50" s="32" t="s">
        <v>37</v>
      </c>
      <c r="C50" s="32" t="s">
        <v>198</v>
      </c>
      <c r="D50" s="44" t="s">
        <v>80</v>
      </c>
      <c r="E50" s="44" t="s">
        <v>8</v>
      </c>
      <c r="F50" s="44" t="s">
        <v>65</v>
      </c>
      <c r="G50" s="44" t="s">
        <v>200</v>
      </c>
      <c r="H50" s="41" t="s">
        <v>69</v>
      </c>
      <c r="I50" s="42">
        <f>I51</f>
        <v>46.6</v>
      </c>
      <c r="J50" s="42"/>
      <c r="K50" s="42"/>
    </row>
    <row r="51" spans="1:11" ht="46.5" customHeight="1">
      <c r="A51" s="33" t="str">
        <f>'Приложение 2'!A52</f>
        <v>Иные закупки товаров, работ и услуг для обеспечения государственных (муниципальных) нужд</v>
      </c>
      <c r="B51" s="32" t="s">
        <v>37</v>
      </c>
      <c r="C51" s="32" t="s">
        <v>198</v>
      </c>
      <c r="D51" s="44" t="s">
        <v>80</v>
      </c>
      <c r="E51" s="44" t="s">
        <v>8</v>
      </c>
      <c r="F51" s="44" t="s">
        <v>65</v>
      </c>
      <c r="G51" s="44" t="s">
        <v>200</v>
      </c>
      <c r="H51" s="41" t="s">
        <v>70</v>
      </c>
      <c r="I51" s="42">
        <f>'Приложение 2'!J52</f>
        <v>46.6</v>
      </c>
      <c r="J51" s="42"/>
      <c r="K51" s="42"/>
    </row>
    <row r="52" spans="1:11" ht="15">
      <c r="A52" s="30" t="s">
        <v>119</v>
      </c>
      <c r="B52" s="31" t="s">
        <v>39</v>
      </c>
      <c r="C52" s="32"/>
      <c r="D52" s="44"/>
      <c r="E52" s="44"/>
      <c r="F52" s="44"/>
      <c r="G52" s="44"/>
      <c r="H52" s="41"/>
      <c r="I52" s="40">
        <f>I53</f>
        <v>95.3</v>
      </c>
      <c r="J52" s="40">
        <f t="shared" ref="J52:K52" si="8">J53</f>
        <v>92.8</v>
      </c>
      <c r="K52" s="40">
        <f t="shared" si="8"/>
        <v>96</v>
      </c>
    </row>
    <row r="53" spans="1:11" ht="30">
      <c r="A53" s="33" t="s">
        <v>120</v>
      </c>
      <c r="B53" s="32" t="s">
        <v>39</v>
      </c>
      <c r="C53" s="32" t="s">
        <v>55</v>
      </c>
      <c r="D53" s="44"/>
      <c r="E53" s="44"/>
      <c r="F53" s="44"/>
      <c r="G53" s="44"/>
      <c r="H53" s="41"/>
      <c r="I53" s="42">
        <f t="shared" ref="I53:K60" si="9">I54</f>
        <v>95.3</v>
      </c>
      <c r="J53" s="42">
        <f t="shared" si="9"/>
        <v>92.8</v>
      </c>
      <c r="K53" s="42">
        <f t="shared" si="9"/>
        <v>96</v>
      </c>
    </row>
    <row r="54" spans="1:11" ht="63" customHeight="1">
      <c r="A54" s="33" t="str">
        <f>'Приложение 2'!A55</f>
        <v>Государственная программа повышения эффективности управления государственными финансами в Республике Мордовия</v>
      </c>
      <c r="B54" s="32" t="s">
        <v>39</v>
      </c>
      <c r="C54" s="32" t="s">
        <v>55</v>
      </c>
      <c r="D54" s="44" t="s">
        <v>84</v>
      </c>
      <c r="E54" s="44" t="s">
        <v>81</v>
      </c>
      <c r="F54" s="44"/>
      <c r="G54" s="44"/>
      <c r="H54" s="41"/>
      <c r="I54" s="42">
        <f>I55</f>
        <v>95.3</v>
      </c>
      <c r="J54" s="42">
        <f t="shared" si="9"/>
        <v>92.8</v>
      </c>
      <c r="K54" s="42">
        <f t="shared" si="9"/>
        <v>96</v>
      </c>
    </row>
    <row r="55" spans="1:11" ht="45">
      <c r="A55" s="33" t="s">
        <v>121</v>
      </c>
      <c r="B55" s="32" t="s">
        <v>39</v>
      </c>
      <c r="C55" s="32" t="s">
        <v>55</v>
      </c>
      <c r="D55" s="44" t="s">
        <v>84</v>
      </c>
      <c r="E55" s="44" t="s">
        <v>10</v>
      </c>
      <c r="F55" s="44"/>
      <c r="G55" s="44"/>
      <c r="H55" s="41"/>
      <c r="I55" s="42">
        <f t="shared" ref="I55:I60" si="10">I56</f>
        <v>95.3</v>
      </c>
      <c r="J55" s="42">
        <f t="shared" si="9"/>
        <v>92.8</v>
      </c>
      <c r="K55" s="42">
        <f t="shared" si="9"/>
        <v>96</v>
      </c>
    </row>
    <row r="56" spans="1:11" ht="79.5" customHeight="1">
      <c r="A56" s="159" t="str">
        <f>'Приложение 2'!A57</f>
        <v>Основное мероприятие: "Обеспечение осуществления органами местного самоуправления отдельных государственных полномочий"</v>
      </c>
      <c r="B56" s="32" t="s">
        <v>39</v>
      </c>
      <c r="C56" s="32" t="s">
        <v>55</v>
      </c>
      <c r="D56" s="44" t="s">
        <v>84</v>
      </c>
      <c r="E56" s="44" t="s">
        <v>10</v>
      </c>
      <c r="F56" s="44" t="s">
        <v>39</v>
      </c>
      <c r="G56" s="44"/>
      <c r="H56" s="41"/>
      <c r="I56" s="42">
        <f t="shared" si="10"/>
        <v>95.3</v>
      </c>
      <c r="J56" s="42">
        <f t="shared" si="9"/>
        <v>92.8</v>
      </c>
      <c r="K56" s="42">
        <f t="shared" si="9"/>
        <v>96</v>
      </c>
    </row>
    <row r="57" spans="1:11" ht="75.75" customHeight="1">
      <c r="A57" s="33" t="str">
        <f>'Приложение 2'!A58</f>
        <v>Осуществление  государственных полномочий Российской Федерации по первичному воинскому учету на территориях,где отсуствуют военные комиссариаты</v>
      </c>
      <c r="B57" s="32" t="s">
        <v>39</v>
      </c>
      <c r="C57" s="32" t="s">
        <v>55</v>
      </c>
      <c r="D57" s="44" t="s">
        <v>84</v>
      </c>
      <c r="E57" s="44" t="s">
        <v>10</v>
      </c>
      <c r="F57" s="44" t="s">
        <v>39</v>
      </c>
      <c r="G57" s="44" t="s">
        <v>123</v>
      </c>
      <c r="H57" s="41"/>
      <c r="I57" s="42">
        <f>I60+I58</f>
        <v>95.3</v>
      </c>
      <c r="J57" s="42">
        <f t="shared" ref="J57:K57" si="11">J60+J58</f>
        <v>92.8</v>
      </c>
      <c r="K57" s="42">
        <f t="shared" si="11"/>
        <v>96</v>
      </c>
    </row>
    <row r="58" spans="1:11" ht="105">
      <c r="A58" s="33" t="s">
        <v>42</v>
      </c>
      <c r="B58" s="32" t="s">
        <v>39</v>
      </c>
      <c r="C58" s="32" t="s">
        <v>55</v>
      </c>
      <c r="D58" s="44" t="s">
        <v>84</v>
      </c>
      <c r="E58" s="44" t="s">
        <v>10</v>
      </c>
      <c r="F58" s="44" t="s">
        <v>39</v>
      </c>
      <c r="G58" s="44" t="s">
        <v>123</v>
      </c>
      <c r="H58" s="41" t="s">
        <v>67</v>
      </c>
      <c r="I58" s="42">
        <f>I59</f>
        <v>92.3</v>
      </c>
      <c r="J58" s="42">
        <f t="shared" ref="J58:K58" si="12">J59</f>
        <v>87.8</v>
      </c>
      <c r="K58" s="42">
        <f t="shared" si="12"/>
        <v>91</v>
      </c>
    </row>
    <row r="59" spans="1:11" ht="45">
      <c r="A59" s="33" t="s">
        <v>43</v>
      </c>
      <c r="B59" s="32" t="s">
        <v>39</v>
      </c>
      <c r="C59" s="32" t="s">
        <v>55</v>
      </c>
      <c r="D59" s="44" t="s">
        <v>84</v>
      </c>
      <c r="E59" s="44" t="s">
        <v>10</v>
      </c>
      <c r="F59" s="44" t="s">
        <v>39</v>
      </c>
      <c r="G59" s="44" t="s">
        <v>123</v>
      </c>
      <c r="H59" s="41" t="s">
        <v>68</v>
      </c>
      <c r="I59" s="42">
        <f>'Приложение 2'!J60</f>
        <v>92.3</v>
      </c>
      <c r="J59" s="42">
        <f>'Приложение 2'!K60</f>
        <v>87.8</v>
      </c>
      <c r="K59" s="42">
        <f>'Приложение 2'!L60</f>
        <v>91</v>
      </c>
    </row>
    <row r="60" spans="1:11" ht="45">
      <c r="A60" s="33" t="s">
        <v>205</v>
      </c>
      <c r="B60" s="32" t="s">
        <v>39</v>
      </c>
      <c r="C60" s="32" t="s">
        <v>55</v>
      </c>
      <c r="D60" s="44" t="s">
        <v>84</v>
      </c>
      <c r="E60" s="44" t="s">
        <v>10</v>
      </c>
      <c r="F60" s="44" t="s">
        <v>39</v>
      </c>
      <c r="G60" s="44" t="s">
        <v>123</v>
      </c>
      <c r="H60" s="41" t="s">
        <v>69</v>
      </c>
      <c r="I60" s="42">
        <f t="shared" si="10"/>
        <v>3</v>
      </c>
      <c r="J60" s="42">
        <f t="shared" si="9"/>
        <v>5</v>
      </c>
      <c r="K60" s="42">
        <f t="shared" si="9"/>
        <v>5</v>
      </c>
    </row>
    <row r="61" spans="1:11" ht="45">
      <c r="A61" s="33" t="s">
        <v>46</v>
      </c>
      <c r="B61" s="32" t="s">
        <v>39</v>
      </c>
      <c r="C61" s="32" t="s">
        <v>55</v>
      </c>
      <c r="D61" s="44" t="s">
        <v>84</v>
      </c>
      <c r="E61" s="44" t="s">
        <v>10</v>
      </c>
      <c r="F61" s="44" t="s">
        <v>39</v>
      </c>
      <c r="G61" s="44" t="s">
        <v>123</v>
      </c>
      <c r="H61" s="41" t="s">
        <v>70</v>
      </c>
      <c r="I61" s="42">
        <f>'Приложение 2'!J62</f>
        <v>3</v>
      </c>
      <c r="J61" s="42">
        <f>'Приложение 2'!K62</f>
        <v>5</v>
      </c>
      <c r="K61" s="40">
        <f>'Приложение 2'!L62</f>
        <v>5</v>
      </c>
    </row>
    <row r="62" spans="1:11" ht="15" customHeight="1">
      <c r="A62" s="30" t="s">
        <v>56</v>
      </c>
      <c r="B62" s="31" t="s">
        <v>45</v>
      </c>
      <c r="C62" s="32"/>
      <c r="D62" s="44"/>
      <c r="E62" s="44"/>
      <c r="F62" s="44"/>
      <c r="G62" s="44"/>
      <c r="H62" s="41"/>
      <c r="I62" s="40">
        <f>I63+I70</f>
        <v>347</v>
      </c>
      <c r="J62" s="40">
        <f>J63</f>
        <v>266.5</v>
      </c>
      <c r="K62" s="40">
        <f>K63</f>
        <v>266.5</v>
      </c>
    </row>
    <row r="63" spans="1:11" ht="18" customHeight="1">
      <c r="A63" s="33" t="s">
        <v>58</v>
      </c>
      <c r="B63" s="32" t="s">
        <v>45</v>
      </c>
      <c r="C63" s="32" t="s">
        <v>59</v>
      </c>
      <c r="D63" s="44"/>
      <c r="E63" s="44"/>
      <c r="F63" s="44"/>
      <c r="G63" s="44"/>
      <c r="H63" s="41"/>
      <c r="I63" s="42">
        <f t="shared" ref="I63:I68" si="13">I64</f>
        <v>337</v>
      </c>
      <c r="J63" s="42">
        <f t="shared" ref="J63:K63" si="14">J64</f>
        <v>266.5</v>
      </c>
      <c r="K63" s="42">
        <f t="shared" si="14"/>
        <v>266.5</v>
      </c>
    </row>
    <row r="64" spans="1:11" ht="90">
      <c r="A64" s="35" t="str">
        <f>'Приложение 2'!A65</f>
        <v>Муниципальная программа «Комплексное развитие транспортной инфраструктуры Пятинского сельского поселения Ромодановского муниципального района Республики Мордовия на 2018- 2030 года"</v>
      </c>
      <c r="B64" s="32" t="s">
        <v>45</v>
      </c>
      <c r="C64" s="32" t="s">
        <v>59</v>
      </c>
      <c r="D64" s="44" t="s">
        <v>17</v>
      </c>
      <c r="E64" s="44" t="s">
        <v>81</v>
      </c>
      <c r="F64" s="44"/>
      <c r="G64" s="44"/>
      <c r="H64" s="41"/>
      <c r="I64" s="42">
        <f>I66</f>
        <v>337</v>
      </c>
      <c r="J64" s="42">
        <f t="shared" ref="J64:K64" si="15">J66</f>
        <v>266.5</v>
      </c>
      <c r="K64" s="42">
        <f t="shared" si="15"/>
        <v>266.5</v>
      </c>
    </row>
    <row r="65" spans="1:11" ht="89.25" customHeight="1">
      <c r="A65" s="35" t="str">
        <f>'Приложение 2'!A66</f>
        <v>Подпрограмма "Комплексного развития транспортной инфраструктуры Пятинского сельского поселения Ромодановского муниципального района Республики Мордовия на 2018- 2030 года"</v>
      </c>
      <c r="B65" s="32" t="s">
        <v>59</v>
      </c>
      <c r="C65" s="32" t="s">
        <v>59</v>
      </c>
      <c r="D65" s="44" t="s">
        <v>17</v>
      </c>
      <c r="E65" s="44" t="s">
        <v>8</v>
      </c>
      <c r="F65" s="44"/>
      <c r="G65" s="44"/>
      <c r="H65" s="41"/>
      <c r="I65" s="42">
        <f t="shared" ref="I65:K66" si="16">I66</f>
        <v>337</v>
      </c>
      <c r="J65" s="42">
        <f t="shared" si="16"/>
        <v>266.5</v>
      </c>
      <c r="K65" s="42">
        <f t="shared" si="16"/>
        <v>266.5</v>
      </c>
    </row>
    <row r="66" spans="1:11" ht="64.5" customHeight="1">
      <c r="A66" s="35" t="str">
        <f>'Приложение 2'!A67</f>
        <v>Основные мероприятия « Ремонт и содержание дорог в границах поселения, поддержание дорожного полотна в работоспособном состоянии»</v>
      </c>
      <c r="B66" s="32" t="s">
        <v>45</v>
      </c>
      <c r="C66" s="32" t="s">
        <v>59</v>
      </c>
      <c r="D66" s="44" t="s">
        <v>17</v>
      </c>
      <c r="E66" s="44" t="s">
        <v>8</v>
      </c>
      <c r="F66" s="44" t="s">
        <v>39</v>
      </c>
      <c r="G66" s="44"/>
      <c r="H66" s="41"/>
      <c r="I66" s="42">
        <f t="shared" si="16"/>
        <v>337</v>
      </c>
      <c r="J66" s="42">
        <f t="shared" si="16"/>
        <v>266.5</v>
      </c>
      <c r="K66" s="42">
        <f t="shared" si="16"/>
        <v>266.5</v>
      </c>
    </row>
    <row r="67" spans="1:11" ht="302.25" customHeight="1">
      <c r="A67" s="144" t="s">
        <v>162</v>
      </c>
      <c r="B67" s="32" t="s">
        <v>45</v>
      </c>
      <c r="C67" s="32" t="s">
        <v>59</v>
      </c>
      <c r="D67" s="44" t="s">
        <v>17</v>
      </c>
      <c r="E67" s="44" t="s">
        <v>8</v>
      </c>
      <c r="F67" s="44" t="s">
        <v>39</v>
      </c>
      <c r="G67" s="44" t="s">
        <v>85</v>
      </c>
      <c r="H67" s="41"/>
      <c r="I67" s="42">
        <f t="shared" si="13"/>
        <v>337</v>
      </c>
      <c r="J67" s="42">
        <f>J68</f>
        <v>266.5</v>
      </c>
      <c r="K67" s="42">
        <f t="shared" ref="K67" si="17">K68</f>
        <v>266.5</v>
      </c>
    </row>
    <row r="68" spans="1:11" ht="45">
      <c r="A68" s="33" t="s">
        <v>205</v>
      </c>
      <c r="B68" s="32" t="s">
        <v>45</v>
      </c>
      <c r="C68" s="32" t="s">
        <v>59</v>
      </c>
      <c r="D68" s="44" t="s">
        <v>17</v>
      </c>
      <c r="E68" s="44" t="s">
        <v>8</v>
      </c>
      <c r="F68" s="44" t="s">
        <v>39</v>
      </c>
      <c r="G68" s="44" t="s">
        <v>85</v>
      </c>
      <c r="H68" s="41" t="s">
        <v>69</v>
      </c>
      <c r="I68" s="42">
        <f t="shared" si="13"/>
        <v>337</v>
      </c>
      <c r="J68" s="42">
        <f t="shared" ref="J68:K68" si="18">J69</f>
        <v>266.5</v>
      </c>
      <c r="K68" s="42">
        <f t="shared" si="18"/>
        <v>266.5</v>
      </c>
    </row>
    <row r="69" spans="1:11" ht="51.75" customHeight="1">
      <c r="A69" s="33" t="s">
        <v>46</v>
      </c>
      <c r="B69" s="32" t="s">
        <v>45</v>
      </c>
      <c r="C69" s="32" t="s">
        <v>59</v>
      </c>
      <c r="D69" s="44" t="s">
        <v>17</v>
      </c>
      <c r="E69" s="44" t="s">
        <v>8</v>
      </c>
      <c r="F69" s="44" t="s">
        <v>39</v>
      </c>
      <c r="G69" s="44" t="s">
        <v>85</v>
      </c>
      <c r="H69" s="41" t="s">
        <v>70</v>
      </c>
      <c r="I69" s="42">
        <f>'Приложение 2'!J70</f>
        <v>337</v>
      </c>
      <c r="J69" s="42">
        <f>'Приложение 2'!K70</f>
        <v>266.5</v>
      </c>
      <c r="K69" s="42">
        <f>'Приложение 2'!L70</f>
        <v>266.5</v>
      </c>
    </row>
    <row r="70" spans="1:11" ht="36" customHeight="1">
      <c r="A70" s="33" t="str">
        <f>'Приложение 2'!A71</f>
        <v>Другие вопросы в области национальной экономикм</v>
      </c>
      <c r="B70" s="32" t="s">
        <v>45</v>
      </c>
      <c r="C70" s="32" t="s">
        <v>20</v>
      </c>
      <c r="D70" s="44"/>
      <c r="E70" s="44"/>
      <c r="F70" s="44"/>
      <c r="G70" s="44"/>
      <c r="H70" s="41"/>
      <c r="I70" s="42">
        <f>I71</f>
        <v>10</v>
      </c>
      <c r="J70" s="42"/>
      <c r="K70" s="42"/>
    </row>
    <row r="71" spans="1:11" ht="81.75" customHeight="1">
      <c r="A71" s="33" t="str">
        <f>'Приложение 2'!A72</f>
        <v>Непрограммные расходы главных распорядителей средств бюджета Пятинского сельского поселения Ромодановского муниципального района Республики Мордовия</v>
      </c>
      <c r="B71" s="32" t="s">
        <v>45</v>
      </c>
      <c r="C71" s="32" t="s">
        <v>20</v>
      </c>
      <c r="D71" s="44" t="s">
        <v>80</v>
      </c>
      <c r="E71" s="44"/>
      <c r="F71" s="44"/>
      <c r="G71" s="44"/>
      <c r="H71" s="41"/>
      <c r="I71" s="42">
        <f>I72</f>
        <v>10</v>
      </c>
      <c r="J71" s="42"/>
      <c r="K71" s="42"/>
    </row>
    <row r="72" spans="1:11" ht="92.25" customHeight="1">
      <c r="A72" s="33" t="str">
        <f>'Приложение 2'!A73</f>
        <v>Непрограммные расходы в рамках обеспечения деятельности главных распорядителей средств бюджета Пятинского сельского поселения Ромодановского муниципального района Республики Мордовия</v>
      </c>
      <c r="B72" s="32" t="s">
        <v>45</v>
      </c>
      <c r="C72" s="32" t="s">
        <v>20</v>
      </c>
      <c r="D72" s="44" t="s">
        <v>80</v>
      </c>
      <c r="E72" s="44" t="s">
        <v>8</v>
      </c>
      <c r="F72" s="44" t="s">
        <v>65</v>
      </c>
      <c r="G72" s="44"/>
      <c r="H72" s="41"/>
      <c r="I72" s="42">
        <f>I73</f>
        <v>10</v>
      </c>
      <c r="J72" s="42"/>
      <c r="K72" s="42"/>
    </row>
    <row r="73" spans="1:11" ht="33.75" customHeight="1">
      <c r="A73" s="33" t="str">
        <f>'Приложение 2'!A74</f>
        <v>Мероприятия по землеустройству и землепользованию</v>
      </c>
      <c r="B73" s="32" t="s">
        <v>45</v>
      </c>
      <c r="C73" s="32" t="s">
        <v>20</v>
      </c>
      <c r="D73" s="44" t="s">
        <v>80</v>
      </c>
      <c r="E73" s="44" t="s">
        <v>8</v>
      </c>
      <c r="F73" s="44" t="s">
        <v>65</v>
      </c>
      <c r="G73" s="44" t="s">
        <v>212</v>
      </c>
      <c r="H73" s="41"/>
      <c r="I73" s="42">
        <f>I74</f>
        <v>10</v>
      </c>
      <c r="J73" s="42"/>
      <c r="K73" s="42"/>
    </row>
    <row r="74" spans="1:11" ht="45.75" customHeight="1">
      <c r="A74" s="33" t="str">
        <f>'Приложение 2'!A75</f>
        <v>Закупки товаров, работ и услуг для  государственных (муниципальных) нужд</v>
      </c>
      <c r="B74" s="32" t="s">
        <v>45</v>
      </c>
      <c r="C74" s="32" t="s">
        <v>20</v>
      </c>
      <c r="D74" s="44" t="s">
        <v>80</v>
      </c>
      <c r="E74" s="44" t="s">
        <v>8</v>
      </c>
      <c r="F74" s="44" t="s">
        <v>65</v>
      </c>
      <c r="G74" s="44" t="s">
        <v>212</v>
      </c>
      <c r="H74" s="41" t="s">
        <v>69</v>
      </c>
      <c r="I74" s="42">
        <f>I75</f>
        <v>10</v>
      </c>
      <c r="J74" s="42"/>
      <c r="K74" s="42"/>
    </row>
    <row r="75" spans="1:11" ht="42.75" customHeight="1">
      <c r="A75" s="33" t="str">
        <f>'Приложение 2'!A76</f>
        <v>Иные закупка товаров, работ и услуг для обеспечения государственных (муниципальных) нужд</v>
      </c>
      <c r="B75" s="32" t="s">
        <v>45</v>
      </c>
      <c r="C75" s="32" t="s">
        <v>20</v>
      </c>
      <c r="D75" s="44" t="s">
        <v>80</v>
      </c>
      <c r="E75" s="44" t="s">
        <v>8</v>
      </c>
      <c r="F75" s="44" t="s">
        <v>65</v>
      </c>
      <c r="G75" s="44" t="s">
        <v>212</v>
      </c>
      <c r="H75" s="41" t="s">
        <v>70</v>
      </c>
      <c r="I75" s="42">
        <f>'Приложение 2'!J76</f>
        <v>10</v>
      </c>
      <c r="J75" s="42"/>
      <c r="K75" s="42"/>
    </row>
    <row r="76" spans="1:11" ht="19.5" customHeight="1">
      <c r="A76" s="30" t="s">
        <v>60</v>
      </c>
      <c r="B76" s="156" t="s">
        <v>51</v>
      </c>
      <c r="C76" s="32"/>
      <c r="D76" s="44"/>
      <c r="E76" s="44"/>
      <c r="F76" s="44"/>
      <c r="G76" s="44"/>
      <c r="H76" s="41"/>
      <c r="I76" s="40">
        <f>I90+I77</f>
        <v>2028.3999999999999</v>
      </c>
      <c r="J76" s="40">
        <f>J90</f>
        <v>170</v>
      </c>
      <c r="K76" s="40">
        <f>K90</f>
        <v>170</v>
      </c>
    </row>
    <row r="77" spans="1:11" ht="15">
      <c r="A77" s="33" t="str">
        <f>'Приложение 2'!A78</f>
        <v>Жилищное хозяйство</v>
      </c>
      <c r="B77" s="121" t="s">
        <v>51</v>
      </c>
      <c r="C77" s="32" t="s">
        <v>37</v>
      </c>
      <c r="D77" s="44"/>
      <c r="E77" s="44"/>
      <c r="F77" s="44"/>
      <c r="G77" s="44"/>
      <c r="H77" s="41"/>
      <c r="I77" s="42">
        <f t="shared" ref="I77:I82" si="19">I78</f>
        <v>20</v>
      </c>
      <c r="J77" s="42"/>
      <c r="K77" s="42"/>
    </row>
    <row r="78" spans="1:11" ht="75">
      <c r="A78" s="33" t="str">
        <f>'Приложение 2'!A79</f>
        <v>Непрограммные расходы главных распорядителей средств бюджета Пятинского сельского поселения Ромодановского муниципального района Республики Мордовия</v>
      </c>
      <c r="B78" s="121" t="s">
        <v>51</v>
      </c>
      <c r="C78" s="32" t="s">
        <v>37</v>
      </c>
      <c r="D78" s="44" t="s">
        <v>80</v>
      </c>
      <c r="E78" s="44" t="s">
        <v>81</v>
      </c>
      <c r="F78" s="44"/>
      <c r="G78" s="44"/>
      <c r="H78" s="41"/>
      <c r="I78" s="42">
        <f t="shared" si="19"/>
        <v>20</v>
      </c>
      <c r="J78" s="42"/>
      <c r="K78" s="42"/>
    </row>
    <row r="79" spans="1:11" ht="90">
      <c r="A79" s="33" t="str">
        <f>'Приложение 2'!A80</f>
        <v>Непрограммные расходы в рамках обеспечения деятельности главных распорядителей средств бюджета Пятинского сельского поселения Ромодановского муниципального района Республики Мордовия</v>
      </c>
      <c r="B79" s="121" t="s">
        <v>51</v>
      </c>
      <c r="C79" s="32" t="s">
        <v>37</v>
      </c>
      <c r="D79" s="44" t="s">
        <v>80</v>
      </c>
      <c r="E79" s="44" t="s">
        <v>8</v>
      </c>
      <c r="F79" s="44" t="s">
        <v>65</v>
      </c>
      <c r="G79" s="44"/>
      <c r="H79" s="41"/>
      <c r="I79" s="42">
        <f t="shared" si="19"/>
        <v>20</v>
      </c>
      <c r="J79" s="42"/>
      <c r="K79" s="42"/>
    </row>
    <row r="80" spans="1:11" ht="45.75" customHeight="1">
      <c r="A80" s="33" t="str">
        <f>'Приложение 2'!A81</f>
        <v>Мероприятия по укреплению общественного порядка и обеспечению общественной безопастности</v>
      </c>
      <c r="B80" s="121" t="s">
        <v>51</v>
      </c>
      <c r="C80" s="32" t="s">
        <v>37</v>
      </c>
      <c r="D80" s="44" t="s">
        <v>80</v>
      </c>
      <c r="E80" s="44" t="s">
        <v>8</v>
      </c>
      <c r="F80" s="44" t="s">
        <v>65</v>
      </c>
      <c r="G80" s="44" t="s">
        <v>193</v>
      </c>
      <c r="H80" s="41"/>
      <c r="I80" s="42">
        <f t="shared" si="19"/>
        <v>20</v>
      </c>
      <c r="J80" s="42"/>
      <c r="K80" s="42"/>
    </row>
    <row r="81" spans="1:11" ht="30">
      <c r="A81" s="33" t="str">
        <f>'Приложение 2'!A82</f>
        <v>Взнос на капитальный ремонт общего имущества в многоквартирном доме</v>
      </c>
      <c r="B81" s="121" t="s">
        <v>51</v>
      </c>
      <c r="C81" s="32" t="s">
        <v>37</v>
      </c>
      <c r="D81" s="44" t="s">
        <v>80</v>
      </c>
      <c r="E81" s="44" t="s">
        <v>8</v>
      </c>
      <c r="F81" s="44" t="s">
        <v>65</v>
      </c>
      <c r="G81" s="44" t="s">
        <v>192</v>
      </c>
      <c r="H81" s="41"/>
      <c r="I81" s="42">
        <f t="shared" si="19"/>
        <v>20</v>
      </c>
      <c r="J81" s="42"/>
      <c r="K81" s="42"/>
    </row>
    <row r="82" spans="1:11" ht="45">
      <c r="A82" s="33" t="str">
        <f>'Приложение 2'!A83</f>
        <v>Закупки товаров, работ и услуг для  государственных (муниципальных) нужд</v>
      </c>
      <c r="B82" s="121" t="s">
        <v>51</v>
      </c>
      <c r="C82" s="32" t="s">
        <v>37</v>
      </c>
      <c r="D82" s="44" t="s">
        <v>80</v>
      </c>
      <c r="E82" s="44" t="s">
        <v>8</v>
      </c>
      <c r="F82" s="44" t="s">
        <v>65</v>
      </c>
      <c r="G82" s="44" t="s">
        <v>192</v>
      </c>
      <c r="H82" s="41" t="s">
        <v>69</v>
      </c>
      <c r="I82" s="42">
        <f t="shared" si="19"/>
        <v>20</v>
      </c>
      <c r="J82" s="42"/>
      <c r="K82" s="42"/>
    </row>
    <row r="83" spans="1:11" ht="45">
      <c r="A83" s="33" t="str">
        <f>'Приложение 2'!A84</f>
        <v>Иные закупка товаров, работ и услуг для обеспечения государственных (муниципальных) нужд</v>
      </c>
      <c r="B83" s="121" t="s">
        <v>51</v>
      </c>
      <c r="C83" s="32" t="s">
        <v>37</v>
      </c>
      <c r="D83" s="44" t="s">
        <v>80</v>
      </c>
      <c r="E83" s="44" t="s">
        <v>8</v>
      </c>
      <c r="F83" s="44" t="s">
        <v>65</v>
      </c>
      <c r="G83" s="44" t="s">
        <v>192</v>
      </c>
      <c r="H83" s="41" t="s">
        <v>70</v>
      </c>
      <c r="I83" s="42">
        <f>'Приложение 2'!J84</f>
        <v>20</v>
      </c>
      <c r="J83" s="42"/>
      <c r="K83" s="42"/>
    </row>
    <row r="84" spans="1:11" ht="15">
      <c r="A84" s="33" t="str">
        <f>'Приложение 2'!A85</f>
        <v>Коммунальное хозяйство</v>
      </c>
      <c r="B84" s="121" t="s">
        <v>51</v>
      </c>
      <c r="C84" s="32" t="s">
        <v>39</v>
      </c>
      <c r="D84" s="44"/>
      <c r="E84" s="44"/>
      <c r="F84" s="44"/>
      <c r="G84" s="44"/>
      <c r="H84" s="41"/>
      <c r="I84" s="42">
        <f>I85</f>
        <v>114</v>
      </c>
      <c r="J84" s="42"/>
      <c r="K84" s="42"/>
    </row>
    <row r="85" spans="1:11" ht="60.75" customHeight="1">
      <c r="A85" s="33" t="str">
        <f>'Приложение 2'!A86</f>
        <v>Муниципальная программа "Энергосбережение и повышение энергетической эффетивности в Ромодановсом муниципальном районе"</v>
      </c>
      <c r="B85" s="121" t="s">
        <v>51</v>
      </c>
      <c r="C85" s="32" t="s">
        <v>39</v>
      </c>
      <c r="D85" s="44" t="s">
        <v>20</v>
      </c>
      <c r="E85" s="44" t="s">
        <v>81</v>
      </c>
      <c r="F85" s="44"/>
      <c r="G85" s="44"/>
      <c r="H85" s="41"/>
      <c r="I85" s="42">
        <f>I86</f>
        <v>114</v>
      </c>
      <c r="J85" s="42"/>
      <c r="K85" s="42"/>
    </row>
    <row r="86" spans="1:11" ht="60" customHeight="1">
      <c r="A86" s="33" t="str">
        <f>'Приложение 2'!A87</f>
        <v>Основное мероприятие"Субсидирование оформления прав собственности на бесхозяйные объекты инженерной инфраструктуры"</v>
      </c>
      <c r="B86" s="121" t="s">
        <v>51</v>
      </c>
      <c r="C86" s="32" t="s">
        <v>39</v>
      </c>
      <c r="D86" s="44" t="s">
        <v>20</v>
      </c>
      <c r="E86" s="44" t="s">
        <v>81</v>
      </c>
      <c r="F86" s="44" t="s">
        <v>37</v>
      </c>
      <c r="G86" s="44"/>
      <c r="H86" s="41"/>
      <c r="I86" s="42">
        <f>I87</f>
        <v>114</v>
      </c>
      <c r="J86" s="42"/>
      <c r="K86" s="42"/>
    </row>
    <row r="87" spans="1:11" ht="61.5" customHeight="1">
      <c r="A87" s="33" t="str">
        <f>'Приложение 2'!A88</f>
        <v xml:space="preserve">Оформление прав собственности на бесхозяйные объекты недвижимого имущества, используемые для передачи энергетических ресурсов </v>
      </c>
      <c r="B87" s="121" t="s">
        <v>51</v>
      </c>
      <c r="C87" s="32" t="s">
        <v>39</v>
      </c>
      <c r="D87" s="44" t="s">
        <v>20</v>
      </c>
      <c r="E87" s="44" t="s">
        <v>81</v>
      </c>
      <c r="F87" s="44" t="s">
        <v>37</v>
      </c>
      <c r="G87" s="44" t="s">
        <v>217</v>
      </c>
      <c r="H87" s="41"/>
      <c r="I87" s="42">
        <f>I88</f>
        <v>114</v>
      </c>
      <c r="J87" s="42"/>
      <c r="K87" s="42"/>
    </row>
    <row r="88" spans="1:11" ht="47.25" customHeight="1">
      <c r="A88" s="33" t="str">
        <f>A82</f>
        <v>Закупки товаров, работ и услуг для  государственных (муниципальных) нужд</v>
      </c>
      <c r="B88" s="121" t="s">
        <v>51</v>
      </c>
      <c r="C88" s="32" t="s">
        <v>39</v>
      </c>
      <c r="D88" s="44" t="s">
        <v>20</v>
      </c>
      <c r="E88" s="44" t="s">
        <v>81</v>
      </c>
      <c r="F88" s="44" t="s">
        <v>37</v>
      </c>
      <c r="G88" s="44" t="s">
        <v>217</v>
      </c>
      <c r="H88" s="41" t="s">
        <v>69</v>
      </c>
      <c r="I88" s="42">
        <f>I89</f>
        <v>114</v>
      </c>
      <c r="J88" s="42"/>
      <c r="K88" s="42"/>
    </row>
    <row r="89" spans="1:11" ht="51" customHeight="1">
      <c r="A89" s="33" t="str">
        <f>A83</f>
        <v>Иные закупка товаров, работ и услуг для обеспечения государственных (муниципальных) нужд</v>
      </c>
      <c r="B89" s="121" t="s">
        <v>51</v>
      </c>
      <c r="C89" s="32" t="s">
        <v>39</v>
      </c>
      <c r="D89" s="44" t="s">
        <v>20</v>
      </c>
      <c r="E89" s="44" t="s">
        <v>37</v>
      </c>
      <c r="F89" s="44" t="s">
        <v>37</v>
      </c>
      <c r="G89" s="44" t="s">
        <v>217</v>
      </c>
      <c r="H89" s="41" t="s">
        <v>70</v>
      </c>
      <c r="I89" s="42">
        <f>'Приложение 2'!J90</f>
        <v>114</v>
      </c>
      <c r="J89" s="42"/>
      <c r="K89" s="42"/>
    </row>
    <row r="90" spans="1:11" ht="15">
      <c r="A90" s="36" t="s">
        <v>66</v>
      </c>
      <c r="B90" s="32" t="s">
        <v>51</v>
      </c>
      <c r="C90" s="32" t="s">
        <v>55</v>
      </c>
      <c r="D90" s="44"/>
      <c r="E90" s="44"/>
      <c r="F90" s="44"/>
      <c r="G90" s="44"/>
      <c r="H90" s="32"/>
      <c r="I90" s="42">
        <f>I91</f>
        <v>2008.3999999999999</v>
      </c>
      <c r="J90" s="42">
        <f t="shared" ref="J90:K90" si="20">J91</f>
        <v>170</v>
      </c>
      <c r="K90" s="42">
        <f t="shared" si="20"/>
        <v>170</v>
      </c>
    </row>
    <row r="91" spans="1:11" ht="93.75" customHeight="1">
      <c r="A91" s="36" t="str">
        <f>'Приложение 2'!A92</f>
        <v>Муниципальная программа "Комплексного развития  систем коммунальной инфраструктуры Пятинского сельского поселения Ромодановского муниципального района Республики Мордовия на 2018-2030 гг"</v>
      </c>
      <c r="B91" s="32" t="s">
        <v>51</v>
      </c>
      <c r="C91" s="32" t="s">
        <v>55</v>
      </c>
      <c r="D91" s="44" t="s">
        <v>17</v>
      </c>
      <c r="E91" s="44" t="s">
        <v>81</v>
      </c>
      <c r="F91" s="44"/>
      <c r="G91" s="44"/>
      <c r="H91" s="32"/>
      <c r="I91" s="42">
        <f>I93</f>
        <v>2008.3999999999999</v>
      </c>
      <c r="J91" s="42">
        <f t="shared" ref="J91:K91" si="21">J93</f>
        <v>170</v>
      </c>
      <c r="K91" s="42">
        <f t="shared" si="21"/>
        <v>170</v>
      </c>
    </row>
    <row r="92" spans="1:11" ht="92.25" customHeight="1">
      <c r="A92" s="36" t="str">
        <f>'Приложение 2'!A93</f>
        <v>Подпрограмма "Комплексного развития  систем коммунальной   инфраструктуры Пятинского сельского поселения  Ромодановского муниципального района Республики Мордовия на  2018-2030 года"</v>
      </c>
      <c r="B92" s="32" t="s">
        <v>51</v>
      </c>
      <c r="C92" s="32" t="s">
        <v>55</v>
      </c>
      <c r="D92" s="44" t="s">
        <v>17</v>
      </c>
      <c r="E92" s="44" t="s">
        <v>8</v>
      </c>
      <c r="F92" s="44"/>
      <c r="G92" s="44"/>
      <c r="H92" s="32"/>
      <c r="I92" s="42">
        <f>I93</f>
        <v>2008.3999999999999</v>
      </c>
      <c r="J92" s="42">
        <f>J93</f>
        <v>170</v>
      </c>
      <c r="K92" s="42">
        <f>K93</f>
        <v>170</v>
      </c>
    </row>
    <row r="93" spans="1:11" ht="65.25" customHeight="1">
      <c r="A93" s="37" t="str">
        <f>'Приложение 2'!A94</f>
        <v>Основные мероприятия «Благоустройство территории  в границах населенных пунктов поселения»</v>
      </c>
      <c r="B93" s="32" t="s">
        <v>51</v>
      </c>
      <c r="C93" s="32" t="s">
        <v>55</v>
      </c>
      <c r="D93" s="44" t="s">
        <v>17</v>
      </c>
      <c r="E93" s="44" t="s">
        <v>8</v>
      </c>
      <c r="F93" s="44" t="s">
        <v>37</v>
      </c>
      <c r="G93" s="44"/>
      <c r="H93" s="32"/>
      <c r="I93" s="42">
        <f>I94+I100+I97</f>
        <v>2008.3999999999999</v>
      </c>
      <c r="J93" s="42">
        <f t="shared" ref="J93:K93" si="22">J94+J100</f>
        <v>170</v>
      </c>
      <c r="K93" s="42">
        <f t="shared" si="22"/>
        <v>170</v>
      </c>
    </row>
    <row r="94" spans="1:11" ht="15">
      <c r="A94" s="36" t="s">
        <v>125</v>
      </c>
      <c r="B94" s="32" t="s">
        <v>51</v>
      </c>
      <c r="C94" s="32" t="s">
        <v>55</v>
      </c>
      <c r="D94" s="44" t="s">
        <v>17</v>
      </c>
      <c r="E94" s="44" t="s">
        <v>8</v>
      </c>
      <c r="F94" s="44" t="s">
        <v>37</v>
      </c>
      <c r="G94" s="44" t="s">
        <v>124</v>
      </c>
      <c r="H94" s="32"/>
      <c r="I94" s="42">
        <f t="shared" ref="I94:K95" si="23">I95</f>
        <v>90</v>
      </c>
      <c r="J94" s="42">
        <f t="shared" si="23"/>
        <v>80</v>
      </c>
      <c r="K94" s="42">
        <f t="shared" si="23"/>
        <v>80</v>
      </c>
    </row>
    <row r="95" spans="1:11" ht="48" customHeight="1">
      <c r="A95" s="33" t="s">
        <v>205</v>
      </c>
      <c r="B95" s="32" t="s">
        <v>51</v>
      </c>
      <c r="C95" s="32" t="s">
        <v>55</v>
      </c>
      <c r="D95" s="44" t="s">
        <v>17</v>
      </c>
      <c r="E95" s="44" t="s">
        <v>8</v>
      </c>
      <c r="F95" s="44" t="s">
        <v>37</v>
      </c>
      <c r="G95" s="44" t="s">
        <v>124</v>
      </c>
      <c r="H95" s="32" t="s">
        <v>69</v>
      </c>
      <c r="I95" s="42">
        <f t="shared" si="23"/>
        <v>90</v>
      </c>
      <c r="J95" s="42">
        <f t="shared" si="23"/>
        <v>80</v>
      </c>
      <c r="K95" s="42">
        <f t="shared" si="23"/>
        <v>80</v>
      </c>
    </row>
    <row r="96" spans="1:11" ht="45">
      <c r="A96" s="33" t="s">
        <v>46</v>
      </c>
      <c r="B96" s="32" t="s">
        <v>51</v>
      </c>
      <c r="C96" s="32" t="s">
        <v>55</v>
      </c>
      <c r="D96" s="44" t="s">
        <v>17</v>
      </c>
      <c r="E96" s="44" t="s">
        <v>8</v>
      </c>
      <c r="F96" s="44" t="s">
        <v>37</v>
      </c>
      <c r="G96" s="44" t="s">
        <v>124</v>
      </c>
      <c r="H96" s="32" t="s">
        <v>70</v>
      </c>
      <c r="I96" s="42">
        <f>'Приложение 2'!J97</f>
        <v>90</v>
      </c>
      <c r="J96" s="42">
        <f>'Приложение 2'!K97</f>
        <v>80</v>
      </c>
      <c r="K96" s="42">
        <f>'Приложение 2'!L97</f>
        <v>80</v>
      </c>
    </row>
    <row r="97" spans="1:11" ht="30" customHeight="1">
      <c r="A97" s="33" t="str">
        <f>'Приложение 2'!A98</f>
        <v>Организация и содержание мест захоронения</v>
      </c>
      <c r="B97" s="32" t="s">
        <v>51</v>
      </c>
      <c r="C97" s="32" t="s">
        <v>55</v>
      </c>
      <c r="D97" s="44" t="s">
        <v>17</v>
      </c>
      <c r="E97" s="44" t="s">
        <v>8</v>
      </c>
      <c r="F97" s="44" t="s">
        <v>37</v>
      </c>
      <c r="G97" s="44" t="s">
        <v>187</v>
      </c>
      <c r="H97" s="32"/>
      <c r="I97" s="42">
        <f>I98</f>
        <v>1103.0999999999999</v>
      </c>
      <c r="J97" s="42"/>
      <c r="K97" s="42"/>
    </row>
    <row r="98" spans="1:11" ht="45" customHeight="1">
      <c r="A98" s="33" t="str">
        <f>'Приложение 2'!A99</f>
        <v>Закупка товаров, работ и услуг для  государственных (муниципальных) нужд</v>
      </c>
      <c r="B98" s="32" t="s">
        <v>51</v>
      </c>
      <c r="C98" s="32" t="s">
        <v>55</v>
      </c>
      <c r="D98" s="44" t="s">
        <v>17</v>
      </c>
      <c r="E98" s="44" t="s">
        <v>8</v>
      </c>
      <c r="F98" s="44" t="s">
        <v>37</v>
      </c>
      <c r="G98" s="44" t="s">
        <v>187</v>
      </c>
      <c r="H98" s="32" t="s">
        <v>69</v>
      </c>
      <c r="I98" s="42">
        <f>I99</f>
        <v>1103.0999999999999</v>
      </c>
      <c r="J98" s="42"/>
      <c r="K98" s="42"/>
    </row>
    <row r="99" spans="1:11" ht="49.5" customHeight="1">
      <c r="A99" s="33" t="str">
        <f>'Приложение 2'!A100</f>
        <v>Иные закупки товаров, работ и услуг для обеспечения государственных (муниципальных) нужд</v>
      </c>
      <c r="B99" s="32" t="s">
        <v>51</v>
      </c>
      <c r="C99" s="32" t="s">
        <v>55</v>
      </c>
      <c r="D99" s="44" t="s">
        <v>17</v>
      </c>
      <c r="E99" s="44" t="s">
        <v>8</v>
      </c>
      <c r="F99" s="44" t="s">
        <v>37</v>
      </c>
      <c r="G99" s="44" t="s">
        <v>187</v>
      </c>
      <c r="H99" s="32" t="s">
        <v>70</v>
      </c>
      <c r="I99" s="42">
        <f>'Приложение 2'!J99</f>
        <v>1103.0999999999999</v>
      </c>
      <c r="J99" s="42"/>
      <c r="K99" s="42"/>
    </row>
    <row r="100" spans="1:11" ht="30">
      <c r="A100" s="36" t="s">
        <v>127</v>
      </c>
      <c r="B100" s="32" t="s">
        <v>51</v>
      </c>
      <c r="C100" s="32" t="s">
        <v>55</v>
      </c>
      <c r="D100" s="44" t="s">
        <v>17</v>
      </c>
      <c r="E100" s="44" t="s">
        <v>8</v>
      </c>
      <c r="F100" s="44" t="s">
        <v>37</v>
      </c>
      <c r="G100" s="44" t="s">
        <v>126</v>
      </c>
      <c r="H100" s="32"/>
      <c r="I100" s="42">
        <f>I101</f>
        <v>815.3</v>
      </c>
      <c r="J100" s="42">
        <f t="shared" ref="J100:K101" si="24">J101</f>
        <v>90</v>
      </c>
      <c r="K100" s="42">
        <f t="shared" si="24"/>
        <v>90</v>
      </c>
    </row>
    <row r="101" spans="1:11" ht="45">
      <c r="A101" s="33" t="s">
        <v>205</v>
      </c>
      <c r="B101" s="32" t="s">
        <v>51</v>
      </c>
      <c r="C101" s="32" t="s">
        <v>55</v>
      </c>
      <c r="D101" s="44" t="s">
        <v>17</v>
      </c>
      <c r="E101" s="44" t="s">
        <v>8</v>
      </c>
      <c r="F101" s="44" t="s">
        <v>37</v>
      </c>
      <c r="G101" s="44" t="s">
        <v>126</v>
      </c>
      <c r="H101" s="32" t="s">
        <v>69</v>
      </c>
      <c r="I101" s="42">
        <f>I102</f>
        <v>815.3</v>
      </c>
      <c r="J101" s="42">
        <f t="shared" si="24"/>
        <v>90</v>
      </c>
      <c r="K101" s="42">
        <f t="shared" si="24"/>
        <v>90</v>
      </c>
    </row>
    <row r="102" spans="1:11" ht="45">
      <c r="A102" s="33" t="s">
        <v>46</v>
      </c>
      <c r="B102" s="32" t="s">
        <v>51</v>
      </c>
      <c r="C102" s="32" t="s">
        <v>55</v>
      </c>
      <c r="D102" s="44" t="s">
        <v>17</v>
      </c>
      <c r="E102" s="44" t="s">
        <v>8</v>
      </c>
      <c r="F102" s="44" t="s">
        <v>37</v>
      </c>
      <c r="G102" s="44" t="s">
        <v>126</v>
      </c>
      <c r="H102" s="32" t="s">
        <v>70</v>
      </c>
      <c r="I102" s="42">
        <f>'Приложение 2'!J103</f>
        <v>815.3</v>
      </c>
      <c r="J102" s="42">
        <f>'Приложение 2'!K103</f>
        <v>90</v>
      </c>
      <c r="K102" s="42">
        <f>'Приложение 2'!L103</f>
        <v>90</v>
      </c>
    </row>
    <row r="103" spans="1:11" ht="15">
      <c r="A103" s="30" t="s">
        <v>61</v>
      </c>
      <c r="B103" s="31" t="s">
        <v>17</v>
      </c>
      <c r="C103" s="32"/>
      <c r="D103" s="44"/>
      <c r="E103" s="44"/>
      <c r="F103" s="44"/>
      <c r="G103" s="44"/>
      <c r="H103" s="41"/>
      <c r="I103" s="40">
        <f t="shared" ref="I103:K108" si="25">I104</f>
        <v>173.9</v>
      </c>
      <c r="J103" s="169">
        <f t="shared" si="25"/>
        <v>173.9</v>
      </c>
      <c r="K103" s="40">
        <f t="shared" si="25"/>
        <v>173.9</v>
      </c>
    </row>
    <row r="104" spans="1:11" ht="15">
      <c r="A104" s="33" t="s">
        <v>62</v>
      </c>
      <c r="B104" s="32" t="s">
        <v>17</v>
      </c>
      <c r="C104" s="32" t="s">
        <v>37</v>
      </c>
      <c r="D104" s="44"/>
      <c r="E104" s="44"/>
      <c r="F104" s="44"/>
      <c r="G104" s="44"/>
      <c r="H104" s="41"/>
      <c r="I104" s="42">
        <f t="shared" si="25"/>
        <v>173.9</v>
      </c>
      <c r="J104" s="42">
        <f t="shared" si="25"/>
        <v>173.9</v>
      </c>
      <c r="K104" s="42">
        <f t="shared" si="25"/>
        <v>173.9</v>
      </c>
    </row>
    <row r="105" spans="1:11" ht="75">
      <c r="A105" s="33" t="s">
        <v>159</v>
      </c>
      <c r="B105" s="32" t="s">
        <v>17</v>
      </c>
      <c r="C105" s="32" t="s">
        <v>37</v>
      </c>
      <c r="D105" s="44" t="s">
        <v>80</v>
      </c>
      <c r="E105" s="44" t="s">
        <v>81</v>
      </c>
      <c r="F105" s="44"/>
      <c r="G105" s="44"/>
      <c r="H105" s="41"/>
      <c r="I105" s="42">
        <f t="shared" si="25"/>
        <v>173.9</v>
      </c>
      <c r="J105" s="42">
        <f t="shared" si="25"/>
        <v>173.9</v>
      </c>
      <c r="K105" s="42">
        <f t="shared" si="25"/>
        <v>173.9</v>
      </c>
    </row>
    <row r="106" spans="1:11" ht="90">
      <c r="A106" s="33" t="s">
        <v>175</v>
      </c>
      <c r="B106" s="32" t="s">
        <v>17</v>
      </c>
      <c r="C106" s="32" t="s">
        <v>37</v>
      </c>
      <c r="D106" s="44" t="s">
        <v>80</v>
      </c>
      <c r="E106" s="44" t="s">
        <v>8</v>
      </c>
      <c r="F106" s="44"/>
      <c r="G106" s="44"/>
      <c r="H106" s="41"/>
      <c r="I106" s="42">
        <f t="shared" si="25"/>
        <v>173.9</v>
      </c>
      <c r="J106" s="42">
        <f t="shared" si="25"/>
        <v>173.9</v>
      </c>
      <c r="K106" s="42">
        <f t="shared" si="25"/>
        <v>173.9</v>
      </c>
    </row>
    <row r="107" spans="1:11" ht="30">
      <c r="A107" s="33" t="s">
        <v>63</v>
      </c>
      <c r="B107" s="32" t="s">
        <v>17</v>
      </c>
      <c r="C107" s="32" t="s">
        <v>37</v>
      </c>
      <c r="D107" s="44" t="s">
        <v>80</v>
      </c>
      <c r="E107" s="44" t="s">
        <v>8</v>
      </c>
      <c r="F107" s="44" t="s">
        <v>65</v>
      </c>
      <c r="G107" s="44" t="s">
        <v>83</v>
      </c>
      <c r="H107" s="41"/>
      <c r="I107" s="42">
        <f t="shared" si="25"/>
        <v>173.9</v>
      </c>
      <c r="J107" s="42">
        <f t="shared" si="25"/>
        <v>173.9</v>
      </c>
      <c r="K107" s="42">
        <f t="shared" si="25"/>
        <v>173.9</v>
      </c>
    </row>
    <row r="108" spans="1:11" ht="30">
      <c r="A108" s="33" t="s">
        <v>57</v>
      </c>
      <c r="B108" s="32" t="s">
        <v>17</v>
      </c>
      <c r="C108" s="32" t="s">
        <v>37</v>
      </c>
      <c r="D108" s="44" t="s">
        <v>80</v>
      </c>
      <c r="E108" s="44" t="s">
        <v>8</v>
      </c>
      <c r="F108" s="44" t="s">
        <v>65</v>
      </c>
      <c r="G108" s="44" t="s">
        <v>83</v>
      </c>
      <c r="H108" s="41" t="s">
        <v>74</v>
      </c>
      <c r="I108" s="42">
        <f>I109</f>
        <v>173.9</v>
      </c>
      <c r="J108" s="42">
        <f t="shared" si="25"/>
        <v>173.9</v>
      </c>
      <c r="K108" s="42">
        <f t="shared" si="25"/>
        <v>173.9</v>
      </c>
    </row>
    <row r="109" spans="1:11" ht="30">
      <c r="A109" s="33" t="s">
        <v>64</v>
      </c>
      <c r="B109" s="32" t="s">
        <v>17</v>
      </c>
      <c r="C109" s="32" t="s">
        <v>37</v>
      </c>
      <c r="D109" s="44" t="s">
        <v>80</v>
      </c>
      <c r="E109" s="44" t="s">
        <v>8</v>
      </c>
      <c r="F109" s="44" t="s">
        <v>65</v>
      </c>
      <c r="G109" s="44" t="s">
        <v>83</v>
      </c>
      <c r="H109" s="41" t="s">
        <v>75</v>
      </c>
      <c r="I109" s="42">
        <f>'Приложение 2'!J110</f>
        <v>173.9</v>
      </c>
      <c r="J109" s="42">
        <f>'Приложение 2'!K110</f>
        <v>173.9</v>
      </c>
      <c r="K109" s="42">
        <f>'Приложение 2'!L110</f>
        <v>173.9</v>
      </c>
    </row>
    <row r="110" spans="1:11" ht="15">
      <c r="A110" s="171" t="str">
        <f>'Приложение 2'!A111</f>
        <v>Условно утвержденные расходы</v>
      </c>
      <c r="B110" s="31" t="s">
        <v>164</v>
      </c>
      <c r="C110" s="32"/>
      <c r="D110" s="44"/>
      <c r="E110" s="44"/>
      <c r="F110" s="44"/>
      <c r="G110" s="44"/>
      <c r="H110" s="50"/>
      <c r="I110" s="51"/>
      <c r="J110" s="169">
        <f>'Приложение 2'!K111</f>
        <v>35.1</v>
      </c>
      <c r="K110" s="169">
        <f>'Приложение 2'!L111</f>
        <v>71.599999999999994</v>
      </c>
    </row>
    <row r="111" spans="1:11" ht="15">
      <c r="A111" s="158" t="str">
        <f>'Приложение 2'!A112</f>
        <v>Условно утвержденные расходы</v>
      </c>
      <c r="B111" s="32" t="s">
        <v>164</v>
      </c>
      <c r="C111" s="32" t="s">
        <v>164</v>
      </c>
      <c r="D111" s="44"/>
      <c r="E111" s="44"/>
      <c r="F111" s="44"/>
      <c r="G111" s="44"/>
      <c r="H111" s="41"/>
      <c r="I111" s="42"/>
      <c r="J111" s="42">
        <f>'Приложение 2'!K112</f>
        <v>35.1</v>
      </c>
      <c r="K111" s="42">
        <f>'Приложение 2'!L112</f>
        <v>71.599999999999994</v>
      </c>
    </row>
    <row r="112" spans="1:11" ht="30">
      <c r="A112" s="158" t="str">
        <f>'Приложение 2'!A113</f>
        <v>Обеспечение деятельности Администрации</v>
      </c>
      <c r="B112" s="32" t="s">
        <v>164</v>
      </c>
      <c r="C112" s="32" t="s">
        <v>164</v>
      </c>
      <c r="D112" s="44" t="s">
        <v>165</v>
      </c>
      <c r="E112" s="44" t="s">
        <v>81</v>
      </c>
      <c r="F112" s="44"/>
      <c r="G112" s="44"/>
      <c r="H112" s="41"/>
      <c r="I112" s="42"/>
      <c r="J112" s="42">
        <f>'Приложение 2'!K113</f>
        <v>35.1</v>
      </c>
      <c r="K112" s="42">
        <f>'Приложение 2'!L113</f>
        <v>71.599999999999994</v>
      </c>
    </row>
    <row r="113" spans="1:11" ht="15">
      <c r="A113" s="33" t="str">
        <f>'Приложение 2'!A114</f>
        <v xml:space="preserve">Высшее должностное лицо </v>
      </c>
      <c r="B113" s="32" t="s">
        <v>164</v>
      </c>
      <c r="C113" s="32" t="s">
        <v>164</v>
      </c>
      <c r="D113" s="44" t="s">
        <v>165</v>
      </c>
      <c r="E113" s="44" t="s">
        <v>8</v>
      </c>
      <c r="F113" s="44"/>
      <c r="G113" s="44"/>
      <c r="H113" s="41"/>
      <c r="I113" s="42"/>
      <c r="J113" s="42">
        <f>'Приложение 2'!K114</f>
        <v>35.1</v>
      </c>
      <c r="K113" s="42">
        <f>'Приложение 2'!L114</f>
        <v>71.599999999999994</v>
      </c>
    </row>
    <row r="114" spans="1:11" ht="15">
      <c r="A114" s="33" t="str">
        <f>'Приложение 2'!A115</f>
        <v>Условно утвержденные расходы</v>
      </c>
      <c r="B114" s="32" t="s">
        <v>164</v>
      </c>
      <c r="C114" s="32" t="s">
        <v>164</v>
      </c>
      <c r="D114" s="44" t="s">
        <v>165</v>
      </c>
      <c r="E114" s="44" t="s">
        <v>8</v>
      </c>
      <c r="F114" s="44" t="s">
        <v>65</v>
      </c>
      <c r="G114" s="44" t="s">
        <v>166</v>
      </c>
      <c r="H114" s="41"/>
      <c r="I114" s="42"/>
      <c r="J114" s="42">
        <f>'Приложение 2'!K115</f>
        <v>35.1</v>
      </c>
      <c r="K114" s="42">
        <f>'Приложение 2'!L115</f>
        <v>71.599999999999994</v>
      </c>
    </row>
    <row r="115" spans="1:11" ht="15">
      <c r="A115" s="33" t="str">
        <f>'Приложение 2'!A116</f>
        <v>Иные бюджетные ассигнования</v>
      </c>
      <c r="B115" s="32" t="s">
        <v>164</v>
      </c>
      <c r="C115" s="32" t="s">
        <v>164</v>
      </c>
      <c r="D115" s="44" t="s">
        <v>165</v>
      </c>
      <c r="E115" s="44" t="s">
        <v>8</v>
      </c>
      <c r="F115" s="44" t="s">
        <v>65</v>
      </c>
      <c r="G115" s="44" t="s">
        <v>166</v>
      </c>
      <c r="H115" s="41" t="s">
        <v>71</v>
      </c>
      <c r="I115" s="42"/>
      <c r="J115" s="42">
        <f>'Приложение 2'!K116</f>
        <v>35.1</v>
      </c>
      <c r="K115" s="42">
        <f>'Приложение 2'!L116</f>
        <v>71.599999999999994</v>
      </c>
    </row>
    <row r="116" spans="1:11" ht="15">
      <c r="A116" s="33" t="str">
        <f>'Приложение 2'!A117</f>
        <v>Резервные средства</v>
      </c>
      <c r="B116" s="32" t="s">
        <v>164</v>
      </c>
      <c r="C116" s="32" t="s">
        <v>164</v>
      </c>
      <c r="D116" s="44" t="s">
        <v>165</v>
      </c>
      <c r="E116" s="44" t="s">
        <v>8</v>
      </c>
      <c r="F116" s="44" t="s">
        <v>65</v>
      </c>
      <c r="G116" s="44" t="s">
        <v>166</v>
      </c>
      <c r="H116" s="41" t="s">
        <v>73</v>
      </c>
      <c r="I116" s="42"/>
      <c r="J116" s="42">
        <f>'Приложение 2'!K117</f>
        <v>35.1</v>
      </c>
      <c r="K116" s="42">
        <f>'Приложение 2'!L117</f>
        <v>71.599999999999994</v>
      </c>
    </row>
  </sheetData>
  <autoFilter ref="A1:K116">
    <filterColumn colId="3"/>
    <filterColumn colId="6"/>
    <filterColumn colId="7" showButton="0"/>
    <filterColumn colId="8" showButton="0"/>
    <filterColumn colId="9" showButton="0"/>
  </autoFilter>
  <customSheetViews>
    <customSheetView guid="{146E8F15-80AC-4549-8E02-D6058BD21F29}" showPageBreaks="1" showAutoFilter="1" view="pageBreakPreview" topLeftCell="A136">
      <selection activeCell="A127" sqref="A127:XFD127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A1:K520">
        <filterColumn colId="7" showButton="0"/>
        <filterColumn colId="8" showButton="0"/>
        <filterColumn colId="9" showButton="0"/>
      </autoFilter>
    </customSheetView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A1:K520">
        <filterColumn colId="3"/>
        <filterColumn colId="7" showButton="0">
          <filters blank="1"/>
        </filterColumn>
        <filterColumn colId="8" showButton="0"/>
        <filterColumn colId="9" showButton="0"/>
      </autoFilter>
    </customSheetView>
  </customSheetViews>
  <mergeCells count="9">
    <mergeCell ref="H1:K1"/>
    <mergeCell ref="A2:K2"/>
    <mergeCell ref="H3:K3"/>
    <mergeCell ref="B4:B5"/>
    <mergeCell ref="C4:C5"/>
    <mergeCell ref="D4:G5"/>
    <mergeCell ref="H4:H5"/>
    <mergeCell ref="I4:K4"/>
    <mergeCell ref="A3:A4"/>
  </mergeCells>
  <conditionalFormatting sqref="B19:C19">
    <cfRule type="expression" dxfId="21" priority="13" stopIfTrue="1">
      <formula>$F19=""</formula>
    </cfRule>
    <cfRule type="expression" dxfId="20" priority="14" stopIfTrue="1">
      <formula>#REF!&lt;&gt;""</formula>
    </cfRule>
    <cfRule type="expression" dxfId="19" priority="15" stopIfTrue="1">
      <formula>AND($G19="",$F19&lt;&gt;"")</formula>
    </cfRule>
  </conditionalFormatting>
  <conditionalFormatting sqref="A57">
    <cfRule type="expression" dxfId="18" priority="31" stopIfTrue="1">
      <formula>$F57=""</formula>
    </cfRule>
    <cfRule type="expression" dxfId="17" priority="32" stopIfTrue="1">
      <formula>#REF!&lt;&gt;""</formula>
    </cfRule>
    <cfRule type="expression" dxfId="16" priority="33" stopIfTrue="1">
      <formula>AND($G57="",$F57&lt;&gt;"")</formula>
    </cfRule>
  </conditionalFormatting>
  <conditionalFormatting sqref="A57">
    <cfRule type="expression" dxfId="15" priority="22" stopIfTrue="1">
      <formula>$F57=""</formula>
    </cfRule>
    <cfRule type="expression" dxfId="14" priority="23" stopIfTrue="1">
      <formula>#REF!&lt;&gt;""</formula>
    </cfRule>
    <cfRule type="expression" dxfId="13" priority="24" stopIfTrue="1">
      <formula>AND($G57="",$F57&lt;&gt;"")</formula>
    </cfRule>
  </conditionalFormatting>
  <conditionalFormatting sqref="A56">
    <cfRule type="expression" dxfId="12" priority="10" stopIfTrue="1">
      <formula>$F56=""</formula>
    </cfRule>
    <cfRule type="expression" dxfId="11" priority="11" stopIfTrue="1">
      <formula>#REF!&lt;&gt;""</formula>
    </cfRule>
    <cfRule type="expression" dxfId="10" priority="12" stopIfTrue="1">
      <formula>AND($G56="",$F56&lt;&gt;"")</formula>
    </cfRule>
  </conditionalFormatting>
  <conditionalFormatting sqref="A56">
    <cfRule type="expression" dxfId="9" priority="7" stopIfTrue="1">
      <formula>$F56=""</formula>
    </cfRule>
    <cfRule type="expression" dxfId="8" priority="8" stopIfTrue="1">
      <formula>#REF!&lt;&gt;""</formula>
    </cfRule>
    <cfRule type="expression" dxfId="7" priority="9" stopIfTrue="1">
      <formula>AND($G56="",$F56&lt;&gt;"")</formula>
    </cfRule>
  </conditionalFormatting>
  <conditionalFormatting sqref="A58">
    <cfRule type="expression" dxfId="6" priority="4" stopIfTrue="1">
      <formula>$F58=""</formula>
    </cfRule>
    <cfRule type="expression" dxfId="5" priority="5" stopIfTrue="1">
      <formula>#REF!&lt;&gt;""</formula>
    </cfRule>
    <cfRule type="expression" dxfId="4" priority="6" stopIfTrue="1">
      <formula>AND($G58="",$F58&lt;&gt;"")</formula>
    </cfRule>
  </conditionalFormatting>
  <conditionalFormatting sqref="A57">
    <cfRule type="expression" dxfId="3" priority="1" stopIfTrue="1">
      <formula>$F57=""</formula>
    </cfRule>
    <cfRule type="expression" dxfId="2" priority="2" stopIfTrue="1">
      <formula>#REF!&lt;&gt;""</formula>
    </cfRule>
    <cfRule type="expression" dxfId="1" priority="3" stopIfTrue="1">
      <formula>AND($G57="",$F57&lt;&gt;"")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L147"/>
  <sheetViews>
    <sheetView tabSelected="1" view="pageBreakPreview" topLeftCell="A43" zoomScaleSheetLayoutView="100" workbookViewId="0">
      <selection activeCell="A46" sqref="A46"/>
    </sheetView>
  </sheetViews>
  <sheetFormatPr defaultRowHeight="12.75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4" customWidth="1"/>
    <col min="11" max="11" width="11.5" customWidth="1"/>
    <col min="12" max="12" width="14" customWidth="1"/>
    <col min="14" max="14" width="15.6640625" bestFit="1" customWidth="1"/>
  </cols>
  <sheetData>
    <row r="1" spans="1:12" ht="144" customHeight="1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82" t="s">
        <v>228</v>
      </c>
      <c r="J1" s="183"/>
      <c r="K1" s="183"/>
      <c r="L1" s="183"/>
    </row>
    <row r="2" spans="1:12" ht="129.75" customHeight="1">
      <c r="A2" s="184" t="s">
        <v>161</v>
      </c>
      <c r="B2" s="184"/>
      <c r="C2" s="184"/>
      <c r="D2" s="184"/>
      <c r="E2" s="184"/>
      <c r="F2" s="184"/>
      <c r="G2" s="184"/>
      <c r="H2" s="184"/>
      <c r="I2" s="184"/>
      <c r="J2" s="184"/>
      <c r="K2" s="184"/>
      <c r="L2" s="184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83" t="s">
        <v>1</v>
      </c>
      <c r="J3" s="183"/>
      <c r="K3" s="183"/>
      <c r="L3" s="183"/>
    </row>
    <row r="4" spans="1:12" ht="19.5" customHeight="1">
      <c r="A4" s="185" t="s">
        <v>2</v>
      </c>
      <c r="B4" s="185" t="s">
        <v>5</v>
      </c>
      <c r="C4" s="185"/>
      <c r="D4" s="185"/>
      <c r="E4" s="185"/>
      <c r="F4" s="185" t="s">
        <v>22</v>
      </c>
      <c r="G4" s="185" t="s">
        <v>3</v>
      </c>
      <c r="H4" s="185" t="s">
        <v>4</v>
      </c>
      <c r="I4" s="185" t="s">
        <v>21</v>
      </c>
      <c r="J4" s="185" t="s">
        <v>7</v>
      </c>
      <c r="K4" s="185"/>
      <c r="L4" s="185"/>
    </row>
    <row r="5" spans="1:12" ht="14.85" customHeight="1">
      <c r="A5" s="185" t="s">
        <v>0</v>
      </c>
      <c r="B5" s="185" t="s">
        <v>0</v>
      </c>
      <c r="C5" s="185"/>
      <c r="D5" s="185"/>
      <c r="E5" s="185"/>
      <c r="F5" s="185" t="s">
        <v>0</v>
      </c>
      <c r="G5" s="185" t="s">
        <v>0</v>
      </c>
      <c r="H5" s="185" t="s">
        <v>0</v>
      </c>
      <c r="I5" s="185" t="s">
        <v>0</v>
      </c>
      <c r="J5" s="107" t="s">
        <v>26</v>
      </c>
      <c r="K5" s="107" t="s">
        <v>27</v>
      </c>
      <c r="L5" s="107" t="s">
        <v>28</v>
      </c>
    </row>
    <row r="6" spans="1:12" ht="13.7" customHeight="1">
      <c r="A6" s="108" t="s">
        <v>8</v>
      </c>
      <c r="B6" s="108" t="s">
        <v>9</v>
      </c>
      <c r="C6" s="108" t="s">
        <v>10</v>
      </c>
      <c r="D6" s="108" t="s">
        <v>11</v>
      </c>
      <c r="E6" s="108" t="s">
        <v>12</v>
      </c>
      <c r="F6" s="108" t="s">
        <v>13</v>
      </c>
      <c r="G6" s="108" t="s">
        <v>14</v>
      </c>
      <c r="H6" s="108" t="s">
        <v>15</v>
      </c>
      <c r="I6" s="108" t="s">
        <v>16</v>
      </c>
      <c r="J6" s="108" t="s">
        <v>17</v>
      </c>
      <c r="K6" s="108" t="s">
        <v>18</v>
      </c>
      <c r="L6" s="108" t="s">
        <v>20</v>
      </c>
    </row>
    <row r="7" spans="1:12" ht="13.7" customHeight="1">
      <c r="A7" s="109" t="s">
        <v>19</v>
      </c>
      <c r="B7" s="110" t="s">
        <v>0</v>
      </c>
      <c r="C7" s="110" t="s">
        <v>0</v>
      </c>
      <c r="D7" s="110" t="s">
        <v>0</v>
      </c>
      <c r="E7" s="110" t="s">
        <v>0</v>
      </c>
      <c r="F7" s="110" t="s">
        <v>0</v>
      </c>
      <c r="G7" s="110" t="s">
        <v>0</v>
      </c>
      <c r="H7" s="110" t="s">
        <v>0</v>
      </c>
      <c r="I7" s="110" t="s">
        <v>0</v>
      </c>
      <c r="J7" s="111">
        <f>J8+J19+J46+J60+J93+J103+J136+J38+J117</f>
        <v>4883.5999999999995</v>
      </c>
      <c r="K7" s="111">
        <f>K8+K19+K46+K60+K93+K142+K105+K111+K68</f>
        <v>1495.8</v>
      </c>
      <c r="L7" s="111">
        <f>L8+L19+L46+L60+L93+L142+L105+L111+L68</f>
        <v>1529.2</v>
      </c>
    </row>
    <row r="8" spans="1:12" ht="107.25" customHeight="1">
      <c r="A8" s="35" t="str">
        <f>'Приложение 2'!A65</f>
        <v>Муниципальная программа «Комплексное развитие транспортной инфраструктуры Пятинского сельского поселения Ромодановского муниципального района Республики Мордовия на 2018- 2030 года"</v>
      </c>
      <c r="B8" s="120" t="s">
        <v>17</v>
      </c>
      <c r="C8" s="120" t="s">
        <v>81</v>
      </c>
      <c r="D8" s="120"/>
      <c r="E8" s="120"/>
      <c r="F8" s="118"/>
      <c r="G8" s="113"/>
      <c r="H8" s="113"/>
      <c r="I8" s="113"/>
      <c r="J8" s="111">
        <f>J10</f>
        <v>337</v>
      </c>
      <c r="K8" s="111">
        <f>K10</f>
        <v>266.5</v>
      </c>
      <c r="L8" s="111">
        <f>L10</f>
        <v>266.5</v>
      </c>
    </row>
    <row r="9" spans="1:12" ht="107.25" customHeight="1">
      <c r="A9" s="35" t="str">
        <f>'Приложение 2'!A66</f>
        <v>Подпрограмма "Комплексного развития транспортной инфраструктуры Пятинского сельского поселения Ромодановского муниципального района Республики Мордовия на 2018- 2030 года"</v>
      </c>
      <c r="B9" s="126" t="s">
        <v>17</v>
      </c>
      <c r="C9" s="126" t="s">
        <v>8</v>
      </c>
      <c r="D9" s="126"/>
      <c r="E9" s="126"/>
      <c r="F9" s="125"/>
      <c r="G9" s="113"/>
      <c r="H9" s="113"/>
      <c r="I9" s="113"/>
      <c r="J9" s="112">
        <f>J10</f>
        <v>337</v>
      </c>
      <c r="K9" s="112">
        <f>K10</f>
        <v>266.5</v>
      </c>
      <c r="L9" s="112">
        <f>L10</f>
        <v>266.5</v>
      </c>
    </row>
    <row r="10" spans="1:12" ht="78" customHeight="1">
      <c r="A10" s="35" t="str">
        <f>'Приложение 2'!A67</f>
        <v>Основные мероприятия « Ремонт и содержание дорог в границах поселения, поддержание дорожного полотна в работоспособном состоянии»</v>
      </c>
      <c r="B10" s="120" t="s">
        <v>17</v>
      </c>
      <c r="C10" s="120" t="s">
        <v>8</v>
      </c>
      <c r="D10" s="126" t="s">
        <v>39</v>
      </c>
      <c r="E10" s="120"/>
      <c r="F10" s="118"/>
      <c r="G10" s="113"/>
      <c r="H10" s="113"/>
      <c r="I10" s="113"/>
      <c r="J10" s="112">
        <f t="shared" ref="J10:J11" si="0">J11</f>
        <v>337</v>
      </c>
      <c r="K10" s="112">
        <f t="shared" ref="K10:K11" si="1">K11</f>
        <v>266.5</v>
      </c>
      <c r="L10" s="112">
        <f t="shared" ref="L10:L11" si="2">L11</f>
        <v>266.5</v>
      </c>
    </row>
    <row r="11" spans="1:12" ht="345">
      <c r="A11" s="144" t="s">
        <v>162</v>
      </c>
      <c r="B11" s="120" t="s">
        <v>17</v>
      </c>
      <c r="C11" s="120" t="s">
        <v>8</v>
      </c>
      <c r="D11" s="126" t="s">
        <v>39</v>
      </c>
      <c r="E11" s="120" t="s">
        <v>85</v>
      </c>
      <c r="F11" s="118"/>
      <c r="G11" s="113"/>
      <c r="H11" s="113"/>
      <c r="I11" s="113"/>
      <c r="J11" s="112">
        <f t="shared" si="0"/>
        <v>337</v>
      </c>
      <c r="K11" s="112">
        <f t="shared" si="1"/>
        <v>266.5</v>
      </c>
      <c r="L11" s="112">
        <f t="shared" si="2"/>
        <v>266.5</v>
      </c>
    </row>
    <row r="12" spans="1:12" ht="44.25" customHeight="1">
      <c r="A12" s="124" t="s">
        <v>205</v>
      </c>
      <c r="B12" s="120" t="s">
        <v>17</v>
      </c>
      <c r="C12" s="120" t="s">
        <v>8</v>
      </c>
      <c r="D12" s="126" t="s">
        <v>39</v>
      </c>
      <c r="E12" s="120" t="s">
        <v>85</v>
      </c>
      <c r="F12" s="118" t="s">
        <v>69</v>
      </c>
      <c r="G12" s="113"/>
      <c r="H12" s="113"/>
      <c r="I12" s="113"/>
      <c r="J12" s="112">
        <f t="shared" ref="J12:J15" si="3">J13</f>
        <v>337</v>
      </c>
      <c r="K12" s="112">
        <f t="shared" ref="K12:K15" si="4">K13</f>
        <v>266.5</v>
      </c>
      <c r="L12" s="112">
        <f t="shared" ref="L12:L15" si="5">L13</f>
        <v>266.5</v>
      </c>
    </row>
    <row r="13" spans="1:12" ht="60">
      <c r="A13" s="117" t="s">
        <v>46</v>
      </c>
      <c r="B13" s="120" t="s">
        <v>17</v>
      </c>
      <c r="C13" s="120" t="s">
        <v>8</v>
      </c>
      <c r="D13" s="126" t="s">
        <v>39</v>
      </c>
      <c r="E13" s="120" t="s">
        <v>85</v>
      </c>
      <c r="F13" s="118" t="s">
        <v>70</v>
      </c>
      <c r="G13" s="113"/>
      <c r="H13" s="113"/>
      <c r="I13" s="113"/>
      <c r="J13" s="112">
        <f t="shared" si="3"/>
        <v>337</v>
      </c>
      <c r="K13" s="112">
        <f t="shared" si="4"/>
        <v>266.5</v>
      </c>
      <c r="L13" s="112">
        <f t="shared" si="5"/>
        <v>266.5</v>
      </c>
    </row>
    <row r="14" spans="1:12" ht="15">
      <c r="A14" s="123" t="s">
        <v>56</v>
      </c>
      <c r="B14" s="120" t="s">
        <v>17</v>
      </c>
      <c r="C14" s="120" t="s">
        <v>8</v>
      </c>
      <c r="D14" s="126" t="s">
        <v>39</v>
      </c>
      <c r="E14" s="120" t="s">
        <v>85</v>
      </c>
      <c r="F14" s="118" t="s">
        <v>70</v>
      </c>
      <c r="G14" s="115" t="s">
        <v>45</v>
      </c>
      <c r="H14" s="115"/>
      <c r="I14" s="115"/>
      <c r="J14" s="112">
        <f t="shared" si="3"/>
        <v>337</v>
      </c>
      <c r="K14" s="112">
        <f t="shared" si="4"/>
        <v>266.5</v>
      </c>
      <c r="L14" s="112">
        <f t="shared" si="5"/>
        <v>266.5</v>
      </c>
    </row>
    <row r="15" spans="1:12" ht="15">
      <c r="A15" s="124" t="s">
        <v>128</v>
      </c>
      <c r="B15" s="120" t="s">
        <v>17</v>
      </c>
      <c r="C15" s="120" t="s">
        <v>8</v>
      </c>
      <c r="D15" s="126" t="s">
        <v>39</v>
      </c>
      <c r="E15" s="120" t="s">
        <v>85</v>
      </c>
      <c r="F15" s="118" t="s">
        <v>70</v>
      </c>
      <c r="G15" s="115" t="s">
        <v>45</v>
      </c>
      <c r="H15" s="115" t="s">
        <v>59</v>
      </c>
      <c r="I15" s="115"/>
      <c r="J15" s="112">
        <f t="shared" si="3"/>
        <v>337</v>
      </c>
      <c r="K15" s="112">
        <f t="shared" si="4"/>
        <v>266.5</v>
      </c>
      <c r="L15" s="112">
        <f t="shared" si="5"/>
        <v>266.5</v>
      </c>
    </row>
    <row r="16" spans="1:12" ht="60">
      <c r="A16" s="124" t="s">
        <v>174</v>
      </c>
      <c r="B16" s="120" t="s">
        <v>17</v>
      </c>
      <c r="C16" s="120" t="s">
        <v>8</v>
      </c>
      <c r="D16" s="126" t="s">
        <v>39</v>
      </c>
      <c r="E16" s="120" t="s">
        <v>85</v>
      </c>
      <c r="F16" s="118" t="s">
        <v>70</v>
      </c>
      <c r="G16" s="115" t="s">
        <v>45</v>
      </c>
      <c r="H16" s="115" t="s">
        <v>59</v>
      </c>
      <c r="I16" s="160" t="s">
        <v>154</v>
      </c>
      <c r="J16" s="112">
        <f>'Приложение 2'!J70</f>
        <v>337</v>
      </c>
      <c r="K16" s="112">
        <f>'Приложение 2'!K70</f>
        <v>266.5</v>
      </c>
      <c r="L16" s="112">
        <f>'Приложение 2'!L70</f>
        <v>266.5</v>
      </c>
    </row>
    <row r="17" spans="1:12" ht="107.25" customHeight="1">
      <c r="A17" s="36" t="str">
        <f>'Приложение 2'!A92</f>
        <v>Муниципальная программа "Комплексного развития  систем коммунальной инфраструктуры Пятинского сельского поселения Ромодановского муниципального района Республики Мордовия на 2018-2030 гг"</v>
      </c>
      <c r="B17" s="126" t="s">
        <v>17</v>
      </c>
      <c r="C17" s="126" t="s">
        <v>81</v>
      </c>
      <c r="D17" s="126"/>
      <c r="E17" s="126"/>
      <c r="F17" s="125"/>
      <c r="G17" s="115"/>
      <c r="H17" s="115"/>
      <c r="I17" s="143"/>
      <c r="J17" s="112">
        <f>J19</f>
        <v>2008.3999999999999</v>
      </c>
      <c r="K17" s="112">
        <f>K19</f>
        <v>170</v>
      </c>
      <c r="L17" s="112">
        <f>L19</f>
        <v>170</v>
      </c>
    </row>
    <row r="18" spans="1:12" ht="105" customHeight="1">
      <c r="A18" s="36" t="str">
        <f>'Приложение 2'!A93</f>
        <v>Подпрограмма "Комплексного развития  систем коммунальной   инфраструктуры Пятинского сельского поселения  Ромодановского муниципального района Республики Мордовия на  2018-2030 года"</v>
      </c>
      <c r="B18" s="126" t="s">
        <v>17</v>
      </c>
      <c r="C18" s="126" t="s">
        <v>8</v>
      </c>
      <c r="D18" s="126"/>
      <c r="E18" s="126"/>
      <c r="F18" s="125"/>
      <c r="G18" s="115"/>
      <c r="H18" s="115"/>
      <c r="I18" s="143"/>
      <c r="J18" s="112">
        <f>J19</f>
        <v>2008.3999999999999</v>
      </c>
      <c r="K18" s="112">
        <f>K19</f>
        <v>170</v>
      </c>
      <c r="L18" s="112">
        <f>L19</f>
        <v>170</v>
      </c>
    </row>
    <row r="19" spans="1:12" ht="63" customHeight="1">
      <c r="A19" s="37" t="str">
        <f>'Приложение 2'!A94</f>
        <v>Основные мероприятия «Благоустройство территории  в границах населенных пунктов поселения»</v>
      </c>
      <c r="B19" s="120" t="s">
        <v>17</v>
      </c>
      <c r="C19" s="120" t="s">
        <v>8</v>
      </c>
      <c r="D19" s="126" t="s">
        <v>65</v>
      </c>
      <c r="E19" s="120"/>
      <c r="F19" s="114"/>
      <c r="G19" s="113"/>
      <c r="H19" s="113"/>
      <c r="I19" s="113"/>
      <c r="J19" s="112">
        <f>J20+J32+J26</f>
        <v>2008.3999999999999</v>
      </c>
      <c r="K19" s="112">
        <f t="shared" ref="K19:L19" si="6">K20+K32</f>
        <v>170</v>
      </c>
      <c r="L19" s="112">
        <f t="shared" si="6"/>
        <v>170</v>
      </c>
    </row>
    <row r="20" spans="1:12" ht="15">
      <c r="A20" s="116" t="s">
        <v>125</v>
      </c>
      <c r="B20" s="120" t="s">
        <v>17</v>
      </c>
      <c r="C20" s="120" t="s">
        <v>8</v>
      </c>
      <c r="D20" s="126" t="s">
        <v>155</v>
      </c>
      <c r="E20" s="120" t="s">
        <v>124</v>
      </c>
      <c r="F20" s="114"/>
      <c r="G20" s="113"/>
      <c r="H20" s="113"/>
      <c r="I20" s="113"/>
      <c r="J20" s="112">
        <f t="shared" ref="J20:J24" si="7">J21</f>
        <v>90</v>
      </c>
      <c r="K20" s="112">
        <f t="shared" ref="K20:K24" si="8">K21</f>
        <v>80</v>
      </c>
      <c r="L20" s="112">
        <f t="shared" ref="L20:L24" si="9">L21</f>
        <v>80</v>
      </c>
    </row>
    <row r="21" spans="1:12" ht="46.5" customHeight="1">
      <c r="A21" s="124" t="s">
        <v>205</v>
      </c>
      <c r="B21" s="120" t="s">
        <v>17</v>
      </c>
      <c r="C21" s="120" t="s">
        <v>8</v>
      </c>
      <c r="D21" s="126" t="s">
        <v>155</v>
      </c>
      <c r="E21" s="120" t="s">
        <v>124</v>
      </c>
      <c r="F21" s="114" t="s">
        <v>69</v>
      </c>
      <c r="G21" s="113"/>
      <c r="H21" s="113"/>
      <c r="I21" s="113"/>
      <c r="J21" s="112">
        <f t="shared" si="7"/>
        <v>90</v>
      </c>
      <c r="K21" s="112">
        <f t="shared" si="8"/>
        <v>80</v>
      </c>
      <c r="L21" s="112">
        <f t="shared" si="9"/>
        <v>80</v>
      </c>
    </row>
    <row r="22" spans="1:12" ht="60">
      <c r="A22" s="117" t="s">
        <v>46</v>
      </c>
      <c r="B22" s="120" t="s">
        <v>17</v>
      </c>
      <c r="C22" s="120" t="s">
        <v>8</v>
      </c>
      <c r="D22" s="126" t="s">
        <v>155</v>
      </c>
      <c r="E22" s="120" t="s">
        <v>124</v>
      </c>
      <c r="F22" s="114" t="s">
        <v>70</v>
      </c>
      <c r="G22" s="113"/>
      <c r="H22" s="113"/>
      <c r="I22" s="113"/>
      <c r="J22" s="112">
        <f t="shared" si="7"/>
        <v>90</v>
      </c>
      <c r="K22" s="112">
        <f t="shared" si="8"/>
        <v>80</v>
      </c>
      <c r="L22" s="112">
        <f t="shared" si="9"/>
        <v>80</v>
      </c>
    </row>
    <row r="23" spans="1:12" ht="23.25" customHeight="1">
      <c r="A23" s="124" t="s">
        <v>60</v>
      </c>
      <c r="B23" s="126" t="s">
        <v>17</v>
      </c>
      <c r="C23" s="126" t="s">
        <v>8</v>
      </c>
      <c r="D23" s="126" t="s">
        <v>155</v>
      </c>
      <c r="E23" s="126" t="s">
        <v>124</v>
      </c>
      <c r="F23" s="121" t="s">
        <v>70</v>
      </c>
      <c r="G23" s="122" t="s">
        <v>51</v>
      </c>
      <c r="H23" s="122"/>
      <c r="I23" s="122"/>
      <c r="J23" s="112">
        <f t="shared" si="7"/>
        <v>90</v>
      </c>
      <c r="K23" s="112">
        <f t="shared" si="8"/>
        <v>80</v>
      </c>
      <c r="L23" s="112">
        <f t="shared" si="9"/>
        <v>80</v>
      </c>
    </row>
    <row r="24" spans="1:12" ht="15">
      <c r="A24" s="36" t="s">
        <v>66</v>
      </c>
      <c r="B24" s="126" t="s">
        <v>17</v>
      </c>
      <c r="C24" s="126" t="s">
        <v>8</v>
      </c>
      <c r="D24" s="126" t="s">
        <v>155</v>
      </c>
      <c r="E24" s="126" t="s">
        <v>124</v>
      </c>
      <c r="F24" s="121" t="s">
        <v>70</v>
      </c>
      <c r="G24" s="122" t="s">
        <v>51</v>
      </c>
      <c r="H24" s="122" t="s">
        <v>55</v>
      </c>
      <c r="I24" s="122"/>
      <c r="J24" s="112">
        <f t="shared" si="7"/>
        <v>90</v>
      </c>
      <c r="K24" s="112">
        <f t="shared" si="8"/>
        <v>80</v>
      </c>
      <c r="L24" s="112">
        <f t="shared" si="9"/>
        <v>80</v>
      </c>
    </row>
    <row r="25" spans="1:12" ht="60">
      <c r="A25" s="124" t="s">
        <v>174</v>
      </c>
      <c r="B25" s="126" t="s">
        <v>17</v>
      </c>
      <c r="C25" s="126" t="s">
        <v>8</v>
      </c>
      <c r="D25" s="126" t="s">
        <v>155</v>
      </c>
      <c r="E25" s="126" t="s">
        <v>124</v>
      </c>
      <c r="F25" s="121" t="s">
        <v>70</v>
      </c>
      <c r="G25" s="122" t="s">
        <v>51</v>
      </c>
      <c r="H25" s="122" t="s">
        <v>55</v>
      </c>
      <c r="I25" s="160" t="s">
        <v>154</v>
      </c>
      <c r="J25" s="112">
        <f>'Приложение 2'!J97</f>
        <v>90</v>
      </c>
      <c r="K25" s="112">
        <f>'Приложение 2'!K97</f>
        <v>80</v>
      </c>
      <c r="L25" s="112">
        <f>'Приложение 2'!L97</f>
        <v>80</v>
      </c>
    </row>
    <row r="26" spans="1:12" ht="31.5" customHeight="1">
      <c r="A26" s="124" t="str">
        <f>'Приложение 2'!A98</f>
        <v>Организация и содержание мест захоронения</v>
      </c>
      <c r="B26" s="126" t="s">
        <v>17</v>
      </c>
      <c r="C26" s="126" t="s">
        <v>8</v>
      </c>
      <c r="D26" s="126" t="s">
        <v>156</v>
      </c>
      <c r="E26" s="126" t="s">
        <v>187</v>
      </c>
      <c r="F26" s="121"/>
      <c r="G26" s="122"/>
      <c r="H26" s="122"/>
      <c r="I26" s="160"/>
      <c r="J26" s="112">
        <f>J27</f>
        <v>1103.0999999999999</v>
      </c>
      <c r="K26" s="112"/>
      <c r="L26" s="112"/>
    </row>
    <row r="27" spans="1:12" ht="46.5" customHeight="1">
      <c r="A27" s="124" t="str">
        <f>A21</f>
        <v>Закупка товаров, работ и услуг для  государственных (муниципальных) нужд</v>
      </c>
      <c r="B27" s="126" t="s">
        <v>17</v>
      </c>
      <c r="C27" s="126" t="s">
        <v>8</v>
      </c>
      <c r="D27" s="126" t="s">
        <v>156</v>
      </c>
      <c r="E27" s="126" t="s">
        <v>187</v>
      </c>
      <c r="F27" s="121" t="s">
        <v>69</v>
      </c>
      <c r="G27" s="122"/>
      <c r="H27" s="122"/>
      <c r="I27" s="160"/>
      <c r="J27" s="112">
        <f>J28</f>
        <v>1103.0999999999999</v>
      </c>
      <c r="K27" s="112"/>
      <c r="L27" s="112"/>
    </row>
    <row r="28" spans="1:12" ht="62.25" customHeight="1">
      <c r="A28" s="124" t="str">
        <f>A22</f>
        <v>Иные закупки товаров, работ и услуг для обеспечения государственных (муниципальных) нужд</v>
      </c>
      <c r="B28" s="126" t="s">
        <v>17</v>
      </c>
      <c r="C28" s="126" t="s">
        <v>8</v>
      </c>
      <c r="D28" s="126" t="s">
        <v>156</v>
      </c>
      <c r="E28" s="126" t="s">
        <v>187</v>
      </c>
      <c r="F28" s="121" t="s">
        <v>70</v>
      </c>
      <c r="G28" s="122"/>
      <c r="H28" s="122"/>
      <c r="I28" s="160"/>
      <c r="J28" s="112">
        <f>J29</f>
        <v>1103.0999999999999</v>
      </c>
      <c r="K28" s="112"/>
      <c r="L28" s="112"/>
    </row>
    <row r="29" spans="1:12" ht="19.5" customHeight="1">
      <c r="A29" s="124" t="str">
        <f>A23</f>
        <v>Жилищно-коммунальное хозяйство</v>
      </c>
      <c r="B29" s="126" t="s">
        <v>17</v>
      </c>
      <c r="C29" s="126" t="s">
        <v>8</v>
      </c>
      <c r="D29" s="126" t="s">
        <v>156</v>
      </c>
      <c r="E29" s="126" t="s">
        <v>187</v>
      </c>
      <c r="F29" s="121" t="s">
        <v>70</v>
      </c>
      <c r="G29" s="162" t="s">
        <v>51</v>
      </c>
      <c r="H29" s="122"/>
      <c r="I29" s="160"/>
      <c r="J29" s="112">
        <f>J30</f>
        <v>1103.0999999999999</v>
      </c>
      <c r="K29" s="112"/>
      <c r="L29" s="112"/>
    </row>
    <row r="30" spans="1:12" ht="15">
      <c r="A30" s="124" t="str">
        <f>A24</f>
        <v>Благоустройство</v>
      </c>
      <c r="B30" s="126" t="s">
        <v>17</v>
      </c>
      <c r="C30" s="126" t="s">
        <v>8</v>
      </c>
      <c r="D30" s="126" t="s">
        <v>156</v>
      </c>
      <c r="E30" s="126" t="s">
        <v>187</v>
      </c>
      <c r="F30" s="121" t="s">
        <v>70</v>
      </c>
      <c r="G30" s="162" t="s">
        <v>51</v>
      </c>
      <c r="H30" s="162" t="s">
        <v>55</v>
      </c>
      <c r="I30" s="160"/>
      <c r="J30" s="112">
        <f>J31</f>
        <v>1103.0999999999999</v>
      </c>
      <c r="K30" s="112"/>
      <c r="L30" s="112"/>
    </row>
    <row r="31" spans="1:12" ht="64.5" customHeight="1">
      <c r="A31" s="124" t="str">
        <f>A25</f>
        <v>Администрация Пятинского сельского поселения Ромодановского муниципального района Республики Мордовия</v>
      </c>
      <c r="B31" s="126" t="s">
        <v>17</v>
      </c>
      <c r="C31" s="126" t="s">
        <v>8</v>
      </c>
      <c r="D31" s="126" t="s">
        <v>156</v>
      </c>
      <c r="E31" s="126" t="s">
        <v>187</v>
      </c>
      <c r="F31" s="121" t="s">
        <v>70</v>
      </c>
      <c r="G31" s="162" t="s">
        <v>51</v>
      </c>
      <c r="H31" s="162" t="s">
        <v>55</v>
      </c>
      <c r="I31" s="163" t="s">
        <v>154</v>
      </c>
      <c r="J31" s="112">
        <f>'Приложение 2'!J100</f>
        <v>1103.0999999999999</v>
      </c>
      <c r="K31" s="112"/>
      <c r="L31" s="112"/>
    </row>
    <row r="32" spans="1:12" ht="30">
      <c r="A32" s="123" t="s">
        <v>127</v>
      </c>
      <c r="B32" s="120" t="s">
        <v>17</v>
      </c>
      <c r="C32" s="120" t="s">
        <v>8</v>
      </c>
      <c r="D32" s="126" t="s">
        <v>156</v>
      </c>
      <c r="E32" s="120" t="s">
        <v>126</v>
      </c>
      <c r="F32" s="114"/>
      <c r="G32" s="113"/>
      <c r="H32" s="113"/>
      <c r="I32" s="113"/>
      <c r="J32" s="112">
        <f t="shared" ref="J32:J36" si="10">J33</f>
        <v>815.3</v>
      </c>
      <c r="K32" s="112">
        <f t="shared" ref="K32:K36" si="11">K33</f>
        <v>90</v>
      </c>
      <c r="L32" s="112">
        <f t="shared" ref="L32:L36" si="12">L33</f>
        <v>90</v>
      </c>
    </row>
    <row r="33" spans="1:12" ht="46.5" customHeight="1">
      <c r="A33" s="124" t="s">
        <v>205</v>
      </c>
      <c r="B33" s="120" t="s">
        <v>17</v>
      </c>
      <c r="C33" s="120" t="s">
        <v>8</v>
      </c>
      <c r="D33" s="126" t="s">
        <v>156</v>
      </c>
      <c r="E33" s="120" t="s">
        <v>126</v>
      </c>
      <c r="F33" s="114" t="s">
        <v>69</v>
      </c>
      <c r="G33" s="113"/>
      <c r="H33" s="113"/>
      <c r="I33" s="113"/>
      <c r="J33" s="112">
        <f t="shared" si="10"/>
        <v>815.3</v>
      </c>
      <c r="K33" s="112">
        <f t="shared" si="11"/>
        <v>90</v>
      </c>
      <c r="L33" s="112">
        <f t="shared" si="12"/>
        <v>90</v>
      </c>
    </row>
    <row r="34" spans="1:12" ht="60">
      <c r="A34" s="117" t="s">
        <v>46</v>
      </c>
      <c r="B34" s="120" t="s">
        <v>17</v>
      </c>
      <c r="C34" s="120" t="s">
        <v>8</v>
      </c>
      <c r="D34" s="126" t="s">
        <v>156</v>
      </c>
      <c r="E34" s="120" t="s">
        <v>126</v>
      </c>
      <c r="F34" s="114" t="s">
        <v>70</v>
      </c>
      <c r="G34" s="113"/>
      <c r="H34" s="113"/>
      <c r="I34" s="113"/>
      <c r="J34" s="112">
        <f t="shared" si="10"/>
        <v>815.3</v>
      </c>
      <c r="K34" s="112">
        <f t="shared" si="11"/>
        <v>90</v>
      </c>
      <c r="L34" s="112">
        <f t="shared" si="12"/>
        <v>90</v>
      </c>
    </row>
    <row r="35" spans="1:12" ht="18.75" customHeight="1">
      <c r="A35" s="124" t="s">
        <v>60</v>
      </c>
      <c r="B35" s="120" t="s">
        <v>17</v>
      </c>
      <c r="C35" s="120" t="s">
        <v>8</v>
      </c>
      <c r="D35" s="126" t="s">
        <v>156</v>
      </c>
      <c r="E35" s="120" t="s">
        <v>126</v>
      </c>
      <c r="F35" s="114" t="s">
        <v>70</v>
      </c>
      <c r="G35" s="115" t="s">
        <v>51</v>
      </c>
      <c r="H35" s="115"/>
      <c r="I35" s="115"/>
      <c r="J35" s="112">
        <f t="shared" si="10"/>
        <v>815.3</v>
      </c>
      <c r="K35" s="112">
        <f t="shared" si="11"/>
        <v>90</v>
      </c>
      <c r="L35" s="112">
        <f t="shared" si="12"/>
        <v>90</v>
      </c>
    </row>
    <row r="36" spans="1:12" ht="15">
      <c r="A36" s="36" t="s">
        <v>66</v>
      </c>
      <c r="B36" s="120" t="s">
        <v>17</v>
      </c>
      <c r="C36" s="120" t="s">
        <v>8</v>
      </c>
      <c r="D36" s="126" t="s">
        <v>156</v>
      </c>
      <c r="E36" s="120" t="s">
        <v>126</v>
      </c>
      <c r="F36" s="114" t="s">
        <v>70</v>
      </c>
      <c r="G36" s="115" t="s">
        <v>51</v>
      </c>
      <c r="H36" s="115" t="s">
        <v>55</v>
      </c>
      <c r="I36" s="115"/>
      <c r="J36" s="112">
        <f t="shared" si="10"/>
        <v>815.3</v>
      </c>
      <c r="K36" s="112">
        <f t="shared" si="11"/>
        <v>90</v>
      </c>
      <c r="L36" s="112">
        <f t="shared" si="12"/>
        <v>90</v>
      </c>
    </row>
    <row r="37" spans="1:12" ht="60">
      <c r="A37" s="124" t="s">
        <v>174</v>
      </c>
      <c r="B37" s="120" t="s">
        <v>17</v>
      </c>
      <c r="C37" s="120" t="s">
        <v>8</v>
      </c>
      <c r="D37" s="126" t="s">
        <v>156</v>
      </c>
      <c r="E37" s="120" t="s">
        <v>126</v>
      </c>
      <c r="F37" s="114" t="s">
        <v>70</v>
      </c>
      <c r="G37" s="115" t="s">
        <v>51</v>
      </c>
      <c r="H37" s="115" t="s">
        <v>55</v>
      </c>
      <c r="I37" s="160" t="s">
        <v>154</v>
      </c>
      <c r="J37" s="112">
        <f>'Приложение 2'!J103</f>
        <v>815.3</v>
      </c>
      <c r="K37" s="112">
        <f>'Приложение 2'!K103</f>
        <v>90</v>
      </c>
      <c r="L37" s="112">
        <f>'Приложение 2'!L103</f>
        <v>90</v>
      </c>
    </row>
    <row r="38" spans="1:12" ht="78.75" customHeight="1">
      <c r="A38" s="124" t="str">
        <f>'Приложение 2'!A86</f>
        <v>Муниципальная программа "Энергосбережение и повышение энергетической эффетивности в Ромодановсом муниципальном районе"</v>
      </c>
      <c r="B38" s="126" t="s">
        <v>20</v>
      </c>
      <c r="C38" s="126" t="s">
        <v>81</v>
      </c>
      <c r="D38" s="126"/>
      <c r="E38" s="126"/>
      <c r="F38" s="121"/>
      <c r="G38" s="115"/>
      <c r="H38" s="115"/>
      <c r="I38" s="160"/>
      <c r="J38" s="112">
        <f t="shared" ref="J38:J44" si="13">J39</f>
        <v>114</v>
      </c>
      <c r="K38" s="112"/>
      <c r="L38" s="112"/>
    </row>
    <row r="39" spans="1:12" ht="74.25" customHeight="1">
      <c r="A39" s="124" t="str">
        <f>'Приложение 2'!A87</f>
        <v>Основное мероприятие"Субсидирование оформления прав собственности на бесхозяйные объекты инженерной инфраструктуры"</v>
      </c>
      <c r="B39" s="126" t="s">
        <v>20</v>
      </c>
      <c r="C39" s="126" t="s">
        <v>81</v>
      </c>
      <c r="D39" s="126" t="s">
        <v>37</v>
      </c>
      <c r="E39" s="126"/>
      <c r="F39" s="121"/>
      <c r="G39" s="115"/>
      <c r="H39" s="115"/>
      <c r="I39" s="160"/>
      <c r="J39" s="112">
        <f t="shared" si="13"/>
        <v>114</v>
      </c>
      <c r="K39" s="112"/>
      <c r="L39" s="112"/>
    </row>
    <row r="40" spans="1:12" ht="77.25" customHeight="1">
      <c r="A40" s="124" t="str">
        <f>'Приложение 2'!A88</f>
        <v xml:space="preserve">Оформление прав собственности на бесхозяйные объекты недвижимого имущества, используемые для передачи энергетических ресурсов </v>
      </c>
      <c r="B40" s="126" t="s">
        <v>20</v>
      </c>
      <c r="C40" s="126" t="s">
        <v>81</v>
      </c>
      <c r="D40" s="126" t="s">
        <v>37</v>
      </c>
      <c r="E40" s="126" t="s">
        <v>217</v>
      </c>
      <c r="F40" s="121"/>
      <c r="G40" s="115"/>
      <c r="H40" s="115"/>
      <c r="I40" s="160"/>
      <c r="J40" s="112">
        <f t="shared" si="13"/>
        <v>114</v>
      </c>
      <c r="K40" s="112"/>
      <c r="L40" s="112"/>
    </row>
    <row r="41" spans="1:12" ht="45" customHeight="1">
      <c r="A41" s="124" t="str">
        <f>'Приложение 2'!A83</f>
        <v>Закупки товаров, работ и услуг для  государственных (муниципальных) нужд</v>
      </c>
      <c r="B41" s="126" t="s">
        <v>20</v>
      </c>
      <c r="C41" s="126" t="s">
        <v>81</v>
      </c>
      <c r="D41" s="126" t="s">
        <v>37</v>
      </c>
      <c r="E41" s="126" t="s">
        <v>217</v>
      </c>
      <c r="F41" s="121" t="s">
        <v>69</v>
      </c>
      <c r="G41" s="115"/>
      <c r="H41" s="115"/>
      <c r="I41" s="160"/>
      <c r="J41" s="112">
        <f t="shared" si="13"/>
        <v>114</v>
      </c>
      <c r="K41" s="112"/>
      <c r="L41" s="112"/>
    </row>
    <row r="42" spans="1:12" ht="66" customHeight="1">
      <c r="A42" s="124" t="str">
        <f>'Приложение 2'!A84</f>
        <v>Иные закупка товаров, работ и услуг для обеспечения государственных (муниципальных) нужд</v>
      </c>
      <c r="B42" s="126" t="s">
        <v>20</v>
      </c>
      <c r="C42" s="126" t="s">
        <v>81</v>
      </c>
      <c r="D42" s="126" t="s">
        <v>37</v>
      </c>
      <c r="E42" s="126" t="s">
        <v>217</v>
      </c>
      <c r="F42" s="121" t="s">
        <v>70</v>
      </c>
      <c r="G42" s="115"/>
      <c r="H42" s="115"/>
      <c r="I42" s="160"/>
      <c r="J42" s="112">
        <f t="shared" si="13"/>
        <v>114</v>
      </c>
      <c r="K42" s="112"/>
      <c r="L42" s="112"/>
    </row>
    <row r="43" spans="1:12" ht="30">
      <c r="A43" s="124" t="str">
        <f>'Приложение 2'!A77</f>
        <v>Жилищно-коммунальное хозяйство</v>
      </c>
      <c r="B43" s="126" t="s">
        <v>20</v>
      </c>
      <c r="C43" s="126" t="s">
        <v>81</v>
      </c>
      <c r="D43" s="126" t="s">
        <v>37</v>
      </c>
      <c r="E43" s="126" t="s">
        <v>217</v>
      </c>
      <c r="F43" s="121" t="s">
        <v>70</v>
      </c>
      <c r="G43" s="175" t="s">
        <v>51</v>
      </c>
      <c r="H43" s="115"/>
      <c r="I43" s="160"/>
      <c r="J43" s="112">
        <f t="shared" si="13"/>
        <v>114</v>
      </c>
      <c r="K43" s="112"/>
      <c r="L43" s="112"/>
    </row>
    <row r="44" spans="1:12" ht="15">
      <c r="A44" s="124" t="str">
        <f>'Приложение 2'!A85</f>
        <v>Коммунальное хозяйство</v>
      </c>
      <c r="B44" s="126" t="s">
        <v>20</v>
      </c>
      <c r="C44" s="126" t="s">
        <v>81</v>
      </c>
      <c r="D44" s="126" t="s">
        <v>37</v>
      </c>
      <c r="E44" s="126" t="s">
        <v>217</v>
      </c>
      <c r="F44" s="121" t="s">
        <v>70</v>
      </c>
      <c r="G44" s="175" t="s">
        <v>51</v>
      </c>
      <c r="H44" s="175" t="s">
        <v>39</v>
      </c>
      <c r="I44" s="160"/>
      <c r="J44" s="112">
        <f t="shared" si="13"/>
        <v>114</v>
      </c>
      <c r="K44" s="112"/>
      <c r="L44" s="112"/>
    </row>
    <row r="45" spans="1:12" ht="64.5" customHeight="1">
      <c r="A45" s="124" t="str">
        <f>A37</f>
        <v>Администрация Пятинского сельского поселения Ромодановского муниципального района Республики Мордовия</v>
      </c>
      <c r="B45" s="126" t="s">
        <v>20</v>
      </c>
      <c r="C45" s="126" t="s">
        <v>81</v>
      </c>
      <c r="D45" s="126" t="s">
        <v>37</v>
      </c>
      <c r="E45" s="126" t="s">
        <v>217</v>
      </c>
      <c r="F45" s="121" t="s">
        <v>70</v>
      </c>
      <c r="G45" s="175" t="s">
        <v>51</v>
      </c>
      <c r="H45" s="175" t="s">
        <v>39</v>
      </c>
      <c r="I45" s="175" t="s">
        <v>154</v>
      </c>
      <c r="J45" s="112">
        <f>'Приложение 2'!J90</f>
        <v>114</v>
      </c>
      <c r="K45" s="112"/>
      <c r="L45" s="112"/>
    </row>
    <row r="46" spans="1:12" ht="74.25" customHeight="1">
      <c r="A46" s="117" t="str">
        <f>'Приложение 2'!A55</f>
        <v>Государственная программа повышения эффективности управления государственными финансами в Республике Мордовия</v>
      </c>
      <c r="B46" s="120" t="s">
        <v>84</v>
      </c>
      <c r="C46" s="120" t="s">
        <v>81</v>
      </c>
      <c r="D46" s="120"/>
      <c r="E46" s="120"/>
      <c r="F46" s="118"/>
      <c r="G46" s="113"/>
      <c r="H46" s="113"/>
      <c r="I46" s="113"/>
      <c r="J46" s="112">
        <f>J47</f>
        <v>95.3</v>
      </c>
      <c r="K46" s="112">
        <f t="shared" ref="K46:L46" si="14">K47</f>
        <v>92.8</v>
      </c>
      <c r="L46" s="112">
        <f t="shared" si="14"/>
        <v>96</v>
      </c>
    </row>
    <row r="47" spans="1:12" ht="45">
      <c r="A47" s="117" t="s">
        <v>121</v>
      </c>
      <c r="B47" s="120" t="s">
        <v>84</v>
      </c>
      <c r="C47" s="120" t="s">
        <v>10</v>
      </c>
      <c r="D47" s="120"/>
      <c r="E47" s="120"/>
      <c r="F47" s="118"/>
      <c r="G47" s="113"/>
      <c r="H47" s="113"/>
      <c r="I47" s="113"/>
      <c r="J47" s="112">
        <f>J48</f>
        <v>95.3</v>
      </c>
      <c r="K47" s="112">
        <f t="shared" ref="K47:L58" si="15">K48</f>
        <v>92.8</v>
      </c>
      <c r="L47" s="112">
        <f t="shared" si="15"/>
        <v>96</v>
      </c>
    </row>
    <row r="48" spans="1:12" ht="75">
      <c r="A48" s="119" t="s">
        <v>122</v>
      </c>
      <c r="B48" s="120" t="s">
        <v>84</v>
      </c>
      <c r="C48" s="120" t="s">
        <v>10</v>
      </c>
      <c r="D48" s="120" t="s">
        <v>39</v>
      </c>
      <c r="E48" s="120"/>
      <c r="F48" s="118"/>
      <c r="G48" s="113"/>
      <c r="H48" s="113"/>
      <c r="I48" s="113"/>
      <c r="J48" s="112">
        <f>J49</f>
        <v>95.3</v>
      </c>
      <c r="K48" s="112">
        <f t="shared" si="15"/>
        <v>92.8</v>
      </c>
      <c r="L48" s="112">
        <f t="shared" si="15"/>
        <v>96</v>
      </c>
    </row>
    <row r="49" spans="1:12" ht="95.25" customHeight="1">
      <c r="A49" s="124" t="str">
        <f>'Приложение 2'!A58</f>
        <v>Осуществление  государственных полномочий Российской Федерации по первичному воинскому учету на территориях,где отсуствуют военные комиссариаты</v>
      </c>
      <c r="B49" s="120" t="s">
        <v>84</v>
      </c>
      <c r="C49" s="120" t="s">
        <v>10</v>
      </c>
      <c r="D49" s="120" t="s">
        <v>39</v>
      </c>
      <c r="E49" s="120" t="s">
        <v>123</v>
      </c>
      <c r="F49" s="118"/>
      <c r="G49" s="113"/>
      <c r="H49" s="113"/>
      <c r="I49" s="113"/>
      <c r="J49" s="112">
        <f>J55+J50</f>
        <v>95.3</v>
      </c>
      <c r="K49" s="112">
        <f t="shared" ref="K49:L49" si="16">K55+K50</f>
        <v>92.8</v>
      </c>
      <c r="L49" s="112">
        <f t="shared" si="16"/>
        <v>96</v>
      </c>
    </row>
    <row r="50" spans="1:12" ht="120" customHeight="1">
      <c r="A50" s="33" t="s">
        <v>42</v>
      </c>
      <c r="B50" s="126" t="s">
        <v>84</v>
      </c>
      <c r="C50" s="126" t="s">
        <v>10</v>
      </c>
      <c r="D50" s="126" t="s">
        <v>39</v>
      </c>
      <c r="E50" s="126" t="s">
        <v>123</v>
      </c>
      <c r="F50" s="125" t="s">
        <v>67</v>
      </c>
      <c r="G50" s="113"/>
      <c r="H50" s="113"/>
      <c r="I50" s="113"/>
      <c r="J50" s="112">
        <f t="shared" ref="J50:J53" si="17">J51</f>
        <v>92.3</v>
      </c>
      <c r="K50" s="112">
        <f t="shared" si="15"/>
        <v>87.8</v>
      </c>
      <c r="L50" s="112">
        <f t="shared" si="15"/>
        <v>91</v>
      </c>
    </row>
    <row r="51" spans="1:12" ht="48.75" customHeight="1">
      <c r="A51" s="33" t="s">
        <v>43</v>
      </c>
      <c r="B51" s="126" t="s">
        <v>84</v>
      </c>
      <c r="C51" s="126" t="s">
        <v>10</v>
      </c>
      <c r="D51" s="126" t="s">
        <v>39</v>
      </c>
      <c r="E51" s="126" t="s">
        <v>123</v>
      </c>
      <c r="F51" s="125" t="s">
        <v>68</v>
      </c>
      <c r="G51" s="113"/>
      <c r="H51" s="113"/>
      <c r="I51" s="113"/>
      <c r="J51" s="112">
        <f t="shared" si="17"/>
        <v>92.3</v>
      </c>
      <c r="K51" s="112">
        <f t="shared" si="15"/>
        <v>87.8</v>
      </c>
      <c r="L51" s="112">
        <f t="shared" si="15"/>
        <v>91</v>
      </c>
    </row>
    <row r="52" spans="1:12" ht="22.5" customHeight="1">
      <c r="A52" s="124" t="s">
        <v>119</v>
      </c>
      <c r="B52" s="126" t="s">
        <v>84</v>
      </c>
      <c r="C52" s="126" t="s">
        <v>10</v>
      </c>
      <c r="D52" s="126" t="s">
        <v>39</v>
      </c>
      <c r="E52" s="126" t="s">
        <v>123</v>
      </c>
      <c r="F52" s="125" t="s">
        <v>68</v>
      </c>
      <c r="G52" s="115" t="s">
        <v>39</v>
      </c>
      <c r="H52" s="115"/>
      <c r="I52" s="115"/>
      <c r="J52" s="112">
        <f t="shared" si="17"/>
        <v>92.3</v>
      </c>
      <c r="K52" s="112">
        <f t="shared" si="15"/>
        <v>87.8</v>
      </c>
      <c r="L52" s="112">
        <f t="shared" si="15"/>
        <v>91</v>
      </c>
    </row>
    <row r="53" spans="1:12" ht="30" customHeight="1">
      <c r="A53" s="124" t="s">
        <v>120</v>
      </c>
      <c r="B53" s="126" t="s">
        <v>84</v>
      </c>
      <c r="C53" s="126" t="s">
        <v>10</v>
      </c>
      <c r="D53" s="126" t="s">
        <v>39</v>
      </c>
      <c r="E53" s="126" t="s">
        <v>123</v>
      </c>
      <c r="F53" s="125" t="s">
        <v>68</v>
      </c>
      <c r="G53" s="115" t="s">
        <v>39</v>
      </c>
      <c r="H53" s="115" t="s">
        <v>55</v>
      </c>
      <c r="I53" s="115"/>
      <c r="J53" s="112">
        <f t="shared" si="17"/>
        <v>92.3</v>
      </c>
      <c r="K53" s="112">
        <f t="shared" si="15"/>
        <v>87.8</v>
      </c>
      <c r="L53" s="112">
        <f t="shared" si="15"/>
        <v>91</v>
      </c>
    </row>
    <row r="54" spans="1:12" ht="64.5" customHeight="1">
      <c r="A54" s="124" t="s">
        <v>174</v>
      </c>
      <c r="B54" s="126" t="s">
        <v>84</v>
      </c>
      <c r="C54" s="126" t="s">
        <v>10</v>
      </c>
      <c r="D54" s="126" t="s">
        <v>39</v>
      </c>
      <c r="E54" s="126" t="s">
        <v>123</v>
      </c>
      <c r="F54" s="125" t="s">
        <v>68</v>
      </c>
      <c r="G54" s="115" t="s">
        <v>39</v>
      </c>
      <c r="H54" s="115" t="s">
        <v>55</v>
      </c>
      <c r="I54" s="160" t="s">
        <v>154</v>
      </c>
      <c r="J54" s="112">
        <f>'Приложение 2'!J60</f>
        <v>92.3</v>
      </c>
      <c r="K54" s="112">
        <f>'Приложение 2'!K60</f>
        <v>87.8</v>
      </c>
      <c r="L54" s="112">
        <f>'Приложение 2'!L60</f>
        <v>91</v>
      </c>
    </row>
    <row r="55" spans="1:12" ht="47.25" customHeight="1">
      <c r="A55" s="124" t="s">
        <v>205</v>
      </c>
      <c r="B55" s="120" t="s">
        <v>84</v>
      </c>
      <c r="C55" s="120" t="s">
        <v>10</v>
      </c>
      <c r="D55" s="120" t="s">
        <v>39</v>
      </c>
      <c r="E55" s="120" t="s">
        <v>123</v>
      </c>
      <c r="F55" s="118" t="s">
        <v>69</v>
      </c>
      <c r="G55" s="113"/>
      <c r="H55" s="113"/>
      <c r="I55" s="113"/>
      <c r="J55" s="112">
        <f t="shared" ref="J55:J58" si="18">J56</f>
        <v>3</v>
      </c>
      <c r="K55" s="112">
        <f t="shared" si="15"/>
        <v>5</v>
      </c>
      <c r="L55" s="112">
        <f t="shared" si="15"/>
        <v>5</v>
      </c>
    </row>
    <row r="56" spans="1:12" ht="60">
      <c r="A56" s="117" t="s">
        <v>46</v>
      </c>
      <c r="B56" s="120" t="s">
        <v>84</v>
      </c>
      <c r="C56" s="120" t="s">
        <v>10</v>
      </c>
      <c r="D56" s="120" t="s">
        <v>39</v>
      </c>
      <c r="E56" s="120" t="s">
        <v>123</v>
      </c>
      <c r="F56" s="118" t="s">
        <v>70</v>
      </c>
      <c r="G56" s="113"/>
      <c r="H56" s="113"/>
      <c r="I56" s="113"/>
      <c r="J56" s="112">
        <f t="shared" si="18"/>
        <v>3</v>
      </c>
      <c r="K56" s="112">
        <f t="shared" si="15"/>
        <v>5</v>
      </c>
      <c r="L56" s="112">
        <f t="shared" si="15"/>
        <v>5</v>
      </c>
    </row>
    <row r="57" spans="1:12" ht="15">
      <c r="A57" s="124" t="s">
        <v>119</v>
      </c>
      <c r="B57" s="120" t="s">
        <v>84</v>
      </c>
      <c r="C57" s="120" t="s">
        <v>10</v>
      </c>
      <c r="D57" s="120" t="s">
        <v>39</v>
      </c>
      <c r="E57" s="120" t="s">
        <v>123</v>
      </c>
      <c r="F57" s="118" t="s">
        <v>70</v>
      </c>
      <c r="G57" s="115" t="s">
        <v>39</v>
      </c>
      <c r="H57" s="115"/>
      <c r="I57" s="115"/>
      <c r="J57" s="112">
        <f t="shared" si="18"/>
        <v>3</v>
      </c>
      <c r="K57" s="112">
        <f t="shared" si="15"/>
        <v>5</v>
      </c>
      <c r="L57" s="112">
        <f t="shared" si="15"/>
        <v>5</v>
      </c>
    </row>
    <row r="58" spans="1:12" ht="30">
      <c r="A58" s="124" t="s">
        <v>120</v>
      </c>
      <c r="B58" s="120" t="s">
        <v>84</v>
      </c>
      <c r="C58" s="120" t="s">
        <v>10</v>
      </c>
      <c r="D58" s="120" t="s">
        <v>39</v>
      </c>
      <c r="E58" s="120" t="s">
        <v>123</v>
      </c>
      <c r="F58" s="118" t="s">
        <v>70</v>
      </c>
      <c r="G58" s="115" t="s">
        <v>39</v>
      </c>
      <c r="H58" s="115" t="s">
        <v>55</v>
      </c>
      <c r="I58" s="115"/>
      <c r="J58" s="112">
        <f t="shared" si="18"/>
        <v>3</v>
      </c>
      <c r="K58" s="112">
        <f t="shared" si="15"/>
        <v>5</v>
      </c>
      <c r="L58" s="112">
        <f t="shared" si="15"/>
        <v>5</v>
      </c>
    </row>
    <row r="59" spans="1:12" ht="60">
      <c r="A59" s="124" t="s">
        <v>174</v>
      </c>
      <c r="B59" s="120" t="s">
        <v>84</v>
      </c>
      <c r="C59" s="120" t="s">
        <v>10</v>
      </c>
      <c r="D59" s="120" t="s">
        <v>39</v>
      </c>
      <c r="E59" s="120" t="s">
        <v>123</v>
      </c>
      <c r="F59" s="118" t="s">
        <v>70</v>
      </c>
      <c r="G59" s="115" t="s">
        <v>39</v>
      </c>
      <c r="H59" s="115" t="s">
        <v>55</v>
      </c>
      <c r="I59" s="160" t="s">
        <v>154</v>
      </c>
      <c r="J59" s="112">
        <f>'Приложение 2'!J62</f>
        <v>3</v>
      </c>
      <c r="K59" s="112">
        <f>'Приложение 2'!K62</f>
        <v>5</v>
      </c>
      <c r="L59" s="112">
        <f>'Приложение 2'!L62</f>
        <v>5</v>
      </c>
    </row>
    <row r="60" spans="1:12" ht="80.25" customHeight="1">
      <c r="A60" s="124" t="str">
        <f>'Приложение 2'!A11</f>
        <v>Обеспечение деятельности   администрации Пятинского сельского поселения Ромодановского  муниципального района Республики Мордовия</v>
      </c>
      <c r="B60" s="120">
        <v>65</v>
      </c>
      <c r="C60" s="120">
        <v>0</v>
      </c>
      <c r="D60" s="120"/>
      <c r="E60" s="120"/>
      <c r="F60" s="114"/>
      <c r="G60" s="113"/>
      <c r="H60" s="113"/>
      <c r="I60" s="113"/>
      <c r="J60" s="112">
        <f>J61+J80</f>
        <v>1370.1</v>
      </c>
      <c r="K60" s="112">
        <f>K61+K80</f>
        <v>637.20000000000005</v>
      </c>
      <c r="L60" s="112">
        <f>L61+L80</f>
        <v>630.9</v>
      </c>
    </row>
    <row r="61" spans="1:12" ht="15">
      <c r="A61" s="117" t="s">
        <v>40</v>
      </c>
      <c r="B61" s="120">
        <v>65</v>
      </c>
      <c r="C61" s="120">
        <v>1</v>
      </c>
      <c r="D61" s="120"/>
      <c r="E61" s="120"/>
      <c r="F61" s="114"/>
      <c r="G61" s="113"/>
      <c r="H61" s="113"/>
      <c r="I61" s="113"/>
      <c r="J61" s="112">
        <f>J62</f>
        <v>491.2</v>
      </c>
      <c r="K61" s="112">
        <f t="shared" ref="K61:L61" si="19">K62</f>
        <v>217</v>
      </c>
      <c r="L61" s="112">
        <f t="shared" si="19"/>
        <v>210.7</v>
      </c>
    </row>
    <row r="62" spans="1:12" ht="33" customHeight="1">
      <c r="A62" s="117" t="s">
        <v>41</v>
      </c>
      <c r="B62" s="120">
        <v>65</v>
      </c>
      <c r="C62" s="120">
        <v>1</v>
      </c>
      <c r="D62" s="120" t="s">
        <v>65</v>
      </c>
      <c r="E62" s="120" t="s">
        <v>76</v>
      </c>
      <c r="F62" s="114"/>
      <c r="G62" s="113"/>
      <c r="H62" s="113"/>
      <c r="I62" s="113"/>
      <c r="J62" s="112">
        <f>J63+J74</f>
        <v>491.2</v>
      </c>
      <c r="K62" s="112">
        <f t="shared" ref="K62:L66" si="20">K63</f>
        <v>217</v>
      </c>
      <c r="L62" s="112">
        <f t="shared" si="20"/>
        <v>210.7</v>
      </c>
    </row>
    <row r="63" spans="1:12" ht="120">
      <c r="A63" s="117" t="s">
        <v>42</v>
      </c>
      <c r="B63" s="120">
        <v>65</v>
      </c>
      <c r="C63" s="120">
        <v>1</v>
      </c>
      <c r="D63" s="120" t="s">
        <v>65</v>
      </c>
      <c r="E63" s="120" t="s">
        <v>76</v>
      </c>
      <c r="F63" s="114" t="s">
        <v>67</v>
      </c>
      <c r="G63" s="113"/>
      <c r="H63" s="113"/>
      <c r="I63" s="113"/>
      <c r="J63" s="112">
        <f t="shared" ref="J63:J66" si="21">J64</f>
        <v>449.3</v>
      </c>
      <c r="K63" s="112">
        <f t="shared" si="20"/>
        <v>217</v>
      </c>
      <c r="L63" s="112">
        <f t="shared" si="20"/>
        <v>210.7</v>
      </c>
    </row>
    <row r="64" spans="1:12" ht="45">
      <c r="A64" s="117" t="s">
        <v>43</v>
      </c>
      <c r="B64" s="120">
        <v>65</v>
      </c>
      <c r="C64" s="120">
        <v>1</v>
      </c>
      <c r="D64" s="120" t="s">
        <v>65</v>
      </c>
      <c r="E64" s="120" t="s">
        <v>76</v>
      </c>
      <c r="F64" s="114" t="s">
        <v>68</v>
      </c>
      <c r="G64" s="113"/>
      <c r="H64" s="113"/>
      <c r="I64" s="113"/>
      <c r="J64" s="112">
        <f t="shared" si="21"/>
        <v>449.3</v>
      </c>
      <c r="K64" s="112">
        <f t="shared" si="20"/>
        <v>217</v>
      </c>
      <c r="L64" s="112">
        <f t="shared" si="20"/>
        <v>210.7</v>
      </c>
    </row>
    <row r="65" spans="1:12" ht="15">
      <c r="A65" s="124" t="s">
        <v>36</v>
      </c>
      <c r="B65" s="120">
        <v>65</v>
      </c>
      <c r="C65" s="120">
        <v>1</v>
      </c>
      <c r="D65" s="120" t="s">
        <v>65</v>
      </c>
      <c r="E65" s="120" t="s">
        <v>76</v>
      </c>
      <c r="F65" s="114" t="s">
        <v>68</v>
      </c>
      <c r="G65" s="115" t="s">
        <v>37</v>
      </c>
      <c r="H65" s="115"/>
      <c r="I65" s="115"/>
      <c r="J65" s="112">
        <f t="shared" si="21"/>
        <v>449.3</v>
      </c>
      <c r="K65" s="112">
        <f t="shared" si="20"/>
        <v>217</v>
      </c>
      <c r="L65" s="112">
        <f t="shared" si="20"/>
        <v>210.7</v>
      </c>
    </row>
    <row r="66" spans="1:12" ht="60">
      <c r="A66" s="33" t="s">
        <v>38</v>
      </c>
      <c r="B66" s="120">
        <v>65</v>
      </c>
      <c r="C66" s="120">
        <v>1</v>
      </c>
      <c r="D66" s="120" t="s">
        <v>65</v>
      </c>
      <c r="E66" s="120" t="s">
        <v>76</v>
      </c>
      <c r="F66" s="114" t="s">
        <v>68</v>
      </c>
      <c r="G66" s="115" t="s">
        <v>37</v>
      </c>
      <c r="H66" s="115" t="s">
        <v>39</v>
      </c>
      <c r="I66" s="115"/>
      <c r="J66" s="112">
        <f t="shared" si="21"/>
        <v>449.3</v>
      </c>
      <c r="K66" s="112">
        <f t="shared" si="20"/>
        <v>217</v>
      </c>
      <c r="L66" s="112">
        <f t="shared" si="20"/>
        <v>210.7</v>
      </c>
    </row>
    <row r="67" spans="1:12" ht="60">
      <c r="A67" s="124" t="s">
        <v>174</v>
      </c>
      <c r="B67" s="120">
        <v>65</v>
      </c>
      <c r="C67" s="120">
        <v>1</v>
      </c>
      <c r="D67" s="120" t="s">
        <v>65</v>
      </c>
      <c r="E67" s="120" t="s">
        <v>76</v>
      </c>
      <c r="F67" s="114" t="s">
        <v>68</v>
      </c>
      <c r="G67" s="115" t="s">
        <v>37</v>
      </c>
      <c r="H67" s="115" t="s">
        <v>39</v>
      </c>
      <c r="I67" s="160" t="s">
        <v>154</v>
      </c>
      <c r="J67" s="112">
        <f>'Приложение 2'!J15</f>
        <v>449.3</v>
      </c>
      <c r="K67" s="112">
        <f>'Приложение 2'!K15</f>
        <v>217</v>
      </c>
      <c r="L67" s="112">
        <f>'Приложение 2'!L15</f>
        <v>210.7</v>
      </c>
    </row>
    <row r="68" spans="1:12" ht="15">
      <c r="A68" s="124" t="str">
        <f>'Приложение 3'!A114</f>
        <v>Условно утвержденные расходы</v>
      </c>
      <c r="B68" s="126" t="s">
        <v>165</v>
      </c>
      <c r="C68" s="126" t="s">
        <v>8</v>
      </c>
      <c r="D68" s="126" t="s">
        <v>65</v>
      </c>
      <c r="E68" s="126" t="s">
        <v>166</v>
      </c>
      <c r="F68" s="121"/>
      <c r="G68" s="115"/>
      <c r="H68" s="115"/>
      <c r="I68" s="143"/>
      <c r="J68" s="112"/>
      <c r="K68" s="112">
        <f t="shared" ref="K68:L72" si="22">K69</f>
        <v>35.1</v>
      </c>
      <c r="L68" s="112">
        <f t="shared" si="22"/>
        <v>71.599999999999994</v>
      </c>
    </row>
    <row r="69" spans="1:12" ht="15">
      <c r="A69" s="124" t="str">
        <f>'Приложение 3'!A115</f>
        <v>Иные бюджетные ассигнования</v>
      </c>
      <c r="B69" s="126" t="s">
        <v>165</v>
      </c>
      <c r="C69" s="126" t="s">
        <v>8</v>
      </c>
      <c r="D69" s="126" t="s">
        <v>65</v>
      </c>
      <c r="E69" s="126" t="s">
        <v>166</v>
      </c>
      <c r="F69" s="121" t="s">
        <v>71</v>
      </c>
      <c r="G69" s="115"/>
      <c r="H69" s="115"/>
      <c r="I69" s="143"/>
      <c r="J69" s="112"/>
      <c r="K69" s="112">
        <f t="shared" si="22"/>
        <v>35.1</v>
      </c>
      <c r="L69" s="112">
        <f t="shared" si="22"/>
        <v>71.599999999999994</v>
      </c>
    </row>
    <row r="70" spans="1:12" ht="15">
      <c r="A70" s="124" t="str">
        <f>'Приложение 3'!A116</f>
        <v>Резервные средства</v>
      </c>
      <c r="B70" s="126" t="s">
        <v>165</v>
      </c>
      <c r="C70" s="126" t="s">
        <v>8</v>
      </c>
      <c r="D70" s="126" t="s">
        <v>65</v>
      </c>
      <c r="E70" s="126" t="s">
        <v>166</v>
      </c>
      <c r="F70" s="121" t="s">
        <v>73</v>
      </c>
      <c r="G70" s="115"/>
      <c r="H70" s="115"/>
      <c r="I70" s="143"/>
      <c r="J70" s="112"/>
      <c r="K70" s="112">
        <f t="shared" si="22"/>
        <v>35.1</v>
      </c>
      <c r="L70" s="112">
        <f t="shared" si="22"/>
        <v>71.599999999999994</v>
      </c>
    </row>
    <row r="71" spans="1:12" ht="15">
      <c r="A71" s="124" t="str">
        <f>'Приложение 3'!A110</f>
        <v>Условно утвержденные расходы</v>
      </c>
      <c r="B71" s="126" t="s">
        <v>165</v>
      </c>
      <c r="C71" s="126" t="s">
        <v>8</v>
      </c>
      <c r="D71" s="126" t="s">
        <v>65</v>
      </c>
      <c r="E71" s="126" t="s">
        <v>166</v>
      </c>
      <c r="F71" s="121" t="s">
        <v>73</v>
      </c>
      <c r="G71" s="151" t="s">
        <v>164</v>
      </c>
      <c r="H71" s="115"/>
      <c r="I71" s="143"/>
      <c r="J71" s="112"/>
      <c r="K71" s="112">
        <f t="shared" si="22"/>
        <v>35.1</v>
      </c>
      <c r="L71" s="112">
        <f t="shared" si="22"/>
        <v>71.599999999999994</v>
      </c>
    </row>
    <row r="72" spans="1:12" ht="15">
      <c r="A72" s="124" t="str">
        <f>'Приложение 3'!A111</f>
        <v>Условно утвержденные расходы</v>
      </c>
      <c r="B72" s="126" t="s">
        <v>165</v>
      </c>
      <c r="C72" s="126" t="s">
        <v>8</v>
      </c>
      <c r="D72" s="126" t="s">
        <v>65</v>
      </c>
      <c r="E72" s="126" t="s">
        <v>166</v>
      </c>
      <c r="F72" s="121" t="s">
        <v>73</v>
      </c>
      <c r="G72" s="151" t="s">
        <v>164</v>
      </c>
      <c r="H72" s="151" t="s">
        <v>164</v>
      </c>
      <c r="I72" s="143"/>
      <c r="J72" s="112"/>
      <c r="K72" s="112">
        <f t="shared" si="22"/>
        <v>35.1</v>
      </c>
      <c r="L72" s="112">
        <f t="shared" si="22"/>
        <v>71.599999999999994</v>
      </c>
    </row>
    <row r="73" spans="1:12" ht="60">
      <c r="A73" s="124" t="s">
        <v>174</v>
      </c>
      <c r="B73" s="126" t="s">
        <v>165</v>
      </c>
      <c r="C73" s="126" t="s">
        <v>8</v>
      </c>
      <c r="D73" s="126" t="s">
        <v>65</v>
      </c>
      <c r="E73" s="126" t="s">
        <v>166</v>
      </c>
      <c r="F73" s="121" t="s">
        <v>73</v>
      </c>
      <c r="G73" s="151" t="s">
        <v>164</v>
      </c>
      <c r="H73" s="151" t="s">
        <v>164</v>
      </c>
      <c r="I73" s="160" t="s">
        <v>154</v>
      </c>
      <c r="J73" s="112"/>
      <c r="K73" s="112">
        <f>'Приложение 3'!J116</f>
        <v>35.1</v>
      </c>
      <c r="L73" s="112">
        <f>'Приложение 3'!K116</f>
        <v>71.599999999999994</v>
      </c>
    </row>
    <row r="74" spans="1:12" ht="91.5" customHeight="1">
      <c r="A74" s="124" t="str">
        <f>'Приложение 2'!A16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74" s="126" t="s">
        <v>165</v>
      </c>
      <c r="C74" s="126" t="s">
        <v>8</v>
      </c>
      <c r="D74" s="126" t="s">
        <v>65</v>
      </c>
      <c r="E74" s="126" t="s">
        <v>185</v>
      </c>
      <c r="F74" s="121"/>
      <c r="G74" s="151"/>
      <c r="H74" s="151"/>
      <c r="I74" s="160"/>
      <c r="J74" s="112">
        <f>J75</f>
        <v>41.9</v>
      </c>
      <c r="K74" s="112"/>
      <c r="L74" s="112"/>
    </row>
    <row r="75" spans="1:12" ht="125.25" customHeight="1">
      <c r="A75" s="124" t="str">
        <f>'Приложение 2'!A14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75" s="126" t="s">
        <v>165</v>
      </c>
      <c r="C75" s="126" t="s">
        <v>8</v>
      </c>
      <c r="D75" s="126" t="s">
        <v>65</v>
      </c>
      <c r="E75" s="126" t="s">
        <v>185</v>
      </c>
      <c r="F75" s="121" t="s">
        <v>67</v>
      </c>
      <c r="G75" s="151"/>
      <c r="H75" s="151"/>
      <c r="I75" s="160"/>
      <c r="J75" s="112">
        <f>J76</f>
        <v>41.9</v>
      </c>
      <c r="K75" s="112"/>
      <c r="L75" s="112"/>
    </row>
    <row r="76" spans="1:12" ht="48" customHeight="1">
      <c r="A76" s="124" t="str">
        <f>'Приложение 2'!A15</f>
        <v>Расходы на выплаты персоналу государственных (муниципальных) органов</v>
      </c>
      <c r="B76" s="126" t="s">
        <v>165</v>
      </c>
      <c r="C76" s="126" t="s">
        <v>8</v>
      </c>
      <c r="D76" s="126" t="s">
        <v>65</v>
      </c>
      <c r="E76" s="126" t="s">
        <v>185</v>
      </c>
      <c r="F76" s="121" t="s">
        <v>68</v>
      </c>
      <c r="G76" s="151"/>
      <c r="H76" s="151"/>
      <c r="I76" s="160"/>
      <c r="J76" s="112">
        <f>J77</f>
        <v>41.9</v>
      </c>
      <c r="K76" s="112"/>
      <c r="L76" s="112"/>
    </row>
    <row r="77" spans="1:12" ht="15">
      <c r="A77" s="124" t="str">
        <f>A65</f>
        <v>Общегосударственные вопросы</v>
      </c>
      <c r="B77" s="126" t="s">
        <v>165</v>
      </c>
      <c r="C77" s="126" t="s">
        <v>8</v>
      </c>
      <c r="D77" s="126" t="s">
        <v>65</v>
      </c>
      <c r="E77" s="126" t="s">
        <v>185</v>
      </c>
      <c r="F77" s="121" t="s">
        <v>68</v>
      </c>
      <c r="G77" s="163" t="s">
        <v>37</v>
      </c>
      <c r="H77" s="151"/>
      <c r="I77" s="160"/>
      <c r="J77" s="112">
        <f>J78</f>
        <v>41.9</v>
      </c>
      <c r="K77" s="112"/>
      <c r="L77" s="112"/>
    </row>
    <row r="78" spans="1:12" ht="63.75" customHeight="1">
      <c r="A78" s="124" t="str">
        <f>A66</f>
        <v>Функционирование высшего должностного лица субъекта Российской Федерации и муниципального образования</v>
      </c>
      <c r="B78" s="126" t="s">
        <v>165</v>
      </c>
      <c r="C78" s="126" t="s">
        <v>8</v>
      </c>
      <c r="D78" s="126" t="s">
        <v>65</v>
      </c>
      <c r="E78" s="126" t="s">
        <v>185</v>
      </c>
      <c r="F78" s="121" t="s">
        <v>68</v>
      </c>
      <c r="G78" s="163" t="s">
        <v>37</v>
      </c>
      <c r="H78" s="163" t="s">
        <v>39</v>
      </c>
      <c r="I78" s="160"/>
      <c r="J78" s="112">
        <f>J79</f>
        <v>41.9</v>
      </c>
      <c r="K78" s="112"/>
      <c r="L78" s="112"/>
    </row>
    <row r="79" spans="1:12" ht="62.25" customHeight="1">
      <c r="A79" s="124" t="str">
        <f>A73</f>
        <v>Администрация Пятинского сельского поселения Ромодановского муниципального района Республики Мордовия</v>
      </c>
      <c r="B79" s="126" t="s">
        <v>165</v>
      </c>
      <c r="C79" s="126" t="s">
        <v>8</v>
      </c>
      <c r="D79" s="126" t="s">
        <v>65</v>
      </c>
      <c r="E79" s="126" t="s">
        <v>185</v>
      </c>
      <c r="F79" s="121" t="s">
        <v>68</v>
      </c>
      <c r="G79" s="163" t="s">
        <v>37</v>
      </c>
      <c r="H79" s="163" t="s">
        <v>39</v>
      </c>
      <c r="I79" s="163" t="s">
        <v>154</v>
      </c>
      <c r="J79" s="112">
        <f>'Приложение 2'!J18</f>
        <v>41.9</v>
      </c>
      <c r="K79" s="112"/>
      <c r="L79" s="112"/>
    </row>
    <row r="80" spans="1:12" ht="46.5" customHeight="1">
      <c r="A80" s="33" t="str">
        <f>'Приложение 2'!A21</f>
        <v xml:space="preserve"> Расходы в рамках  обеспечения деятельности администрации Алтарского сельского поселения</v>
      </c>
      <c r="B80" s="120">
        <v>65</v>
      </c>
      <c r="C80" s="120">
        <v>2</v>
      </c>
      <c r="D80" s="120"/>
      <c r="E80" s="120"/>
      <c r="F80" s="118"/>
      <c r="G80" s="113"/>
      <c r="H80" s="113"/>
      <c r="I80" s="113"/>
      <c r="J80" s="112">
        <f>J81+J87</f>
        <v>878.9</v>
      </c>
      <c r="K80" s="112">
        <f>K81</f>
        <v>420.2</v>
      </c>
      <c r="L80" s="112">
        <f>L81</f>
        <v>420.2</v>
      </c>
    </row>
    <row r="81" spans="1:12" ht="45">
      <c r="A81" s="117" t="s">
        <v>47</v>
      </c>
      <c r="B81" s="120">
        <v>65</v>
      </c>
      <c r="C81" s="120">
        <v>2</v>
      </c>
      <c r="D81" s="120" t="s">
        <v>65</v>
      </c>
      <c r="E81" s="120" t="s">
        <v>77</v>
      </c>
      <c r="F81" s="118"/>
      <c r="G81" s="113"/>
      <c r="H81" s="113"/>
      <c r="I81" s="113"/>
      <c r="J81" s="112">
        <f>J82</f>
        <v>819.6</v>
      </c>
      <c r="K81" s="112">
        <f t="shared" ref="K81:L81" si="23">K82</f>
        <v>420.2</v>
      </c>
      <c r="L81" s="112">
        <f t="shared" si="23"/>
        <v>420.2</v>
      </c>
    </row>
    <row r="82" spans="1:12" ht="120">
      <c r="A82" s="117" t="s">
        <v>42</v>
      </c>
      <c r="B82" s="120">
        <v>65</v>
      </c>
      <c r="C82" s="120">
        <v>2</v>
      </c>
      <c r="D82" s="120" t="s">
        <v>65</v>
      </c>
      <c r="E82" s="120" t="s">
        <v>77</v>
      </c>
      <c r="F82" s="118" t="s">
        <v>67</v>
      </c>
      <c r="G82" s="113"/>
      <c r="H82" s="113"/>
      <c r="I82" s="113"/>
      <c r="J82" s="112">
        <f t="shared" ref="J82:J85" si="24">J83</f>
        <v>819.6</v>
      </c>
      <c r="K82" s="112">
        <f t="shared" ref="K82:K85" si="25">K83</f>
        <v>420.2</v>
      </c>
      <c r="L82" s="112">
        <f t="shared" ref="L82:L85" si="26">L83</f>
        <v>420.2</v>
      </c>
    </row>
    <row r="83" spans="1:12" ht="45">
      <c r="A83" s="117" t="s">
        <v>43</v>
      </c>
      <c r="B83" s="120">
        <v>65</v>
      </c>
      <c r="C83" s="120">
        <v>2</v>
      </c>
      <c r="D83" s="120" t="s">
        <v>65</v>
      </c>
      <c r="E83" s="120" t="s">
        <v>77</v>
      </c>
      <c r="F83" s="118" t="s">
        <v>68</v>
      </c>
      <c r="G83" s="113"/>
      <c r="H83" s="113"/>
      <c r="I83" s="113"/>
      <c r="J83" s="112">
        <f t="shared" si="24"/>
        <v>819.6</v>
      </c>
      <c r="K83" s="112">
        <f t="shared" si="25"/>
        <v>420.2</v>
      </c>
      <c r="L83" s="112">
        <f t="shared" si="26"/>
        <v>420.2</v>
      </c>
    </row>
    <row r="84" spans="1:12" ht="19.5" customHeight="1">
      <c r="A84" s="124" t="s">
        <v>36</v>
      </c>
      <c r="B84" s="120">
        <v>65</v>
      </c>
      <c r="C84" s="120">
        <v>2</v>
      </c>
      <c r="D84" s="120" t="s">
        <v>65</v>
      </c>
      <c r="E84" s="120" t="s">
        <v>77</v>
      </c>
      <c r="F84" s="118" t="s">
        <v>68</v>
      </c>
      <c r="G84" s="115" t="s">
        <v>37</v>
      </c>
      <c r="H84" s="115"/>
      <c r="I84" s="115"/>
      <c r="J84" s="112">
        <f t="shared" si="24"/>
        <v>819.6</v>
      </c>
      <c r="K84" s="112">
        <f t="shared" si="25"/>
        <v>420.2</v>
      </c>
      <c r="L84" s="112">
        <f t="shared" si="26"/>
        <v>420.2</v>
      </c>
    </row>
    <row r="85" spans="1:12" ht="91.5" customHeight="1">
      <c r="A85" s="33" t="s">
        <v>44</v>
      </c>
      <c r="B85" s="120">
        <v>65</v>
      </c>
      <c r="C85" s="120">
        <v>2</v>
      </c>
      <c r="D85" s="120" t="s">
        <v>65</v>
      </c>
      <c r="E85" s="120" t="s">
        <v>77</v>
      </c>
      <c r="F85" s="118" t="s">
        <v>68</v>
      </c>
      <c r="G85" s="115" t="s">
        <v>37</v>
      </c>
      <c r="H85" s="115" t="s">
        <v>45</v>
      </c>
      <c r="I85" s="115"/>
      <c r="J85" s="112">
        <f t="shared" si="24"/>
        <v>819.6</v>
      </c>
      <c r="K85" s="112">
        <f t="shared" si="25"/>
        <v>420.2</v>
      </c>
      <c r="L85" s="112">
        <f t="shared" si="26"/>
        <v>420.2</v>
      </c>
    </row>
    <row r="86" spans="1:12" ht="60">
      <c r="A86" s="124" t="s">
        <v>174</v>
      </c>
      <c r="B86" s="120">
        <v>65</v>
      </c>
      <c r="C86" s="120">
        <v>2</v>
      </c>
      <c r="D86" s="120" t="s">
        <v>65</v>
      </c>
      <c r="E86" s="120" t="s">
        <v>77</v>
      </c>
      <c r="F86" s="118" t="s">
        <v>68</v>
      </c>
      <c r="G86" s="115" t="s">
        <v>37</v>
      </c>
      <c r="H86" s="115" t="s">
        <v>45</v>
      </c>
      <c r="I86" s="160" t="s">
        <v>154</v>
      </c>
      <c r="J86" s="112">
        <f>'Приложение 2'!J24</f>
        <v>819.6</v>
      </c>
      <c r="K86" s="112">
        <f>'Приложение 2'!K24</f>
        <v>420.2</v>
      </c>
      <c r="L86" s="112">
        <f>'Приложение 2'!L24</f>
        <v>420.2</v>
      </c>
    </row>
    <row r="87" spans="1:12" ht="93" customHeight="1">
      <c r="A87" s="124" t="str">
        <f>'Приложение 2'!A16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87" s="126" t="s">
        <v>165</v>
      </c>
      <c r="C87" s="126" t="s">
        <v>9</v>
      </c>
      <c r="D87" s="126" t="s">
        <v>65</v>
      </c>
      <c r="E87" s="126" t="s">
        <v>185</v>
      </c>
      <c r="F87" s="125"/>
      <c r="G87" s="115"/>
      <c r="H87" s="115"/>
      <c r="I87" s="160"/>
      <c r="J87" s="112">
        <f>J88</f>
        <v>59.3</v>
      </c>
      <c r="K87" s="112"/>
      <c r="L87" s="112"/>
    </row>
    <row r="88" spans="1:12" ht="119.25" customHeight="1">
      <c r="A88" s="124" t="str">
        <f>'Приложение 2'!A17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88" s="126" t="s">
        <v>165</v>
      </c>
      <c r="C88" s="126" t="s">
        <v>9</v>
      </c>
      <c r="D88" s="126" t="s">
        <v>65</v>
      </c>
      <c r="E88" s="126" t="s">
        <v>185</v>
      </c>
      <c r="F88" s="125" t="s">
        <v>67</v>
      </c>
      <c r="G88" s="115"/>
      <c r="H88" s="115"/>
      <c r="I88" s="160"/>
      <c r="J88" s="112">
        <f>J89</f>
        <v>59.3</v>
      </c>
      <c r="K88" s="112"/>
      <c r="L88" s="112"/>
    </row>
    <row r="89" spans="1:12" ht="50.25" customHeight="1">
      <c r="A89" s="124" t="str">
        <f>'Приложение 2'!A18</f>
        <v>Расходы на выплаты персоналу государственных (муниципальных) органов</v>
      </c>
      <c r="B89" s="126" t="s">
        <v>165</v>
      </c>
      <c r="C89" s="126" t="s">
        <v>9</v>
      </c>
      <c r="D89" s="126" t="s">
        <v>65</v>
      </c>
      <c r="E89" s="126" t="s">
        <v>185</v>
      </c>
      <c r="F89" s="125" t="s">
        <v>68</v>
      </c>
      <c r="G89" s="115"/>
      <c r="H89" s="115"/>
      <c r="I89" s="160"/>
      <c r="J89" s="112">
        <f>J90</f>
        <v>59.3</v>
      </c>
      <c r="K89" s="112"/>
      <c r="L89" s="112"/>
    </row>
    <row r="90" spans="1:12" ht="15">
      <c r="A90" s="124" t="str">
        <f>A84</f>
        <v>Общегосударственные вопросы</v>
      </c>
      <c r="B90" s="126" t="s">
        <v>165</v>
      </c>
      <c r="C90" s="126" t="s">
        <v>9</v>
      </c>
      <c r="D90" s="126" t="s">
        <v>65</v>
      </c>
      <c r="E90" s="126" t="s">
        <v>185</v>
      </c>
      <c r="F90" s="125" t="s">
        <v>68</v>
      </c>
      <c r="G90" s="163" t="s">
        <v>37</v>
      </c>
      <c r="H90" s="115"/>
      <c r="I90" s="160"/>
      <c r="J90" s="112">
        <f>J91</f>
        <v>59.3</v>
      </c>
      <c r="K90" s="112"/>
      <c r="L90" s="112"/>
    </row>
    <row r="91" spans="1:12" ht="92.25" customHeight="1">
      <c r="A91" s="124" t="str">
        <f>A85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91" s="126" t="s">
        <v>165</v>
      </c>
      <c r="C91" s="126" t="s">
        <v>9</v>
      </c>
      <c r="D91" s="126" t="s">
        <v>65</v>
      </c>
      <c r="E91" s="126" t="s">
        <v>185</v>
      </c>
      <c r="F91" s="125" t="s">
        <v>68</v>
      </c>
      <c r="G91" s="163" t="s">
        <v>37</v>
      </c>
      <c r="H91" s="163" t="s">
        <v>45</v>
      </c>
      <c r="I91" s="160"/>
      <c r="J91" s="112">
        <f>J92</f>
        <v>59.3</v>
      </c>
      <c r="K91" s="112"/>
      <c r="L91" s="112"/>
    </row>
    <row r="92" spans="1:12" ht="63" customHeight="1">
      <c r="A92" s="124" t="str">
        <f>A86</f>
        <v>Администрация Пятинского сельского поселения Ромодановского муниципального района Республики Мордовия</v>
      </c>
      <c r="B92" s="126" t="s">
        <v>165</v>
      </c>
      <c r="C92" s="126" t="s">
        <v>9</v>
      </c>
      <c r="D92" s="126" t="s">
        <v>65</v>
      </c>
      <c r="E92" s="126" t="s">
        <v>185</v>
      </c>
      <c r="F92" s="125" t="s">
        <v>68</v>
      </c>
      <c r="G92" s="163" t="s">
        <v>37</v>
      </c>
      <c r="H92" s="163" t="s">
        <v>45</v>
      </c>
      <c r="I92" s="163" t="s">
        <v>154</v>
      </c>
      <c r="J92" s="112">
        <f>'Приложение 2'!J27</f>
        <v>59.3</v>
      </c>
      <c r="K92" s="112"/>
      <c r="L92" s="112"/>
    </row>
    <row r="93" spans="1:12" ht="45.75" customHeight="1">
      <c r="A93" s="124" t="s">
        <v>205</v>
      </c>
      <c r="B93" s="120">
        <v>65</v>
      </c>
      <c r="C93" s="120">
        <v>2</v>
      </c>
      <c r="D93" s="120" t="s">
        <v>65</v>
      </c>
      <c r="E93" s="120" t="s">
        <v>78</v>
      </c>
      <c r="F93" s="118" t="s">
        <v>69</v>
      </c>
      <c r="G93" s="113"/>
      <c r="H93" s="113"/>
      <c r="I93" s="113"/>
      <c r="J93" s="112">
        <f>J94+J98</f>
        <v>694.80000000000007</v>
      </c>
      <c r="K93" s="112">
        <f t="shared" ref="K93:L93" si="27">K94+K98</f>
        <v>115</v>
      </c>
      <c r="L93" s="112">
        <f t="shared" si="27"/>
        <v>115</v>
      </c>
    </row>
    <row r="94" spans="1:12" ht="60">
      <c r="A94" s="117" t="s">
        <v>46</v>
      </c>
      <c r="B94" s="120">
        <v>65</v>
      </c>
      <c r="C94" s="120">
        <v>2</v>
      </c>
      <c r="D94" s="120" t="s">
        <v>65</v>
      </c>
      <c r="E94" s="120" t="s">
        <v>78</v>
      </c>
      <c r="F94" s="118" t="s">
        <v>70</v>
      </c>
      <c r="G94" s="113"/>
      <c r="H94" s="113"/>
      <c r="I94" s="113"/>
      <c r="J94" s="112">
        <f>J95</f>
        <v>679.6</v>
      </c>
      <c r="K94" s="112">
        <f t="shared" ref="K94:K96" si="28">K95</f>
        <v>100</v>
      </c>
      <c r="L94" s="112">
        <f t="shared" ref="L94:L96" si="29">L95</f>
        <v>100</v>
      </c>
    </row>
    <row r="95" spans="1:12" ht="18" customHeight="1">
      <c r="A95" s="124" t="s">
        <v>36</v>
      </c>
      <c r="B95" s="120">
        <v>65</v>
      </c>
      <c r="C95" s="120">
        <v>2</v>
      </c>
      <c r="D95" s="120" t="s">
        <v>65</v>
      </c>
      <c r="E95" s="120" t="s">
        <v>78</v>
      </c>
      <c r="F95" s="118" t="s">
        <v>70</v>
      </c>
      <c r="G95" s="115" t="s">
        <v>37</v>
      </c>
      <c r="H95" s="115"/>
      <c r="I95" s="115"/>
      <c r="J95" s="112">
        <f t="shared" ref="J95:J96" si="30">J96</f>
        <v>679.6</v>
      </c>
      <c r="K95" s="112">
        <f t="shared" si="28"/>
        <v>100</v>
      </c>
      <c r="L95" s="112">
        <f t="shared" si="29"/>
        <v>100</v>
      </c>
    </row>
    <row r="96" spans="1:12" ht="91.5" customHeight="1">
      <c r="A96" s="33" t="s">
        <v>44</v>
      </c>
      <c r="B96" s="120">
        <v>65</v>
      </c>
      <c r="C96" s="120">
        <v>2</v>
      </c>
      <c r="D96" s="120" t="s">
        <v>65</v>
      </c>
      <c r="E96" s="120" t="s">
        <v>78</v>
      </c>
      <c r="F96" s="118" t="s">
        <v>70</v>
      </c>
      <c r="G96" s="115" t="s">
        <v>37</v>
      </c>
      <c r="H96" s="115" t="s">
        <v>45</v>
      </c>
      <c r="I96" s="115"/>
      <c r="J96" s="112">
        <f t="shared" si="30"/>
        <v>679.6</v>
      </c>
      <c r="K96" s="112">
        <f t="shared" si="28"/>
        <v>100</v>
      </c>
      <c r="L96" s="112">
        <f t="shared" si="29"/>
        <v>100</v>
      </c>
    </row>
    <row r="97" spans="1:12" ht="60">
      <c r="A97" s="124" t="s">
        <v>174</v>
      </c>
      <c r="B97" s="120">
        <v>65</v>
      </c>
      <c r="C97" s="120">
        <v>2</v>
      </c>
      <c r="D97" s="120" t="s">
        <v>65</v>
      </c>
      <c r="E97" s="120" t="s">
        <v>78</v>
      </c>
      <c r="F97" s="118" t="s">
        <v>70</v>
      </c>
      <c r="G97" s="115" t="s">
        <v>37</v>
      </c>
      <c r="H97" s="115" t="s">
        <v>45</v>
      </c>
      <c r="I97" s="160" t="s">
        <v>154</v>
      </c>
      <c r="J97" s="112">
        <f>'Приложение 2'!J30</f>
        <v>679.6</v>
      </c>
      <c r="K97" s="112">
        <f>'Приложение 2'!K30</f>
        <v>100</v>
      </c>
      <c r="L97" s="112">
        <f>'Приложение 2'!L30</f>
        <v>100</v>
      </c>
    </row>
    <row r="98" spans="1:12" ht="15">
      <c r="A98" s="117" t="s">
        <v>49</v>
      </c>
      <c r="B98" s="120">
        <v>65</v>
      </c>
      <c r="C98" s="120">
        <v>2</v>
      </c>
      <c r="D98" s="120" t="s">
        <v>65</v>
      </c>
      <c r="E98" s="120" t="s">
        <v>78</v>
      </c>
      <c r="F98" s="118" t="s">
        <v>71</v>
      </c>
      <c r="G98" s="113"/>
      <c r="H98" s="113"/>
      <c r="I98" s="113"/>
      <c r="J98" s="112">
        <f>J99</f>
        <v>15.2</v>
      </c>
      <c r="K98" s="112">
        <f t="shared" ref="K98:K101" si="31">K99</f>
        <v>15</v>
      </c>
      <c r="L98" s="112">
        <f t="shared" ref="L98:L101" si="32">L99</f>
        <v>15</v>
      </c>
    </row>
    <row r="99" spans="1:12" ht="30">
      <c r="A99" s="117" t="s">
        <v>50</v>
      </c>
      <c r="B99" s="120">
        <v>65</v>
      </c>
      <c r="C99" s="120">
        <v>2</v>
      </c>
      <c r="D99" s="120" t="s">
        <v>65</v>
      </c>
      <c r="E99" s="120" t="s">
        <v>78</v>
      </c>
      <c r="F99" s="118" t="s">
        <v>72</v>
      </c>
      <c r="G99" s="113"/>
      <c r="H99" s="113"/>
      <c r="I99" s="113"/>
      <c r="J99" s="112">
        <f t="shared" ref="J99:J101" si="33">J100</f>
        <v>15.2</v>
      </c>
      <c r="K99" s="112">
        <f t="shared" si="31"/>
        <v>15</v>
      </c>
      <c r="L99" s="112">
        <f t="shared" si="32"/>
        <v>15</v>
      </c>
    </row>
    <row r="100" spans="1:12" ht="15">
      <c r="A100" s="124" t="s">
        <v>36</v>
      </c>
      <c r="B100" s="120">
        <v>65</v>
      </c>
      <c r="C100" s="120">
        <v>2</v>
      </c>
      <c r="D100" s="120" t="s">
        <v>65</v>
      </c>
      <c r="E100" s="120" t="s">
        <v>78</v>
      </c>
      <c r="F100" s="118" t="s">
        <v>72</v>
      </c>
      <c r="G100" s="115" t="s">
        <v>37</v>
      </c>
      <c r="H100" s="115"/>
      <c r="I100" s="115"/>
      <c r="J100" s="112">
        <f t="shared" si="33"/>
        <v>15.2</v>
      </c>
      <c r="K100" s="112">
        <f t="shared" si="31"/>
        <v>15</v>
      </c>
      <c r="L100" s="112">
        <f t="shared" si="32"/>
        <v>15</v>
      </c>
    </row>
    <row r="101" spans="1:12" ht="92.25" customHeight="1">
      <c r="A101" s="33" t="s">
        <v>44</v>
      </c>
      <c r="B101" s="120">
        <v>65</v>
      </c>
      <c r="C101" s="120">
        <v>2</v>
      </c>
      <c r="D101" s="120" t="s">
        <v>65</v>
      </c>
      <c r="E101" s="120" t="s">
        <v>78</v>
      </c>
      <c r="F101" s="118" t="s">
        <v>72</v>
      </c>
      <c r="G101" s="115" t="s">
        <v>37</v>
      </c>
      <c r="H101" s="115" t="s">
        <v>45</v>
      </c>
      <c r="I101" s="115"/>
      <c r="J101" s="112">
        <f t="shared" si="33"/>
        <v>15.2</v>
      </c>
      <c r="K101" s="112">
        <f t="shared" si="31"/>
        <v>15</v>
      </c>
      <c r="L101" s="112">
        <f t="shared" si="32"/>
        <v>15</v>
      </c>
    </row>
    <row r="102" spans="1:12" ht="60">
      <c r="A102" s="124" t="s">
        <v>174</v>
      </c>
      <c r="B102" s="120">
        <v>65</v>
      </c>
      <c r="C102" s="120">
        <v>2</v>
      </c>
      <c r="D102" s="120" t="s">
        <v>65</v>
      </c>
      <c r="E102" s="120" t="s">
        <v>78</v>
      </c>
      <c r="F102" s="118" t="s">
        <v>72</v>
      </c>
      <c r="G102" s="115" t="s">
        <v>37</v>
      </c>
      <c r="H102" s="115" t="s">
        <v>45</v>
      </c>
      <c r="I102" s="160" t="s">
        <v>154</v>
      </c>
      <c r="J102" s="112">
        <f>'Приложение 2'!J32</f>
        <v>15.2</v>
      </c>
      <c r="K102" s="112">
        <f>'Приложение 2'!K32</f>
        <v>15</v>
      </c>
      <c r="L102" s="112">
        <f>'Приложение 2'!L32</f>
        <v>15</v>
      </c>
    </row>
    <row r="103" spans="1:12" ht="90.75" customHeight="1">
      <c r="A103" s="124" t="str">
        <f>'Приложение 2'!A45</f>
        <v>Непрограммные расходы главных распорядителей бюджетных средств Пятинского сельского поселения Ромодановского муниципального района Республики Мордовия</v>
      </c>
      <c r="B103" s="126" t="s">
        <v>80</v>
      </c>
      <c r="C103" s="126" t="s">
        <v>65</v>
      </c>
      <c r="D103" s="126"/>
      <c r="E103" s="126"/>
      <c r="F103" s="125"/>
      <c r="G103" s="115"/>
      <c r="H103" s="115"/>
      <c r="I103" s="160"/>
      <c r="J103" s="112">
        <f>J104</f>
        <v>245.8</v>
      </c>
      <c r="K103" s="112"/>
      <c r="L103" s="112"/>
    </row>
    <row r="104" spans="1:12" ht="108.75" customHeight="1">
      <c r="A104" s="124" t="str">
        <f>'Приложение 2'!A46</f>
        <v>Непрограммные расходы в рамках обеспечения деятельности главных распорядителей бюджетных средств Пятинского сельского поселения Ромодановского муниципального района Республики Мордовия</v>
      </c>
      <c r="B104" s="126" t="s">
        <v>80</v>
      </c>
      <c r="C104" s="126" t="s">
        <v>8</v>
      </c>
      <c r="D104" s="126" t="s">
        <v>65</v>
      </c>
      <c r="E104" s="126"/>
      <c r="F104" s="125"/>
      <c r="G104" s="115"/>
      <c r="H104" s="115"/>
      <c r="I104" s="160"/>
      <c r="J104" s="112">
        <f>J110+J116+J128+J135+J147</f>
        <v>245.8</v>
      </c>
      <c r="K104" s="112"/>
      <c r="L104" s="112"/>
    </row>
    <row r="105" spans="1:12" ht="47.25" customHeight="1">
      <c r="A105" s="124" t="str">
        <f>'Приложение 2'!A108</f>
        <v>Доплаты к пенсиям муниципальных служащих Республики Мордовия</v>
      </c>
      <c r="B105" s="126" t="s">
        <v>80</v>
      </c>
      <c r="C105" s="126" t="s">
        <v>8</v>
      </c>
      <c r="D105" s="126" t="s">
        <v>65</v>
      </c>
      <c r="E105" s="126" t="s">
        <v>83</v>
      </c>
      <c r="F105" s="125"/>
      <c r="G105" s="115"/>
      <c r="H105" s="115"/>
      <c r="I105" s="143"/>
      <c r="J105" s="112">
        <f t="shared" ref="J105:L109" si="34">J106</f>
        <v>173.9</v>
      </c>
      <c r="K105" s="112">
        <f t="shared" si="34"/>
        <v>173.9</v>
      </c>
      <c r="L105" s="112">
        <f t="shared" si="34"/>
        <v>173.9</v>
      </c>
    </row>
    <row r="106" spans="1:12" ht="31.5" customHeight="1">
      <c r="A106" s="124" t="str">
        <f>'Приложение 2'!A109</f>
        <v>Социальное обеспечение и иные выплаты населению</v>
      </c>
      <c r="B106" s="126" t="s">
        <v>80</v>
      </c>
      <c r="C106" s="126" t="s">
        <v>8</v>
      </c>
      <c r="D106" s="126" t="s">
        <v>65</v>
      </c>
      <c r="E106" s="126" t="s">
        <v>83</v>
      </c>
      <c r="F106" s="125" t="s">
        <v>74</v>
      </c>
      <c r="G106" s="115"/>
      <c r="H106" s="115"/>
      <c r="I106" s="143"/>
      <c r="J106" s="112">
        <f t="shared" si="34"/>
        <v>173.9</v>
      </c>
      <c r="K106" s="112">
        <f t="shared" si="34"/>
        <v>173.9</v>
      </c>
      <c r="L106" s="112">
        <f t="shared" si="34"/>
        <v>173.9</v>
      </c>
    </row>
    <row r="107" spans="1:12" ht="33.75" customHeight="1">
      <c r="A107" s="124" t="str">
        <f>'Приложение 2'!A110</f>
        <v>Публичные нормативные социальные выплаты гражданам</v>
      </c>
      <c r="B107" s="126" t="s">
        <v>80</v>
      </c>
      <c r="C107" s="126" t="s">
        <v>8</v>
      </c>
      <c r="D107" s="126" t="s">
        <v>65</v>
      </c>
      <c r="E107" s="126" t="s">
        <v>83</v>
      </c>
      <c r="F107" s="125" t="s">
        <v>75</v>
      </c>
      <c r="G107" s="115"/>
      <c r="H107" s="115"/>
      <c r="I107" s="143"/>
      <c r="J107" s="112">
        <f t="shared" si="34"/>
        <v>173.9</v>
      </c>
      <c r="K107" s="112">
        <f t="shared" si="34"/>
        <v>173.9</v>
      </c>
      <c r="L107" s="112">
        <f t="shared" si="34"/>
        <v>173.9</v>
      </c>
    </row>
    <row r="108" spans="1:12" ht="15">
      <c r="A108" s="124" t="str">
        <f>'Приложение 2'!A104</f>
        <v>Социальная политика</v>
      </c>
      <c r="B108" s="126" t="s">
        <v>80</v>
      </c>
      <c r="C108" s="126" t="s">
        <v>8</v>
      </c>
      <c r="D108" s="126" t="s">
        <v>65</v>
      </c>
      <c r="E108" s="126" t="s">
        <v>83</v>
      </c>
      <c r="F108" s="125" t="s">
        <v>75</v>
      </c>
      <c r="G108" s="157" t="s">
        <v>17</v>
      </c>
      <c r="H108" s="115"/>
      <c r="I108" s="143"/>
      <c r="J108" s="112">
        <f t="shared" si="34"/>
        <v>173.9</v>
      </c>
      <c r="K108" s="112">
        <f t="shared" si="34"/>
        <v>173.9</v>
      </c>
      <c r="L108" s="112">
        <f t="shared" si="34"/>
        <v>173.9</v>
      </c>
    </row>
    <row r="109" spans="1:12" ht="15">
      <c r="A109" s="124" t="str">
        <f>'Приложение 2'!A105</f>
        <v xml:space="preserve"> Пенсионное обеспечение</v>
      </c>
      <c r="B109" s="126" t="s">
        <v>80</v>
      </c>
      <c r="C109" s="126" t="s">
        <v>8</v>
      </c>
      <c r="D109" s="126" t="s">
        <v>65</v>
      </c>
      <c r="E109" s="126" t="s">
        <v>83</v>
      </c>
      <c r="F109" s="125" t="s">
        <v>75</v>
      </c>
      <c r="G109" s="157" t="s">
        <v>17</v>
      </c>
      <c r="H109" s="157" t="s">
        <v>37</v>
      </c>
      <c r="I109" s="143"/>
      <c r="J109" s="112">
        <f t="shared" si="34"/>
        <v>173.9</v>
      </c>
      <c r="K109" s="112">
        <f t="shared" si="34"/>
        <v>173.9</v>
      </c>
      <c r="L109" s="112">
        <f t="shared" si="34"/>
        <v>173.9</v>
      </c>
    </row>
    <row r="110" spans="1:12" ht="59.25" customHeight="1">
      <c r="A110" s="124" t="str">
        <f>A102</f>
        <v>Администрация Пятинского сельского поселения Ромодановского муниципального района Республики Мордовия</v>
      </c>
      <c r="B110" s="126" t="s">
        <v>80</v>
      </c>
      <c r="C110" s="126" t="s">
        <v>8</v>
      </c>
      <c r="D110" s="126" t="s">
        <v>65</v>
      </c>
      <c r="E110" s="126" t="s">
        <v>83</v>
      </c>
      <c r="F110" s="125" t="s">
        <v>75</v>
      </c>
      <c r="G110" s="157" t="s">
        <v>17</v>
      </c>
      <c r="H110" s="157" t="s">
        <v>37</v>
      </c>
      <c r="I110" s="160" t="s">
        <v>154</v>
      </c>
      <c r="J110" s="112">
        <f>'Приложение 2'!J110</f>
        <v>173.9</v>
      </c>
      <c r="K110" s="112">
        <f>'Приложение 2'!K110</f>
        <v>173.9</v>
      </c>
      <c r="L110" s="112">
        <f>'Приложение 2'!L110</f>
        <v>173.9</v>
      </c>
    </row>
    <row r="111" spans="1:12" ht="63.75" customHeight="1">
      <c r="A111" s="124" t="str">
        <f>'Приложение 2'!A41</f>
        <v>Резервный фонд Администрации Пятинского сельского поселени Ромодановского муниципального района Республики Мордовия</v>
      </c>
      <c r="B111" s="126" t="s">
        <v>80</v>
      </c>
      <c r="C111" s="126" t="s">
        <v>8</v>
      </c>
      <c r="D111" s="126" t="s">
        <v>65</v>
      </c>
      <c r="E111" s="126" t="s">
        <v>82</v>
      </c>
      <c r="F111" s="125"/>
      <c r="G111" s="157"/>
      <c r="H111" s="157"/>
      <c r="I111" s="157"/>
      <c r="J111" s="112">
        <f t="shared" ref="J111:L115" si="35">J112</f>
        <v>5</v>
      </c>
      <c r="K111" s="112">
        <f t="shared" si="35"/>
        <v>5</v>
      </c>
      <c r="L111" s="112">
        <f t="shared" si="35"/>
        <v>5</v>
      </c>
    </row>
    <row r="112" spans="1:12" ht="17.25" customHeight="1">
      <c r="A112" s="124" t="str">
        <f>'Приложение 2'!A42</f>
        <v>Иные бюджетные ассигнования</v>
      </c>
      <c r="B112" s="126" t="s">
        <v>80</v>
      </c>
      <c r="C112" s="126" t="s">
        <v>8</v>
      </c>
      <c r="D112" s="126" t="s">
        <v>65</v>
      </c>
      <c r="E112" s="126" t="s">
        <v>82</v>
      </c>
      <c r="F112" s="125" t="s">
        <v>71</v>
      </c>
      <c r="G112" s="157"/>
      <c r="H112" s="157"/>
      <c r="I112" s="157"/>
      <c r="J112" s="112">
        <f t="shared" si="35"/>
        <v>5</v>
      </c>
      <c r="K112" s="112">
        <f t="shared" si="35"/>
        <v>5</v>
      </c>
      <c r="L112" s="112">
        <f t="shared" si="35"/>
        <v>5</v>
      </c>
    </row>
    <row r="113" spans="1:12" ht="20.25" customHeight="1">
      <c r="A113" s="124" t="str">
        <f>'Приложение 2'!A43</f>
        <v>Резервные средства</v>
      </c>
      <c r="B113" s="126" t="s">
        <v>80</v>
      </c>
      <c r="C113" s="126" t="s">
        <v>8</v>
      </c>
      <c r="D113" s="126" t="s">
        <v>65</v>
      </c>
      <c r="E113" s="126" t="s">
        <v>82</v>
      </c>
      <c r="F113" s="125" t="s">
        <v>73</v>
      </c>
      <c r="G113" s="157"/>
      <c r="H113" s="157"/>
      <c r="I113" s="157"/>
      <c r="J113" s="112">
        <f t="shared" si="35"/>
        <v>5</v>
      </c>
      <c r="K113" s="112">
        <f t="shared" si="35"/>
        <v>5</v>
      </c>
      <c r="L113" s="112">
        <f t="shared" si="35"/>
        <v>5</v>
      </c>
    </row>
    <row r="114" spans="1:12" ht="18.75" customHeight="1">
      <c r="A114" s="124" t="str">
        <f>'Приложение 2'!A9</f>
        <v>Общегосударственные вопросы</v>
      </c>
      <c r="B114" s="126" t="s">
        <v>80</v>
      </c>
      <c r="C114" s="126" t="s">
        <v>8</v>
      </c>
      <c r="D114" s="126" t="s">
        <v>65</v>
      </c>
      <c r="E114" s="126" t="s">
        <v>82</v>
      </c>
      <c r="F114" s="125" t="s">
        <v>73</v>
      </c>
      <c r="G114" s="157" t="s">
        <v>37</v>
      </c>
      <c r="H114" s="157"/>
      <c r="I114" s="157"/>
      <c r="J114" s="112">
        <f t="shared" si="35"/>
        <v>5</v>
      </c>
      <c r="K114" s="112">
        <f t="shared" si="35"/>
        <v>5</v>
      </c>
      <c r="L114" s="112">
        <f t="shared" si="35"/>
        <v>5</v>
      </c>
    </row>
    <row r="115" spans="1:12" ht="21.75" customHeight="1">
      <c r="A115" s="124" t="str">
        <f>'Приложение 2'!A38</f>
        <v xml:space="preserve">Резервные фонды </v>
      </c>
      <c r="B115" s="126" t="s">
        <v>80</v>
      </c>
      <c r="C115" s="126" t="s">
        <v>8</v>
      </c>
      <c r="D115" s="126" t="s">
        <v>65</v>
      </c>
      <c r="E115" s="126" t="s">
        <v>82</v>
      </c>
      <c r="F115" s="125" t="s">
        <v>73</v>
      </c>
      <c r="G115" s="157" t="s">
        <v>37</v>
      </c>
      <c r="H115" s="157" t="s">
        <v>18</v>
      </c>
      <c r="I115" s="157"/>
      <c r="J115" s="112">
        <f t="shared" si="35"/>
        <v>5</v>
      </c>
      <c r="K115" s="112">
        <f t="shared" si="35"/>
        <v>5</v>
      </c>
      <c r="L115" s="112">
        <f t="shared" si="35"/>
        <v>5</v>
      </c>
    </row>
    <row r="116" spans="1:12" ht="69.75" customHeight="1">
      <c r="A116" s="124" t="str">
        <f>A110</f>
        <v>Администрация Пятинского сельского поселения Ромодановского муниципального района Республики Мордовия</v>
      </c>
      <c r="B116" s="126" t="s">
        <v>80</v>
      </c>
      <c r="C116" s="126" t="s">
        <v>8</v>
      </c>
      <c r="D116" s="126" t="s">
        <v>65</v>
      </c>
      <c r="E116" s="126" t="s">
        <v>82</v>
      </c>
      <c r="F116" s="125" t="s">
        <v>73</v>
      </c>
      <c r="G116" s="157" t="s">
        <v>37</v>
      </c>
      <c r="H116" s="157" t="s">
        <v>18</v>
      </c>
      <c r="I116" s="160" t="s">
        <v>154</v>
      </c>
      <c r="J116" s="112">
        <f>'Приложение 2'!J43</f>
        <v>5</v>
      </c>
      <c r="K116" s="112">
        <f>'Приложение 2'!K43</f>
        <v>5</v>
      </c>
      <c r="L116" s="112">
        <f>'Приложение 2'!L43</f>
        <v>5</v>
      </c>
    </row>
    <row r="117" spans="1:12" ht="30.75" customHeight="1">
      <c r="A117" s="124" t="str">
        <f>'Приложение 2'!A47</f>
        <v>Мероприятия,связанные с муниципальном управлением</v>
      </c>
      <c r="B117" s="126" t="s">
        <v>80</v>
      </c>
      <c r="C117" s="126" t="s">
        <v>8</v>
      </c>
      <c r="D117" s="126" t="s">
        <v>65</v>
      </c>
      <c r="E117" s="126" t="s">
        <v>222</v>
      </c>
      <c r="F117" s="125"/>
      <c r="G117" s="157"/>
      <c r="H117" s="157"/>
      <c r="I117" s="160"/>
      <c r="J117" s="112">
        <f>J118</f>
        <v>8.1999999999999993</v>
      </c>
      <c r="K117" s="112"/>
      <c r="L117" s="112"/>
    </row>
    <row r="118" spans="1:12" ht="48.75" customHeight="1">
      <c r="A118" s="124" t="str">
        <f>'Приложение 2'!A48</f>
        <v>Закупка товаров, работ и услуг для  государственных (муниципальных) нужд</v>
      </c>
      <c r="B118" s="126" t="s">
        <v>80</v>
      </c>
      <c r="C118" s="126" t="s">
        <v>8</v>
      </c>
      <c r="D118" s="126" t="s">
        <v>65</v>
      </c>
      <c r="E118" s="126" t="s">
        <v>222</v>
      </c>
      <c r="F118" s="125" t="s">
        <v>69</v>
      </c>
      <c r="G118" s="157"/>
      <c r="H118" s="157"/>
      <c r="I118" s="160"/>
      <c r="J118" s="112">
        <f>J119</f>
        <v>8.1999999999999993</v>
      </c>
      <c r="K118" s="112"/>
      <c r="L118" s="112"/>
    </row>
    <row r="119" spans="1:12" ht="61.5" customHeight="1">
      <c r="A119" s="124" t="str">
        <f>'Приложение 2'!A49</f>
        <v>Иные закупки товаров, работ и услуг для обеспечения государственных (муниципальных) нужд</v>
      </c>
      <c r="B119" s="126" t="s">
        <v>80</v>
      </c>
      <c r="C119" s="126" t="s">
        <v>8</v>
      </c>
      <c r="D119" s="126" t="s">
        <v>65</v>
      </c>
      <c r="E119" s="126" t="s">
        <v>222</v>
      </c>
      <c r="F119" s="125" t="s">
        <v>70</v>
      </c>
      <c r="G119" s="157"/>
      <c r="H119" s="157"/>
      <c r="I119" s="160"/>
      <c r="J119" s="112">
        <f>J120</f>
        <v>8.1999999999999993</v>
      </c>
      <c r="K119" s="112"/>
      <c r="L119" s="112"/>
    </row>
    <row r="120" spans="1:12" ht="18" customHeight="1">
      <c r="A120" s="124" t="str">
        <f>A95</f>
        <v>Общегосударственные вопросы</v>
      </c>
      <c r="B120" s="126" t="s">
        <v>80</v>
      </c>
      <c r="C120" s="126" t="s">
        <v>8</v>
      </c>
      <c r="D120" s="126" t="s">
        <v>65</v>
      </c>
      <c r="E120" s="126" t="s">
        <v>222</v>
      </c>
      <c r="F120" s="125" t="s">
        <v>70</v>
      </c>
      <c r="G120" s="176" t="s">
        <v>37</v>
      </c>
      <c r="H120" s="157"/>
      <c r="I120" s="160"/>
      <c r="J120" s="112">
        <f>J121</f>
        <v>8.1999999999999993</v>
      </c>
      <c r="K120" s="112"/>
      <c r="L120" s="112"/>
    </row>
    <row r="121" spans="1:12" ht="29.25" customHeight="1">
      <c r="A121" s="124" t="str">
        <f>'Приложение 2'!A44</f>
        <v>Другие общегосударственные воросы</v>
      </c>
      <c r="B121" s="126" t="s">
        <v>80</v>
      </c>
      <c r="C121" s="126" t="s">
        <v>8</v>
      </c>
      <c r="D121" s="126" t="s">
        <v>65</v>
      </c>
      <c r="E121" s="126" t="s">
        <v>222</v>
      </c>
      <c r="F121" s="125" t="s">
        <v>70</v>
      </c>
      <c r="G121" s="176" t="s">
        <v>37</v>
      </c>
      <c r="H121" s="176" t="s">
        <v>198</v>
      </c>
      <c r="I121" s="160"/>
      <c r="J121" s="112">
        <f>J122</f>
        <v>8.1999999999999993</v>
      </c>
      <c r="K121" s="112"/>
      <c r="L121" s="112"/>
    </row>
    <row r="122" spans="1:12" ht="69.75" customHeight="1">
      <c r="A122" s="124" t="str">
        <f>A116</f>
        <v>Администрация Пятинского сельского поселения Ромодановского муниципального района Республики Мордовия</v>
      </c>
      <c r="B122" s="126" t="s">
        <v>80</v>
      </c>
      <c r="C122" s="126" t="s">
        <v>8</v>
      </c>
      <c r="D122" s="126" t="s">
        <v>65</v>
      </c>
      <c r="E122" s="126" t="s">
        <v>222</v>
      </c>
      <c r="F122" s="125" t="s">
        <v>70</v>
      </c>
      <c r="G122" s="176" t="s">
        <v>198</v>
      </c>
      <c r="H122" s="176" t="s">
        <v>37</v>
      </c>
      <c r="I122" s="176" t="s">
        <v>154</v>
      </c>
      <c r="J122" s="112">
        <f>'Приложение 2'!J49</f>
        <v>8.1999999999999993</v>
      </c>
      <c r="K122" s="112"/>
      <c r="L122" s="112"/>
    </row>
    <row r="123" spans="1:12" ht="51.75" customHeight="1">
      <c r="A123" s="124" t="str">
        <f>'Приложение 2'!A50</f>
        <v>Оценка недвижимости,признание прав и регулирование отношений по муниципальной собственности</v>
      </c>
      <c r="B123" s="126" t="s">
        <v>80</v>
      </c>
      <c r="C123" s="126" t="s">
        <v>8</v>
      </c>
      <c r="D123" s="126" t="s">
        <v>65</v>
      </c>
      <c r="E123" s="126" t="s">
        <v>200</v>
      </c>
      <c r="F123" s="125"/>
      <c r="G123" s="157"/>
      <c r="H123" s="157"/>
      <c r="I123" s="160"/>
      <c r="J123" s="112">
        <f>J124</f>
        <v>46.6</v>
      </c>
      <c r="K123" s="112"/>
      <c r="L123" s="112"/>
    </row>
    <row r="124" spans="1:12" ht="49.5" customHeight="1">
      <c r="A124" s="124" t="str">
        <f>'Приложение 2'!A51</f>
        <v>Закупка товаров, работ и услуг для  государственных (муниципальных) нужд</v>
      </c>
      <c r="B124" s="126" t="s">
        <v>80</v>
      </c>
      <c r="C124" s="126" t="s">
        <v>8</v>
      </c>
      <c r="D124" s="126" t="s">
        <v>65</v>
      </c>
      <c r="E124" s="126" t="s">
        <v>200</v>
      </c>
      <c r="F124" s="125" t="s">
        <v>69</v>
      </c>
      <c r="G124" s="157"/>
      <c r="H124" s="157"/>
      <c r="I124" s="160"/>
      <c r="J124" s="112">
        <f>J125</f>
        <v>46.6</v>
      </c>
      <c r="K124" s="112"/>
      <c r="L124" s="112"/>
    </row>
    <row r="125" spans="1:12" ht="69.75" customHeight="1">
      <c r="A125" s="124" t="str">
        <f>'Приложение 2'!A52</f>
        <v>Иные закупки товаров, работ и услуг для обеспечения государственных (муниципальных) нужд</v>
      </c>
      <c r="B125" s="126" t="s">
        <v>80</v>
      </c>
      <c r="C125" s="126" t="s">
        <v>8</v>
      </c>
      <c r="D125" s="126" t="s">
        <v>65</v>
      </c>
      <c r="E125" s="126" t="s">
        <v>200</v>
      </c>
      <c r="F125" s="125" t="s">
        <v>70</v>
      </c>
      <c r="G125" s="157"/>
      <c r="H125" s="157"/>
      <c r="I125" s="160"/>
      <c r="J125" s="112">
        <f>J126</f>
        <v>46.6</v>
      </c>
      <c r="K125" s="112"/>
      <c r="L125" s="112"/>
    </row>
    <row r="126" spans="1:12" ht="15.75" customHeight="1">
      <c r="A126" s="124" t="str">
        <f>'Приложение 2'!A9</f>
        <v>Общегосударственные вопросы</v>
      </c>
      <c r="B126" s="126" t="s">
        <v>80</v>
      </c>
      <c r="C126" s="126" t="s">
        <v>8</v>
      </c>
      <c r="D126" s="126" t="s">
        <v>65</v>
      </c>
      <c r="E126" s="126" t="s">
        <v>200</v>
      </c>
      <c r="F126" s="125" t="s">
        <v>70</v>
      </c>
      <c r="G126" s="168" t="s">
        <v>37</v>
      </c>
      <c r="H126" s="157"/>
      <c r="I126" s="160"/>
      <c r="J126" s="112">
        <f>J127</f>
        <v>46.6</v>
      </c>
      <c r="K126" s="112"/>
      <c r="L126" s="112"/>
    </row>
    <row r="127" spans="1:12" ht="33.75" customHeight="1">
      <c r="A127" s="124" t="str">
        <f>'Приложение 2'!A44</f>
        <v>Другие общегосударственные воросы</v>
      </c>
      <c r="B127" s="126" t="s">
        <v>80</v>
      </c>
      <c r="C127" s="126" t="s">
        <v>8</v>
      </c>
      <c r="D127" s="126" t="s">
        <v>65</v>
      </c>
      <c r="E127" s="126" t="s">
        <v>200</v>
      </c>
      <c r="F127" s="125" t="s">
        <v>70</v>
      </c>
      <c r="G127" s="168" t="s">
        <v>37</v>
      </c>
      <c r="H127" s="168" t="s">
        <v>198</v>
      </c>
      <c r="I127" s="160"/>
      <c r="J127" s="112">
        <f>J128</f>
        <v>46.6</v>
      </c>
      <c r="K127" s="112"/>
      <c r="L127" s="112"/>
    </row>
    <row r="128" spans="1:12" ht="69.75" customHeight="1">
      <c r="A128" s="124" t="str">
        <f>A116</f>
        <v>Администрация Пятинского сельского поселения Ромодановского муниципального района Республики Мордовия</v>
      </c>
      <c r="B128" s="126" t="s">
        <v>80</v>
      </c>
      <c r="C128" s="126" t="s">
        <v>8</v>
      </c>
      <c r="D128" s="126" t="s">
        <v>65</v>
      </c>
      <c r="E128" s="126" t="s">
        <v>200</v>
      </c>
      <c r="F128" s="125" t="s">
        <v>70</v>
      </c>
      <c r="G128" s="168" t="s">
        <v>37</v>
      </c>
      <c r="H128" s="168" t="s">
        <v>198</v>
      </c>
      <c r="I128" s="168" t="s">
        <v>154</v>
      </c>
      <c r="J128" s="112">
        <f>'Приложение 2'!J52</f>
        <v>46.6</v>
      </c>
      <c r="K128" s="112"/>
      <c r="L128" s="112"/>
    </row>
    <row r="129" spans="1:12" ht="59.25" customHeight="1">
      <c r="A129" s="124" t="str">
        <f>'Приложение 2'!A81</f>
        <v>Мероприятия по укреплению общественного порядка и обеспечению общественной безопастности</v>
      </c>
      <c r="B129" s="126" t="s">
        <v>80</v>
      </c>
      <c r="C129" s="126" t="s">
        <v>8</v>
      </c>
      <c r="D129" s="126" t="s">
        <v>65</v>
      </c>
      <c r="E129" s="126" t="s">
        <v>193</v>
      </c>
      <c r="F129" s="125"/>
      <c r="G129" s="157"/>
      <c r="H129" s="157"/>
      <c r="I129" s="160"/>
      <c r="J129" s="112">
        <f>J130</f>
        <v>20</v>
      </c>
      <c r="K129" s="112"/>
      <c r="L129" s="112"/>
    </row>
    <row r="130" spans="1:12" ht="45" customHeight="1">
      <c r="A130" s="124" t="str">
        <f>'Приложение 2'!A82</f>
        <v>Взнос на капитальный ремонт общего имущества в многоквартирном доме</v>
      </c>
      <c r="B130" s="126" t="s">
        <v>80</v>
      </c>
      <c r="C130" s="126" t="s">
        <v>8</v>
      </c>
      <c r="D130" s="126" t="s">
        <v>65</v>
      </c>
      <c r="E130" s="126" t="s">
        <v>192</v>
      </c>
      <c r="F130" s="125"/>
      <c r="G130" s="157"/>
      <c r="H130" s="157"/>
      <c r="I130" s="160"/>
      <c r="J130" s="112">
        <f t="shared" ref="J130:J134" si="36">J131</f>
        <v>20</v>
      </c>
      <c r="K130" s="112"/>
      <c r="L130" s="112"/>
    </row>
    <row r="131" spans="1:12" ht="45" customHeight="1">
      <c r="A131" s="124" t="str">
        <f>'Приложение 2'!A83</f>
        <v>Закупки товаров, работ и услуг для  государственных (муниципальных) нужд</v>
      </c>
      <c r="B131" s="126" t="s">
        <v>80</v>
      </c>
      <c r="C131" s="126" t="s">
        <v>8</v>
      </c>
      <c r="D131" s="126" t="s">
        <v>65</v>
      </c>
      <c r="E131" s="126" t="s">
        <v>192</v>
      </c>
      <c r="F131" s="125" t="s">
        <v>69</v>
      </c>
      <c r="G131" s="157"/>
      <c r="H131" s="157"/>
      <c r="I131" s="160"/>
      <c r="J131" s="112">
        <f t="shared" si="36"/>
        <v>20</v>
      </c>
      <c r="K131" s="112"/>
      <c r="L131" s="112"/>
    </row>
    <row r="132" spans="1:12" ht="69.75" customHeight="1">
      <c r="A132" s="124" t="str">
        <f>'Приложение 2'!A84</f>
        <v>Иные закупка товаров, работ и услуг для обеспечения государственных (муниципальных) нужд</v>
      </c>
      <c r="B132" s="126" t="s">
        <v>80</v>
      </c>
      <c r="C132" s="126" t="s">
        <v>8</v>
      </c>
      <c r="D132" s="126" t="s">
        <v>65</v>
      </c>
      <c r="E132" s="126" t="s">
        <v>192</v>
      </c>
      <c r="F132" s="125" t="s">
        <v>70</v>
      </c>
      <c r="G132" s="157"/>
      <c r="H132" s="157"/>
      <c r="I132" s="160"/>
      <c r="J132" s="112">
        <f t="shared" si="36"/>
        <v>20</v>
      </c>
      <c r="K132" s="112"/>
      <c r="L132" s="112"/>
    </row>
    <row r="133" spans="1:12" ht="15.75" customHeight="1">
      <c r="A133" s="124" t="str">
        <f>'Приложение 2'!A78</f>
        <v>Жилищное хозяйство</v>
      </c>
      <c r="B133" s="126" t="s">
        <v>80</v>
      </c>
      <c r="C133" s="126" t="s">
        <v>8</v>
      </c>
      <c r="D133" s="126" t="s">
        <v>65</v>
      </c>
      <c r="E133" s="126" t="s">
        <v>192</v>
      </c>
      <c r="F133" s="125" t="s">
        <v>70</v>
      </c>
      <c r="G133" s="168" t="s">
        <v>51</v>
      </c>
      <c r="H133" s="157"/>
      <c r="I133" s="160"/>
      <c r="J133" s="112">
        <f t="shared" si="36"/>
        <v>20</v>
      </c>
      <c r="K133" s="112"/>
      <c r="L133" s="112"/>
    </row>
    <row r="134" spans="1:12" ht="16.5" customHeight="1">
      <c r="A134" s="124" t="str">
        <f>'Приложение 2'!A77</f>
        <v>Жилищно-коммунальное хозяйство</v>
      </c>
      <c r="B134" s="126" t="s">
        <v>80</v>
      </c>
      <c r="C134" s="126" t="s">
        <v>8</v>
      </c>
      <c r="D134" s="126" t="s">
        <v>65</v>
      </c>
      <c r="E134" s="126" t="s">
        <v>192</v>
      </c>
      <c r="F134" s="125" t="s">
        <v>70</v>
      </c>
      <c r="G134" s="168" t="s">
        <v>51</v>
      </c>
      <c r="H134" s="168" t="s">
        <v>55</v>
      </c>
      <c r="I134" s="160"/>
      <c r="J134" s="112">
        <f t="shared" si="36"/>
        <v>20</v>
      </c>
      <c r="K134" s="112"/>
      <c r="L134" s="112"/>
    </row>
    <row r="135" spans="1:12" ht="69.75" customHeight="1">
      <c r="A135" s="124" t="str">
        <f>A116</f>
        <v>Администрация Пятинского сельского поселения Ромодановского муниципального района Республики Мордовия</v>
      </c>
      <c r="B135" s="126" t="s">
        <v>80</v>
      </c>
      <c r="C135" s="126" t="s">
        <v>8</v>
      </c>
      <c r="D135" s="126" t="s">
        <v>65</v>
      </c>
      <c r="E135" s="126" t="s">
        <v>192</v>
      </c>
      <c r="F135" s="125" t="s">
        <v>70</v>
      </c>
      <c r="G135" s="168" t="s">
        <v>51</v>
      </c>
      <c r="H135" s="168" t="s">
        <v>55</v>
      </c>
      <c r="I135" s="164" t="s">
        <v>154</v>
      </c>
      <c r="J135" s="112">
        <f>'Приложение 2'!J84</f>
        <v>20</v>
      </c>
      <c r="K135" s="112"/>
      <c r="L135" s="112"/>
    </row>
    <row r="136" spans="1:12" ht="31.5" customHeight="1">
      <c r="A136" s="124" t="str">
        <f>'Приложение 2'!A74</f>
        <v>Мероприятия по землеустройству и землепользованию</v>
      </c>
      <c r="B136" s="126" t="s">
        <v>80</v>
      </c>
      <c r="C136" s="126" t="s">
        <v>8</v>
      </c>
      <c r="D136" s="126" t="s">
        <v>65</v>
      </c>
      <c r="E136" s="126" t="s">
        <v>212</v>
      </c>
      <c r="F136" s="125"/>
      <c r="G136" s="168"/>
      <c r="H136" s="168"/>
      <c r="I136" s="164"/>
      <c r="J136" s="112">
        <f>J137</f>
        <v>10</v>
      </c>
      <c r="K136" s="112"/>
      <c r="L136" s="112"/>
    </row>
    <row r="137" spans="1:12" ht="49.5" customHeight="1">
      <c r="A137" s="124" t="str">
        <f>'Приложение 2'!A75</f>
        <v>Закупки товаров, работ и услуг для  государственных (муниципальных) нужд</v>
      </c>
      <c r="B137" s="126" t="s">
        <v>80</v>
      </c>
      <c r="C137" s="126" t="s">
        <v>8</v>
      </c>
      <c r="D137" s="126" t="s">
        <v>65</v>
      </c>
      <c r="E137" s="126" t="s">
        <v>212</v>
      </c>
      <c r="F137" s="125" t="s">
        <v>69</v>
      </c>
      <c r="G137" s="168"/>
      <c r="H137" s="168"/>
      <c r="I137" s="164"/>
      <c r="J137" s="112">
        <f>J138</f>
        <v>10</v>
      </c>
      <c r="K137" s="112"/>
      <c r="L137" s="112"/>
    </row>
    <row r="138" spans="1:12" ht="69.75" customHeight="1">
      <c r="A138" s="124" t="str">
        <f>'Приложение 2'!A76</f>
        <v>Иные закупка товаров, работ и услуг для обеспечения государственных (муниципальных) нужд</v>
      </c>
      <c r="B138" s="126" t="s">
        <v>80</v>
      </c>
      <c r="C138" s="126" t="s">
        <v>8</v>
      </c>
      <c r="D138" s="126" t="s">
        <v>65</v>
      </c>
      <c r="E138" s="126" t="s">
        <v>212</v>
      </c>
      <c r="F138" s="125" t="s">
        <v>70</v>
      </c>
      <c r="G138" s="168"/>
      <c r="H138" s="168"/>
      <c r="I138" s="164"/>
      <c r="J138" s="112">
        <f>J139</f>
        <v>10</v>
      </c>
      <c r="K138" s="112"/>
      <c r="L138" s="112"/>
    </row>
    <row r="139" spans="1:12" ht="18" customHeight="1">
      <c r="A139" s="124" t="str">
        <f>'Приложение 2'!A63</f>
        <v>Национальная экономика</v>
      </c>
      <c r="B139" s="126" t="s">
        <v>80</v>
      </c>
      <c r="C139" s="126" t="s">
        <v>8</v>
      </c>
      <c r="D139" s="126" t="s">
        <v>65</v>
      </c>
      <c r="E139" s="126" t="s">
        <v>212</v>
      </c>
      <c r="F139" s="125" t="s">
        <v>70</v>
      </c>
      <c r="G139" s="172" t="s">
        <v>45</v>
      </c>
      <c r="H139" s="168"/>
      <c r="I139" s="164"/>
      <c r="J139" s="112">
        <f>J140</f>
        <v>10</v>
      </c>
      <c r="K139" s="112"/>
      <c r="L139" s="112"/>
    </row>
    <row r="140" spans="1:12" ht="31.5" customHeight="1">
      <c r="A140" s="124" t="str">
        <f>'Приложение 2'!A71</f>
        <v>Другие вопросы в области национальной экономикм</v>
      </c>
      <c r="B140" s="126" t="s">
        <v>80</v>
      </c>
      <c r="C140" s="126" t="s">
        <v>8</v>
      </c>
      <c r="D140" s="126" t="s">
        <v>65</v>
      </c>
      <c r="E140" s="126" t="s">
        <v>212</v>
      </c>
      <c r="F140" s="125" t="s">
        <v>70</v>
      </c>
      <c r="G140" s="172" t="s">
        <v>45</v>
      </c>
      <c r="H140" s="172" t="s">
        <v>20</v>
      </c>
      <c r="I140" s="164"/>
      <c r="J140" s="112">
        <f>J141</f>
        <v>10</v>
      </c>
      <c r="K140" s="112"/>
      <c r="L140" s="112"/>
    </row>
    <row r="141" spans="1:12" ht="69.75" customHeight="1">
      <c r="A141" s="124" t="str">
        <f>A135</f>
        <v>Администрация Пятинского сельского поселения Ромодановского муниципального района Республики Мордовия</v>
      </c>
      <c r="B141" s="126" t="s">
        <v>80</v>
      </c>
      <c r="C141" s="126" t="s">
        <v>8</v>
      </c>
      <c r="D141" s="126" t="s">
        <v>65</v>
      </c>
      <c r="E141" s="126" t="s">
        <v>212</v>
      </c>
      <c r="F141" s="125" t="s">
        <v>70</v>
      </c>
      <c r="G141" s="172" t="s">
        <v>45</v>
      </c>
      <c r="H141" s="172" t="s">
        <v>20</v>
      </c>
      <c r="I141" s="172" t="s">
        <v>154</v>
      </c>
      <c r="J141" s="112">
        <f>'Приложение 2'!J76</f>
        <v>10</v>
      </c>
      <c r="K141" s="112"/>
      <c r="L141" s="112"/>
    </row>
    <row r="142" spans="1:12" ht="195">
      <c r="A142" s="117" t="s">
        <v>34</v>
      </c>
      <c r="B142" s="120">
        <v>89</v>
      </c>
      <c r="C142" s="120">
        <v>1</v>
      </c>
      <c r="D142" s="120" t="s">
        <v>65</v>
      </c>
      <c r="E142" s="120" t="s">
        <v>79</v>
      </c>
      <c r="F142" s="118"/>
      <c r="G142" s="113"/>
      <c r="H142" s="113"/>
      <c r="I142" s="113"/>
      <c r="J142" s="112">
        <f t="shared" ref="J142:L146" si="37">J143</f>
        <v>0.3</v>
      </c>
      <c r="K142" s="112">
        <f t="shared" si="37"/>
        <v>0.3</v>
      </c>
      <c r="L142" s="112">
        <f t="shared" si="37"/>
        <v>0.3</v>
      </c>
    </row>
    <row r="143" spans="1:12" ht="51" customHeight="1">
      <c r="A143" s="124" t="s">
        <v>205</v>
      </c>
      <c r="B143" s="120">
        <v>89</v>
      </c>
      <c r="C143" s="120">
        <v>1</v>
      </c>
      <c r="D143" s="120" t="s">
        <v>65</v>
      </c>
      <c r="E143" s="120" t="s">
        <v>79</v>
      </c>
      <c r="F143" s="118" t="s">
        <v>69</v>
      </c>
      <c r="G143" s="113"/>
      <c r="H143" s="113"/>
      <c r="I143" s="113"/>
      <c r="J143" s="112">
        <f t="shared" si="37"/>
        <v>0.3</v>
      </c>
      <c r="K143" s="112">
        <f t="shared" ref="K143:K146" si="38">K144</f>
        <v>0.3</v>
      </c>
      <c r="L143" s="112">
        <f t="shared" ref="L143:L146" si="39">L144</f>
        <v>0.3</v>
      </c>
    </row>
    <row r="144" spans="1:12" ht="60">
      <c r="A144" s="117" t="s">
        <v>46</v>
      </c>
      <c r="B144" s="120">
        <v>89</v>
      </c>
      <c r="C144" s="120">
        <v>1</v>
      </c>
      <c r="D144" s="120" t="s">
        <v>65</v>
      </c>
      <c r="E144" s="120" t="s">
        <v>79</v>
      </c>
      <c r="F144" s="118" t="s">
        <v>70</v>
      </c>
      <c r="G144" s="113"/>
      <c r="H144" s="113"/>
      <c r="I144" s="113"/>
      <c r="J144" s="112">
        <f t="shared" si="37"/>
        <v>0.3</v>
      </c>
      <c r="K144" s="112">
        <f t="shared" si="38"/>
        <v>0.3</v>
      </c>
      <c r="L144" s="112">
        <f t="shared" si="39"/>
        <v>0.3</v>
      </c>
    </row>
    <row r="145" spans="1:12" ht="15">
      <c r="A145" s="124" t="s">
        <v>36</v>
      </c>
      <c r="B145" s="120">
        <v>89</v>
      </c>
      <c r="C145" s="120">
        <v>1</v>
      </c>
      <c r="D145" s="120" t="s">
        <v>65</v>
      </c>
      <c r="E145" s="120" t="s">
        <v>79</v>
      </c>
      <c r="F145" s="118" t="s">
        <v>70</v>
      </c>
      <c r="G145" s="115" t="s">
        <v>37</v>
      </c>
      <c r="H145" s="115"/>
      <c r="I145" s="115"/>
      <c r="J145" s="112">
        <f t="shared" si="37"/>
        <v>0.3</v>
      </c>
      <c r="K145" s="112">
        <f t="shared" si="38"/>
        <v>0.3</v>
      </c>
      <c r="L145" s="112">
        <f t="shared" si="39"/>
        <v>0.3</v>
      </c>
    </row>
    <row r="146" spans="1:12" ht="89.25" customHeight="1">
      <c r="A146" s="33" t="s">
        <v>44</v>
      </c>
      <c r="B146" s="120">
        <v>89</v>
      </c>
      <c r="C146" s="120">
        <v>1</v>
      </c>
      <c r="D146" s="120" t="s">
        <v>65</v>
      </c>
      <c r="E146" s="120" t="s">
        <v>79</v>
      </c>
      <c r="F146" s="118" t="s">
        <v>70</v>
      </c>
      <c r="G146" s="115" t="s">
        <v>37</v>
      </c>
      <c r="H146" s="115" t="s">
        <v>45</v>
      </c>
      <c r="I146" s="115"/>
      <c r="J146" s="112">
        <f t="shared" si="37"/>
        <v>0.3</v>
      </c>
      <c r="K146" s="112">
        <f t="shared" si="38"/>
        <v>0.3</v>
      </c>
      <c r="L146" s="112">
        <f t="shared" si="39"/>
        <v>0.3</v>
      </c>
    </row>
    <row r="147" spans="1:12" ht="60">
      <c r="A147" s="124" t="s">
        <v>174</v>
      </c>
      <c r="B147" s="120">
        <v>89</v>
      </c>
      <c r="C147" s="120">
        <v>1</v>
      </c>
      <c r="D147" s="120" t="s">
        <v>65</v>
      </c>
      <c r="E147" s="120" t="s">
        <v>79</v>
      </c>
      <c r="F147" s="118" t="s">
        <v>70</v>
      </c>
      <c r="G147" s="115" t="s">
        <v>37</v>
      </c>
      <c r="H147" s="115" t="s">
        <v>45</v>
      </c>
      <c r="I147" s="142" t="s">
        <v>154</v>
      </c>
      <c r="J147" s="112">
        <f>'Приложение 2'!J37</f>
        <v>0.3</v>
      </c>
      <c r="K147" s="112">
        <f>'Приложение 2'!K37</f>
        <v>0.3</v>
      </c>
      <c r="L147" s="112">
        <f>'Приложение 2'!L37</f>
        <v>0.3</v>
      </c>
    </row>
  </sheetData>
  <autoFilter ref="A1:L147">
    <filterColumn colId="5"/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G39"/>
  <sheetViews>
    <sheetView view="pageBreakPreview" zoomScale="60" zoomScaleNormal="55" workbookViewId="0">
      <selection activeCell="A2" sqref="A2"/>
    </sheetView>
  </sheetViews>
  <sheetFormatPr defaultRowHeight="12.75"/>
  <cols>
    <col min="1" max="1" width="58.6640625" style="55" customWidth="1"/>
    <col min="2" max="2" width="125" style="55" customWidth="1"/>
    <col min="3" max="3" width="27" style="55" customWidth="1"/>
    <col min="4" max="4" width="30.83203125" style="55" customWidth="1"/>
    <col min="5" max="5" width="27.5" style="55" customWidth="1"/>
    <col min="6" max="6" width="41.83203125" style="56" customWidth="1"/>
    <col min="7" max="7" width="23.6640625" style="55" customWidth="1"/>
    <col min="8" max="8" width="19.5" style="55" customWidth="1"/>
    <col min="9" max="9" width="25.5" style="55" customWidth="1"/>
    <col min="10" max="16384" width="9.33203125" style="55"/>
  </cols>
  <sheetData>
    <row r="1" spans="1:7" ht="16.5" customHeight="1">
      <c r="B1" s="105"/>
      <c r="C1" s="188" t="s">
        <v>197</v>
      </c>
      <c r="D1" s="188"/>
      <c r="E1" s="188"/>
      <c r="F1" s="54"/>
    </row>
    <row r="2" spans="1:7" ht="173.25" customHeight="1">
      <c r="A2" s="104"/>
      <c r="B2" s="103"/>
      <c r="C2" s="187" t="s">
        <v>229</v>
      </c>
      <c r="D2" s="187"/>
      <c r="E2" s="187"/>
      <c r="F2" s="52"/>
      <c r="G2" s="52"/>
    </row>
    <row r="3" spans="1:7" ht="13.15" customHeight="1">
      <c r="A3" s="186" t="s">
        <v>167</v>
      </c>
      <c r="B3" s="186"/>
      <c r="C3" s="186"/>
      <c r="D3" s="186"/>
      <c r="E3" s="186"/>
    </row>
    <row r="4" spans="1:7" ht="13.15" customHeight="1">
      <c r="A4" s="186"/>
      <c r="B4" s="186"/>
      <c r="C4" s="186"/>
      <c r="D4" s="186"/>
      <c r="E4" s="186"/>
    </row>
    <row r="5" spans="1:7" ht="83.25" customHeight="1">
      <c r="A5" s="186"/>
      <c r="B5" s="186"/>
      <c r="C5" s="186"/>
      <c r="D5" s="186"/>
      <c r="E5" s="186"/>
      <c r="F5" s="102"/>
    </row>
    <row r="6" spans="1:7" ht="23.25" customHeight="1">
      <c r="A6" s="101"/>
      <c r="B6" s="101"/>
      <c r="C6" s="100"/>
    </row>
    <row r="7" spans="1:7" ht="37.15" customHeight="1">
      <c r="A7" s="189" t="s">
        <v>23</v>
      </c>
      <c r="B7" s="190" t="s">
        <v>24</v>
      </c>
      <c r="C7" s="191" t="s">
        <v>25</v>
      </c>
      <c r="D7" s="191"/>
      <c r="E7" s="191"/>
    </row>
    <row r="8" spans="1:7" s="61" customFormat="1" ht="138.6" customHeight="1">
      <c r="A8" s="189"/>
      <c r="B8" s="190"/>
      <c r="C8" s="53" t="s">
        <v>26</v>
      </c>
      <c r="D8" s="53" t="s">
        <v>27</v>
      </c>
      <c r="E8" s="53" t="s">
        <v>28</v>
      </c>
      <c r="F8" s="62"/>
    </row>
    <row r="9" spans="1:7" s="77" customFormat="1" ht="28.15" customHeight="1">
      <c r="A9" s="99" t="s">
        <v>8</v>
      </c>
      <c r="B9" s="98" t="s">
        <v>9</v>
      </c>
      <c r="C9" s="97">
        <v>3</v>
      </c>
      <c r="D9" s="97">
        <v>4</v>
      </c>
      <c r="E9" s="97">
        <v>5</v>
      </c>
      <c r="F9" s="78"/>
    </row>
    <row r="10" spans="1:7" s="77" customFormat="1" ht="44.45" customHeight="1">
      <c r="A10" s="94" t="s">
        <v>87</v>
      </c>
      <c r="B10" s="106" t="s">
        <v>118</v>
      </c>
      <c r="C10" s="96">
        <f>C11+C22+C14+C18</f>
        <v>2796.9999999999995</v>
      </c>
      <c r="D10" s="96">
        <f>D11+D22+D14+D18</f>
        <v>0</v>
      </c>
      <c r="E10" s="96">
        <f>E11+E22+E14+E18</f>
        <v>0</v>
      </c>
      <c r="F10" s="78"/>
    </row>
    <row r="11" spans="1:7" s="77" customFormat="1" ht="55.5" customHeight="1">
      <c r="A11" s="94" t="s">
        <v>117</v>
      </c>
      <c r="B11" s="95" t="s">
        <v>86</v>
      </c>
      <c r="C11" s="89">
        <f t="shared" ref="C11:E12" si="0">SUM(C12)</f>
        <v>0</v>
      </c>
      <c r="D11" s="88">
        <f t="shared" si="0"/>
        <v>0</v>
      </c>
      <c r="E11" s="88">
        <f t="shared" si="0"/>
        <v>0</v>
      </c>
      <c r="F11" s="78"/>
    </row>
    <row r="12" spans="1:7" s="77" customFormat="1" ht="52.5" customHeight="1">
      <c r="A12" s="94" t="s">
        <v>116</v>
      </c>
      <c r="B12" s="93" t="s">
        <v>184</v>
      </c>
      <c r="C12" s="89">
        <f t="shared" si="0"/>
        <v>0</v>
      </c>
      <c r="D12" s="88">
        <f t="shared" si="0"/>
        <v>0</v>
      </c>
      <c r="E12" s="88">
        <f t="shared" si="0"/>
        <v>0</v>
      </c>
      <c r="F12" s="78"/>
    </row>
    <row r="13" spans="1:7" s="77" customFormat="1" ht="52.5" customHeight="1">
      <c r="A13" s="94" t="s">
        <v>115</v>
      </c>
      <c r="B13" s="93" t="s">
        <v>183</v>
      </c>
      <c r="C13" s="89">
        <v>0</v>
      </c>
      <c r="D13" s="71">
        <v>0</v>
      </c>
      <c r="E13" s="71">
        <v>0</v>
      </c>
      <c r="F13" s="78"/>
    </row>
    <row r="14" spans="1:7" s="77" customFormat="1" ht="54" customHeight="1">
      <c r="A14" s="75" t="s">
        <v>114</v>
      </c>
      <c r="B14" s="92" t="s">
        <v>113</v>
      </c>
      <c r="C14" s="89">
        <f t="shared" ref="C14:E15" si="1">C15</f>
        <v>0</v>
      </c>
      <c r="D14" s="88">
        <f t="shared" si="1"/>
        <v>0</v>
      </c>
      <c r="E14" s="88">
        <f t="shared" si="1"/>
        <v>0</v>
      </c>
      <c r="F14" s="78"/>
    </row>
    <row r="15" spans="1:7" s="77" customFormat="1" ht="57" customHeight="1">
      <c r="A15" s="75" t="s">
        <v>112</v>
      </c>
      <c r="B15" s="92" t="s">
        <v>111</v>
      </c>
      <c r="C15" s="89">
        <f t="shared" si="1"/>
        <v>0</v>
      </c>
      <c r="D15" s="88">
        <f t="shared" si="1"/>
        <v>0</v>
      </c>
      <c r="E15" s="88">
        <f t="shared" si="1"/>
        <v>0</v>
      </c>
      <c r="F15" s="78"/>
    </row>
    <row r="16" spans="1:7" s="77" customFormat="1" ht="82.9" customHeight="1">
      <c r="A16" s="91" t="s">
        <v>110</v>
      </c>
      <c r="B16" s="90" t="s">
        <v>109</v>
      </c>
      <c r="C16" s="89">
        <f>SUM(C17)</f>
        <v>0</v>
      </c>
      <c r="D16" s="88">
        <f>SUM(D17)</f>
        <v>0</v>
      </c>
      <c r="E16" s="88">
        <f>SUM(E17)</f>
        <v>0</v>
      </c>
      <c r="F16" s="78"/>
    </row>
    <row r="17" spans="1:6" s="77" customFormat="1" ht="77.45" customHeight="1">
      <c r="A17" s="75" t="s">
        <v>108</v>
      </c>
      <c r="B17" s="87" t="s">
        <v>107</v>
      </c>
      <c r="C17" s="86">
        <v>0</v>
      </c>
      <c r="D17" s="86">
        <v>0</v>
      </c>
      <c r="E17" s="86">
        <v>0</v>
      </c>
      <c r="F17" s="78"/>
    </row>
    <row r="18" spans="1:6" s="77" customFormat="1" ht="48" customHeight="1">
      <c r="A18" s="82" t="s">
        <v>106</v>
      </c>
      <c r="B18" s="84" t="s">
        <v>105</v>
      </c>
      <c r="C18" s="83">
        <f t="shared" ref="C18:E20" si="2">C19</f>
        <v>0</v>
      </c>
      <c r="D18" s="71">
        <f t="shared" si="2"/>
        <v>0</v>
      </c>
      <c r="E18" s="71">
        <f t="shared" si="2"/>
        <v>0</v>
      </c>
      <c r="F18" s="78"/>
    </row>
    <row r="19" spans="1:6" s="77" customFormat="1" ht="57.6" customHeight="1">
      <c r="A19" s="82" t="s">
        <v>104</v>
      </c>
      <c r="B19" s="84" t="s">
        <v>103</v>
      </c>
      <c r="C19" s="83">
        <f t="shared" si="2"/>
        <v>0</v>
      </c>
      <c r="D19" s="71">
        <f t="shared" si="2"/>
        <v>0</v>
      </c>
      <c r="E19" s="71">
        <f t="shared" si="2"/>
        <v>0</v>
      </c>
      <c r="F19" s="78"/>
    </row>
    <row r="20" spans="1:6" s="77" customFormat="1" ht="77.45" customHeight="1">
      <c r="A20" s="85" t="s">
        <v>102</v>
      </c>
      <c r="B20" s="84" t="s">
        <v>101</v>
      </c>
      <c r="C20" s="83">
        <f t="shared" si="2"/>
        <v>0</v>
      </c>
      <c r="D20" s="71">
        <f t="shared" si="2"/>
        <v>0</v>
      </c>
      <c r="E20" s="71">
        <f t="shared" si="2"/>
        <v>0</v>
      </c>
      <c r="F20" s="78"/>
    </row>
    <row r="21" spans="1:6" s="77" customFormat="1" ht="101.45" customHeight="1">
      <c r="A21" s="85" t="s">
        <v>100</v>
      </c>
      <c r="B21" s="84" t="s">
        <v>182</v>
      </c>
      <c r="C21" s="83">
        <v>0</v>
      </c>
      <c r="D21" s="71">
        <v>0</v>
      </c>
      <c r="E21" s="71">
        <v>0</v>
      </c>
      <c r="F21" s="78"/>
    </row>
    <row r="22" spans="1:6" s="77" customFormat="1" ht="52.9" customHeight="1">
      <c r="A22" s="82" t="s">
        <v>99</v>
      </c>
      <c r="B22" s="81" t="s">
        <v>98</v>
      </c>
      <c r="C22" s="80">
        <f>C25+C26</f>
        <v>2796.9999999999995</v>
      </c>
      <c r="D22" s="79">
        <f>D25+D26</f>
        <v>0</v>
      </c>
      <c r="E22" s="79">
        <f>E25+E26</f>
        <v>0</v>
      </c>
      <c r="F22" s="78"/>
    </row>
    <row r="23" spans="1:6" s="69" customFormat="1" ht="40.15" customHeight="1">
      <c r="A23" s="73" t="s">
        <v>97</v>
      </c>
      <c r="B23" s="76" t="s">
        <v>96</v>
      </c>
      <c r="C23" s="71">
        <f t="shared" ref="C23:E24" si="3">SUM(C24)</f>
        <v>-2086.6</v>
      </c>
      <c r="D23" s="71">
        <f t="shared" si="3"/>
        <v>-1495.8000000000002</v>
      </c>
      <c r="E23" s="71">
        <f t="shared" si="3"/>
        <v>-1529.2</v>
      </c>
      <c r="F23" s="70"/>
    </row>
    <row r="24" spans="1:6" s="61" customFormat="1" ht="46.15" customHeight="1">
      <c r="A24" s="75" t="s">
        <v>95</v>
      </c>
      <c r="B24" s="74" t="s">
        <v>94</v>
      </c>
      <c r="C24" s="57">
        <f t="shared" si="3"/>
        <v>-2086.6</v>
      </c>
      <c r="D24" s="57">
        <f t="shared" si="3"/>
        <v>-1495.8000000000002</v>
      </c>
      <c r="E24" s="57">
        <f t="shared" si="3"/>
        <v>-1529.2</v>
      </c>
      <c r="F24" s="62"/>
    </row>
    <row r="25" spans="1:6" s="61" customFormat="1" ht="58.15" customHeight="1">
      <c r="A25" s="75" t="s">
        <v>169</v>
      </c>
      <c r="B25" s="74" t="s">
        <v>168</v>
      </c>
      <c r="C25" s="57">
        <f>-'Приложение 1'!C11-C30</f>
        <v>-2086.6</v>
      </c>
      <c r="D25" s="57">
        <f>-'Приложение 1'!D11-D30</f>
        <v>-1495.8000000000002</v>
      </c>
      <c r="E25" s="57">
        <f>-'Приложение 1'!E11-E30</f>
        <v>-1529.2</v>
      </c>
      <c r="F25" s="62"/>
    </row>
    <row r="26" spans="1:6" s="69" customFormat="1" ht="43.15" customHeight="1">
      <c r="A26" s="73" t="s">
        <v>93</v>
      </c>
      <c r="B26" s="72" t="s">
        <v>92</v>
      </c>
      <c r="C26" s="71">
        <f t="shared" ref="C26:E27" si="4">SUM(C27)</f>
        <v>4883.5999999999995</v>
      </c>
      <c r="D26" s="71">
        <f t="shared" si="4"/>
        <v>1495.8</v>
      </c>
      <c r="E26" s="71">
        <f t="shared" si="4"/>
        <v>1529.2</v>
      </c>
      <c r="F26" s="70"/>
    </row>
    <row r="27" spans="1:6" s="61" customFormat="1" ht="47.45" customHeight="1">
      <c r="A27" s="68" t="s">
        <v>91</v>
      </c>
      <c r="B27" s="67" t="s">
        <v>90</v>
      </c>
      <c r="C27" s="57">
        <f t="shared" si="4"/>
        <v>4883.5999999999995</v>
      </c>
      <c r="D27" s="57">
        <f t="shared" si="4"/>
        <v>1495.8</v>
      </c>
      <c r="E27" s="57">
        <f t="shared" si="4"/>
        <v>1529.2</v>
      </c>
      <c r="F27" s="62"/>
    </row>
    <row r="28" spans="1:6" s="61" customFormat="1" ht="56.45" customHeight="1">
      <c r="A28" s="66" t="s">
        <v>89</v>
      </c>
      <c r="B28" s="65" t="s">
        <v>88</v>
      </c>
      <c r="C28" s="57">
        <f>-C17+'Приложение 2'!J7</f>
        <v>4883.5999999999995</v>
      </c>
      <c r="D28" s="57">
        <f>-D17+'Приложение 2'!K7</f>
        <v>1495.8</v>
      </c>
      <c r="E28" s="57">
        <f>-E17+'Приложение 2'!L7</f>
        <v>1529.2</v>
      </c>
      <c r="F28" s="62"/>
    </row>
    <row r="29" spans="1:6" s="61" customFormat="1" ht="84" customHeight="1">
      <c r="A29" s="64" t="s">
        <v>87</v>
      </c>
      <c r="B29" s="63" t="s">
        <v>181</v>
      </c>
      <c r="C29" s="57"/>
      <c r="D29" s="57"/>
      <c r="E29" s="57"/>
      <c r="F29" s="62"/>
    </row>
    <row r="30" spans="1:6" ht="37.15" customHeight="1">
      <c r="A30" s="60"/>
      <c r="B30" s="59" t="s">
        <v>153</v>
      </c>
      <c r="C30" s="58">
        <v>1113.0999999999999</v>
      </c>
      <c r="D30" s="57">
        <v>1136.2</v>
      </c>
      <c r="E30" s="57">
        <v>1166.4000000000001</v>
      </c>
    </row>
    <row r="32" spans="1:6">
      <c r="F32" s="55"/>
    </row>
    <row r="33" spans="6:6" ht="44.45" customHeight="1">
      <c r="F33" s="55"/>
    </row>
    <row r="34" spans="6:6">
      <c r="F34" s="55"/>
    </row>
    <row r="35" spans="6:6">
      <c r="F35" s="55"/>
    </row>
    <row r="36" spans="6:6">
      <c r="F36" s="55"/>
    </row>
    <row r="37" spans="6:6">
      <c r="F37" s="55"/>
    </row>
    <row r="38" spans="6:6">
      <c r="F38" s="55"/>
    </row>
    <row r="39" spans="6:6">
      <c r="F39" s="55"/>
    </row>
  </sheetData>
  <mergeCells count="6">
    <mergeCell ref="A3:E5"/>
    <mergeCell ref="C2:E2"/>
    <mergeCell ref="C1:E1"/>
    <mergeCell ref="A7:A8"/>
    <mergeCell ref="B7:B8"/>
    <mergeCell ref="C7:E7"/>
  </mergeCells>
  <conditionalFormatting sqref="A2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4</vt:i4>
      </vt:variant>
    </vt:vector>
  </HeadingPairs>
  <TitlesOfParts>
    <vt:vector size="9" baseType="lpstr">
      <vt:lpstr>Приложение 1</vt:lpstr>
      <vt:lpstr>Приложение 2</vt:lpstr>
      <vt:lpstr>Приложение 3</vt:lpstr>
      <vt:lpstr>Приложение 4</vt:lpstr>
      <vt:lpstr>прил 5</vt:lpstr>
      <vt:lpstr>'прил 5'!Область_печати</vt:lpstr>
      <vt:lpstr>'Приложение 1'!Область_печати</vt:lpstr>
      <vt:lpstr>'Приложение 2'!Область_печати</vt:lpstr>
      <vt:lpstr>'Приложение 4'!Область_печати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</cp:lastModifiedBy>
  <cp:lastPrinted>2022-12-28T09:39:47Z</cp:lastPrinted>
  <dcterms:created xsi:type="dcterms:W3CDTF">2006-09-16T00:00:00Z</dcterms:created>
  <dcterms:modified xsi:type="dcterms:W3CDTF">2022-12-28T09:46:15Z</dcterms:modified>
</cp:coreProperties>
</file>