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3'!$A$1:$L$78</definedName>
    <definedName name="_xlnm._FilterDatabase" localSheetId="3" hidden="1">'Приложение 4'!$A$1:$K$78</definedName>
    <definedName name="_xlnm._FilterDatabase" localSheetId="4" hidden="1">'Приложение 5'!$A$1:$L$96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4'!$A$1:$K$78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2'!$A$1:$E$23</definedName>
    <definedName name="Z_1F1289EE_F3DA_4F9E_9F23_CD1DBBB60441_.wvu.FilterData" localSheetId="3" hidden="1">'Приложение 4'!$A$1:$K$78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4'!$A$6:$O$81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2'!$A$1:$E$23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4'!$A$1:$K$78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2'!$A$1:$E$23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1">'Приложение 2'!$A$1:$E$23</definedName>
    <definedName name="_xlnm.Print_Area" localSheetId="2">'Приложение 3'!$A$1:$L$78</definedName>
    <definedName name="_xlnm.Print_Area" localSheetId="4">'Приложение 5'!$A$1:$L$96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K22" i="3"/>
  <c r="C11" i="2"/>
  <c r="C12"/>
  <c r="C13"/>
  <c r="C14"/>
  <c r="A66" i="6"/>
  <c r="A10"/>
  <c r="A9"/>
  <c r="A8"/>
  <c r="A23"/>
  <c r="A56" i="4" l="1"/>
  <c r="A49"/>
  <c r="A16" i="6"/>
  <c r="A57" i="4"/>
  <c r="A59" i="6"/>
  <c r="A45"/>
  <c r="A34"/>
  <c r="A33"/>
  <c r="A31"/>
  <c r="A29"/>
  <c r="A24"/>
  <c r="A67" i="4"/>
  <c r="A61"/>
  <c r="A50"/>
  <c r="A42"/>
  <c r="A41"/>
  <c r="A39"/>
  <c r="A33"/>
  <c r="A68" s="1"/>
  <c r="A32"/>
  <c r="A17"/>
  <c r="A10"/>
  <c r="A68" i="3"/>
  <c r="A78" i="6" s="1"/>
  <c r="A33" i="3"/>
  <c r="A32"/>
  <c r="A67" s="1"/>
  <c r="A77" i="6" s="1"/>
  <c r="A16" i="3"/>
  <c r="A16" i="4" s="1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0" s="1"/>
  <c r="A83"/>
  <c r="A82"/>
  <c r="A81"/>
  <c r="A80"/>
  <c r="A79"/>
  <c r="K78" i="4"/>
  <c r="L58" i="6" s="1"/>
  <c r="L57" s="1"/>
  <c r="L56" s="1"/>
  <c r="L55" s="1"/>
  <c r="L54" s="1"/>
  <c r="L53" s="1"/>
  <c r="J78" i="4"/>
  <c r="K58" i="6" s="1"/>
  <c r="K57" s="1"/>
  <c r="K56" s="1"/>
  <c r="K55" s="1"/>
  <c r="K54" s="1"/>
  <c r="K53" s="1"/>
  <c r="L77" i="3"/>
  <c r="K77" i="4" s="1"/>
  <c r="K77" i="3"/>
  <c r="J77" i="4" s="1"/>
  <c r="A78"/>
  <c r="A55" i="6" s="1"/>
  <c r="A77" i="4"/>
  <c r="A54" i="6" s="1"/>
  <c r="A76" i="4"/>
  <c r="A53" i="6" s="1"/>
  <c r="A75" i="4"/>
  <c r="A73"/>
  <c r="A57" i="6" s="1"/>
  <c r="A72" i="4"/>
  <c r="A56" i="6" s="1"/>
  <c r="I53" i="4"/>
  <c r="I52" s="1"/>
  <c r="I51" s="1"/>
  <c r="I50" s="1"/>
  <c r="E17" i="2"/>
  <c r="D17"/>
  <c r="J52" i="3"/>
  <c r="J51" s="1"/>
  <c r="J49" s="1"/>
  <c r="J48" s="1"/>
  <c r="J47" s="1"/>
  <c r="K53" i="4"/>
  <c r="K52" s="1"/>
  <c r="K51" s="1"/>
  <c r="L22" i="3"/>
  <c r="K52"/>
  <c r="K51" s="1"/>
  <c r="K49" s="1"/>
  <c r="K48" s="1"/>
  <c r="K47" s="1"/>
  <c r="L52"/>
  <c r="L51" s="1"/>
  <c r="L49" s="1"/>
  <c r="L48" s="1"/>
  <c r="L47" s="1"/>
  <c r="E22" i="2"/>
  <c r="E21" s="1"/>
  <c r="D22"/>
  <c r="D21" s="1"/>
  <c r="C22"/>
  <c r="C21" s="1"/>
  <c r="E19"/>
  <c r="D19"/>
  <c r="C19"/>
  <c r="C17"/>
  <c r="E16" l="1"/>
  <c r="E11" s="1"/>
  <c r="E12" s="1"/>
  <c r="C16"/>
  <c r="A74" i="3"/>
  <c r="A74" i="4" s="1"/>
  <c r="K76" i="3"/>
  <c r="L76"/>
  <c r="D16" i="2"/>
  <c r="K50" i="4"/>
  <c r="I49"/>
  <c r="I48" s="1"/>
  <c r="I47" s="1"/>
  <c r="L50" i="3"/>
  <c r="K50"/>
  <c r="J50"/>
  <c r="D11" i="2" l="1"/>
  <c r="D12" s="1"/>
  <c r="K49" i="4"/>
  <c r="K48" s="1"/>
  <c r="K47" s="1"/>
  <c r="J76"/>
  <c r="K75" i="3"/>
  <c r="L75"/>
  <c r="K76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43" i="3"/>
  <c r="K43"/>
  <c r="J43"/>
  <c r="L96" i="6"/>
  <c r="L95" s="1"/>
  <c r="L94" s="1"/>
  <c r="L93" s="1"/>
  <c r="L92" s="1"/>
  <c r="L91" s="1"/>
  <c r="K96"/>
  <c r="K95" s="1"/>
  <c r="K94" s="1"/>
  <c r="K93" s="1"/>
  <c r="K92" s="1"/>
  <c r="K91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96"/>
  <c r="J95" s="1"/>
  <c r="J94" s="1"/>
  <c r="J93" s="1"/>
  <c r="J92" s="1"/>
  <c r="J91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71" i="4"/>
  <c r="K70" s="1"/>
  <c r="K69" s="1"/>
  <c r="J71"/>
  <c r="J70" s="1"/>
  <c r="J69" s="1"/>
  <c r="I71"/>
  <c r="I70" s="1"/>
  <c r="I69" s="1"/>
  <c r="K60"/>
  <c r="K59" s="1"/>
  <c r="K58" s="1"/>
  <c r="K57" s="1"/>
  <c r="J60"/>
  <c r="J59" s="1"/>
  <c r="J58" s="1"/>
  <c r="J57" s="1"/>
  <c r="I60"/>
  <c r="I59" s="1"/>
  <c r="I58" s="1"/>
  <c r="I57" s="1"/>
  <c r="K64"/>
  <c r="K63" s="1"/>
  <c r="K62" s="1"/>
  <c r="K61" s="1"/>
  <c r="J64"/>
  <c r="J63" s="1"/>
  <c r="J62" s="1"/>
  <c r="J61" s="1"/>
  <c r="I64"/>
  <c r="I63" s="1"/>
  <c r="I62" s="1"/>
  <c r="I61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0" i="3"/>
  <c r="L69" s="1"/>
  <c r="K70"/>
  <c r="K69" s="1"/>
  <c r="J70"/>
  <c r="J66" i="6" l="1"/>
  <c r="J59" s="1"/>
  <c r="K66"/>
  <c r="K59" s="1"/>
  <c r="K45" s="1"/>
  <c r="K8"/>
  <c r="L66"/>
  <c r="L59" s="1"/>
  <c r="L45" s="1"/>
  <c r="J78"/>
  <c r="J77" s="1"/>
  <c r="L78"/>
  <c r="L77" s="1"/>
  <c r="K78"/>
  <c r="K77" s="1"/>
  <c r="K56" i="4"/>
  <c r="J56"/>
  <c r="J8" i="6"/>
  <c r="I56" i="4"/>
  <c r="L8" i="6"/>
  <c r="L68" i="3"/>
  <c r="L67" s="1"/>
  <c r="L66" s="1"/>
  <c r="L65" s="1"/>
  <c r="K68"/>
  <c r="K67" s="1"/>
  <c r="K66" s="1"/>
  <c r="K65" s="1"/>
  <c r="J68" i="4"/>
  <c r="J67" s="1"/>
  <c r="J66" s="1"/>
  <c r="J65" s="1"/>
  <c r="I68"/>
  <c r="I67" s="1"/>
  <c r="I66" s="1"/>
  <c r="I65" s="1"/>
  <c r="K68"/>
  <c r="K67" s="1"/>
  <c r="K66" s="1"/>
  <c r="K65" s="1"/>
  <c r="J46" i="6"/>
  <c r="J23"/>
  <c r="L23"/>
  <c r="K23"/>
  <c r="K75" i="4"/>
  <c r="L74" i="3"/>
  <c r="J75" i="4"/>
  <c r="K74" i="3"/>
  <c r="J51" i="4"/>
  <c r="J50" s="1"/>
  <c r="I21"/>
  <c r="I17" s="1"/>
  <c r="K21"/>
  <c r="K17" s="1"/>
  <c r="J21"/>
  <c r="J17" s="1"/>
  <c r="J16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K7" i="6" l="1"/>
  <c r="L7"/>
  <c r="J45"/>
  <c r="J7" s="1"/>
  <c r="J49" i="4"/>
  <c r="J48" s="1"/>
  <c r="J47" s="1"/>
  <c r="K55"/>
  <c r="K54" s="1"/>
  <c r="J55"/>
  <c r="J54" s="1"/>
  <c r="J74"/>
  <c r="K73" i="3"/>
  <c r="L73"/>
  <c r="K74" i="4"/>
  <c r="J15"/>
  <c r="J8" s="1"/>
  <c r="I16"/>
  <c r="I15" s="1"/>
  <c r="K16"/>
  <c r="K15" s="1"/>
  <c r="K8" s="1"/>
  <c r="I55" l="1"/>
  <c r="I54" s="1"/>
  <c r="I8"/>
  <c r="K73"/>
  <c r="L72" i="3"/>
  <c r="K72" i="4" s="1"/>
  <c r="J73"/>
  <c r="K72" i="3"/>
  <c r="J72" i="4" s="1"/>
  <c r="L59" i="3"/>
  <c r="L58" s="1"/>
  <c r="L57" s="1"/>
  <c r="K59"/>
  <c r="K58" s="1"/>
  <c r="K57" s="1"/>
  <c r="J59"/>
  <c r="J58" s="1"/>
  <c r="J57" s="1"/>
  <c r="L63"/>
  <c r="L62" s="1"/>
  <c r="L61" s="1"/>
  <c r="K63"/>
  <c r="K62" s="1"/>
  <c r="K61" s="1"/>
  <c r="J63"/>
  <c r="J62" s="1"/>
  <c r="J61" s="1"/>
  <c r="L56" l="1"/>
  <c r="K56"/>
  <c r="J56"/>
  <c r="I7" i="4"/>
  <c r="J7"/>
  <c r="K7"/>
  <c r="L55" i="3" l="1"/>
  <c r="L54" s="1"/>
  <c r="K55"/>
  <c r="K54" s="1"/>
  <c r="J55"/>
  <c r="J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J13" l="1"/>
  <c r="J45"/>
  <c r="J69"/>
  <c r="J35"/>
  <c r="J34"/>
  <c r="J33" s="1"/>
  <c r="J32" s="1"/>
  <c r="J31" s="1"/>
  <c r="J29"/>
  <c r="J28" s="1"/>
  <c r="J27" s="1"/>
  <c r="J24"/>
  <c r="J22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45"/>
  <c r="K35"/>
  <c r="K34"/>
  <c r="K33" s="1"/>
  <c r="K32" s="1"/>
  <c r="K31" s="1"/>
  <c r="K29"/>
  <c r="K28" s="1"/>
  <c r="K27" s="1"/>
  <c r="K24"/>
  <c r="K21" s="1"/>
  <c r="K19"/>
  <c r="K18" s="1"/>
  <c r="K13"/>
  <c r="K12" s="1"/>
  <c r="K11" s="1"/>
  <c r="K10" s="1"/>
  <c r="K9" s="1"/>
  <c r="J68" l="1"/>
  <c r="J67" s="1"/>
  <c r="J66" s="1"/>
  <c r="J65" s="1"/>
  <c r="J21"/>
  <c r="J17" s="1"/>
  <c r="J16" s="1"/>
  <c r="K17"/>
  <c r="L17"/>
  <c r="J42"/>
  <c r="J41" s="1"/>
  <c r="J40" s="1"/>
  <c r="J39" s="1"/>
  <c r="J38" s="1"/>
  <c r="J37" s="1"/>
  <c r="K42"/>
  <c r="K41" s="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J15" l="1"/>
  <c r="K16"/>
  <c r="L16"/>
  <c r="L15" s="1"/>
  <c r="L8" s="1"/>
  <c r="L7" s="1"/>
  <c r="E28" i="14" s="1"/>
  <c r="K15" i="3" l="1"/>
  <c r="K8" s="1"/>
  <c r="K7" s="1"/>
  <c r="D28" i="14" s="1"/>
  <c r="J8" i="3"/>
  <c r="D27" i="14"/>
  <c r="D26" s="1"/>
  <c r="E27"/>
  <c r="E26" s="1"/>
  <c r="D24"/>
  <c r="D23" s="1"/>
  <c r="J7" i="3" l="1"/>
  <c r="C28" i="14" s="1"/>
  <c r="C27" s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<sst xmlns="http://schemas.openxmlformats.org/spreadsheetml/2006/main" count="1548" uniqueCount="231">
  <si>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</si>
  <si>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</si>
  <si>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</si>
  <si>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</si>
  <si>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</si>
  <si>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</si>
  <si>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</si>
  <si>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</si>
  <si>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</si>
  <si>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</si>
  <si>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</si>
  <si>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</si>
  <si>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</si>
  <si>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</si>
  <si>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</si>
  <si>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</si>
  <si>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</si>
  <si>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</si>
  <si>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</si>
  <si>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</si>
  <si>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</si>
  <si>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</si>
  <si>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</si>
  <si>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</si>
  <si>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</si>
  <si>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</si>
  <si>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</si>
  <si>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</si>
  <si>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</si>
  <si>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</si>
  <si>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</si>
  <si>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</si>
  <si>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</si>
  <si>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</si>
  <si>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</si>
  <si>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</si>
  <si>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</si>
  <si>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</si>
  <si>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</si>
  <si>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</si>
  <si>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</si>
  <si>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</si>
  <si>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</si>
  <si>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</si>
  <si>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</si>
  <si>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</si>
  <si>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</si>
  <si>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</si>
  <si>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</si>
  <si>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</si>
  <si>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</si>
  <si>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</si>
  <si>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</si>
  <si>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</si>
  <si>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</si>
  <si>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</si>
  <si>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</si>
  <si>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</si>
  <si>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</si>
  <si>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</si>
  <si>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</si>
  <si>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</si>
  <si>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</si>
  <si>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</si>
  <si>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</si>
  <si>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</si>
  <si>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</si>
  <si>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</si>
  <si>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</si>
  <si>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</si>
  <si>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</si>
  <si>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</si>
  <si>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</si>
  <si>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</si>
  <si>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</si>
  <si>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</si>
  <si>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</si>
  <si>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</si>
  <si>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</si>
  <si>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</si>
  <si>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</si>
  <si>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</si>
  <si>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</si>
  <si>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</si>
  <si>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</si>
  <si>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</si>
  <si>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</si>
  <si>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</si>
  <si>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</si>
  <si>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</si>
  <si>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</si>
  <si>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</si>
  <si>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</si>
  <si>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</si>
  <si>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</si>
  <si>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</si>
  <si>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</si>
  <si>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</si>
  <si>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</si>
  <si>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</si>
  <si>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</si>
  <si>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</si>
  <si>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</si>
  <si>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</si>
  <si>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</si>
  <si>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</si>
  <si>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</si>
  <si>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</si>
  <si>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</si>
  <si>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</si>
  <si>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</si>
  <si>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</si>
  <si>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</si>
  <si>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</si>
  <si>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</si>
  <si>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</si>
  <si>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</si>
  <si>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</si>
  <si>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</si>
  <si>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</si>
  <si>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</si>
  <si>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</si>
  <si>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</si>
  <si>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</si>
  <si>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</si>
  <si>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</si>
  <si>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</si>
  <si>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</si>
  <si>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</si>
  <si>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</si>
  <si>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</si>
  <si>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</si>
  <si>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</si>
  <si>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</si>
  <si>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</si>
  <si>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</si>
  <si>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</si>
  <si>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</si>
  <si>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</si>
  <si>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</si>
  <si>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</si>
  <si>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</si>
  <si>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</si>
  <si>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</si>
  <si>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</si>
  <si>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</si>
  <si>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</si>
  <si>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</si>
  <si>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</si>
  <si>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</si>
  <si>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</si>
  <si>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</si>
  <si>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</si>
  <si>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</si>
  <si>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</si>
  <si>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</si>
  <si>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</si>
  <si>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</si>
  <si>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</si>
  <si>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</si>
  <si>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</si>
  <si>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</si>
  <si>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</si>
  <si>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</si>
  <si>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</si>
  <si>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</si>
  <si>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</si>
  <si>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</si>
  <si>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</si>
  <si>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</si>
  <si>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</si>
  <si>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</si>
  <si>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</si>
  <si>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</si>
  <si>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</si>
  <si>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</si>
  <si>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</si>
  <si>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</si>
  <si>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</si>
  <si>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</si>
  <si>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</si>
  <si>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</si>
  <si>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</si>
  <si>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</si>
  <si>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</si>
  <si>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</si>
  <si>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</si>
  <si>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</si>
  <si>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</si>
  <si>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</si>
  <si>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</si>
  <si>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</si>
  <si>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</si>
  <si>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2023 ГОД И НА ПЛАНОВЫЙ ПЕРИОД 2024 И 2025 ГОДОВ</t>
  </si>
  <si>
    <t>2025 год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</si>
  <si>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2023 ГОД И НА ПЛАНОВЫЙ ПЕРИОД 2024 И 2025 ГОДОВ
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</si>
  <si>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</si>
  <si>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</si>
  <si>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</si>
  <si>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</si>
  <si>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</si>
  <si>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</si>
  <si>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</si>
  <si>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</si>
  <si>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</si>
  <si>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</si>
  <si>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</si>
  <si>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</si>
  <si>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</si>
  <si>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</si>
  <si>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</si>
  <si>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</si>
  <si>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</si>
  <si>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</si>
  <si>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</si>
  <si>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</si>
  <si>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 xml:space="preserve">НОРМАТИВЫ 
РАСПРЕДЕЛЕНИЯ ДОХОДОВ МЕЖДУ БЮДЖЕТОМ ПЯТИНСКОГО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Пятинского  сельского поселения Ромодановского муниципального района Республики Мордовия)
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</si>
  <si>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</si>
  <si>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</si>
  <si>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</si>
  <si>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</si>
  <si>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</si>
  <si>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</si>
  <si>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t>
  </si>
  <si>
    <t>к  решению Совета депутатов Пятинского сельского поселения Ромодановского муниципального района Республики Мордовия от 29.12.2022г. №76 "О бюджете Пятинского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</si>
  <si>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 решению  Совета депутатов Пятинского сельского поселения Ромодановского муниципального района  Республики Мордовия от 29.12.2022г. №76 «О бюджете Пятинского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</si>
  <si>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решению  Совета депутатов Пятинского сельского поселения Ромодановского муниципального района Республики Мордовия от 29.12.2022г. №76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</si>
  <si>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решению  Совета депутатов Пятинского сельского поселения Ромодановского муниципального района Республики Мордовия от 29.12.2022г. №76 «О бюджете Пятинского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</si>
  <si>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5 
к решению  Совета депутатов Пятинского сельского поселения Ромодановского муниципального района Республики Мордовия от 29.12.2022г. №76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</si>
  <si>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к решению Совета депутатов Пятинского сельского поселения Ромодановского муниципального района Республики Мордовия от 29.12.2022г. №76 "О бюджете Пятинского сельского поселения  Ромодановского муниципального района Республики Мордовия на 2023 год и на  плановый период 2024 и 2025 годов"</t>
  </si>
  <si>
    <t>920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</si>
</sst>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8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58" fillId="32" borderId="0" applyNumberFormat="0" applyBorder="0" applyAlignment="0" applyProtection="0"/>
    <xf numFmtId="0" fontId="62" fillId="33" borderId="66" applyNumberFormat="0" applyAlignment="0" applyProtection="0"/>
    <xf numFmtId="0" fontId="64" fillId="34" borderId="69" applyNumberFormat="0" applyAlignment="0" applyProtection="0"/>
    <xf numFmtId="0" fontId="6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6" borderId="66" applyNumberFormat="0" applyAlignment="0" applyProtection="0"/>
    <xf numFmtId="0" fontId="63" fillId="0" borderId="68" applyNumberFormat="0" applyFill="0" applyAlignment="0" applyProtection="0"/>
    <xf numFmtId="0" fontId="59" fillId="37" borderId="0" applyNumberFormat="0" applyBorder="0" applyAlignment="0" applyProtection="0"/>
    <xf numFmtId="0" fontId="6" fillId="38" borderId="70" applyNumberFormat="0" applyFont="0" applyAlignment="0" applyProtection="0"/>
    <xf numFmtId="0" fontId="61" fillId="33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199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50" fillId="0" borderId="0" xfId="194" applyFont="1" applyBorder="1" applyAlignment="1">
      <alignment horizontal="left"/>
    </xf>
    <xf numFmtId="0" fontId="44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26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3" fillId="0" borderId="0" xfId="5" applyFont="1"/>
    <xf numFmtId="0" fontId="22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7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170" fontId="28" fillId="0" borderId="5" xfId="0" applyNumberFormat="1" applyFont="1" applyFill="1" applyBorder="1" applyAlignment="1">
      <alignment horizontal="center" vertical="top" wrapText="1"/>
    </xf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49" fontId="22" fillId="0" borderId="5" xfId="5" applyNumberFormat="1" applyFont="1" applyFill="1" applyBorder="1" applyAlignment="1">
      <alignment horizontal="left"/>
    </xf>
    <xf numFmtId="49" fontId="2" fillId="0" borderId="5" xfId="297" applyNumberFormat="1" applyFont="1" applyFill="1" applyBorder="1"/>
    <xf numFmtId="164" fontId="28" fillId="0" borderId="5" xfId="0" applyNumberFormat="1" applyFont="1" applyFill="1" applyBorder="1" applyAlignment="1">
      <alignment vertical="top" wrapText="1"/>
    </xf>
    <xf numFmtId="49" fontId="1" fillId="0" borderId="5" xfId="297" applyNumberFormat="1" applyFont="1" applyFill="1" applyBorder="1"/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28" fillId="0" borderId="72" xfId="303" applyNumberFormat="1" applyFont="1" applyBorder="1" applyAlignment="1" applyProtection="1">
      <alignment wrapText="1"/>
    </xf>
    <xf numFmtId="1" fontId="16" fillId="2" borderId="8" xfId="5" applyNumberFormat="1" applyFont="1" applyFill="1" applyBorder="1" applyAlignment="1">
      <alignment horizontal="left" vertical="top" wrapText="1"/>
    </xf>
    <xf numFmtId="0" fontId="26" fillId="0" borderId="0" xfId="226" applyAlignment="1">
      <alignment wrapText="1"/>
    </xf>
    <xf numFmtId="0" fontId="16" fillId="6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47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28" zoomScaleSheetLayoutView="100" workbookViewId="0">
      <selection activeCell="B2" sqref="B2:C2"/>
    </sheetView>
  </sheetViews>
  <sheetFormatPr defaultRowHeight="12.75"/>
  <cols>
    <col min="1" max="1" width="88.6640625" style="104" customWidth="1"/>
    <col min="2" max="2" width="31" style="104" customWidth="1"/>
    <col min="3" max="3" width="22" style="104" customWidth="1"/>
    <col min="4" max="4" width="23.33203125" style="105" customWidth="1"/>
    <col min="5" max="16384" width="9.33203125" style="104"/>
  </cols>
  <sheetData>
    <row r="1" spans="1:9" ht="38.25" customHeight="1">
      <c r="B1" s="178" t="s">
        <v>150</v>
      </c>
      <c r="C1" s="178"/>
      <c r="D1" s="120"/>
      <c r="E1" s="118"/>
      <c r="F1" s="119"/>
      <c r="I1" s="118"/>
    </row>
    <row r="2" spans="1:9" ht="129.75" customHeight="1">
      <c r="B2" s="179" t="s">
        <v>224</v>
      </c>
      <c r="C2" s="179"/>
      <c r="D2" s="117"/>
      <c r="F2" s="116"/>
    </row>
    <row r="3" spans="1:9" ht="171" customHeight="1">
      <c r="A3" s="180" t="s">
        <v>216</v>
      </c>
      <c r="B3" s="180"/>
      <c r="C3" s="180"/>
      <c r="D3" s="115"/>
      <c r="E3" s="114"/>
      <c r="F3" s="114"/>
      <c r="G3" s="114"/>
      <c r="H3" s="114"/>
      <c r="I3" s="114"/>
    </row>
    <row r="4" spans="1:9" ht="15.75">
      <c r="A4" s="113"/>
      <c r="B4" s="181"/>
      <c r="C4" s="181"/>
    </row>
    <row r="5" spans="1:9" ht="18.600000000000001" customHeight="1">
      <c r="A5" s="182" t="s">
        <v>24</v>
      </c>
      <c r="B5" s="126" t="s">
        <v>23</v>
      </c>
      <c r="C5" s="127"/>
    </row>
    <row r="6" spans="1:9" ht="54.75" customHeight="1">
      <c r="A6" s="182"/>
      <c r="B6" s="142" t="s">
        <v>159</v>
      </c>
      <c r="C6" s="105"/>
      <c r="D6" s="104"/>
    </row>
    <row r="7" spans="1:9" ht="16.149999999999999" customHeight="1">
      <c r="A7" s="112">
        <v>1</v>
      </c>
      <c r="B7" s="112">
        <v>3</v>
      </c>
      <c r="C7" s="105"/>
      <c r="D7" s="104"/>
    </row>
    <row r="8" spans="1:9" ht="21" customHeight="1">
      <c r="A8" s="111" t="s">
        <v>86</v>
      </c>
      <c r="B8" s="107"/>
      <c r="C8" s="105"/>
      <c r="D8" s="104"/>
    </row>
    <row r="9" spans="1:9" ht="37.9" customHeight="1">
      <c r="A9" s="110" t="s">
        <v>87</v>
      </c>
      <c r="B9" s="107"/>
      <c r="C9" s="105"/>
      <c r="D9" s="104"/>
    </row>
    <row r="10" spans="1:9" ht="39" customHeight="1">
      <c r="A10" s="108" t="s">
        <v>88</v>
      </c>
      <c r="B10" s="107">
        <v>100</v>
      </c>
      <c r="C10" s="105"/>
      <c r="D10" s="104"/>
    </row>
    <row r="11" spans="1:9" ht="15.75">
      <c r="A11" s="108" t="s">
        <v>89</v>
      </c>
      <c r="B11" s="107">
        <v>0</v>
      </c>
      <c r="C11" s="105"/>
      <c r="D11" s="104"/>
    </row>
    <row r="12" spans="1:9" ht="47.25">
      <c r="A12" s="108" t="s">
        <v>90</v>
      </c>
      <c r="B12" s="107">
        <v>0</v>
      </c>
      <c r="C12" s="105"/>
      <c r="D12" s="104"/>
    </row>
    <row r="13" spans="1:9" ht="21" customHeight="1">
      <c r="A13" s="108" t="s">
        <v>91</v>
      </c>
      <c r="B13" s="107">
        <v>0</v>
      </c>
      <c r="C13" s="105"/>
      <c r="D13" s="104"/>
    </row>
    <row r="14" spans="1:9" ht="47.25">
      <c r="A14" s="108" t="s">
        <v>92</v>
      </c>
      <c r="B14" s="107">
        <v>0</v>
      </c>
      <c r="C14" s="105"/>
      <c r="D14" s="104"/>
    </row>
    <row r="15" spans="1:9" ht="15.75">
      <c r="A15" s="108" t="s">
        <v>93</v>
      </c>
      <c r="B15" s="107">
        <v>0</v>
      </c>
      <c r="C15" s="105"/>
      <c r="D15" s="104"/>
    </row>
    <row r="16" spans="1:9" ht="15.75">
      <c r="A16" s="108" t="s">
        <v>94</v>
      </c>
      <c r="B16" s="107">
        <v>0</v>
      </c>
      <c r="C16" s="105"/>
      <c r="D16" s="104"/>
    </row>
    <row r="17" spans="1:4" ht="31.5">
      <c r="A17" s="110" t="s">
        <v>95</v>
      </c>
      <c r="B17" s="109"/>
      <c r="D17" s="104"/>
    </row>
    <row r="18" spans="1:4" ht="31.5">
      <c r="A18" s="108" t="s">
        <v>96</v>
      </c>
      <c r="B18" s="107">
        <v>0</v>
      </c>
      <c r="D18" s="104"/>
    </row>
    <row r="19" spans="1:4" ht="33" customHeight="1">
      <c r="A19" s="108" t="s">
        <v>97</v>
      </c>
      <c r="B19" s="107">
        <v>100</v>
      </c>
      <c r="D19" s="104"/>
    </row>
    <row r="20" spans="1:4" ht="23.25" customHeight="1">
      <c r="A20" s="108" t="s">
        <v>98</v>
      </c>
      <c r="B20" s="107">
        <v>0</v>
      </c>
      <c r="D20" s="104"/>
    </row>
    <row r="21" spans="1:4" ht="15.75">
      <c r="A21" s="108" t="s">
        <v>99</v>
      </c>
      <c r="B21" s="107">
        <v>100</v>
      </c>
      <c r="D21" s="104"/>
    </row>
    <row r="22" spans="1:4" ht="15.75">
      <c r="A22" s="110" t="s">
        <v>100</v>
      </c>
      <c r="B22" s="109"/>
      <c r="D22" s="104"/>
    </row>
    <row r="23" spans="1:4" ht="36" customHeight="1">
      <c r="A23" s="108" t="s">
        <v>101</v>
      </c>
      <c r="B23" s="107">
        <v>0</v>
      </c>
      <c r="D23" s="104"/>
    </row>
    <row r="24" spans="1:4" ht="31.5">
      <c r="A24" s="108" t="s">
        <v>102</v>
      </c>
      <c r="B24" s="107">
        <v>100</v>
      </c>
      <c r="D24" s="104"/>
    </row>
    <row r="25" spans="1:4" ht="15.75">
      <c r="A25" s="110" t="s">
        <v>103</v>
      </c>
      <c r="B25" s="109"/>
      <c r="D25" s="104"/>
    </row>
    <row r="26" spans="1:4" ht="51.6" customHeight="1">
      <c r="A26" s="108" t="s">
        <v>104</v>
      </c>
      <c r="B26" s="107">
        <v>0</v>
      </c>
      <c r="D26" s="104"/>
    </row>
    <row r="27" spans="1:4" ht="51.75" customHeight="1">
      <c r="A27" s="108" t="s">
        <v>105</v>
      </c>
      <c r="B27" s="107">
        <v>100</v>
      </c>
      <c r="D27" s="104"/>
    </row>
    <row r="28" spans="1:4" ht="55.15" customHeight="1">
      <c r="A28" s="108" t="s">
        <v>106</v>
      </c>
      <c r="B28" s="107">
        <v>0</v>
      </c>
      <c r="D28" s="104"/>
    </row>
    <row r="29" spans="1:4" ht="51" customHeight="1">
      <c r="A29" s="108" t="s">
        <v>107</v>
      </c>
      <c r="B29" s="107">
        <v>100</v>
      </c>
      <c r="D29" s="104"/>
    </row>
    <row r="30" spans="1:4" ht="51.6" customHeight="1">
      <c r="A30" s="108" t="s">
        <v>108</v>
      </c>
      <c r="B30" s="107">
        <v>0</v>
      </c>
      <c r="D30" s="104"/>
    </row>
    <row r="31" spans="1:4" ht="50.45" customHeight="1">
      <c r="A31" s="108" t="s">
        <v>109</v>
      </c>
      <c r="B31" s="107">
        <v>100</v>
      </c>
      <c r="D31" s="104"/>
    </row>
    <row r="32" spans="1:4" ht="36.6" customHeight="1">
      <c r="A32" s="108" t="s">
        <v>110</v>
      </c>
      <c r="B32" s="107">
        <v>0</v>
      </c>
      <c r="D32" s="104"/>
    </row>
    <row r="33" spans="1:4" ht="33" customHeight="1">
      <c r="A33" s="108" t="s">
        <v>111</v>
      </c>
      <c r="B33" s="107">
        <v>100</v>
      </c>
      <c r="D33" s="104"/>
    </row>
    <row r="34" spans="1:4" ht="15.75">
      <c r="A34" s="110" t="s">
        <v>112</v>
      </c>
      <c r="B34" s="109"/>
      <c r="D34" s="104"/>
    </row>
    <row r="35" spans="1:4" ht="18.600000000000001" customHeight="1">
      <c r="A35" s="108" t="s">
        <v>113</v>
      </c>
      <c r="B35" s="107">
        <v>0</v>
      </c>
      <c r="D35" s="104"/>
    </row>
    <row r="36" spans="1:4" ht="18.600000000000001" customHeight="1">
      <c r="A36" s="108" t="s">
        <v>114</v>
      </c>
      <c r="B36" s="107">
        <v>100</v>
      </c>
      <c r="D36" s="104"/>
    </row>
    <row r="37" spans="1:4" ht="19.899999999999999" customHeight="1">
      <c r="A37" s="108" t="s">
        <v>115</v>
      </c>
      <c r="B37" s="107">
        <v>0</v>
      </c>
      <c r="D37" s="104"/>
    </row>
    <row r="38" spans="1:4" ht="20.45" customHeight="1">
      <c r="A38" s="108" t="s">
        <v>116</v>
      </c>
      <c r="B38" s="107">
        <v>100</v>
      </c>
      <c r="D38" s="104"/>
    </row>
    <row r="39" spans="1:4" ht="15.75">
      <c r="A39" s="106"/>
      <c r="D39" s="10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view="pageBreakPreview" zoomScaleSheetLayoutView="100" workbookViewId="0">
      <selection activeCell="B5" sqref="B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86" t="s">
        <v>225</v>
      </c>
      <c r="D1" s="187"/>
      <c r="E1" s="187"/>
    </row>
    <row r="2" spans="1:8" ht="15">
      <c r="B2" s="6"/>
      <c r="C2" s="187"/>
      <c r="D2" s="187"/>
      <c r="E2" s="187"/>
    </row>
    <row r="3" spans="1:8" ht="15">
      <c r="B3" s="6"/>
      <c r="C3" s="187"/>
      <c r="D3" s="187"/>
      <c r="E3" s="187"/>
    </row>
    <row r="4" spans="1:8" ht="33.75" customHeight="1">
      <c r="B4" s="6"/>
      <c r="C4" s="187"/>
      <c r="D4" s="187"/>
      <c r="E4" s="187"/>
    </row>
    <row r="5" spans="1:8" ht="25.5" customHeight="1">
      <c r="C5" s="187"/>
      <c r="D5" s="187"/>
      <c r="E5" s="187"/>
    </row>
    <row r="6" spans="1:8" ht="63" customHeight="1">
      <c r="A6" s="183" t="s">
        <v>195</v>
      </c>
      <c r="B6" s="183"/>
      <c r="C6" s="183"/>
      <c r="D6" s="183"/>
      <c r="E6" s="183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84" t="s">
        <v>25</v>
      </c>
      <c r="B8" s="184" t="s">
        <v>2</v>
      </c>
      <c r="C8" s="185" t="s">
        <v>7</v>
      </c>
      <c r="D8" s="185"/>
      <c r="E8" s="185"/>
      <c r="F8" s="14"/>
      <c r="G8" s="15"/>
    </row>
    <row r="9" spans="1:8" s="16" customFormat="1" ht="16.5" customHeight="1">
      <c r="A9" s="184"/>
      <c r="B9" s="184"/>
      <c r="C9" s="171" t="s">
        <v>28</v>
      </c>
      <c r="D9" s="171" t="s">
        <v>29</v>
      </c>
      <c r="E9" s="171" t="s">
        <v>194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43" t="s">
        <v>30</v>
      </c>
      <c r="B11" s="145" t="s">
        <v>31</v>
      </c>
      <c r="C11" s="165">
        <f>C12</f>
        <v>859.6</v>
      </c>
      <c r="D11" s="25">
        <f>D16+D21</f>
        <v>381.5</v>
      </c>
      <c r="E11" s="25">
        <f>E16+E21</f>
        <v>385.9</v>
      </c>
      <c r="F11" s="19"/>
      <c r="G11" s="20"/>
    </row>
    <row r="12" spans="1:8" s="21" customFormat="1" ht="30">
      <c r="A12" s="144" t="s">
        <v>32</v>
      </c>
      <c r="B12" s="146" t="s">
        <v>33</v>
      </c>
      <c r="C12" s="166">
        <f>C13+C16+C21</f>
        <v>859.6</v>
      </c>
      <c r="D12" s="23">
        <f>D11</f>
        <v>381.5</v>
      </c>
      <c r="E12" s="23">
        <f>E11</f>
        <v>385.9</v>
      </c>
      <c r="F12" s="19"/>
      <c r="G12" s="20"/>
    </row>
    <row r="13" spans="1:8" s="21" customFormat="1" ht="28.5">
      <c r="A13" s="176" t="s">
        <v>221</v>
      </c>
      <c r="B13" s="177" t="s">
        <v>222</v>
      </c>
      <c r="C13" s="166">
        <f>C14</f>
        <v>483.2</v>
      </c>
      <c r="D13" s="23"/>
      <c r="E13" s="23"/>
      <c r="F13" s="19"/>
      <c r="G13" s="20"/>
    </row>
    <row r="14" spans="1:8" s="21" customFormat="1" ht="30">
      <c r="A14" s="149" t="s">
        <v>217</v>
      </c>
      <c r="B14" s="150" t="s">
        <v>219</v>
      </c>
      <c r="C14" s="166">
        <f>C15</f>
        <v>483.2</v>
      </c>
      <c r="D14" s="23"/>
      <c r="E14" s="23"/>
      <c r="F14" s="19"/>
      <c r="G14" s="20"/>
    </row>
    <row r="15" spans="1:8" s="21" customFormat="1" ht="30">
      <c r="A15" s="149" t="s">
        <v>218</v>
      </c>
      <c r="B15" s="150" t="s">
        <v>220</v>
      </c>
      <c r="C15" s="166">
        <v>483.2</v>
      </c>
      <c r="D15" s="23"/>
      <c r="E15" s="23"/>
      <c r="F15" s="19"/>
      <c r="G15" s="20"/>
    </row>
    <row r="16" spans="1:8" s="21" customFormat="1" ht="30">
      <c r="A16" s="151" t="s">
        <v>160</v>
      </c>
      <c r="B16" s="152" t="s">
        <v>168</v>
      </c>
      <c r="C16" s="24">
        <f>C17+C19</f>
        <v>109.89999999999999</v>
      </c>
      <c r="D16" s="24">
        <f t="shared" ref="D16:E16" si="0">D17+D19</f>
        <v>115</v>
      </c>
      <c r="E16" s="24">
        <f t="shared" si="0"/>
        <v>119.4</v>
      </c>
      <c r="F16" s="19"/>
      <c r="G16" s="20"/>
    </row>
    <row r="17" spans="1:7" s="21" customFormat="1" ht="45">
      <c r="A17" s="147" t="s">
        <v>161</v>
      </c>
      <c r="B17" s="148" t="s">
        <v>169</v>
      </c>
      <c r="C17" s="24">
        <f>C18</f>
        <v>0.6</v>
      </c>
      <c r="D17" s="24">
        <f>D18</f>
        <v>0.6</v>
      </c>
      <c r="E17" s="24">
        <f>E18</f>
        <v>0.7</v>
      </c>
      <c r="F17" s="19"/>
      <c r="G17" s="20"/>
    </row>
    <row r="18" spans="1:7" s="21" customFormat="1" ht="45">
      <c r="A18" s="149" t="s">
        <v>162</v>
      </c>
      <c r="B18" s="150" t="s">
        <v>170</v>
      </c>
      <c r="C18" s="24">
        <v>0.6</v>
      </c>
      <c r="D18" s="24">
        <v>0.6</v>
      </c>
      <c r="E18" s="24">
        <v>0.7</v>
      </c>
      <c r="F18" s="19"/>
      <c r="G18" s="20"/>
    </row>
    <row r="19" spans="1:7" s="21" customFormat="1" ht="45">
      <c r="A19" s="147" t="s">
        <v>163</v>
      </c>
      <c r="B19" s="148" t="s">
        <v>191</v>
      </c>
      <c r="C19" s="24">
        <f>C20</f>
        <v>109.3</v>
      </c>
      <c r="D19" s="24">
        <f>D20</f>
        <v>114.4</v>
      </c>
      <c r="E19" s="24">
        <f>E20</f>
        <v>118.7</v>
      </c>
      <c r="F19" s="19"/>
      <c r="G19" s="20"/>
    </row>
    <row r="20" spans="1:7" s="21" customFormat="1" ht="60">
      <c r="A20" s="149" t="s">
        <v>164</v>
      </c>
      <c r="B20" s="150" t="s">
        <v>192</v>
      </c>
      <c r="C20" s="24">
        <v>109.3</v>
      </c>
      <c r="D20" s="24">
        <v>114.4</v>
      </c>
      <c r="E20" s="24">
        <v>118.7</v>
      </c>
      <c r="F20" s="19"/>
      <c r="G20" s="20"/>
    </row>
    <row r="21" spans="1:7" s="21" customFormat="1" ht="15.75">
      <c r="A21" s="151" t="s">
        <v>165</v>
      </c>
      <c r="B21" s="152" t="s">
        <v>35</v>
      </c>
      <c r="C21" s="24">
        <f>C22</f>
        <v>266.5</v>
      </c>
      <c r="D21" s="24">
        <f>D22</f>
        <v>266.5</v>
      </c>
      <c r="E21" s="24">
        <f>E22</f>
        <v>266.5</v>
      </c>
      <c r="F21" s="19"/>
      <c r="G21" s="20"/>
    </row>
    <row r="22" spans="1:7" s="21" customFormat="1" ht="62.25" customHeight="1">
      <c r="A22" s="147" t="s">
        <v>166</v>
      </c>
      <c r="B22" s="148" t="s">
        <v>182</v>
      </c>
      <c r="C22" s="24">
        <f>C23</f>
        <v>266.5</v>
      </c>
      <c r="D22" s="24">
        <f t="shared" ref="D22:E22" si="1">D23</f>
        <v>266.5</v>
      </c>
      <c r="E22" s="24">
        <f t="shared" si="1"/>
        <v>266.5</v>
      </c>
      <c r="F22" s="19"/>
      <c r="G22" s="20"/>
    </row>
    <row r="23" spans="1:7" s="21" customFormat="1" ht="75">
      <c r="A23" s="149" t="s">
        <v>167</v>
      </c>
      <c r="B23" s="173" t="s">
        <v>183</v>
      </c>
      <c r="C23" s="24">
        <v>266.5</v>
      </c>
      <c r="D23" s="24">
        <v>266.5</v>
      </c>
      <c r="E23" s="24">
        <v>266.5</v>
      </c>
      <c r="F23" s="19"/>
      <c r="G23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tabSelected="1" view="pageBreakPreview" topLeftCell="A66" zoomScaleSheetLayoutView="100" workbookViewId="0">
      <selection activeCell="B78" sqref="B7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8" t="s">
        <v>226</v>
      </c>
      <c r="J1" s="189"/>
      <c r="K1" s="189"/>
      <c r="L1" s="189"/>
    </row>
    <row r="2" spans="1:12" ht="66" customHeight="1">
      <c r="A2" s="190" t="s">
        <v>193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1" t="s">
        <v>1</v>
      </c>
      <c r="J3" s="191"/>
      <c r="K3" s="191"/>
      <c r="L3" s="191"/>
    </row>
    <row r="4" spans="1:12" ht="19.899999999999999" customHeight="1">
      <c r="A4" s="192" t="s">
        <v>2</v>
      </c>
      <c r="B4" s="192" t="s">
        <v>21</v>
      </c>
      <c r="C4" s="192" t="s">
        <v>3</v>
      </c>
      <c r="D4" s="192" t="s">
        <v>4</v>
      </c>
      <c r="E4" s="192" t="s">
        <v>5</v>
      </c>
      <c r="F4" s="192"/>
      <c r="G4" s="192"/>
      <c r="H4" s="192"/>
      <c r="I4" s="192" t="s">
        <v>6</v>
      </c>
      <c r="J4" s="192" t="s">
        <v>7</v>
      </c>
      <c r="K4" s="192"/>
      <c r="L4" s="192"/>
    </row>
    <row r="5" spans="1:12" ht="16.350000000000001" customHeight="1">
      <c r="A5" s="192" t="s">
        <v>0</v>
      </c>
      <c r="B5" s="192" t="s">
        <v>0</v>
      </c>
      <c r="C5" s="192" t="s">
        <v>0</v>
      </c>
      <c r="D5" s="192" t="s">
        <v>0</v>
      </c>
      <c r="E5" s="192" t="s">
        <v>0</v>
      </c>
      <c r="F5" s="192"/>
      <c r="G5" s="192"/>
      <c r="H5" s="192"/>
      <c r="I5" s="192" t="s">
        <v>0</v>
      </c>
      <c r="J5" s="172" t="s">
        <v>28</v>
      </c>
      <c r="K5" s="172" t="s">
        <v>29</v>
      </c>
      <c r="L5" s="172" t="s">
        <v>194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8" t="s">
        <v>184</v>
      </c>
      <c r="B7" s="29" t="s">
        <v>230</v>
      </c>
      <c r="C7" s="29"/>
      <c r="D7" s="29"/>
      <c r="E7" s="5"/>
      <c r="F7" s="5"/>
      <c r="G7" s="5"/>
      <c r="H7" s="5"/>
      <c r="I7" s="37"/>
      <c r="J7" s="38">
        <f>J8+J37+J47+J54+J65</f>
        <v>2208.3000000000002</v>
      </c>
      <c r="K7" s="38">
        <f>K8+K37+K47+K54+K65+K72</f>
        <v>1741.7000000000003</v>
      </c>
      <c r="L7" s="38">
        <f>L8+L37+L47+L54+L65+L72</f>
        <v>1760.8</v>
      </c>
    </row>
    <row r="8" spans="1:12" ht="28.5">
      <c r="A8" s="28" t="s">
        <v>36</v>
      </c>
      <c r="B8" s="30" t="s">
        <v>230</v>
      </c>
      <c r="C8" s="136" t="s">
        <v>37</v>
      </c>
      <c r="D8" s="30"/>
      <c r="E8" s="43"/>
      <c r="F8" s="43"/>
      <c r="G8" s="43"/>
      <c r="H8" s="43"/>
      <c r="I8" s="39"/>
      <c r="J8" s="40">
        <f>J9+J15+J31</f>
        <v>1276.3000000000002</v>
      </c>
      <c r="K8" s="40">
        <f>K9+K15+K31</f>
        <v>1063.9000000000001</v>
      </c>
      <c r="L8" s="40">
        <f>L9+L15+L31</f>
        <v>1038.0999999999999</v>
      </c>
    </row>
    <row r="9" spans="1:12" ht="60">
      <c r="A9" s="31" t="s">
        <v>38</v>
      </c>
      <c r="B9" s="30" t="s">
        <v>230</v>
      </c>
      <c r="C9" s="136" t="s">
        <v>37</v>
      </c>
      <c r="D9" s="136" t="s">
        <v>39</v>
      </c>
      <c r="E9" s="43"/>
      <c r="F9" s="43"/>
      <c r="G9" s="43"/>
      <c r="H9" s="43"/>
      <c r="I9" s="30"/>
      <c r="J9" s="48">
        <f>J10</f>
        <v>390.6</v>
      </c>
      <c r="K9" s="40">
        <f>K10</f>
        <v>349.9</v>
      </c>
      <c r="L9" s="40">
        <f>L10</f>
        <v>374.4</v>
      </c>
    </row>
    <row r="10" spans="1:12" ht="75.75" customHeight="1">
      <c r="A10" s="31" t="s">
        <v>207</v>
      </c>
      <c r="B10" s="30" t="s">
        <v>230</v>
      </c>
      <c r="C10" s="30" t="s">
        <v>37</v>
      </c>
      <c r="D10" s="30" t="s">
        <v>39</v>
      </c>
      <c r="E10" s="42">
        <v>65</v>
      </c>
      <c r="F10" s="42"/>
      <c r="G10" s="42"/>
      <c r="H10" s="42"/>
      <c r="I10" s="30"/>
      <c r="J10" s="40">
        <f t="shared" ref="J10:J12" si="0">J11</f>
        <v>390.6</v>
      </c>
      <c r="K10" s="40">
        <f t="shared" ref="K10:L12" si="1">K11</f>
        <v>349.9</v>
      </c>
      <c r="L10" s="40">
        <f t="shared" si="1"/>
        <v>374.4</v>
      </c>
    </row>
    <row r="11" spans="1:12" ht="15">
      <c r="A11" s="31" t="s">
        <v>40</v>
      </c>
      <c r="B11" s="30" t="s">
        <v>230</v>
      </c>
      <c r="C11" s="30" t="s">
        <v>37</v>
      </c>
      <c r="D11" s="30" t="s">
        <v>39</v>
      </c>
      <c r="E11" s="42">
        <v>65</v>
      </c>
      <c r="F11" s="42">
        <v>1</v>
      </c>
      <c r="G11" s="42"/>
      <c r="H11" s="42"/>
      <c r="I11" s="30"/>
      <c r="J11" s="40">
        <f t="shared" si="0"/>
        <v>390.6</v>
      </c>
      <c r="K11" s="40">
        <f t="shared" si="1"/>
        <v>349.9</v>
      </c>
      <c r="L11" s="40">
        <f t="shared" si="1"/>
        <v>374.4</v>
      </c>
    </row>
    <row r="12" spans="1:12" ht="33" customHeight="1">
      <c r="A12" s="31" t="s">
        <v>41</v>
      </c>
      <c r="B12" s="30" t="s">
        <v>230</v>
      </c>
      <c r="C12" s="30" t="s">
        <v>37</v>
      </c>
      <c r="D12" s="30" t="s">
        <v>39</v>
      </c>
      <c r="E12" s="42">
        <v>65</v>
      </c>
      <c r="F12" s="42">
        <v>1</v>
      </c>
      <c r="G12" s="42" t="s">
        <v>65</v>
      </c>
      <c r="H12" s="42" t="s">
        <v>76</v>
      </c>
      <c r="I12" s="30"/>
      <c r="J12" s="40">
        <f t="shared" si="0"/>
        <v>390.6</v>
      </c>
      <c r="K12" s="40">
        <f t="shared" si="1"/>
        <v>349.9</v>
      </c>
      <c r="L12" s="40">
        <f t="shared" si="1"/>
        <v>374.4</v>
      </c>
    </row>
    <row r="13" spans="1:12" ht="124.5" customHeight="1">
      <c r="A13" s="31" t="s">
        <v>42</v>
      </c>
      <c r="B13" s="30" t="s">
        <v>230</v>
      </c>
      <c r="C13" s="30" t="s">
        <v>37</v>
      </c>
      <c r="D13" s="30" t="s">
        <v>39</v>
      </c>
      <c r="E13" s="42">
        <v>65</v>
      </c>
      <c r="F13" s="42">
        <v>1</v>
      </c>
      <c r="G13" s="42" t="s">
        <v>65</v>
      </c>
      <c r="H13" s="42" t="s">
        <v>76</v>
      </c>
      <c r="I13" s="30" t="s">
        <v>67</v>
      </c>
      <c r="J13" s="40">
        <f>J14</f>
        <v>390.6</v>
      </c>
      <c r="K13" s="40">
        <f>K14</f>
        <v>349.9</v>
      </c>
      <c r="L13" s="40">
        <f>L14</f>
        <v>374.4</v>
      </c>
    </row>
    <row r="14" spans="1:12" ht="45">
      <c r="A14" s="31" t="s">
        <v>43</v>
      </c>
      <c r="B14" s="30" t="s">
        <v>230</v>
      </c>
      <c r="C14" s="30" t="s">
        <v>37</v>
      </c>
      <c r="D14" s="30" t="s">
        <v>39</v>
      </c>
      <c r="E14" s="42">
        <v>65</v>
      </c>
      <c r="F14" s="42">
        <v>1</v>
      </c>
      <c r="G14" s="42" t="s">
        <v>65</v>
      </c>
      <c r="H14" s="42" t="s">
        <v>76</v>
      </c>
      <c r="I14" s="30" t="s">
        <v>68</v>
      </c>
      <c r="J14" s="40">
        <v>390.6</v>
      </c>
      <c r="K14" s="40">
        <v>349.9</v>
      </c>
      <c r="L14" s="40">
        <v>374.4</v>
      </c>
    </row>
    <row r="15" spans="1:12" ht="89.25" customHeight="1">
      <c r="A15" s="31" t="s">
        <v>44</v>
      </c>
      <c r="B15" s="30" t="s">
        <v>230</v>
      </c>
      <c r="C15" s="136" t="s">
        <v>37</v>
      </c>
      <c r="D15" s="136" t="s">
        <v>45</v>
      </c>
      <c r="E15" s="42"/>
      <c r="F15" s="42"/>
      <c r="G15" s="42"/>
      <c r="H15" s="42"/>
      <c r="I15" s="39"/>
      <c r="J15" s="48">
        <f>J16+J26</f>
        <v>880.7</v>
      </c>
      <c r="K15" s="48">
        <f>K16+K26</f>
        <v>709</v>
      </c>
      <c r="L15" s="48">
        <f>L16+L26</f>
        <v>658.7</v>
      </c>
    </row>
    <row r="16" spans="1:12" ht="76.5" customHeight="1">
      <c r="A16" s="31" t="str">
        <f>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30" t="s">
        <v>230</v>
      </c>
      <c r="C16" s="153" t="s">
        <v>37</v>
      </c>
      <c r="D16" s="153" t="s">
        <v>45</v>
      </c>
      <c r="E16" s="42">
        <v>65</v>
      </c>
      <c r="F16" s="42"/>
      <c r="G16" s="42"/>
      <c r="H16" s="42"/>
      <c r="I16" s="39"/>
      <c r="J16" s="40">
        <f>J17</f>
        <v>880.1</v>
      </c>
      <c r="K16" s="40">
        <f t="shared" ref="K16:L16" si="2">K17</f>
        <v>708.4</v>
      </c>
      <c r="L16" s="40">
        <f t="shared" si="2"/>
        <v>658</v>
      </c>
    </row>
    <row r="17" spans="1:12" ht="45" customHeight="1">
      <c r="A17" s="31" t="s">
        <v>199</v>
      </c>
      <c r="B17" s="30" t="s">
        <v>230</v>
      </c>
      <c r="C17" s="30" t="s">
        <v>37</v>
      </c>
      <c r="D17" s="30" t="s">
        <v>45</v>
      </c>
      <c r="E17" s="42">
        <v>65</v>
      </c>
      <c r="F17" s="42">
        <v>2</v>
      </c>
      <c r="G17" s="42"/>
      <c r="H17" s="42"/>
      <c r="I17" s="39"/>
      <c r="J17" s="40">
        <f>J18+J21</f>
        <v>880.1</v>
      </c>
      <c r="K17" s="40">
        <f>K18+K21</f>
        <v>708.4</v>
      </c>
      <c r="L17" s="40">
        <f>L18+L21</f>
        <v>658</v>
      </c>
    </row>
    <row r="18" spans="1:12" ht="45">
      <c r="A18" s="31" t="s">
        <v>47</v>
      </c>
      <c r="B18" s="30" t="s">
        <v>230</v>
      </c>
      <c r="C18" s="30" t="s">
        <v>37</v>
      </c>
      <c r="D18" s="30" t="s">
        <v>45</v>
      </c>
      <c r="E18" s="42">
        <v>65</v>
      </c>
      <c r="F18" s="42">
        <v>2</v>
      </c>
      <c r="G18" s="42" t="s">
        <v>65</v>
      </c>
      <c r="H18" s="42" t="s">
        <v>77</v>
      </c>
      <c r="I18" s="39"/>
      <c r="J18" s="40">
        <f t="shared" ref="J18:J19" si="3">J19</f>
        <v>634.1</v>
      </c>
      <c r="K18" s="40">
        <f t="shared" ref="K18:L19" si="4">K19</f>
        <v>507.8</v>
      </c>
      <c r="L18" s="40">
        <f t="shared" si="4"/>
        <v>455.7</v>
      </c>
    </row>
    <row r="19" spans="1:12" ht="120">
      <c r="A19" s="31" t="s">
        <v>42</v>
      </c>
      <c r="B19" s="30" t="s">
        <v>173</v>
      </c>
      <c r="C19" s="30" t="s">
        <v>37</v>
      </c>
      <c r="D19" s="30" t="s">
        <v>45</v>
      </c>
      <c r="E19" s="42">
        <v>65</v>
      </c>
      <c r="F19" s="42">
        <v>2</v>
      </c>
      <c r="G19" s="42" t="s">
        <v>65</v>
      </c>
      <c r="H19" s="42" t="s">
        <v>77</v>
      </c>
      <c r="I19" s="39" t="s">
        <v>67</v>
      </c>
      <c r="J19" s="40">
        <f t="shared" si="3"/>
        <v>634.1</v>
      </c>
      <c r="K19" s="40">
        <f t="shared" si="4"/>
        <v>507.8</v>
      </c>
      <c r="L19" s="40">
        <f t="shared" si="4"/>
        <v>455.7</v>
      </c>
    </row>
    <row r="20" spans="1:12" ht="45">
      <c r="A20" s="31" t="s">
        <v>43</v>
      </c>
      <c r="B20" s="30" t="s">
        <v>230</v>
      </c>
      <c r="C20" s="30" t="s">
        <v>37</v>
      </c>
      <c r="D20" s="30" t="s">
        <v>45</v>
      </c>
      <c r="E20" s="42">
        <v>65</v>
      </c>
      <c r="F20" s="42">
        <v>2</v>
      </c>
      <c r="G20" s="42" t="s">
        <v>65</v>
      </c>
      <c r="H20" s="42" t="s">
        <v>77</v>
      </c>
      <c r="I20" s="39" t="s">
        <v>68</v>
      </c>
      <c r="J20" s="40">
        <v>634.1</v>
      </c>
      <c r="K20" s="40">
        <v>507.8</v>
      </c>
      <c r="L20" s="40">
        <v>455.7</v>
      </c>
    </row>
    <row r="21" spans="1:12" ht="31.5" customHeight="1">
      <c r="A21" s="31" t="s">
        <v>48</v>
      </c>
      <c r="B21" s="30" t="s">
        <v>230</v>
      </c>
      <c r="C21" s="30" t="s">
        <v>37</v>
      </c>
      <c r="D21" s="30" t="s">
        <v>45</v>
      </c>
      <c r="E21" s="42">
        <v>65</v>
      </c>
      <c r="F21" s="42">
        <v>2</v>
      </c>
      <c r="G21" s="42" t="s">
        <v>65</v>
      </c>
      <c r="H21" s="42" t="s">
        <v>78</v>
      </c>
      <c r="I21" s="39"/>
      <c r="J21" s="40">
        <f>+J22+J24</f>
        <v>246</v>
      </c>
      <c r="K21" s="40">
        <f>K22+K24</f>
        <v>200.6</v>
      </c>
      <c r="L21" s="40">
        <f>+L22+L24</f>
        <v>202.29999999999998</v>
      </c>
    </row>
    <row r="22" spans="1:12" ht="44.25" customHeight="1">
      <c r="A22" s="31" t="s">
        <v>211</v>
      </c>
      <c r="B22" s="30" t="s">
        <v>230</v>
      </c>
      <c r="C22" s="30" t="s">
        <v>37</v>
      </c>
      <c r="D22" s="30" t="s">
        <v>45</v>
      </c>
      <c r="E22" s="42">
        <v>65</v>
      </c>
      <c r="F22" s="42">
        <v>2</v>
      </c>
      <c r="G22" s="42" t="s">
        <v>65</v>
      </c>
      <c r="H22" s="42" t="s">
        <v>78</v>
      </c>
      <c r="I22" s="39" t="s">
        <v>69</v>
      </c>
      <c r="J22" s="40">
        <f t="shared" ref="J22" si="5">J23</f>
        <v>244</v>
      </c>
      <c r="K22" s="40">
        <f>K23</f>
        <v>199</v>
      </c>
      <c r="L22" s="40">
        <f>L23</f>
        <v>200.7</v>
      </c>
    </row>
    <row r="23" spans="1:12" ht="60">
      <c r="A23" s="31" t="s">
        <v>46</v>
      </c>
      <c r="B23" s="30" t="s">
        <v>230</v>
      </c>
      <c r="C23" s="30" t="s">
        <v>37</v>
      </c>
      <c r="D23" s="30" t="s">
        <v>45</v>
      </c>
      <c r="E23" s="42">
        <v>65</v>
      </c>
      <c r="F23" s="42">
        <v>2</v>
      </c>
      <c r="G23" s="42" t="s">
        <v>65</v>
      </c>
      <c r="H23" s="42" t="s">
        <v>78</v>
      </c>
      <c r="I23" s="39" t="s">
        <v>70</v>
      </c>
      <c r="J23" s="40">
        <v>244</v>
      </c>
      <c r="K23" s="40">
        <v>199</v>
      </c>
      <c r="L23" s="40">
        <v>200.7</v>
      </c>
    </row>
    <row r="24" spans="1:12" ht="15">
      <c r="A24" s="31" t="s">
        <v>49</v>
      </c>
      <c r="B24" s="30" t="s">
        <v>230</v>
      </c>
      <c r="C24" s="30" t="s">
        <v>37</v>
      </c>
      <c r="D24" s="30" t="s">
        <v>45</v>
      </c>
      <c r="E24" s="42">
        <v>65</v>
      </c>
      <c r="F24" s="42">
        <v>2</v>
      </c>
      <c r="G24" s="42" t="s">
        <v>65</v>
      </c>
      <c r="H24" s="42" t="s">
        <v>78</v>
      </c>
      <c r="I24" s="39" t="s">
        <v>71</v>
      </c>
      <c r="J24" s="40">
        <f t="shared" ref="J24" si="6">J25</f>
        <v>2</v>
      </c>
      <c r="K24" s="40">
        <f>K25</f>
        <v>1.6</v>
      </c>
      <c r="L24" s="40">
        <f>L25</f>
        <v>1.6</v>
      </c>
    </row>
    <row r="25" spans="1:12" ht="30">
      <c r="A25" s="31" t="s">
        <v>50</v>
      </c>
      <c r="B25" s="30" t="s">
        <v>230</v>
      </c>
      <c r="C25" s="30" t="s">
        <v>37</v>
      </c>
      <c r="D25" s="30" t="s">
        <v>45</v>
      </c>
      <c r="E25" s="42">
        <v>65</v>
      </c>
      <c r="F25" s="42">
        <v>2</v>
      </c>
      <c r="G25" s="42" t="s">
        <v>65</v>
      </c>
      <c r="H25" s="42" t="s">
        <v>78</v>
      </c>
      <c r="I25" s="39" t="s">
        <v>72</v>
      </c>
      <c r="J25" s="40">
        <v>2</v>
      </c>
      <c r="K25" s="40">
        <v>1.6</v>
      </c>
      <c r="L25" s="40">
        <v>1.6</v>
      </c>
    </row>
    <row r="26" spans="1:12" ht="81" customHeight="1">
      <c r="A26" s="31" t="s">
        <v>200</v>
      </c>
      <c r="B26" s="30" t="s">
        <v>230</v>
      </c>
      <c r="C26" s="30" t="s">
        <v>37</v>
      </c>
      <c r="D26" s="30" t="s">
        <v>45</v>
      </c>
      <c r="E26" s="42">
        <v>89</v>
      </c>
      <c r="F26" s="42"/>
      <c r="G26" s="42"/>
      <c r="H26" s="42"/>
      <c r="I26" s="39"/>
      <c r="J26" s="40">
        <f t="shared" ref="J26" si="7">J27</f>
        <v>0.6</v>
      </c>
      <c r="K26" s="40">
        <f t="shared" ref="K26:L27" si="8">K27</f>
        <v>0.6</v>
      </c>
      <c r="L26" s="40">
        <f t="shared" si="8"/>
        <v>0.7</v>
      </c>
    </row>
    <row r="27" spans="1:12" ht="110.25" customHeight="1">
      <c r="A27" s="31" t="s">
        <v>201</v>
      </c>
      <c r="B27" s="30" t="s">
        <v>230</v>
      </c>
      <c r="C27" s="30" t="s">
        <v>37</v>
      </c>
      <c r="D27" s="30" t="s">
        <v>45</v>
      </c>
      <c r="E27" s="42">
        <v>89</v>
      </c>
      <c r="F27" s="42">
        <v>1</v>
      </c>
      <c r="G27" s="42"/>
      <c r="H27" s="42"/>
      <c r="I27" s="39"/>
      <c r="J27" s="40">
        <f>J28</f>
        <v>0.6</v>
      </c>
      <c r="K27" s="40">
        <f t="shared" si="8"/>
        <v>0.6</v>
      </c>
      <c r="L27" s="40">
        <f t="shared" si="8"/>
        <v>0.7</v>
      </c>
    </row>
    <row r="28" spans="1:12" ht="195">
      <c r="A28" s="31" t="s">
        <v>34</v>
      </c>
      <c r="B28" s="30" t="s">
        <v>230</v>
      </c>
      <c r="C28" s="30" t="s">
        <v>37</v>
      </c>
      <c r="D28" s="30" t="s">
        <v>45</v>
      </c>
      <c r="E28" s="42">
        <v>89</v>
      </c>
      <c r="F28" s="42">
        <v>1</v>
      </c>
      <c r="G28" s="42" t="s">
        <v>65</v>
      </c>
      <c r="H28" s="42" t="s">
        <v>79</v>
      </c>
      <c r="I28" s="39"/>
      <c r="J28" s="41">
        <f t="shared" ref="J28:J29" si="9">J29</f>
        <v>0.6</v>
      </c>
      <c r="K28" s="41">
        <f t="shared" ref="K28:L29" si="10">K29</f>
        <v>0.6</v>
      </c>
      <c r="L28" s="41">
        <f t="shared" si="10"/>
        <v>0.7</v>
      </c>
    </row>
    <row r="29" spans="1:12" ht="48" customHeight="1">
      <c r="A29" s="31" t="s">
        <v>211</v>
      </c>
      <c r="B29" s="30" t="s">
        <v>230</v>
      </c>
      <c r="C29" s="30" t="s">
        <v>37</v>
      </c>
      <c r="D29" s="30" t="s">
        <v>45</v>
      </c>
      <c r="E29" s="42">
        <v>89</v>
      </c>
      <c r="F29" s="42">
        <v>1</v>
      </c>
      <c r="G29" s="42" t="s">
        <v>65</v>
      </c>
      <c r="H29" s="42" t="s">
        <v>79</v>
      </c>
      <c r="I29" s="39" t="s">
        <v>69</v>
      </c>
      <c r="J29" s="41">
        <f t="shared" si="9"/>
        <v>0.6</v>
      </c>
      <c r="K29" s="41">
        <f t="shared" si="10"/>
        <v>0.6</v>
      </c>
      <c r="L29" s="41">
        <f t="shared" si="10"/>
        <v>0.7</v>
      </c>
    </row>
    <row r="30" spans="1:12" ht="60">
      <c r="A30" s="31" t="s">
        <v>46</v>
      </c>
      <c r="B30" s="30" t="s">
        <v>230</v>
      </c>
      <c r="C30" s="30" t="s">
        <v>37</v>
      </c>
      <c r="D30" s="30" t="s">
        <v>45</v>
      </c>
      <c r="E30" s="42">
        <v>89</v>
      </c>
      <c r="F30" s="42">
        <v>1</v>
      </c>
      <c r="G30" s="42" t="s">
        <v>65</v>
      </c>
      <c r="H30" s="42" t="s">
        <v>79</v>
      </c>
      <c r="I30" s="39" t="s">
        <v>70</v>
      </c>
      <c r="J30" s="41">
        <v>0.6</v>
      </c>
      <c r="K30" s="41">
        <v>0.6</v>
      </c>
      <c r="L30" s="41">
        <v>0.7</v>
      </c>
    </row>
    <row r="31" spans="1:12" ht="15">
      <c r="A31" s="31" t="s">
        <v>52</v>
      </c>
      <c r="B31" s="30" t="s">
        <v>230</v>
      </c>
      <c r="C31" s="136" t="s">
        <v>37</v>
      </c>
      <c r="D31" s="136" t="s">
        <v>18</v>
      </c>
      <c r="E31" s="42"/>
      <c r="F31" s="42"/>
      <c r="G31" s="42"/>
      <c r="H31" s="42"/>
      <c r="I31" s="39"/>
      <c r="J31" s="48">
        <f t="shared" ref="J31:J33" si="11">J32</f>
        <v>5</v>
      </c>
      <c r="K31" s="40">
        <f t="shared" ref="K31:L33" si="12">K32</f>
        <v>5</v>
      </c>
      <c r="L31" s="40">
        <f t="shared" si="12"/>
        <v>5</v>
      </c>
    </row>
    <row r="32" spans="1:12" ht="78" customHeight="1">
      <c r="A32" s="31" t="str">
        <f>A26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2" s="30" t="s">
        <v>230</v>
      </c>
      <c r="C32" s="30" t="s">
        <v>37</v>
      </c>
      <c r="D32" s="30" t="s">
        <v>18</v>
      </c>
      <c r="E32" s="42" t="s">
        <v>80</v>
      </c>
      <c r="F32" s="42"/>
      <c r="G32" s="42"/>
      <c r="H32" s="42"/>
      <c r="I32" s="39"/>
      <c r="J32" s="40">
        <f t="shared" si="11"/>
        <v>5</v>
      </c>
      <c r="K32" s="40">
        <f t="shared" si="12"/>
        <v>5</v>
      </c>
      <c r="L32" s="40">
        <f t="shared" si="12"/>
        <v>5</v>
      </c>
    </row>
    <row r="33" spans="1:12" ht="108" customHeight="1">
      <c r="A33" s="31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3" s="30" t="s">
        <v>230</v>
      </c>
      <c r="C33" s="30" t="s">
        <v>37</v>
      </c>
      <c r="D33" s="30" t="s">
        <v>18</v>
      </c>
      <c r="E33" s="42" t="s">
        <v>80</v>
      </c>
      <c r="F33" s="42" t="s">
        <v>8</v>
      </c>
      <c r="G33" s="42"/>
      <c r="H33" s="42"/>
      <c r="I33" s="39"/>
      <c r="J33" s="40">
        <f t="shared" si="11"/>
        <v>5</v>
      </c>
      <c r="K33" s="40">
        <f t="shared" si="12"/>
        <v>5</v>
      </c>
      <c r="L33" s="40">
        <f t="shared" si="12"/>
        <v>5</v>
      </c>
    </row>
    <row r="34" spans="1:12" ht="60">
      <c r="A34" s="31" t="s">
        <v>185</v>
      </c>
      <c r="B34" s="30" t="s">
        <v>230</v>
      </c>
      <c r="C34" s="30" t="s">
        <v>37</v>
      </c>
      <c r="D34" s="30" t="s">
        <v>18</v>
      </c>
      <c r="E34" s="42" t="s">
        <v>80</v>
      </c>
      <c r="F34" s="42" t="s">
        <v>8</v>
      </c>
      <c r="G34" s="42" t="s">
        <v>65</v>
      </c>
      <c r="H34" s="42" t="s">
        <v>82</v>
      </c>
      <c r="I34" s="39"/>
      <c r="J34" s="40">
        <f>J36</f>
        <v>5</v>
      </c>
      <c r="K34" s="40">
        <f>K36</f>
        <v>5</v>
      </c>
      <c r="L34" s="40">
        <f>L36</f>
        <v>5</v>
      </c>
    </row>
    <row r="35" spans="1:12" ht="15">
      <c r="A35" s="31" t="s">
        <v>49</v>
      </c>
      <c r="B35" s="30" t="s">
        <v>230</v>
      </c>
      <c r="C35" s="30" t="s">
        <v>37</v>
      </c>
      <c r="D35" s="30" t="s">
        <v>18</v>
      </c>
      <c r="E35" s="42" t="s">
        <v>80</v>
      </c>
      <c r="F35" s="42" t="s">
        <v>8</v>
      </c>
      <c r="G35" s="42" t="s">
        <v>65</v>
      </c>
      <c r="H35" s="42" t="s">
        <v>82</v>
      </c>
      <c r="I35" s="39" t="s">
        <v>71</v>
      </c>
      <c r="J35" s="40">
        <f>J36</f>
        <v>5</v>
      </c>
      <c r="K35" s="40">
        <f>K36</f>
        <v>5</v>
      </c>
      <c r="L35" s="40">
        <f>L36</f>
        <v>5</v>
      </c>
    </row>
    <row r="36" spans="1:12" ht="15">
      <c r="A36" s="31" t="s">
        <v>53</v>
      </c>
      <c r="B36" s="30" t="s">
        <v>230</v>
      </c>
      <c r="C36" s="30" t="s">
        <v>37</v>
      </c>
      <c r="D36" s="30" t="s">
        <v>54</v>
      </c>
      <c r="E36" s="42" t="s">
        <v>80</v>
      </c>
      <c r="F36" s="42" t="s">
        <v>8</v>
      </c>
      <c r="G36" s="42" t="s">
        <v>65</v>
      </c>
      <c r="H36" s="42" t="s">
        <v>82</v>
      </c>
      <c r="I36" s="39" t="s">
        <v>73</v>
      </c>
      <c r="J36" s="40">
        <v>5</v>
      </c>
      <c r="K36" s="40">
        <v>5</v>
      </c>
      <c r="L36" s="40">
        <v>5</v>
      </c>
    </row>
    <row r="37" spans="1:12" ht="15">
      <c r="A37" s="28" t="s">
        <v>151</v>
      </c>
      <c r="B37" s="29" t="s">
        <v>230</v>
      </c>
      <c r="C37" s="29" t="s">
        <v>39</v>
      </c>
      <c r="D37" s="30"/>
      <c r="E37" s="42"/>
      <c r="F37" s="42"/>
      <c r="G37" s="42"/>
      <c r="H37" s="42"/>
      <c r="I37" s="39"/>
      <c r="J37" s="40">
        <f>J38</f>
        <v>109.3</v>
      </c>
      <c r="K37" s="40">
        <f t="shared" ref="K37:L37" si="13">K38</f>
        <v>114.4</v>
      </c>
      <c r="L37" s="40">
        <f t="shared" si="13"/>
        <v>118.7</v>
      </c>
    </row>
    <row r="38" spans="1:12" ht="30">
      <c r="A38" s="31" t="s">
        <v>212</v>
      </c>
      <c r="B38" s="30" t="s">
        <v>230</v>
      </c>
      <c r="C38" s="30" t="s">
        <v>39</v>
      </c>
      <c r="D38" s="30" t="s">
        <v>55</v>
      </c>
      <c r="E38" s="42"/>
      <c r="F38" s="42"/>
      <c r="G38" s="42"/>
      <c r="H38" s="42"/>
      <c r="I38" s="39"/>
      <c r="J38" s="40">
        <f t="shared" ref="J38:L39" si="14">J39</f>
        <v>109.3</v>
      </c>
      <c r="K38" s="40">
        <f t="shared" si="14"/>
        <v>114.4</v>
      </c>
      <c r="L38" s="40">
        <f t="shared" si="14"/>
        <v>118.7</v>
      </c>
    </row>
    <row r="39" spans="1:12" ht="75">
      <c r="A39" s="31" t="s">
        <v>202</v>
      </c>
      <c r="B39" s="30" t="s">
        <v>230</v>
      </c>
      <c r="C39" s="30" t="s">
        <v>39</v>
      </c>
      <c r="D39" s="30" t="s">
        <v>55</v>
      </c>
      <c r="E39" s="42" t="s">
        <v>84</v>
      </c>
      <c r="F39" s="42"/>
      <c r="G39" s="42"/>
      <c r="H39" s="42"/>
      <c r="I39" s="39"/>
      <c r="J39" s="40">
        <f>J40</f>
        <v>109.3</v>
      </c>
      <c r="K39" s="40">
        <f t="shared" si="14"/>
        <v>114.4</v>
      </c>
      <c r="L39" s="40">
        <f t="shared" si="14"/>
        <v>118.7</v>
      </c>
    </row>
    <row r="40" spans="1:12" ht="45">
      <c r="A40" s="31" t="s">
        <v>153</v>
      </c>
      <c r="B40" s="30" t="s">
        <v>230</v>
      </c>
      <c r="C40" s="30" t="s">
        <v>39</v>
      </c>
      <c r="D40" s="30" t="s">
        <v>55</v>
      </c>
      <c r="E40" s="42" t="s">
        <v>84</v>
      </c>
      <c r="F40" s="42" t="s">
        <v>10</v>
      </c>
      <c r="G40" s="42"/>
      <c r="H40" s="42"/>
      <c r="I40" s="39"/>
      <c r="J40" s="40">
        <f t="shared" ref="J40:J45" si="15">J41</f>
        <v>109.3</v>
      </c>
      <c r="K40" s="40">
        <f t="shared" ref="K40:L45" si="16">K41</f>
        <v>114.4</v>
      </c>
      <c r="L40" s="40">
        <f t="shared" si="16"/>
        <v>118.7</v>
      </c>
    </row>
    <row r="41" spans="1:12" ht="75">
      <c r="A41" s="33" t="s">
        <v>213</v>
      </c>
      <c r="B41" s="30" t="s">
        <v>230</v>
      </c>
      <c r="C41" s="30" t="s">
        <v>39</v>
      </c>
      <c r="D41" s="30" t="s">
        <v>55</v>
      </c>
      <c r="E41" s="42" t="s">
        <v>84</v>
      </c>
      <c r="F41" s="42" t="s">
        <v>10</v>
      </c>
      <c r="G41" s="42" t="s">
        <v>39</v>
      </c>
      <c r="H41" s="42"/>
      <c r="I41" s="39"/>
      <c r="J41" s="40">
        <f t="shared" si="15"/>
        <v>109.3</v>
      </c>
      <c r="K41" s="40">
        <f t="shared" si="16"/>
        <v>114.4</v>
      </c>
      <c r="L41" s="40">
        <f t="shared" si="16"/>
        <v>118.7</v>
      </c>
    </row>
    <row r="42" spans="1:12" ht="90">
      <c r="A42" s="31" t="s">
        <v>223</v>
      </c>
      <c r="B42" s="30" t="s">
        <v>230</v>
      </c>
      <c r="C42" s="30" t="s">
        <v>39</v>
      </c>
      <c r="D42" s="30" t="s">
        <v>55</v>
      </c>
      <c r="E42" s="42" t="s">
        <v>84</v>
      </c>
      <c r="F42" s="42" t="s">
        <v>10</v>
      </c>
      <c r="G42" s="42" t="s">
        <v>39</v>
      </c>
      <c r="H42" s="42" t="s">
        <v>154</v>
      </c>
      <c r="I42" s="39"/>
      <c r="J42" s="40">
        <f>J45+J43</f>
        <v>109.3</v>
      </c>
      <c r="K42" s="40">
        <f t="shared" ref="K42:L42" si="17">K45+K43</f>
        <v>114.4</v>
      </c>
      <c r="L42" s="40">
        <f t="shared" si="17"/>
        <v>118.7</v>
      </c>
    </row>
    <row r="43" spans="1:12" ht="120">
      <c r="A43" s="31" t="s">
        <v>42</v>
      </c>
      <c r="B43" s="30" t="s">
        <v>230</v>
      </c>
      <c r="C43" s="30" t="s">
        <v>39</v>
      </c>
      <c r="D43" s="30" t="s">
        <v>55</v>
      </c>
      <c r="E43" s="42" t="s">
        <v>84</v>
      </c>
      <c r="F43" s="42" t="s">
        <v>10</v>
      </c>
      <c r="G43" s="42" t="s">
        <v>39</v>
      </c>
      <c r="H43" s="42" t="s">
        <v>154</v>
      </c>
      <c r="I43" s="39" t="s">
        <v>67</v>
      </c>
      <c r="J43" s="40">
        <f>J44</f>
        <v>104.3</v>
      </c>
      <c r="K43" s="40">
        <f t="shared" ref="K43:L43" si="18">K44</f>
        <v>109.4</v>
      </c>
      <c r="L43" s="40">
        <f t="shared" si="18"/>
        <v>113.7</v>
      </c>
    </row>
    <row r="44" spans="1:12" ht="45">
      <c r="A44" s="31" t="s">
        <v>43</v>
      </c>
      <c r="B44" s="30" t="s">
        <v>230</v>
      </c>
      <c r="C44" s="30" t="s">
        <v>39</v>
      </c>
      <c r="D44" s="30" t="s">
        <v>55</v>
      </c>
      <c r="E44" s="42" t="s">
        <v>84</v>
      </c>
      <c r="F44" s="42" t="s">
        <v>10</v>
      </c>
      <c r="G44" s="42" t="s">
        <v>39</v>
      </c>
      <c r="H44" s="42" t="s">
        <v>154</v>
      </c>
      <c r="I44" s="39" t="s">
        <v>68</v>
      </c>
      <c r="J44" s="40">
        <v>104.3</v>
      </c>
      <c r="K44" s="40">
        <v>109.4</v>
      </c>
      <c r="L44" s="40">
        <v>113.7</v>
      </c>
    </row>
    <row r="45" spans="1:12" ht="47.25" customHeight="1">
      <c r="A45" s="31" t="s">
        <v>211</v>
      </c>
      <c r="B45" s="30" t="s">
        <v>230</v>
      </c>
      <c r="C45" s="30" t="s">
        <v>39</v>
      </c>
      <c r="D45" s="30" t="s">
        <v>55</v>
      </c>
      <c r="E45" s="42" t="s">
        <v>84</v>
      </c>
      <c r="F45" s="42" t="s">
        <v>10</v>
      </c>
      <c r="G45" s="42" t="s">
        <v>39</v>
      </c>
      <c r="H45" s="42" t="s">
        <v>154</v>
      </c>
      <c r="I45" s="39" t="s">
        <v>69</v>
      </c>
      <c r="J45" s="40">
        <f t="shared" si="15"/>
        <v>5</v>
      </c>
      <c r="K45" s="40">
        <f t="shared" si="16"/>
        <v>5</v>
      </c>
      <c r="L45" s="40">
        <f t="shared" si="16"/>
        <v>5</v>
      </c>
    </row>
    <row r="46" spans="1:12" ht="60">
      <c r="A46" s="31" t="s">
        <v>46</v>
      </c>
      <c r="B46" s="30" t="s">
        <v>230</v>
      </c>
      <c r="C46" s="30" t="s">
        <v>39</v>
      </c>
      <c r="D46" s="30" t="s">
        <v>55</v>
      </c>
      <c r="E46" s="42" t="s">
        <v>84</v>
      </c>
      <c r="F46" s="42" t="s">
        <v>10</v>
      </c>
      <c r="G46" s="42" t="s">
        <v>39</v>
      </c>
      <c r="H46" s="42" t="s">
        <v>154</v>
      </c>
      <c r="I46" s="39" t="s">
        <v>70</v>
      </c>
      <c r="J46" s="40">
        <v>5</v>
      </c>
      <c r="K46" s="40">
        <v>5</v>
      </c>
      <c r="L46" s="40">
        <v>5</v>
      </c>
    </row>
    <row r="47" spans="1:12" ht="18.75" customHeight="1">
      <c r="A47" s="28" t="s">
        <v>56</v>
      </c>
      <c r="B47" s="29" t="s">
        <v>230</v>
      </c>
      <c r="C47" s="167" t="s">
        <v>45</v>
      </c>
      <c r="D47" s="30"/>
      <c r="E47" s="42"/>
      <c r="F47" s="42"/>
      <c r="G47" s="42"/>
      <c r="H47" s="42"/>
      <c r="I47" s="39"/>
      <c r="J47" s="40">
        <f>J48</f>
        <v>266.5</v>
      </c>
      <c r="K47" s="40">
        <f>K48</f>
        <v>266.5</v>
      </c>
      <c r="L47" s="40">
        <f>L48</f>
        <v>266.5</v>
      </c>
    </row>
    <row r="48" spans="1:12" ht="30">
      <c r="A48" s="31" t="s">
        <v>58</v>
      </c>
      <c r="B48" s="30" t="s">
        <v>230</v>
      </c>
      <c r="C48" s="30" t="s">
        <v>45</v>
      </c>
      <c r="D48" s="30" t="s">
        <v>59</v>
      </c>
      <c r="E48" s="42"/>
      <c r="F48" s="42"/>
      <c r="G48" s="42"/>
      <c r="H48" s="42"/>
      <c r="I48" s="39"/>
      <c r="J48" s="40">
        <f>J49</f>
        <v>266.5</v>
      </c>
      <c r="K48" s="40">
        <f t="shared" ref="K48:L48" si="19">K49</f>
        <v>266.5</v>
      </c>
      <c r="L48" s="40">
        <f t="shared" si="19"/>
        <v>266.5</v>
      </c>
    </row>
    <row r="49" spans="1:12" ht="104.25" customHeight="1">
      <c r="A49" s="34" t="s">
        <v>208</v>
      </c>
      <c r="B49" s="30" t="s">
        <v>230</v>
      </c>
      <c r="C49" s="30" t="s">
        <v>45</v>
      </c>
      <c r="D49" s="30" t="s">
        <v>59</v>
      </c>
      <c r="E49" s="42" t="s">
        <v>209</v>
      </c>
      <c r="F49" s="42"/>
      <c r="G49" s="42"/>
      <c r="H49" s="42"/>
      <c r="I49" s="39"/>
      <c r="J49" s="40">
        <f>J51</f>
        <v>266.5</v>
      </c>
      <c r="K49" s="40">
        <f t="shared" ref="K49:L49" si="20">K51</f>
        <v>266.5</v>
      </c>
      <c r="L49" s="40">
        <f t="shared" si="20"/>
        <v>266.5</v>
      </c>
    </row>
    <row r="50" spans="1:12" ht="78.75" customHeight="1">
      <c r="A50" s="34" t="s">
        <v>214</v>
      </c>
      <c r="B50" s="30" t="s">
        <v>230</v>
      </c>
      <c r="C50" s="30" t="s">
        <v>45</v>
      </c>
      <c r="D50" s="30" t="s">
        <v>59</v>
      </c>
      <c r="E50" s="42" t="s">
        <v>209</v>
      </c>
      <c r="F50" s="42" t="s">
        <v>81</v>
      </c>
      <c r="G50" s="42" t="s">
        <v>37</v>
      </c>
      <c r="H50" s="42"/>
      <c r="I50" s="39"/>
      <c r="J50" s="40">
        <f t="shared" ref="J50:L50" si="21">J51</f>
        <v>266.5</v>
      </c>
      <c r="K50" s="40">
        <f t="shared" si="21"/>
        <v>266.5</v>
      </c>
      <c r="L50" s="40">
        <f t="shared" si="21"/>
        <v>266.5</v>
      </c>
    </row>
    <row r="51" spans="1:12" ht="368.25" customHeight="1">
      <c r="A51" s="156" t="s">
        <v>203</v>
      </c>
      <c r="B51" s="30" t="s">
        <v>230</v>
      </c>
      <c r="C51" s="30" t="s">
        <v>45</v>
      </c>
      <c r="D51" s="30" t="s">
        <v>59</v>
      </c>
      <c r="E51" s="42" t="s">
        <v>209</v>
      </c>
      <c r="F51" s="42" t="s">
        <v>81</v>
      </c>
      <c r="G51" s="42" t="s">
        <v>37</v>
      </c>
      <c r="H51" s="42" t="s">
        <v>85</v>
      </c>
      <c r="I51" s="39"/>
      <c r="J51" s="40">
        <f>J52</f>
        <v>266.5</v>
      </c>
      <c r="K51" s="40">
        <f t="shared" ref="K51:L51" si="22">K52</f>
        <v>266.5</v>
      </c>
      <c r="L51" s="40">
        <f t="shared" si="22"/>
        <v>266.5</v>
      </c>
    </row>
    <row r="52" spans="1:12" ht="47.25" customHeight="1">
      <c r="A52" s="31" t="s">
        <v>211</v>
      </c>
      <c r="B52" s="30" t="s">
        <v>230</v>
      </c>
      <c r="C52" s="30" t="s">
        <v>45</v>
      </c>
      <c r="D52" s="30" t="s">
        <v>59</v>
      </c>
      <c r="E52" s="42" t="s">
        <v>209</v>
      </c>
      <c r="F52" s="42" t="s">
        <v>81</v>
      </c>
      <c r="G52" s="42" t="s">
        <v>37</v>
      </c>
      <c r="H52" s="42" t="s">
        <v>85</v>
      </c>
      <c r="I52" s="39" t="s">
        <v>69</v>
      </c>
      <c r="J52" s="40">
        <f>J53</f>
        <v>266.5</v>
      </c>
      <c r="K52" s="40">
        <f t="shared" ref="K52:L52" si="23">K53</f>
        <v>266.5</v>
      </c>
      <c r="L52" s="40">
        <f t="shared" si="23"/>
        <v>266.5</v>
      </c>
    </row>
    <row r="53" spans="1:12" ht="60">
      <c r="A53" s="31" t="s">
        <v>46</v>
      </c>
      <c r="B53" s="30" t="s">
        <v>230</v>
      </c>
      <c r="C53" s="30" t="s">
        <v>45</v>
      </c>
      <c r="D53" s="30" t="s">
        <v>59</v>
      </c>
      <c r="E53" s="42" t="s">
        <v>209</v>
      </c>
      <c r="F53" s="42" t="s">
        <v>81</v>
      </c>
      <c r="G53" s="42" t="s">
        <v>37</v>
      </c>
      <c r="H53" s="42" t="s">
        <v>85</v>
      </c>
      <c r="I53" s="39" t="s">
        <v>70</v>
      </c>
      <c r="J53" s="40">
        <v>266.5</v>
      </c>
      <c r="K53" s="40">
        <v>266.5</v>
      </c>
      <c r="L53" s="40">
        <v>266.5</v>
      </c>
    </row>
    <row r="54" spans="1:12" ht="15.75" customHeight="1">
      <c r="A54" s="28" t="s">
        <v>60</v>
      </c>
      <c r="B54" s="29" t="s">
        <v>230</v>
      </c>
      <c r="C54" s="29" t="s">
        <v>51</v>
      </c>
      <c r="D54" s="30"/>
      <c r="E54" s="42"/>
      <c r="F54" s="42"/>
      <c r="G54" s="42"/>
      <c r="H54" s="42"/>
      <c r="I54" s="39"/>
      <c r="J54" s="40">
        <f>J55</f>
        <v>390</v>
      </c>
      <c r="K54" s="40">
        <f t="shared" ref="K54:L54" si="24">K55</f>
        <v>90</v>
      </c>
      <c r="L54" s="40">
        <f t="shared" si="24"/>
        <v>90</v>
      </c>
    </row>
    <row r="55" spans="1:12" ht="15">
      <c r="A55" s="35" t="s">
        <v>66</v>
      </c>
      <c r="B55" s="30" t="s">
        <v>230</v>
      </c>
      <c r="C55" s="30" t="s">
        <v>51</v>
      </c>
      <c r="D55" s="30" t="s">
        <v>55</v>
      </c>
      <c r="E55" s="42"/>
      <c r="F55" s="42"/>
      <c r="G55" s="42"/>
      <c r="H55" s="42"/>
      <c r="I55" s="30"/>
      <c r="J55" s="40">
        <f>J56</f>
        <v>390</v>
      </c>
      <c r="K55" s="40">
        <f>K56</f>
        <v>90</v>
      </c>
      <c r="L55" s="40">
        <f>L56</f>
        <v>90</v>
      </c>
    </row>
    <row r="56" spans="1:12" ht="108" customHeight="1">
      <c r="A56" s="35" t="s">
        <v>210</v>
      </c>
      <c r="B56" s="30" t="s">
        <v>230</v>
      </c>
      <c r="C56" s="30" t="s">
        <v>51</v>
      </c>
      <c r="D56" s="30" t="s">
        <v>55</v>
      </c>
      <c r="E56" s="42" t="s">
        <v>17</v>
      </c>
      <c r="F56" s="42"/>
      <c r="G56" s="42"/>
      <c r="H56" s="42"/>
      <c r="I56" s="30"/>
      <c r="J56" s="40">
        <f>J61+J57</f>
        <v>390</v>
      </c>
      <c r="K56" s="40">
        <f>K61+K57</f>
        <v>90</v>
      </c>
      <c r="L56" s="40">
        <f>L61+L57</f>
        <v>90</v>
      </c>
    </row>
    <row r="57" spans="1:12" ht="35.25" customHeight="1">
      <c r="A57" s="174" t="s">
        <v>215</v>
      </c>
      <c r="B57" s="30" t="s">
        <v>230</v>
      </c>
      <c r="C57" s="30" t="s">
        <v>51</v>
      </c>
      <c r="D57" s="30" t="s">
        <v>55</v>
      </c>
      <c r="E57" s="42" t="s">
        <v>17</v>
      </c>
      <c r="F57" s="42" t="s">
        <v>81</v>
      </c>
      <c r="G57" s="42" t="s">
        <v>175</v>
      </c>
      <c r="H57" s="42"/>
      <c r="I57" s="30"/>
      <c r="J57" s="40">
        <f>J58</f>
        <v>330</v>
      </c>
      <c r="K57" s="40">
        <f>K58</f>
        <v>52</v>
      </c>
      <c r="L57" s="40">
        <f>L58</f>
        <v>52</v>
      </c>
    </row>
    <row r="58" spans="1:12" ht="31.5" customHeight="1">
      <c r="A58" s="35" t="s">
        <v>158</v>
      </c>
      <c r="B58" s="30" t="s">
        <v>230</v>
      </c>
      <c r="C58" s="30" t="s">
        <v>51</v>
      </c>
      <c r="D58" s="30" t="s">
        <v>55</v>
      </c>
      <c r="E58" s="42" t="s">
        <v>17</v>
      </c>
      <c r="F58" s="42" t="s">
        <v>81</v>
      </c>
      <c r="G58" s="42" t="s">
        <v>175</v>
      </c>
      <c r="H58" s="42" t="s">
        <v>157</v>
      </c>
      <c r="I58" s="30"/>
      <c r="J58" s="40">
        <f>J59</f>
        <v>330</v>
      </c>
      <c r="K58" s="40">
        <f>K59</f>
        <v>52</v>
      </c>
      <c r="L58" s="40">
        <f t="shared" ref="L58:L59" si="25">L59</f>
        <v>52</v>
      </c>
    </row>
    <row r="59" spans="1:12" ht="46.5" customHeight="1">
      <c r="A59" s="31" t="s">
        <v>211</v>
      </c>
      <c r="B59" s="30" t="s">
        <v>230</v>
      </c>
      <c r="C59" s="30" t="s">
        <v>51</v>
      </c>
      <c r="D59" s="30" t="s">
        <v>55</v>
      </c>
      <c r="E59" s="42" t="s">
        <v>17</v>
      </c>
      <c r="F59" s="42" t="s">
        <v>81</v>
      </c>
      <c r="G59" s="42" t="s">
        <v>175</v>
      </c>
      <c r="H59" s="42" t="s">
        <v>157</v>
      </c>
      <c r="I59" s="30" t="s">
        <v>69</v>
      </c>
      <c r="J59" s="40">
        <f>J60</f>
        <v>330</v>
      </c>
      <c r="K59" s="40">
        <f t="shared" ref="K59" si="26">K60</f>
        <v>52</v>
      </c>
      <c r="L59" s="40">
        <f t="shared" si="25"/>
        <v>52</v>
      </c>
    </row>
    <row r="60" spans="1:12" ht="61.5" customHeight="1">
      <c r="A60" s="31" t="s">
        <v>46</v>
      </c>
      <c r="B60" s="30" t="s">
        <v>230</v>
      </c>
      <c r="C60" s="30" t="s">
        <v>51</v>
      </c>
      <c r="D60" s="30" t="s">
        <v>55</v>
      </c>
      <c r="E60" s="42" t="s">
        <v>17</v>
      </c>
      <c r="F60" s="42" t="s">
        <v>81</v>
      </c>
      <c r="G60" s="42" t="s">
        <v>175</v>
      </c>
      <c r="H60" s="42" t="s">
        <v>157</v>
      </c>
      <c r="I60" s="30" t="s">
        <v>70</v>
      </c>
      <c r="J60" s="40">
        <v>330</v>
      </c>
      <c r="K60" s="40">
        <v>52</v>
      </c>
      <c r="L60" s="40">
        <v>52</v>
      </c>
    </row>
    <row r="61" spans="1:12" ht="51" customHeight="1">
      <c r="A61" s="36" t="s">
        <v>206</v>
      </c>
      <c r="B61" s="30" t="s">
        <v>230</v>
      </c>
      <c r="C61" s="30" t="s">
        <v>51</v>
      </c>
      <c r="D61" s="30" t="s">
        <v>55</v>
      </c>
      <c r="E61" s="42" t="s">
        <v>17</v>
      </c>
      <c r="F61" s="42" t="s">
        <v>81</v>
      </c>
      <c r="G61" s="42" t="s">
        <v>174</v>
      </c>
      <c r="H61" s="42"/>
      <c r="I61" s="30"/>
      <c r="J61" s="40">
        <f>J62</f>
        <v>60</v>
      </c>
      <c r="K61" s="40">
        <f>K62</f>
        <v>38</v>
      </c>
      <c r="L61" s="40">
        <f>L62</f>
        <v>38</v>
      </c>
    </row>
    <row r="62" spans="1:12" ht="15">
      <c r="A62" s="35" t="s">
        <v>156</v>
      </c>
      <c r="B62" s="30" t="s">
        <v>230</v>
      </c>
      <c r="C62" s="30" t="s">
        <v>51</v>
      </c>
      <c r="D62" s="30" t="s">
        <v>55</v>
      </c>
      <c r="E62" s="42" t="s">
        <v>17</v>
      </c>
      <c r="F62" s="42" t="s">
        <v>81</v>
      </c>
      <c r="G62" s="42" t="s">
        <v>174</v>
      </c>
      <c r="H62" s="42" t="s">
        <v>155</v>
      </c>
      <c r="I62" s="30"/>
      <c r="J62" s="40">
        <f t="shared" ref="J62:J63" si="27">J63</f>
        <v>60</v>
      </c>
      <c r="K62" s="40">
        <f t="shared" ref="K62:K63" si="28">K63</f>
        <v>38</v>
      </c>
      <c r="L62" s="40">
        <f t="shared" ref="L62:L63" si="29">L63</f>
        <v>38</v>
      </c>
    </row>
    <row r="63" spans="1:12" ht="49.5" customHeight="1">
      <c r="A63" s="31" t="s">
        <v>211</v>
      </c>
      <c r="B63" s="30" t="s">
        <v>230</v>
      </c>
      <c r="C63" s="30" t="s">
        <v>51</v>
      </c>
      <c r="D63" s="30" t="s">
        <v>55</v>
      </c>
      <c r="E63" s="42" t="s">
        <v>17</v>
      </c>
      <c r="F63" s="42" t="s">
        <v>81</v>
      </c>
      <c r="G63" s="42" t="s">
        <v>174</v>
      </c>
      <c r="H63" s="42" t="s">
        <v>155</v>
      </c>
      <c r="I63" s="30" t="s">
        <v>69</v>
      </c>
      <c r="J63" s="40">
        <f t="shared" si="27"/>
        <v>60</v>
      </c>
      <c r="K63" s="40">
        <f t="shared" si="28"/>
        <v>38</v>
      </c>
      <c r="L63" s="40">
        <f t="shared" si="29"/>
        <v>38</v>
      </c>
    </row>
    <row r="64" spans="1:12" ht="60">
      <c r="A64" s="31" t="s">
        <v>46</v>
      </c>
      <c r="B64" s="30" t="s">
        <v>230</v>
      </c>
      <c r="C64" s="30" t="s">
        <v>51</v>
      </c>
      <c r="D64" s="30" t="s">
        <v>55</v>
      </c>
      <c r="E64" s="42" t="s">
        <v>17</v>
      </c>
      <c r="F64" s="42" t="s">
        <v>81</v>
      </c>
      <c r="G64" s="42" t="s">
        <v>174</v>
      </c>
      <c r="H64" s="42" t="s">
        <v>155</v>
      </c>
      <c r="I64" s="30" t="s">
        <v>70</v>
      </c>
      <c r="J64" s="40">
        <v>60</v>
      </c>
      <c r="K64" s="40">
        <v>38</v>
      </c>
      <c r="L64" s="40">
        <v>38</v>
      </c>
    </row>
    <row r="65" spans="1:12" ht="15">
      <c r="A65" s="28" t="s">
        <v>61</v>
      </c>
      <c r="B65" s="29" t="s">
        <v>230</v>
      </c>
      <c r="C65" s="167" t="s">
        <v>17</v>
      </c>
      <c r="D65" s="30"/>
      <c r="E65" s="42"/>
      <c r="F65" s="42"/>
      <c r="G65" s="42"/>
      <c r="H65" s="42"/>
      <c r="I65" s="39"/>
      <c r="J65" s="40">
        <f t="shared" ref="J65:L70" si="30">J66</f>
        <v>166.2</v>
      </c>
      <c r="K65" s="48">
        <f t="shared" si="30"/>
        <v>166.2</v>
      </c>
      <c r="L65" s="40">
        <f t="shared" si="30"/>
        <v>166.2</v>
      </c>
    </row>
    <row r="66" spans="1:12" ht="15">
      <c r="A66" s="31" t="s">
        <v>62</v>
      </c>
      <c r="B66" s="30" t="s">
        <v>230</v>
      </c>
      <c r="C66" s="30" t="s">
        <v>17</v>
      </c>
      <c r="D66" s="30" t="s">
        <v>37</v>
      </c>
      <c r="E66" s="42"/>
      <c r="F66" s="42"/>
      <c r="G66" s="42"/>
      <c r="H66" s="42"/>
      <c r="I66" s="39"/>
      <c r="J66" s="40">
        <f t="shared" si="30"/>
        <v>166.2</v>
      </c>
      <c r="K66" s="40">
        <f t="shared" si="30"/>
        <v>166.2</v>
      </c>
      <c r="L66" s="40">
        <f t="shared" si="30"/>
        <v>166.2</v>
      </c>
    </row>
    <row r="67" spans="1:12" ht="77.25" customHeight="1">
      <c r="A67" s="31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67" s="30" t="s">
        <v>230</v>
      </c>
      <c r="C67" s="30" t="s">
        <v>17</v>
      </c>
      <c r="D67" s="30" t="s">
        <v>37</v>
      </c>
      <c r="E67" s="42" t="s">
        <v>80</v>
      </c>
      <c r="F67" s="42"/>
      <c r="G67" s="42"/>
      <c r="H67" s="42"/>
      <c r="I67" s="39"/>
      <c r="J67" s="40">
        <f t="shared" si="30"/>
        <v>166.2</v>
      </c>
      <c r="K67" s="40">
        <f t="shared" si="30"/>
        <v>166.2</v>
      </c>
      <c r="L67" s="40">
        <f t="shared" si="30"/>
        <v>166.2</v>
      </c>
    </row>
    <row r="68" spans="1:12" ht="107.25" customHeight="1">
      <c r="A68" s="31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68" s="30" t="s">
        <v>230</v>
      </c>
      <c r="C68" s="30" t="s">
        <v>17</v>
      </c>
      <c r="D68" s="30" t="s">
        <v>37</v>
      </c>
      <c r="E68" s="42" t="s">
        <v>80</v>
      </c>
      <c r="F68" s="42" t="s">
        <v>8</v>
      </c>
      <c r="G68" s="42"/>
      <c r="H68" s="42"/>
      <c r="I68" s="39"/>
      <c r="J68" s="40">
        <f>J69</f>
        <v>166.2</v>
      </c>
      <c r="K68" s="40">
        <f>K69</f>
        <v>166.2</v>
      </c>
      <c r="L68" s="40">
        <f>L69</f>
        <v>166.2</v>
      </c>
    </row>
    <row r="69" spans="1:12" ht="45">
      <c r="A69" s="31" t="s">
        <v>63</v>
      </c>
      <c r="B69" s="30" t="s">
        <v>230</v>
      </c>
      <c r="C69" s="30" t="s">
        <v>17</v>
      </c>
      <c r="D69" s="30" t="s">
        <v>37</v>
      </c>
      <c r="E69" s="42" t="s">
        <v>80</v>
      </c>
      <c r="F69" s="42" t="s">
        <v>8</v>
      </c>
      <c r="G69" s="42" t="s">
        <v>65</v>
      </c>
      <c r="H69" s="42" t="s">
        <v>83</v>
      </c>
      <c r="I69" s="39"/>
      <c r="J69" s="40">
        <f t="shared" si="30"/>
        <v>166.2</v>
      </c>
      <c r="K69" s="40">
        <f t="shared" si="30"/>
        <v>166.2</v>
      </c>
      <c r="L69" s="40">
        <f t="shared" si="30"/>
        <v>166.2</v>
      </c>
    </row>
    <row r="70" spans="1:12" ht="30">
      <c r="A70" s="31" t="s">
        <v>57</v>
      </c>
      <c r="B70" s="30" t="s">
        <v>230</v>
      </c>
      <c r="C70" s="30" t="s">
        <v>17</v>
      </c>
      <c r="D70" s="30" t="s">
        <v>37</v>
      </c>
      <c r="E70" s="42" t="s">
        <v>80</v>
      </c>
      <c r="F70" s="42" t="s">
        <v>8</v>
      </c>
      <c r="G70" s="42" t="s">
        <v>65</v>
      </c>
      <c r="H70" s="42" t="s">
        <v>83</v>
      </c>
      <c r="I70" s="39" t="s">
        <v>74</v>
      </c>
      <c r="J70" s="40">
        <f>J71</f>
        <v>166.2</v>
      </c>
      <c r="K70" s="40">
        <f t="shared" si="30"/>
        <v>166.2</v>
      </c>
      <c r="L70" s="40">
        <f t="shared" si="30"/>
        <v>166.2</v>
      </c>
    </row>
    <row r="71" spans="1:12" ht="30">
      <c r="A71" s="157" t="s">
        <v>64</v>
      </c>
      <c r="B71" s="158" t="s">
        <v>230</v>
      </c>
      <c r="C71" s="30" t="s">
        <v>17</v>
      </c>
      <c r="D71" s="30" t="s">
        <v>37</v>
      </c>
      <c r="E71" s="42" t="s">
        <v>80</v>
      </c>
      <c r="F71" s="42" t="s">
        <v>8</v>
      </c>
      <c r="G71" s="42" t="s">
        <v>65</v>
      </c>
      <c r="H71" s="42" t="s">
        <v>83</v>
      </c>
      <c r="I71" s="160" t="s">
        <v>75</v>
      </c>
      <c r="J71" s="161">
        <v>166.2</v>
      </c>
      <c r="K71" s="161">
        <v>166.2</v>
      </c>
      <c r="L71" s="161">
        <v>166.2</v>
      </c>
    </row>
    <row r="72" spans="1:12" ht="15">
      <c r="A72" s="169" t="s">
        <v>176</v>
      </c>
      <c r="B72" s="30" t="s">
        <v>230</v>
      </c>
      <c r="C72" s="30" t="s">
        <v>177</v>
      </c>
      <c r="D72" s="30"/>
      <c r="E72" s="42"/>
      <c r="F72" s="42"/>
      <c r="G72" s="42"/>
      <c r="H72" s="42"/>
      <c r="I72" s="39"/>
      <c r="J72" s="162"/>
      <c r="K72" s="164">
        <f t="shared" ref="K72:L77" si="31">K73</f>
        <v>40.700000000000003</v>
      </c>
      <c r="L72" s="164">
        <f t="shared" si="31"/>
        <v>81.3</v>
      </c>
    </row>
    <row r="73" spans="1:12" ht="15">
      <c r="A73" s="169" t="s">
        <v>176</v>
      </c>
      <c r="B73" s="30" t="s">
        <v>230</v>
      </c>
      <c r="C73" s="158" t="s">
        <v>177</v>
      </c>
      <c r="D73" s="158" t="s">
        <v>177</v>
      </c>
      <c r="E73" s="159"/>
      <c r="F73" s="159"/>
      <c r="G73" s="159"/>
      <c r="H73" s="159"/>
      <c r="I73" s="160"/>
      <c r="J73" s="162"/>
      <c r="K73" s="164">
        <f t="shared" si="31"/>
        <v>40.700000000000003</v>
      </c>
      <c r="L73" s="164">
        <f t="shared" si="31"/>
        <v>81.3</v>
      </c>
    </row>
    <row r="74" spans="1:12" ht="78.75" customHeight="1">
      <c r="A74" s="169" t="str">
        <f>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74" s="158" t="s">
        <v>230</v>
      </c>
      <c r="C74" s="30" t="s">
        <v>177</v>
      </c>
      <c r="D74" s="30" t="s">
        <v>177</v>
      </c>
      <c r="E74" s="42" t="s">
        <v>178</v>
      </c>
      <c r="F74" s="42"/>
      <c r="G74" s="42"/>
      <c r="H74" s="42"/>
      <c r="I74" s="39"/>
      <c r="J74" s="162"/>
      <c r="K74" s="164">
        <f t="shared" si="31"/>
        <v>40.700000000000003</v>
      </c>
      <c r="L74" s="164">
        <f t="shared" si="31"/>
        <v>81.3</v>
      </c>
    </row>
    <row r="75" spans="1:12" ht="15">
      <c r="A75" s="169" t="s">
        <v>40</v>
      </c>
      <c r="B75" s="30" t="s">
        <v>230</v>
      </c>
      <c r="C75" s="158" t="s">
        <v>177</v>
      </c>
      <c r="D75" s="158" t="s">
        <v>177</v>
      </c>
      <c r="E75" s="159" t="s">
        <v>178</v>
      </c>
      <c r="F75" s="159" t="s">
        <v>8</v>
      </c>
      <c r="G75" s="159"/>
      <c r="H75" s="159"/>
      <c r="I75" s="160"/>
      <c r="J75" s="162"/>
      <c r="K75" s="164">
        <f t="shared" si="31"/>
        <v>40.700000000000003</v>
      </c>
      <c r="L75" s="164">
        <f t="shared" si="31"/>
        <v>81.3</v>
      </c>
    </row>
    <row r="76" spans="1:12" ht="15">
      <c r="A76" s="169" t="s">
        <v>176</v>
      </c>
      <c r="B76" s="30" t="s">
        <v>230</v>
      </c>
      <c r="C76" s="30" t="s">
        <v>177</v>
      </c>
      <c r="D76" s="30" t="s">
        <v>177</v>
      </c>
      <c r="E76" s="42" t="s">
        <v>178</v>
      </c>
      <c r="F76" s="42" t="s">
        <v>8</v>
      </c>
      <c r="G76" s="42" t="s">
        <v>65</v>
      </c>
      <c r="H76" s="42" t="s">
        <v>179</v>
      </c>
      <c r="I76" s="39"/>
      <c r="J76" s="162"/>
      <c r="K76" s="164">
        <f t="shared" si="31"/>
        <v>40.700000000000003</v>
      </c>
      <c r="L76" s="164">
        <f t="shared" si="31"/>
        <v>81.3</v>
      </c>
    </row>
    <row r="77" spans="1:12" ht="15">
      <c r="A77" s="169" t="s">
        <v>49</v>
      </c>
      <c r="B77" s="158" t="s">
        <v>230</v>
      </c>
      <c r="C77" s="158" t="s">
        <v>177</v>
      </c>
      <c r="D77" s="158" t="s">
        <v>177</v>
      </c>
      <c r="E77" s="159" t="s">
        <v>178</v>
      </c>
      <c r="F77" s="159" t="s">
        <v>8</v>
      </c>
      <c r="G77" s="159" t="s">
        <v>65</v>
      </c>
      <c r="H77" s="159" t="s">
        <v>179</v>
      </c>
      <c r="I77" s="160" t="s">
        <v>71</v>
      </c>
      <c r="J77" s="162"/>
      <c r="K77" s="164">
        <f t="shared" si="31"/>
        <v>40.700000000000003</v>
      </c>
      <c r="L77" s="164">
        <f t="shared" si="31"/>
        <v>81.3</v>
      </c>
    </row>
    <row r="78" spans="1:12" ht="15">
      <c r="A78" s="169" t="s">
        <v>53</v>
      </c>
      <c r="B78" s="30" t="s">
        <v>230</v>
      </c>
      <c r="C78" s="30" t="s">
        <v>177</v>
      </c>
      <c r="D78" s="30" t="s">
        <v>177</v>
      </c>
      <c r="E78" s="42" t="s">
        <v>178</v>
      </c>
      <c r="F78" s="42" t="s">
        <v>8</v>
      </c>
      <c r="G78" s="42" t="s">
        <v>65</v>
      </c>
      <c r="H78" s="42" t="s">
        <v>179</v>
      </c>
      <c r="I78" s="39" t="s">
        <v>73</v>
      </c>
      <c r="J78" s="162"/>
      <c r="K78" s="164">
        <v>40.700000000000003</v>
      </c>
      <c r="L78" s="164">
        <v>81.3</v>
      </c>
    </row>
    <row r="79" spans="1:12">
      <c r="E79" s="44"/>
      <c r="F79" s="44"/>
      <c r="G79" s="44"/>
      <c r="H79" s="44"/>
      <c r="I79" s="44"/>
    </row>
    <row r="80" spans="1:12">
      <c r="E80" s="44"/>
      <c r="F80" s="44"/>
      <c r="G80" s="44"/>
      <c r="H80" s="44"/>
      <c r="I80" s="44"/>
    </row>
    <row r="81" spans="5:9">
      <c r="E81" s="44"/>
      <c r="F81" s="44"/>
      <c r="G81" s="44"/>
      <c r="H81" s="44"/>
      <c r="I81" s="44"/>
    </row>
    <row r="82" spans="5:9">
      <c r="E82" s="44"/>
      <c r="F82" s="44"/>
      <c r="G82" s="44"/>
      <c r="H82" s="44"/>
      <c r="I82" s="44"/>
    </row>
    <row r="83" spans="5:9">
      <c r="E83" s="44"/>
      <c r="F83" s="44"/>
      <c r="G83" s="44"/>
      <c r="H83" s="44"/>
      <c r="I83" s="44"/>
    </row>
    <row r="84" spans="5:9">
      <c r="E84" s="44"/>
      <c r="F84" s="44"/>
      <c r="G84" s="44"/>
      <c r="H84" s="44"/>
      <c r="I84" s="44"/>
    </row>
    <row r="85" spans="5:9">
      <c r="E85" s="44"/>
      <c r="F85" s="44"/>
      <c r="G85" s="44"/>
      <c r="H85" s="44"/>
      <c r="I85" s="44"/>
    </row>
    <row r="86" spans="5:9">
      <c r="E86" s="44"/>
      <c r="F86" s="44"/>
      <c r="G86" s="44"/>
      <c r="H86" s="44"/>
      <c r="I86" s="44"/>
    </row>
    <row r="87" spans="5:9">
      <c r="E87" s="44"/>
      <c r="F87" s="44"/>
      <c r="G87" s="44"/>
      <c r="H87" s="44"/>
      <c r="I87" s="44"/>
    </row>
    <row r="88" spans="5:9">
      <c r="E88" s="44"/>
      <c r="F88" s="44"/>
      <c r="G88" s="44"/>
      <c r="H88" s="44"/>
      <c r="I88" s="44"/>
    </row>
    <row r="89" spans="5:9">
      <c r="E89" s="44"/>
      <c r="F89" s="44"/>
      <c r="G89" s="44"/>
      <c r="H89" s="44"/>
      <c r="I89" s="44"/>
    </row>
    <row r="90" spans="5:9">
      <c r="E90" s="44"/>
      <c r="F90" s="44"/>
      <c r="G90" s="44"/>
      <c r="H90" s="44"/>
      <c r="I90" s="44"/>
    </row>
    <row r="91" spans="5:9">
      <c r="E91" s="44"/>
      <c r="F91" s="44"/>
      <c r="G91" s="44"/>
      <c r="H91" s="44"/>
      <c r="I91" s="44"/>
    </row>
    <row r="92" spans="5:9">
      <c r="E92" s="44"/>
      <c r="F92" s="44"/>
      <c r="G92" s="44"/>
      <c r="H92" s="44"/>
      <c r="I92" s="44"/>
    </row>
    <row r="93" spans="5:9">
      <c r="E93" s="44"/>
      <c r="F93" s="44"/>
      <c r="G93" s="44"/>
      <c r="H93" s="44"/>
      <c r="I93" s="44"/>
    </row>
    <row r="94" spans="5:9">
      <c r="E94" s="44"/>
      <c r="F94" s="44"/>
      <c r="G94" s="44"/>
      <c r="H94" s="44"/>
      <c r="I94" s="44"/>
    </row>
    <row r="95" spans="5:9">
      <c r="E95" s="44"/>
      <c r="F95" s="44"/>
      <c r="G95" s="44"/>
      <c r="H95" s="44"/>
      <c r="I95" s="44"/>
    </row>
    <row r="96" spans="5:9">
      <c r="E96" s="44"/>
      <c r="F96" s="44"/>
      <c r="G96" s="44"/>
      <c r="H96" s="44"/>
      <c r="I96" s="44"/>
    </row>
    <row r="97" spans="5:9">
      <c r="E97" s="44"/>
      <c r="F97" s="44"/>
      <c r="G97" s="44"/>
      <c r="H97" s="44"/>
      <c r="I97" s="44"/>
    </row>
    <row r="98" spans="5:9">
      <c r="E98" s="44"/>
      <c r="F98" s="44"/>
      <c r="G98" s="44"/>
      <c r="H98" s="44"/>
      <c r="I98" s="44"/>
    </row>
    <row r="99" spans="5:9">
      <c r="E99" s="44"/>
      <c r="F99" s="44"/>
      <c r="G99" s="44"/>
      <c r="H99" s="44"/>
      <c r="I99" s="44"/>
    </row>
    <row r="100" spans="5:9">
      <c r="E100" s="44"/>
      <c r="F100" s="44"/>
      <c r="G100" s="44"/>
      <c r="H100" s="44"/>
      <c r="I100" s="44"/>
    </row>
    <row r="101" spans="5:9">
      <c r="E101" s="44"/>
      <c r="F101" s="44"/>
      <c r="G101" s="44"/>
      <c r="H101" s="44"/>
      <c r="I101" s="44"/>
    </row>
    <row r="102" spans="5:9">
      <c r="E102" s="44"/>
      <c r="F102" s="44"/>
      <c r="G102" s="44"/>
      <c r="H102" s="44"/>
      <c r="I102" s="44"/>
    </row>
    <row r="103" spans="5:9">
      <c r="E103" s="44"/>
      <c r="F103" s="44"/>
      <c r="G103" s="44"/>
      <c r="H103" s="44"/>
      <c r="I103" s="44"/>
    </row>
    <row r="104" spans="5:9">
      <c r="E104" s="44"/>
      <c r="F104" s="44"/>
      <c r="G104" s="44"/>
      <c r="H104" s="44"/>
      <c r="I104" s="44"/>
    </row>
    <row r="105" spans="5:9">
      <c r="E105" s="44"/>
      <c r="F105" s="44"/>
      <c r="G105" s="44"/>
      <c r="H105" s="44"/>
      <c r="I105" s="44"/>
    </row>
    <row r="106" spans="5:9">
      <c r="E106" s="44"/>
      <c r="F106" s="44"/>
      <c r="G106" s="44"/>
      <c r="H106" s="44"/>
      <c r="I106" s="44"/>
    </row>
    <row r="107" spans="5:9">
      <c r="E107" s="44"/>
      <c r="F107" s="44"/>
      <c r="G107" s="44"/>
      <c r="H107" s="44"/>
      <c r="I107" s="44"/>
    </row>
  </sheetData>
  <autoFilter ref="A1:L78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24" priority="49" stopIfTrue="1">
      <formula>$F16=""</formula>
    </cfRule>
    <cfRule type="expression" dxfId="23" priority="50" stopIfTrue="1">
      <formula>#REF!&lt;&gt;""</formula>
    </cfRule>
    <cfRule type="expression" dxfId="2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8"/>
  <sheetViews>
    <sheetView view="pageBreakPreview" zoomScaleNormal="110" zoomScaleSheetLayoutView="100" workbookViewId="0"/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>
      <c r="A1" s="46" t="s">
        <v>0</v>
      </c>
      <c r="B1" s="46" t="s">
        <v>0</v>
      </c>
      <c r="C1" s="45" t="s">
        <v>0</v>
      </c>
      <c r="D1" s="45" t="s">
        <v>0</v>
      </c>
      <c r="E1" s="45" t="s">
        <v>0</v>
      </c>
      <c r="F1" s="45" t="s">
        <v>0</v>
      </c>
      <c r="G1" s="45" t="s">
        <v>0</v>
      </c>
      <c r="H1" s="188" t="s">
        <v>227</v>
      </c>
      <c r="I1" s="189"/>
      <c r="J1" s="189"/>
      <c r="K1" s="189"/>
    </row>
    <row r="2" spans="1:11" ht="126.75" customHeight="1">
      <c r="A2" s="190" t="s">
        <v>196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</row>
    <row r="3" spans="1:11" ht="18" customHeight="1">
      <c r="A3" s="192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1" t="s">
        <v>1</v>
      </c>
      <c r="I3" s="191"/>
      <c r="J3" s="191"/>
      <c r="K3" s="191"/>
    </row>
    <row r="4" spans="1:11" ht="20.45" customHeight="1">
      <c r="A4" s="192" t="s">
        <v>0</v>
      </c>
      <c r="B4" s="192" t="s">
        <v>3</v>
      </c>
      <c r="C4" s="192" t="s">
        <v>4</v>
      </c>
      <c r="D4" s="192" t="s">
        <v>5</v>
      </c>
      <c r="E4" s="192"/>
      <c r="F4" s="192"/>
      <c r="G4" s="192"/>
      <c r="H4" s="192" t="s">
        <v>6</v>
      </c>
      <c r="I4" s="192" t="s">
        <v>7</v>
      </c>
      <c r="J4" s="192"/>
      <c r="K4" s="192"/>
    </row>
    <row r="5" spans="1:11" ht="16.7" customHeight="1">
      <c r="A5" s="22" t="s">
        <v>8</v>
      </c>
      <c r="B5" s="192" t="s">
        <v>0</v>
      </c>
      <c r="C5" s="192" t="s">
        <v>0</v>
      </c>
      <c r="D5" s="192" t="s">
        <v>0</v>
      </c>
      <c r="E5" s="192"/>
      <c r="F5" s="192"/>
      <c r="G5" s="192"/>
      <c r="H5" s="192" t="s">
        <v>0</v>
      </c>
      <c r="I5" s="172" t="s">
        <v>28</v>
      </c>
      <c r="J5" s="172" t="s">
        <v>29</v>
      </c>
      <c r="K5" s="172" t="s">
        <v>194</v>
      </c>
    </row>
    <row r="6" spans="1:11" ht="28.5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8" t="s">
        <v>19</v>
      </c>
      <c r="B7" s="27"/>
      <c r="C7" s="27"/>
      <c r="D7" s="5" t="s">
        <v>0</v>
      </c>
      <c r="E7" s="5" t="s">
        <v>0</v>
      </c>
      <c r="F7" s="5" t="s">
        <v>0</v>
      </c>
      <c r="G7" s="5" t="s">
        <v>0</v>
      </c>
      <c r="H7" s="27" t="s">
        <v>0</v>
      </c>
      <c r="I7" s="38">
        <f>I8+I37+I47+I54+I65</f>
        <v>2208.3000000000002</v>
      </c>
      <c r="J7" s="38">
        <f>J8+J37+J47+J54+J65+J72</f>
        <v>1741.7000000000003</v>
      </c>
      <c r="K7" s="38">
        <f>K8+K37+K47+K54+K65+K72</f>
        <v>1760.8</v>
      </c>
    </row>
    <row r="8" spans="1:11" ht="15">
      <c r="A8" s="28" t="s">
        <v>36</v>
      </c>
      <c r="B8" s="167" t="s">
        <v>37</v>
      </c>
      <c r="C8" s="30"/>
      <c r="D8" s="43"/>
      <c r="E8" s="43"/>
      <c r="F8" s="43"/>
      <c r="G8" s="43"/>
      <c r="H8" s="39"/>
      <c r="I8" s="40">
        <f>I9+I15+I31</f>
        <v>1276.3000000000002</v>
      </c>
      <c r="J8" s="40">
        <f>J9+J15+J31</f>
        <v>1063.9000000000001</v>
      </c>
      <c r="K8" s="40">
        <f>K9+K15+K31</f>
        <v>1038.0999999999999</v>
      </c>
    </row>
    <row r="9" spans="1:11" ht="61.5" customHeight="1">
      <c r="A9" s="31" t="s">
        <v>38</v>
      </c>
      <c r="B9" s="136" t="s">
        <v>37</v>
      </c>
      <c r="C9" s="136" t="s">
        <v>39</v>
      </c>
      <c r="D9" s="43"/>
      <c r="E9" s="43"/>
      <c r="F9" s="43"/>
      <c r="G9" s="43"/>
      <c r="H9" s="30"/>
      <c r="I9" s="48">
        <f>I10</f>
        <v>390.6</v>
      </c>
      <c r="J9" s="40">
        <f>J10</f>
        <v>349.9</v>
      </c>
      <c r="K9" s="40">
        <f>K10</f>
        <v>374.4</v>
      </c>
    </row>
    <row r="10" spans="1:11" ht="76.5" customHeight="1">
      <c r="A10" s="31" t="str">
        <f>'Приложение 3'!A10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0" s="30" t="s">
        <v>37</v>
      </c>
      <c r="C10" s="30" t="s">
        <v>39</v>
      </c>
      <c r="D10" s="42">
        <v>65</v>
      </c>
      <c r="E10" s="42"/>
      <c r="F10" s="42"/>
      <c r="G10" s="42"/>
      <c r="H10" s="30"/>
      <c r="I10" s="40">
        <f t="shared" ref="I10:K12" si="0">I11</f>
        <v>390.6</v>
      </c>
      <c r="J10" s="40">
        <f t="shared" si="0"/>
        <v>349.9</v>
      </c>
      <c r="K10" s="40">
        <f t="shared" si="0"/>
        <v>374.4</v>
      </c>
    </row>
    <row r="11" spans="1:11" ht="15">
      <c r="A11" s="31" t="s">
        <v>40</v>
      </c>
      <c r="B11" s="30" t="s">
        <v>37</v>
      </c>
      <c r="C11" s="30" t="s">
        <v>39</v>
      </c>
      <c r="D11" s="42">
        <v>65</v>
      </c>
      <c r="E11" s="42">
        <v>1</v>
      </c>
      <c r="F11" s="42"/>
      <c r="G11" s="42"/>
      <c r="H11" s="30"/>
      <c r="I11" s="40">
        <f t="shared" si="0"/>
        <v>390.6</v>
      </c>
      <c r="J11" s="40">
        <f t="shared" si="0"/>
        <v>349.9</v>
      </c>
      <c r="K11" s="40">
        <f t="shared" si="0"/>
        <v>374.4</v>
      </c>
    </row>
    <row r="12" spans="1:11" ht="30">
      <c r="A12" s="31" t="s">
        <v>41</v>
      </c>
      <c r="B12" s="30" t="s">
        <v>37</v>
      </c>
      <c r="C12" s="30" t="s">
        <v>39</v>
      </c>
      <c r="D12" s="42">
        <v>65</v>
      </c>
      <c r="E12" s="42">
        <v>1</v>
      </c>
      <c r="F12" s="42" t="s">
        <v>65</v>
      </c>
      <c r="G12" s="42" t="s">
        <v>76</v>
      </c>
      <c r="H12" s="30"/>
      <c r="I12" s="40">
        <f t="shared" si="0"/>
        <v>390.6</v>
      </c>
      <c r="J12" s="40">
        <f t="shared" si="0"/>
        <v>349.9</v>
      </c>
      <c r="K12" s="40">
        <f t="shared" si="0"/>
        <v>374.4</v>
      </c>
    </row>
    <row r="13" spans="1:11" ht="105">
      <c r="A13" s="31" t="s">
        <v>42</v>
      </c>
      <c r="B13" s="30" t="s">
        <v>37</v>
      </c>
      <c r="C13" s="30" t="s">
        <v>39</v>
      </c>
      <c r="D13" s="42">
        <v>65</v>
      </c>
      <c r="E13" s="42">
        <v>1</v>
      </c>
      <c r="F13" s="42" t="s">
        <v>65</v>
      </c>
      <c r="G13" s="42" t="s">
        <v>76</v>
      </c>
      <c r="H13" s="30" t="s">
        <v>67</v>
      </c>
      <c r="I13" s="40">
        <f>I14</f>
        <v>390.6</v>
      </c>
      <c r="J13" s="40">
        <f>J14</f>
        <v>349.9</v>
      </c>
      <c r="K13" s="40">
        <f>K14</f>
        <v>374.4</v>
      </c>
    </row>
    <row r="14" spans="1:11" ht="45">
      <c r="A14" s="31" t="s">
        <v>43</v>
      </c>
      <c r="B14" s="30" t="s">
        <v>37</v>
      </c>
      <c r="C14" s="30" t="s">
        <v>39</v>
      </c>
      <c r="D14" s="42">
        <v>65</v>
      </c>
      <c r="E14" s="42">
        <v>1</v>
      </c>
      <c r="F14" s="42" t="s">
        <v>65</v>
      </c>
      <c r="G14" s="42" t="s">
        <v>76</v>
      </c>
      <c r="H14" s="30" t="s">
        <v>68</v>
      </c>
      <c r="I14" s="40">
        <f>'Приложение 3'!J14</f>
        <v>390.6</v>
      </c>
      <c r="J14" s="40">
        <f>'Приложение 3'!K14</f>
        <v>349.9</v>
      </c>
      <c r="K14" s="40">
        <f>'Приложение 3'!L14</f>
        <v>374.4</v>
      </c>
    </row>
    <row r="15" spans="1:11" ht="90">
      <c r="A15" s="31" t="s">
        <v>44</v>
      </c>
      <c r="B15" s="136" t="s">
        <v>37</v>
      </c>
      <c r="C15" s="136" t="s">
        <v>45</v>
      </c>
      <c r="D15" s="42"/>
      <c r="E15" s="42"/>
      <c r="F15" s="42"/>
      <c r="G15" s="42"/>
      <c r="H15" s="39"/>
      <c r="I15" s="48">
        <f>I16+I26</f>
        <v>880.7</v>
      </c>
      <c r="J15" s="48">
        <f>J16+J26</f>
        <v>709</v>
      </c>
      <c r="K15" s="48">
        <f>K16+K26</f>
        <v>658.7</v>
      </c>
    </row>
    <row r="16" spans="1:11" ht="75.75" customHeight="1">
      <c r="A16" s="31" t="str">
        <f>'Приложение 3'!A16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32" t="s">
        <v>37</v>
      </c>
      <c r="C16" s="32" t="s">
        <v>45</v>
      </c>
      <c r="D16" s="42">
        <v>65</v>
      </c>
      <c r="E16" s="42"/>
      <c r="F16" s="42"/>
      <c r="G16" s="42"/>
      <c r="H16" s="39"/>
      <c r="I16" s="40">
        <f t="shared" ref="I16:K16" si="1">I17</f>
        <v>880.1</v>
      </c>
      <c r="J16" s="40">
        <f>J17</f>
        <v>708.4</v>
      </c>
      <c r="K16" s="40">
        <f t="shared" si="1"/>
        <v>658</v>
      </c>
    </row>
    <row r="17" spans="1:11" ht="45" customHeight="1">
      <c r="A17" s="31" t="str">
        <f>'Приложение 3'!A17</f>
        <v>Расходы в рамках обеспечения деятельности Администрации Пятинского сельского поселения</v>
      </c>
      <c r="B17" s="30" t="s">
        <v>37</v>
      </c>
      <c r="C17" s="30" t="s">
        <v>45</v>
      </c>
      <c r="D17" s="42">
        <v>65</v>
      </c>
      <c r="E17" s="42">
        <v>2</v>
      </c>
      <c r="F17" s="42"/>
      <c r="G17" s="42"/>
      <c r="H17" s="39"/>
      <c r="I17" s="40">
        <f>I18+I21</f>
        <v>880.1</v>
      </c>
      <c r="J17" s="40">
        <f>J18+J21</f>
        <v>708.4</v>
      </c>
      <c r="K17" s="40">
        <f>K18+K21</f>
        <v>658</v>
      </c>
    </row>
    <row r="18" spans="1:11" ht="45">
      <c r="A18" s="31" t="s">
        <v>47</v>
      </c>
      <c r="B18" s="30" t="s">
        <v>37</v>
      </c>
      <c r="C18" s="30" t="s">
        <v>45</v>
      </c>
      <c r="D18" s="42">
        <v>65</v>
      </c>
      <c r="E18" s="42">
        <v>2</v>
      </c>
      <c r="F18" s="42" t="s">
        <v>65</v>
      </c>
      <c r="G18" s="42" t="s">
        <v>77</v>
      </c>
      <c r="H18" s="39"/>
      <c r="I18" s="40">
        <f t="shared" ref="I18:K19" si="2">I19</f>
        <v>634.1</v>
      </c>
      <c r="J18" s="40">
        <f t="shared" si="2"/>
        <v>507.8</v>
      </c>
      <c r="K18" s="40">
        <f t="shared" si="2"/>
        <v>455.7</v>
      </c>
    </row>
    <row r="19" spans="1:11" ht="105">
      <c r="A19" s="31" t="s">
        <v>42</v>
      </c>
      <c r="B19" s="30" t="s">
        <v>37</v>
      </c>
      <c r="C19" s="30" t="s">
        <v>45</v>
      </c>
      <c r="D19" s="42">
        <v>65</v>
      </c>
      <c r="E19" s="42">
        <v>2</v>
      </c>
      <c r="F19" s="42" t="s">
        <v>65</v>
      </c>
      <c r="G19" s="42" t="s">
        <v>77</v>
      </c>
      <c r="H19" s="39" t="s">
        <v>67</v>
      </c>
      <c r="I19" s="40">
        <f t="shared" si="2"/>
        <v>634.1</v>
      </c>
      <c r="J19" s="40">
        <f t="shared" si="2"/>
        <v>507.8</v>
      </c>
      <c r="K19" s="40">
        <f t="shared" si="2"/>
        <v>455.7</v>
      </c>
    </row>
    <row r="20" spans="1:11" ht="45">
      <c r="A20" s="31" t="s">
        <v>43</v>
      </c>
      <c r="B20" s="30" t="s">
        <v>37</v>
      </c>
      <c r="C20" s="30" t="s">
        <v>45</v>
      </c>
      <c r="D20" s="42">
        <v>65</v>
      </c>
      <c r="E20" s="42">
        <v>2</v>
      </c>
      <c r="F20" s="42" t="s">
        <v>65</v>
      </c>
      <c r="G20" s="42" t="s">
        <v>77</v>
      </c>
      <c r="H20" s="39" t="s">
        <v>68</v>
      </c>
      <c r="I20" s="40">
        <f>'Приложение 3'!J20</f>
        <v>634.1</v>
      </c>
      <c r="J20" s="40">
        <f>'Приложение 3'!K20</f>
        <v>507.8</v>
      </c>
      <c r="K20" s="40">
        <f>'Приложение 3'!L20</f>
        <v>455.7</v>
      </c>
    </row>
    <row r="21" spans="1:11" ht="30.75" customHeight="1">
      <c r="A21" s="31" t="s">
        <v>48</v>
      </c>
      <c r="B21" s="30" t="s">
        <v>37</v>
      </c>
      <c r="C21" s="30" t="s">
        <v>45</v>
      </c>
      <c r="D21" s="42">
        <v>65</v>
      </c>
      <c r="E21" s="42">
        <v>2</v>
      </c>
      <c r="F21" s="42" t="s">
        <v>65</v>
      </c>
      <c r="G21" s="42" t="s">
        <v>78</v>
      </c>
      <c r="H21" s="39"/>
      <c r="I21" s="40">
        <f>+I22+I24</f>
        <v>246</v>
      </c>
      <c r="J21" s="40">
        <f>+J22+J24</f>
        <v>200.6</v>
      </c>
      <c r="K21" s="40">
        <f>+K22+K24</f>
        <v>202.29999999999998</v>
      </c>
    </row>
    <row r="22" spans="1:11" ht="45" customHeight="1">
      <c r="A22" s="31" t="s">
        <v>211</v>
      </c>
      <c r="B22" s="30" t="s">
        <v>37</v>
      </c>
      <c r="C22" s="30" t="s">
        <v>45</v>
      </c>
      <c r="D22" s="42">
        <v>65</v>
      </c>
      <c r="E22" s="42">
        <v>2</v>
      </c>
      <c r="F22" s="42" t="s">
        <v>65</v>
      </c>
      <c r="G22" s="42" t="s">
        <v>78</v>
      </c>
      <c r="H22" s="39" t="s">
        <v>69</v>
      </c>
      <c r="I22" s="40">
        <f t="shared" ref="I22:K22" si="3">I23</f>
        <v>244</v>
      </c>
      <c r="J22" s="40">
        <f t="shared" si="3"/>
        <v>199</v>
      </c>
      <c r="K22" s="40">
        <f t="shared" si="3"/>
        <v>200.7</v>
      </c>
    </row>
    <row r="23" spans="1:11" ht="48.75" customHeight="1">
      <c r="A23" s="31" t="s">
        <v>46</v>
      </c>
      <c r="B23" s="30" t="s">
        <v>37</v>
      </c>
      <c r="C23" s="30" t="s">
        <v>45</v>
      </c>
      <c r="D23" s="42">
        <v>65</v>
      </c>
      <c r="E23" s="42">
        <v>2</v>
      </c>
      <c r="F23" s="42" t="s">
        <v>65</v>
      </c>
      <c r="G23" s="42" t="s">
        <v>78</v>
      </c>
      <c r="H23" s="39" t="s">
        <v>70</v>
      </c>
      <c r="I23" s="40">
        <f>'Приложение 3'!J23</f>
        <v>244</v>
      </c>
      <c r="J23" s="40">
        <f>'Приложение 3'!K23</f>
        <v>199</v>
      </c>
      <c r="K23" s="40">
        <f>'Приложение 3'!L23</f>
        <v>200.7</v>
      </c>
    </row>
    <row r="24" spans="1:11" ht="15">
      <c r="A24" s="31" t="s">
        <v>49</v>
      </c>
      <c r="B24" s="30" t="s">
        <v>37</v>
      </c>
      <c r="C24" s="30" t="s">
        <v>45</v>
      </c>
      <c r="D24" s="42">
        <v>65</v>
      </c>
      <c r="E24" s="42">
        <v>2</v>
      </c>
      <c r="F24" s="42" t="s">
        <v>65</v>
      </c>
      <c r="G24" s="42" t="s">
        <v>78</v>
      </c>
      <c r="H24" s="39" t="s">
        <v>71</v>
      </c>
      <c r="I24" s="40">
        <f t="shared" ref="I24" si="4">I25</f>
        <v>2</v>
      </c>
      <c r="J24" s="40">
        <f>J25</f>
        <v>1.6</v>
      </c>
      <c r="K24" s="40">
        <f>K25</f>
        <v>1.6</v>
      </c>
    </row>
    <row r="25" spans="1:11" ht="30">
      <c r="A25" s="31" t="s">
        <v>50</v>
      </c>
      <c r="B25" s="30" t="s">
        <v>37</v>
      </c>
      <c r="C25" s="30" t="s">
        <v>45</v>
      </c>
      <c r="D25" s="42">
        <v>65</v>
      </c>
      <c r="E25" s="42">
        <v>2</v>
      </c>
      <c r="F25" s="42" t="s">
        <v>65</v>
      </c>
      <c r="G25" s="42" t="s">
        <v>78</v>
      </c>
      <c r="H25" s="39" t="s">
        <v>72</v>
      </c>
      <c r="I25" s="40">
        <f>'Приложение 3'!J25</f>
        <v>2</v>
      </c>
      <c r="J25" s="40">
        <f>'Приложение 3'!K25</f>
        <v>1.6</v>
      </c>
      <c r="K25" s="40">
        <f>'Приложение 3'!L25</f>
        <v>1.6</v>
      </c>
    </row>
    <row r="26" spans="1:11" ht="75">
      <c r="A26" s="31" t="s">
        <v>204</v>
      </c>
      <c r="B26" s="30" t="s">
        <v>37</v>
      </c>
      <c r="C26" s="30" t="s">
        <v>45</v>
      </c>
      <c r="D26" s="42">
        <v>89</v>
      </c>
      <c r="E26" s="42"/>
      <c r="F26" s="42"/>
      <c r="G26" s="42"/>
      <c r="H26" s="39"/>
      <c r="I26" s="40">
        <f t="shared" ref="I26:K27" si="5">I27</f>
        <v>0.6</v>
      </c>
      <c r="J26" s="40">
        <f t="shared" si="5"/>
        <v>0.6</v>
      </c>
      <c r="K26" s="40">
        <f t="shared" si="5"/>
        <v>0.7</v>
      </c>
    </row>
    <row r="27" spans="1:11" ht="90">
      <c r="A27" s="31" t="s">
        <v>205</v>
      </c>
      <c r="B27" s="30" t="s">
        <v>37</v>
      </c>
      <c r="C27" s="30" t="s">
        <v>45</v>
      </c>
      <c r="D27" s="42">
        <v>89</v>
      </c>
      <c r="E27" s="42">
        <v>1</v>
      </c>
      <c r="F27" s="42"/>
      <c r="G27" s="42"/>
      <c r="H27" s="39"/>
      <c r="I27" s="40">
        <f>I28</f>
        <v>0.6</v>
      </c>
      <c r="J27" s="40">
        <f t="shared" si="5"/>
        <v>0.6</v>
      </c>
      <c r="K27" s="40">
        <f t="shared" si="5"/>
        <v>0.7</v>
      </c>
    </row>
    <row r="28" spans="1:11" ht="150">
      <c r="A28" s="31" t="s">
        <v>34</v>
      </c>
      <c r="B28" s="30" t="s">
        <v>37</v>
      </c>
      <c r="C28" s="30" t="s">
        <v>45</v>
      </c>
      <c r="D28" s="42">
        <v>89</v>
      </c>
      <c r="E28" s="42">
        <v>1</v>
      </c>
      <c r="F28" s="42" t="s">
        <v>65</v>
      </c>
      <c r="G28" s="42" t="s">
        <v>79</v>
      </c>
      <c r="H28" s="39"/>
      <c r="I28" s="41">
        <f t="shared" ref="I28:K29" si="6">I29</f>
        <v>0.6</v>
      </c>
      <c r="J28" s="41">
        <f t="shared" si="6"/>
        <v>0.6</v>
      </c>
      <c r="K28" s="41">
        <f t="shared" si="6"/>
        <v>0.7</v>
      </c>
    </row>
    <row r="29" spans="1:11" ht="45">
      <c r="A29" s="31" t="s">
        <v>211</v>
      </c>
      <c r="B29" s="30" t="s">
        <v>37</v>
      </c>
      <c r="C29" s="30" t="s">
        <v>45</v>
      </c>
      <c r="D29" s="42">
        <v>89</v>
      </c>
      <c r="E29" s="42">
        <v>1</v>
      </c>
      <c r="F29" s="42" t="s">
        <v>65</v>
      </c>
      <c r="G29" s="42" t="s">
        <v>79</v>
      </c>
      <c r="H29" s="39" t="s">
        <v>69</v>
      </c>
      <c r="I29" s="41">
        <f t="shared" si="6"/>
        <v>0.6</v>
      </c>
      <c r="J29" s="41">
        <f t="shared" si="6"/>
        <v>0.6</v>
      </c>
      <c r="K29" s="41">
        <f t="shared" si="6"/>
        <v>0.7</v>
      </c>
    </row>
    <row r="30" spans="1:11" ht="45">
      <c r="A30" s="31" t="s">
        <v>46</v>
      </c>
      <c r="B30" s="30" t="s">
        <v>37</v>
      </c>
      <c r="C30" s="30" t="s">
        <v>45</v>
      </c>
      <c r="D30" s="42">
        <v>89</v>
      </c>
      <c r="E30" s="42">
        <v>1</v>
      </c>
      <c r="F30" s="42" t="s">
        <v>65</v>
      </c>
      <c r="G30" s="42" t="s">
        <v>79</v>
      </c>
      <c r="H30" s="39" t="s">
        <v>70</v>
      </c>
      <c r="I30" s="41">
        <f>'Приложение 3'!J30</f>
        <v>0.6</v>
      </c>
      <c r="J30" s="41">
        <f>'Приложение 3'!K30</f>
        <v>0.6</v>
      </c>
      <c r="K30" s="41">
        <f>'Приложение 3'!L30</f>
        <v>0.7</v>
      </c>
    </row>
    <row r="31" spans="1:11" ht="15">
      <c r="A31" s="31" t="s">
        <v>52</v>
      </c>
      <c r="B31" s="136" t="s">
        <v>37</v>
      </c>
      <c r="C31" s="136" t="s">
        <v>18</v>
      </c>
      <c r="D31" s="42"/>
      <c r="E31" s="42"/>
      <c r="F31" s="42"/>
      <c r="G31" s="42"/>
      <c r="H31" s="39"/>
      <c r="I31" s="48">
        <f t="shared" ref="I31:K33" si="7">I32</f>
        <v>5</v>
      </c>
      <c r="J31" s="40">
        <f t="shared" si="7"/>
        <v>5</v>
      </c>
      <c r="K31" s="40">
        <f t="shared" si="7"/>
        <v>5</v>
      </c>
    </row>
    <row r="32" spans="1:11" ht="75" customHeight="1">
      <c r="A32" s="31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2" s="30" t="s">
        <v>37</v>
      </c>
      <c r="C32" s="30" t="s">
        <v>18</v>
      </c>
      <c r="D32" s="42" t="s">
        <v>80</v>
      </c>
      <c r="E32" s="42"/>
      <c r="F32" s="42"/>
      <c r="G32" s="42"/>
      <c r="H32" s="39"/>
      <c r="I32" s="40">
        <f t="shared" si="7"/>
        <v>5</v>
      </c>
      <c r="J32" s="40">
        <f t="shared" si="7"/>
        <v>5</v>
      </c>
      <c r="K32" s="40">
        <f t="shared" si="7"/>
        <v>5</v>
      </c>
    </row>
    <row r="33" spans="1:11" ht="96.75" customHeight="1">
      <c r="A33" s="31" t="str">
        <f>A27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3" s="30" t="s">
        <v>37</v>
      </c>
      <c r="C33" s="30" t="s">
        <v>18</v>
      </c>
      <c r="D33" s="42" t="s">
        <v>80</v>
      </c>
      <c r="E33" s="42" t="s">
        <v>8</v>
      </c>
      <c r="F33" s="42"/>
      <c r="G33" s="42"/>
      <c r="H33" s="39"/>
      <c r="I33" s="40">
        <f t="shared" si="7"/>
        <v>5</v>
      </c>
      <c r="J33" s="40">
        <f t="shared" si="7"/>
        <v>5</v>
      </c>
      <c r="K33" s="40">
        <f t="shared" si="7"/>
        <v>5</v>
      </c>
    </row>
    <row r="34" spans="1:11" ht="60">
      <c r="A34" s="31" t="s">
        <v>186</v>
      </c>
      <c r="B34" s="30" t="s">
        <v>37</v>
      </c>
      <c r="C34" s="30" t="s">
        <v>18</v>
      </c>
      <c r="D34" s="42" t="s">
        <v>80</v>
      </c>
      <c r="E34" s="42" t="s">
        <v>8</v>
      </c>
      <c r="F34" s="42" t="s">
        <v>65</v>
      </c>
      <c r="G34" s="42" t="s">
        <v>82</v>
      </c>
      <c r="H34" s="39"/>
      <c r="I34" s="40">
        <f>I36</f>
        <v>5</v>
      </c>
      <c r="J34" s="40">
        <f>J36</f>
        <v>5</v>
      </c>
      <c r="K34" s="40">
        <f>K36</f>
        <v>5</v>
      </c>
    </row>
    <row r="35" spans="1:11" ht="15">
      <c r="A35" s="31" t="s">
        <v>49</v>
      </c>
      <c r="B35" s="30" t="s">
        <v>37</v>
      </c>
      <c r="C35" s="30" t="s">
        <v>18</v>
      </c>
      <c r="D35" s="42" t="s">
        <v>80</v>
      </c>
      <c r="E35" s="42" t="s">
        <v>8</v>
      </c>
      <c r="F35" s="42" t="s">
        <v>65</v>
      </c>
      <c r="G35" s="42" t="s">
        <v>82</v>
      </c>
      <c r="H35" s="39" t="s">
        <v>71</v>
      </c>
      <c r="I35" s="40">
        <f>I36</f>
        <v>5</v>
      </c>
      <c r="J35" s="40">
        <f>J36</f>
        <v>5</v>
      </c>
      <c r="K35" s="40">
        <f>K36</f>
        <v>5</v>
      </c>
    </row>
    <row r="36" spans="1:11" ht="15">
      <c r="A36" s="31" t="s">
        <v>53</v>
      </c>
      <c r="B36" s="30" t="s">
        <v>37</v>
      </c>
      <c r="C36" s="30" t="s">
        <v>54</v>
      </c>
      <c r="D36" s="42" t="s">
        <v>80</v>
      </c>
      <c r="E36" s="42" t="s">
        <v>8</v>
      </c>
      <c r="F36" s="42" t="s">
        <v>65</v>
      </c>
      <c r="G36" s="42" t="s">
        <v>82</v>
      </c>
      <c r="H36" s="39" t="s">
        <v>73</v>
      </c>
      <c r="I36" s="40">
        <f>'Приложение 3'!J36</f>
        <v>5</v>
      </c>
      <c r="J36" s="40">
        <f>'Приложение 3'!K36</f>
        <v>5</v>
      </c>
      <c r="K36" s="40">
        <f>'Приложение 3'!L36</f>
        <v>5</v>
      </c>
    </row>
    <row r="37" spans="1:11" ht="15">
      <c r="A37" s="28" t="s">
        <v>151</v>
      </c>
      <c r="B37" s="29" t="s">
        <v>39</v>
      </c>
      <c r="C37" s="30"/>
      <c r="D37" s="42"/>
      <c r="E37" s="42"/>
      <c r="F37" s="42"/>
      <c r="G37" s="42"/>
      <c r="H37" s="39"/>
      <c r="I37" s="40">
        <f>I38</f>
        <v>109.3</v>
      </c>
      <c r="J37" s="40">
        <f t="shared" ref="J37:K37" si="8">J38</f>
        <v>114.4</v>
      </c>
      <c r="K37" s="40">
        <f t="shared" si="8"/>
        <v>118.7</v>
      </c>
    </row>
    <row r="38" spans="1:11" ht="30">
      <c r="A38" s="31" t="s">
        <v>212</v>
      </c>
      <c r="B38" s="30" t="s">
        <v>39</v>
      </c>
      <c r="C38" s="30" t="s">
        <v>55</v>
      </c>
      <c r="D38" s="42"/>
      <c r="E38" s="42"/>
      <c r="F38" s="42"/>
      <c r="G38" s="42"/>
      <c r="H38" s="39"/>
      <c r="I38" s="40">
        <f t="shared" ref="I38:K45" si="9">I39</f>
        <v>109.3</v>
      </c>
      <c r="J38" s="40">
        <f t="shared" si="9"/>
        <v>114.4</v>
      </c>
      <c r="K38" s="40">
        <f t="shared" si="9"/>
        <v>118.7</v>
      </c>
    </row>
    <row r="39" spans="1:11" ht="58.5" customHeight="1">
      <c r="A39" s="31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30" t="s">
        <v>39</v>
      </c>
      <c r="C39" s="30" t="s">
        <v>55</v>
      </c>
      <c r="D39" s="42" t="s">
        <v>84</v>
      </c>
      <c r="E39" s="42"/>
      <c r="F39" s="42"/>
      <c r="G39" s="42"/>
      <c r="H39" s="39"/>
      <c r="I39" s="40">
        <f>I40</f>
        <v>109.3</v>
      </c>
      <c r="J39" s="40">
        <f t="shared" si="9"/>
        <v>114.4</v>
      </c>
      <c r="K39" s="40">
        <f t="shared" si="9"/>
        <v>118.7</v>
      </c>
    </row>
    <row r="40" spans="1:11" ht="45">
      <c r="A40" s="31" t="s">
        <v>153</v>
      </c>
      <c r="B40" s="30" t="s">
        <v>39</v>
      </c>
      <c r="C40" s="30" t="s">
        <v>55</v>
      </c>
      <c r="D40" s="42" t="s">
        <v>84</v>
      </c>
      <c r="E40" s="42" t="s">
        <v>10</v>
      </c>
      <c r="F40" s="42"/>
      <c r="G40" s="42"/>
      <c r="H40" s="39"/>
      <c r="I40" s="40">
        <f t="shared" ref="I40:I45" si="10">I41</f>
        <v>109.3</v>
      </c>
      <c r="J40" s="40">
        <f t="shared" si="9"/>
        <v>114.4</v>
      </c>
      <c r="K40" s="40">
        <f t="shared" si="9"/>
        <v>118.7</v>
      </c>
    </row>
    <row r="41" spans="1:11" ht="79.5" customHeight="1">
      <c r="A41" s="175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30" t="s">
        <v>39</v>
      </c>
      <c r="C41" s="30" t="s">
        <v>55</v>
      </c>
      <c r="D41" s="42" t="s">
        <v>84</v>
      </c>
      <c r="E41" s="42" t="s">
        <v>10</v>
      </c>
      <c r="F41" s="42" t="s">
        <v>39</v>
      </c>
      <c r="G41" s="42"/>
      <c r="H41" s="39"/>
      <c r="I41" s="40">
        <f t="shared" si="10"/>
        <v>109.3</v>
      </c>
      <c r="J41" s="40">
        <f t="shared" si="9"/>
        <v>114.4</v>
      </c>
      <c r="K41" s="40">
        <f t="shared" si="9"/>
        <v>118.7</v>
      </c>
    </row>
    <row r="42" spans="1:11" ht="78.75" customHeight="1">
      <c r="A42" s="31" t="str">
        <f>'Приложение 3'!A42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42" s="30" t="s">
        <v>39</v>
      </c>
      <c r="C42" s="30" t="s">
        <v>55</v>
      </c>
      <c r="D42" s="42" t="s">
        <v>84</v>
      </c>
      <c r="E42" s="42" t="s">
        <v>10</v>
      </c>
      <c r="F42" s="42" t="s">
        <v>39</v>
      </c>
      <c r="G42" s="42" t="s">
        <v>154</v>
      </c>
      <c r="H42" s="39"/>
      <c r="I42" s="40">
        <f>I45+I43</f>
        <v>109.3</v>
      </c>
      <c r="J42" s="40">
        <f t="shared" ref="J42:K42" si="11">J45+J43</f>
        <v>114.4</v>
      </c>
      <c r="K42" s="40">
        <f t="shared" si="11"/>
        <v>118.7</v>
      </c>
    </row>
    <row r="43" spans="1:11" ht="105">
      <c r="A43" s="31" t="s">
        <v>42</v>
      </c>
      <c r="B43" s="30" t="s">
        <v>39</v>
      </c>
      <c r="C43" s="30" t="s">
        <v>55</v>
      </c>
      <c r="D43" s="42" t="s">
        <v>84</v>
      </c>
      <c r="E43" s="42" t="s">
        <v>10</v>
      </c>
      <c r="F43" s="42" t="s">
        <v>39</v>
      </c>
      <c r="G43" s="42" t="s">
        <v>154</v>
      </c>
      <c r="H43" s="39" t="s">
        <v>67</v>
      </c>
      <c r="I43" s="40">
        <f>I44</f>
        <v>104.3</v>
      </c>
      <c r="J43" s="40">
        <f t="shared" ref="J43:K43" si="12">J44</f>
        <v>109.4</v>
      </c>
      <c r="K43" s="40">
        <f t="shared" si="12"/>
        <v>113.7</v>
      </c>
    </row>
    <row r="44" spans="1:11" ht="45">
      <c r="A44" s="31" t="s">
        <v>43</v>
      </c>
      <c r="B44" s="30" t="s">
        <v>39</v>
      </c>
      <c r="C44" s="30" t="s">
        <v>55</v>
      </c>
      <c r="D44" s="42" t="s">
        <v>84</v>
      </c>
      <c r="E44" s="42" t="s">
        <v>10</v>
      </c>
      <c r="F44" s="42" t="s">
        <v>39</v>
      </c>
      <c r="G44" s="42" t="s">
        <v>154</v>
      </c>
      <c r="H44" s="39" t="s">
        <v>68</v>
      </c>
      <c r="I44" s="40">
        <f>'Приложение 3'!J44</f>
        <v>104.3</v>
      </c>
      <c r="J44" s="40">
        <f>'Приложение 3'!K44</f>
        <v>109.4</v>
      </c>
      <c r="K44" s="40">
        <f>'Приложение 3'!L44</f>
        <v>113.7</v>
      </c>
    </row>
    <row r="45" spans="1:11" ht="45">
      <c r="A45" s="31" t="s">
        <v>211</v>
      </c>
      <c r="B45" s="30" t="s">
        <v>39</v>
      </c>
      <c r="C45" s="30" t="s">
        <v>55</v>
      </c>
      <c r="D45" s="42" t="s">
        <v>84</v>
      </c>
      <c r="E45" s="42" t="s">
        <v>10</v>
      </c>
      <c r="F45" s="42" t="s">
        <v>39</v>
      </c>
      <c r="G45" s="42" t="s">
        <v>154</v>
      </c>
      <c r="H45" s="39" t="s">
        <v>69</v>
      </c>
      <c r="I45" s="40">
        <f t="shared" si="10"/>
        <v>5</v>
      </c>
      <c r="J45" s="40">
        <f t="shared" si="9"/>
        <v>5</v>
      </c>
      <c r="K45" s="40">
        <f t="shared" si="9"/>
        <v>5</v>
      </c>
    </row>
    <row r="46" spans="1:11" ht="45">
      <c r="A46" s="31" t="s">
        <v>46</v>
      </c>
      <c r="B46" s="30" t="s">
        <v>39</v>
      </c>
      <c r="C46" s="30" t="s">
        <v>55</v>
      </c>
      <c r="D46" s="42" t="s">
        <v>84</v>
      </c>
      <c r="E46" s="42" t="s">
        <v>10</v>
      </c>
      <c r="F46" s="42" t="s">
        <v>39</v>
      </c>
      <c r="G46" s="42" t="s">
        <v>154</v>
      </c>
      <c r="H46" s="39" t="s">
        <v>70</v>
      </c>
      <c r="I46" s="40">
        <f>'Приложение 3'!J46</f>
        <v>5</v>
      </c>
      <c r="J46" s="40">
        <f>'Приложение 3'!K46</f>
        <v>5</v>
      </c>
      <c r="K46" s="40">
        <f>'Приложение 3'!L46</f>
        <v>5</v>
      </c>
    </row>
    <row r="47" spans="1:11" ht="15" customHeight="1">
      <c r="A47" s="28" t="s">
        <v>56</v>
      </c>
      <c r="B47" s="29" t="s">
        <v>45</v>
      </c>
      <c r="C47" s="30"/>
      <c r="D47" s="42"/>
      <c r="E47" s="42"/>
      <c r="F47" s="42"/>
      <c r="G47" s="42"/>
      <c r="H47" s="39"/>
      <c r="I47" s="40">
        <f>I48</f>
        <v>266.5</v>
      </c>
      <c r="J47" s="40">
        <f>J48</f>
        <v>266.5</v>
      </c>
      <c r="K47" s="40">
        <f>K48</f>
        <v>266.5</v>
      </c>
    </row>
    <row r="48" spans="1:11" ht="18" customHeight="1">
      <c r="A48" s="31" t="s">
        <v>58</v>
      </c>
      <c r="B48" s="30" t="s">
        <v>45</v>
      </c>
      <c r="C48" s="30" t="s">
        <v>59</v>
      </c>
      <c r="D48" s="42"/>
      <c r="E48" s="42"/>
      <c r="F48" s="42"/>
      <c r="G48" s="42"/>
      <c r="H48" s="39"/>
      <c r="I48" s="40">
        <f t="shared" ref="I48:I52" si="13">I49</f>
        <v>266.5</v>
      </c>
      <c r="J48" s="40">
        <f t="shared" ref="J48:K48" si="14">J49</f>
        <v>266.5</v>
      </c>
      <c r="K48" s="40">
        <f t="shared" si="14"/>
        <v>266.5</v>
      </c>
    </row>
    <row r="49" spans="1:11" ht="93.75" customHeight="1">
      <c r="A49" s="34" t="str">
        <f>'Приложение 3'!A49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49" s="30" t="s">
        <v>45</v>
      </c>
      <c r="C49" s="30" t="s">
        <v>59</v>
      </c>
      <c r="D49" s="42" t="s">
        <v>209</v>
      </c>
      <c r="E49" s="42"/>
      <c r="F49" s="42"/>
      <c r="G49" s="42"/>
      <c r="H49" s="39"/>
      <c r="I49" s="40">
        <f>I50</f>
        <v>266.5</v>
      </c>
      <c r="J49" s="40">
        <f t="shared" ref="J49:K49" si="15">J50</f>
        <v>266.5</v>
      </c>
      <c r="K49" s="40">
        <f t="shared" si="15"/>
        <v>266.5</v>
      </c>
    </row>
    <row r="50" spans="1:11" ht="64.5" customHeight="1">
      <c r="A50" s="34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50" s="30" t="s">
        <v>45</v>
      </c>
      <c r="C50" s="30" t="s">
        <v>59</v>
      </c>
      <c r="D50" s="42" t="s">
        <v>209</v>
      </c>
      <c r="E50" s="42" t="s">
        <v>81</v>
      </c>
      <c r="F50" s="42" t="s">
        <v>37</v>
      </c>
      <c r="G50" s="42"/>
      <c r="H50" s="39"/>
      <c r="I50" s="40">
        <f t="shared" ref="I50:K50" si="16">I51</f>
        <v>266.5</v>
      </c>
      <c r="J50" s="40">
        <f t="shared" si="16"/>
        <v>266.5</v>
      </c>
      <c r="K50" s="40">
        <f t="shared" si="16"/>
        <v>266.5</v>
      </c>
    </row>
    <row r="51" spans="1:11" ht="318" customHeight="1">
      <c r="A51" s="156" t="s">
        <v>203</v>
      </c>
      <c r="B51" s="30" t="s">
        <v>45</v>
      </c>
      <c r="C51" s="30" t="s">
        <v>59</v>
      </c>
      <c r="D51" s="42" t="s">
        <v>209</v>
      </c>
      <c r="E51" s="42" t="s">
        <v>81</v>
      </c>
      <c r="F51" s="42" t="s">
        <v>37</v>
      </c>
      <c r="G51" s="42" t="s">
        <v>85</v>
      </c>
      <c r="H51" s="39"/>
      <c r="I51" s="40">
        <f t="shared" si="13"/>
        <v>266.5</v>
      </c>
      <c r="J51" s="40">
        <f>J52</f>
        <v>266.5</v>
      </c>
      <c r="K51" s="40">
        <f t="shared" ref="K51" si="17">K52</f>
        <v>266.5</v>
      </c>
    </row>
    <row r="52" spans="1:11" ht="45">
      <c r="A52" s="31" t="s">
        <v>211</v>
      </c>
      <c r="B52" s="30" t="s">
        <v>45</v>
      </c>
      <c r="C52" s="30" t="s">
        <v>59</v>
      </c>
      <c r="D52" s="42" t="s">
        <v>209</v>
      </c>
      <c r="E52" s="42" t="s">
        <v>81</v>
      </c>
      <c r="F52" s="42" t="s">
        <v>37</v>
      </c>
      <c r="G52" s="42" t="s">
        <v>85</v>
      </c>
      <c r="H52" s="39" t="s">
        <v>69</v>
      </c>
      <c r="I52" s="40">
        <f t="shared" si="13"/>
        <v>266.5</v>
      </c>
      <c r="J52" s="40">
        <f t="shared" ref="J52:K52" si="18">J53</f>
        <v>266.5</v>
      </c>
      <c r="K52" s="40">
        <f t="shared" si="18"/>
        <v>266.5</v>
      </c>
    </row>
    <row r="53" spans="1:11" ht="51.75" customHeight="1">
      <c r="A53" s="31" t="s">
        <v>46</v>
      </c>
      <c r="B53" s="30" t="s">
        <v>45</v>
      </c>
      <c r="C53" s="30" t="s">
        <v>59</v>
      </c>
      <c r="D53" s="42" t="s">
        <v>209</v>
      </c>
      <c r="E53" s="42" t="s">
        <v>81</v>
      </c>
      <c r="F53" s="42" t="s">
        <v>37</v>
      </c>
      <c r="G53" s="42" t="s">
        <v>85</v>
      </c>
      <c r="H53" s="39" t="s">
        <v>70</v>
      </c>
      <c r="I53" s="40">
        <f>'Приложение 3'!J53</f>
        <v>266.5</v>
      </c>
      <c r="J53" s="40">
        <f>'Приложение 3'!K53</f>
        <v>266.5</v>
      </c>
      <c r="K53" s="40">
        <f>'Приложение 3'!L53</f>
        <v>266.5</v>
      </c>
    </row>
    <row r="54" spans="1:11" ht="19.5" customHeight="1">
      <c r="A54" s="28" t="s">
        <v>60</v>
      </c>
      <c r="B54" s="167" t="s">
        <v>51</v>
      </c>
      <c r="C54" s="30"/>
      <c r="D54" s="42"/>
      <c r="E54" s="42"/>
      <c r="F54" s="42"/>
      <c r="G54" s="42"/>
      <c r="H54" s="39"/>
      <c r="I54" s="40">
        <f>I55</f>
        <v>390</v>
      </c>
      <c r="J54" s="40">
        <f t="shared" ref="J54:K55" si="19">J55</f>
        <v>90</v>
      </c>
      <c r="K54" s="40">
        <f t="shared" si="19"/>
        <v>90</v>
      </c>
    </row>
    <row r="55" spans="1:11" ht="15">
      <c r="A55" s="35" t="s">
        <v>66</v>
      </c>
      <c r="B55" s="30" t="s">
        <v>51</v>
      </c>
      <c r="C55" s="30" t="s">
        <v>55</v>
      </c>
      <c r="D55" s="42"/>
      <c r="E55" s="42"/>
      <c r="F55" s="42"/>
      <c r="G55" s="42"/>
      <c r="H55" s="30"/>
      <c r="I55" s="40">
        <f>I56</f>
        <v>390</v>
      </c>
      <c r="J55" s="40">
        <f t="shared" si="19"/>
        <v>90</v>
      </c>
      <c r="K55" s="40">
        <f t="shared" si="19"/>
        <v>90</v>
      </c>
    </row>
    <row r="56" spans="1:11" ht="95.25" customHeight="1">
      <c r="A56" s="35" t="str">
        <f>'Приложение 3'!A56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56" s="30" t="s">
        <v>51</v>
      </c>
      <c r="C56" s="30" t="s">
        <v>55</v>
      </c>
      <c r="D56" s="42" t="s">
        <v>17</v>
      </c>
      <c r="E56" s="42"/>
      <c r="F56" s="42"/>
      <c r="G56" s="42"/>
      <c r="H56" s="30"/>
      <c r="I56" s="40">
        <f>I61+I57</f>
        <v>390</v>
      </c>
      <c r="J56" s="40">
        <f>J61+J57</f>
        <v>90</v>
      </c>
      <c r="K56" s="40">
        <f>K61+K57</f>
        <v>90</v>
      </c>
    </row>
    <row r="57" spans="1:11" ht="36" customHeight="1">
      <c r="A57" s="31" t="str">
        <f>'Приложение 3'!A57</f>
        <v>Основное мероприятие "Благоустройство территории  "</v>
      </c>
      <c r="B57" s="30" t="s">
        <v>51</v>
      </c>
      <c r="C57" s="30" t="s">
        <v>55</v>
      </c>
      <c r="D57" s="42" t="s">
        <v>17</v>
      </c>
      <c r="E57" s="42" t="s">
        <v>81</v>
      </c>
      <c r="F57" s="42" t="s">
        <v>175</v>
      </c>
      <c r="G57" s="42"/>
      <c r="H57" s="30"/>
      <c r="I57" s="40">
        <f>I58</f>
        <v>330</v>
      </c>
      <c r="J57" s="40">
        <f>J58</f>
        <v>52</v>
      </c>
      <c r="K57" s="40">
        <f>K58</f>
        <v>52</v>
      </c>
    </row>
    <row r="58" spans="1:11" ht="34.5" customHeight="1">
      <c r="A58" s="35" t="s">
        <v>158</v>
      </c>
      <c r="B58" s="30" t="s">
        <v>51</v>
      </c>
      <c r="C58" s="30" t="s">
        <v>55</v>
      </c>
      <c r="D58" s="42" t="s">
        <v>17</v>
      </c>
      <c r="E58" s="42" t="s">
        <v>81</v>
      </c>
      <c r="F58" s="42" t="s">
        <v>175</v>
      </c>
      <c r="G58" s="42" t="s">
        <v>157</v>
      </c>
      <c r="H58" s="30"/>
      <c r="I58" s="40">
        <f>I59</f>
        <v>330</v>
      </c>
      <c r="J58" s="40">
        <f t="shared" ref="J58:K59" si="20">J59</f>
        <v>52</v>
      </c>
      <c r="K58" s="40">
        <f t="shared" si="20"/>
        <v>52</v>
      </c>
    </row>
    <row r="59" spans="1:11" ht="47.25" customHeight="1">
      <c r="A59" s="31" t="s">
        <v>211</v>
      </c>
      <c r="B59" s="30" t="s">
        <v>51</v>
      </c>
      <c r="C59" s="30" t="s">
        <v>55</v>
      </c>
      <c r="D59" s="42" t="s">
        <v>17</v>
      </c>
      <c r="E59" s="42" t="s">
        <v>81</v>
      </c>
      <c r="F59" s="42" t="s">
        <v>175</v>
      </c>
      <c r="G59" s="42" t="s">
        <v>157</v>
      </c>
      <c r="H59" s="30" t="s">
        <v>69</v>
      </c>
      <c r="I59" s="40">
        <f>I60</f>
        <v>330</v>
      </c>
      <c r="J59" s="40">
        <f t="shared" si="20"/>
        <v>52</v>
      </c>
      <c r="K59" s="40">
        <f t="shared" si="20"/>
        <v>52</v>
      </c>
    </row>
    <row r="60" spans="1:11" ht="48.75" customHeight="1">
      <c r="A60" s="31" t="s">
        <v>46</v>
      </c>
      <c r="B60" s="30" t="s">
        <v>51</v>
      </c>
      <c r="C60" s="30" t="s">
        <v>55</v>
      </c>
      <c r="D60" s="42" t="s">
        <v>17</v>
      </c>
      <c r="E60" s="42" t="s">
        <v>81</v>
      </c>
      <c r="F60" s="42" t="s">
        <v>175</v>
      </c>
      <c r="G60" s="42" t="s">
        <v>157</v>
      </c>
      <c r="H60" s="30" t="s">
        <v>70</v>
      </c>
      <c r="I60" s="40">
        <f>'Приложение 3'!J60</f>
        <v>330</v>
      </c>
      <c r="J60" s="40">
        <f>'Приложение 3'!K60</f>
        <v>52</v>
      </c>
      <c r="K60" s="40">
        <f>'Приложение 3'!L60</f>
        <v>52</v>
      </c>
    </row>
    <row r="61" spans="1:11" ht="28.5" customHeight="1">
      <c r="A61" s="36" t="str">
        <f>'Приложение 3'!A61</f>
        <v>Основное мероприятие "Освещение территории сельского поселения"</v>
      </c>
      <c r="B61" s="30" t="s">
        <v>51</v>
      </c>
      <c r="C61" s="30" t="s">
        <v>55</v>
      </c>
      <c r="D61" s="42" t="s">
        <v>17</v>
      </c>
      <c r="E61" s="42" t="s">
        <v>81</v>
      </c>
      <c r="F61" s="42" t="s">
        <v>174</v>
      </c>
      <c r="G61" s="42"/>
      <c r="H61" s="30"/>
      <c r="I61" s="40">
        <f>I62</f>
        <v>60</v>
      </c>
      <c r="J61" s="40">
        <f>J62</f>
        <v>38</v>
      </c>
      <c r="K61" s="40">
        <f>K62</f>
        <v>38</v>
      </c>
    </row>
    <row r="62" spans="1:11" ht="15">
      <c r="A62" s="35" t="s">
        <v>156</v>
      </c>
      <c r="B62" s="30" t="s">
        <v>51</v>
      </c>
      <c r="C62" s="30" t="s">
        <v>55</v>
      </c>
      <c r="D62" s="42" t="s">
        <v>17</v>
      </c>
      <c r="E62" s="42" t="s">
        <v>81</v>
      </c>
      <c r="F62" s="42" t="s">
        <v>174</v>
      </c>
      <c r="G62" s="42" t="s">
        <v>155</v>
      </c>
      <c r="H62" s="30"/>
      <c r="I62" s="40">
        <f t="shared" ref="I62:K63" si="21">I63</f>
        <v>60</v>
      </c>
      <c r="J62" s="40">
        <f t="shared" si="21"/>
        <v>38</v>
      </c>
      <c r="K62" s="40">
        <f t="shared" si="21"/>
        <v>38</v>
      </c>
    </row>
    <row r="63" spans="1:11" ht="48" customHeight="1">
      <c r="A63" s="31" t="s">
        <v>211</v>
      </c>
      <c r="B63" s="30" t="s">
        <v>51</v>
      </c>
      <c r="C63" s="30" t="s">
        <v>55</v>
      </c>
      <c r="D63" s="42" t="s">
        <v>17</v>
      </c>
      <c r="E63" s="42" t="s">
        <v>81</v>
      </c>
      <c r="F63" s="42" t="s">
        <v>174</v>
      </c>
      <c r="G63" s="42" t="s">
        <v>155</v>
      </c>
      <c r="H63" s="30" t="s">
        <v>69</v>
      </c>
      <c r="I63" s="40">
        <f t="shared" si="21"/>
        <v>60</v>
      </c>
      <c r="J63" s="40">
        <f t="shared" si="21"/>
        <v>38</v>
      </c>
      <c r="K63" s="40">
        <f t="shared" si="21"/>
        <v>38</v>
      </c>
    </row>
    <row r="64" spans="1:11" ht="45">
      <c r="A64" s="31" t="s">
        <v>46</v>
      </c>
      <c r="B64" s="30" t="s">
        <v>51</v>
      </c>
      <c r="C64" s="30" t="s">
        <v>55</v>
      </c>
      <c r="D64" s="42" t="s">
        <v>17</v>
      </c>
      <c r="E64" s="42" t="s">
        <v>81</v>
      </c>
      <c r="F64" s="42" t="s">
        <v>174</v>
      </c>
      <c r="G64" s="42" t="s">
        <v>155</v>
      </c>
      <c r="H64" s="30" t="s">
        <v>70</v>
      </c>
      <c r="I64" s="40">
        <f>'Приложение 3'!J64</f>
        <v>60</v>
      </c>
      <c r="J64" s="40">
        <f>'Приложение 3'!K64</f>
        <v>38</v>
      </c>
      <c r="K64" s="40">
        <f>'Приложение 3'!L64</f>
        <v>38</v>
      </c>
    </row>
    <row r="65" spans="1:11" ht="15">
      <c r="A65" s="28" t="s">
        <v>61</v>
      </c>
      <c r="B65" s="29" t="s">
        <v>17</v>
      </c>
      <c r="C65" s="30"/>
      <c r="D65" s="42"/>
      <c r="E65" s="42"/>
      <c r="F65" s="42"/>
      <c r="G65" s="42"/>
      <c r="H65" s="39"/>
      <c r="I65" s="40">
        <f t="shared" ref="I65:K70" si="22">I66</f>
        <v>166.2</v>
      </c>
      <c r="J65" s="48">
        <f t="shared" si="22"/>
        <v>166.2</v>
      </c>
      <c r="K65" s="40">
        <f t="shared" si="22"/>
        <v>166.2</v>
      </c>
    </row>
    <row r="66" spans="1:11" ht="15">
      <c r="A66" s="31" t="s">
        <v>62</v>
      </c>
      <c r="B66" s="30" t="s">
        <v>17</v>
      </c>
      <c r="C66" s="30" t="s">
        <v>37</v>
      </c>
      <c r="D66" s="42"/>
      <c r="E66" s="42"/>
      <c r="F66" s="42"/>
      <c r="G66" s="42"/>
      <c r="H66" s="39"/>
      <c r="I66" s="40">
        <f t="shared" si="22"/>
        <v>166.2</v>
      </c>
      <c r="J66" s="40">
        <f t="shared" si="22"/>
        <v>166.2</v>
      </c>
      <c r="K66" s="40">
        <f t="shared" si="22"/>
        <v>166.2</v>
      </c>
    </row>
    <row r="67" spans="1:11" ht="75.75" customHeight="1">
      <c r="A67" s="31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67" s="30" t="s">
        <v>17</v>
      </c>
      <c r="C67" s="30" t="s">
        <v>37</v>
      </c>
      <c r="D67" s="42" t="s">
        <v>80</v>
      </c>
      <c r="E67" s="42"/>
      <c r="F67" s="42"/>
      <c r="G67" s="42"/>
      <c r="H67" s="39"/>
      <c r="I67" s="40">
        <f t="shared" si="22"/>
        <v>166.2</v>
      </c>
      <c r="J67" s="40">
        <f t="shared" si="22"/>
        <v>166.2</v>
      </c>
      <c r="K67" s="40">
        <f t="shared" si="22"/>
        <v>166.2</v>
      </c>
    </row>
    <row r="68" spans="1:11" ht="93.75" customHeight="1">
      <c r="A68" s="31" t="str">
        <f>A33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68" s="30" t="s">
        <v>17</v>
      </c>
      <c r="C68" s="30" t="s">
        <v>37</v>
      </c>
      <c r="D68" s="42" t="s">
        <v>80</v>
      </c>
      <c r="E68" s="42" t="s">
        <v>8</v>
      </c>
      <c r="F68" s="42"/>
      <c r="G68" s="42"/>
      <c r="H68" s="39"/>
      <c r="I68" s="40">
        <f>I69</f>
        <v>166.2</v>
      </c>
      <c r="J68" s="40">
        <f>J69</f>
        <v>166.2</v>
      </c>
      <c r="K68" s="40">
        <f>K69</f>
        <v>166.2</v>
      </c>
    </row>
    <row r="69" spans="1:11" ht="30">
      <c r="A69" s="31" t="s">
        <v>63</v>
      </c>
      <c r="B69" s="30" t="s">
        <v>17</v>
      </c>
      <c r="C69" s="30" t="s">
        <v>37</v>
      </c>
      <c r="D69" s="42" t="s">
        <v>80</v>
      </c>
      <c r="E69" s="42" t="s">
        <v>8</v>
      </c>
      <c r="F69" s="42" t="s">
        <v>65</v>
      </c>
      <c r="G69" s="42" t="s">
        <v>83</v>
      </c>
      <c r="H69" s="39"/>
      <c r="I69" s="40">
        <f t="shared" si="22"/>
        <v>166.2</v>
      </c>
      <c r="J69" s="40">
        <f t="shared" si="22"/>
        <v>166.2</v>
      </c>
      <c r="K69" s="40">
        <f t="shared" si="22"/>
        <v>166.2</v>
      </c>
    </row>
    <row r="70" spans="1:11" ht="30">
      <c r="A70" s="31" t="s">
        <v>57</v>
      </c>
      <c r="B70" s="30" t="s">
        <v>17</v>
      </c>
      <c r="C70" s="30" t="s">
        <v>37</v>
      </c>
      <c r="D70" s="42" t="s">
        <v>80</v>
      </c>
      <c r="E70" s="42" t="s">
        <v>8</v>
      </c>
      <c r="F70" s="42" t="s">
        <v>65</v>
      </c>
      <c r="G70" s="42" t="s">
        <v>83</v>
      </c>
      <c r="H70" s="39" t="s">
        <v>74</v>
      </c>
      <c r="I70" s="40">
        <f>I71</f>
        <v>166.2</v>
      </c>
      <c r="J70" s="40">
        <f t="shared" si="22"/>
        <v>166.2</v>
      </c>
      <c r="K70" s="40">
        <f t="shared" si="22"/>
        <v>166.2</v>
      </c>
    </row>
    <row r="71" spans="1:11" ht="30">
      <c r="A71" s="31" t="s">
        <v>64</v>
      </c>
      <c r="B71" s="30" t="s">
        <v>17</v>
      </c>
      <c r="C71" s="30" t="s">
        <v>37</v>
      </c>
      <c r="D71" s="42" t="s">
        <v>80</v>
      </c>
      <c r="E71" s="42" t="s">
        <v>8</v>
      </c>
      <c r="F71" s="42" t="s">
        <v>65</v>
      </c>
      <c r="G71" s="42" t="s">
        <v>83</v>
      </c>
      <c r="H71" s="39" t="s">
        <v>75</v>
      </c>
      <c r="I71" s="40">
        <f>'Приложение 3'!J71</f>
        <v>166.2</v>
      </c>
      <c r="J71" s="40">
        <f>'Приложение 3'!K71</f>
        <v>166.2</v>
      </c>
      <c r="K71" s="40">
        <f>'Приложение 3'!L71</f>
        <v>166.2</v>
      </c>
    </row>
    <row r="72" spans="1:11" ht="15">
      <c r="A72" s="169" t="str">
        <f>'Приложение 3'!A72</f>
        <v>Условно утвержденные расходы</v>
      </c>
      <c r="B72" s="30" t="s">
        <v>177</v>
      </c>
      <c r="C72" s="30"/>
      <c r="D72" s="42"/>
      <c r="E72" s="42"/>
      <c r="F72" s="42"/>
      <c r="G72" s="42"/>
      <c r="H72" s="47"/>
      <c r="I72" s="48"/>
      <c r="J72" s="48">
        <f>'Приложение 3'!K72</f>
        <v>40.700000000000003</v>
      </c>
      <c r="K72" s="48">
        <f>'Приложение 3'!L72</f>
        <v>81.3</v>
      </c>
    </row>
    <row r="73" spans="1:11" ht="15">
      <c r="A73" s="169" t="str">
        <f>'Приложение 3'!A73</f>
        <v>Условно утвержденные расходы</v>
      </c>
      <c r="B73" s="30" t="s">
        <v>177</v>
      </c>
      <c r="C73" s="30" t="s">
        <v>177</v>
      </c>
      <c r="D73" s="42"/>
      <c r="E73" s="42"/>
      <c r="F73" s="42"/>
      <c r="G73" s="42"/>
      <c r="H73" s="39"/>
      <c r="I73" s="40"/>
      <c r="J73" s="40">
        <f>'Приложение 3'!K73</f>
        <v>40.700000000000003</v>
      </c>
      <c r="K73" s="40">
        <f>'Приложение 3'!L73</f>
        <v>81.3</v>
      </c>
    </row>
    <row r="74" spans="1:11" ht="74.25" customHeight="1">
      <c r="A74" s="169" t="str">
        <f>'Приложение 3'!A74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74" s="30" t="s">
        <v>177</v>
      </c>
      <c r="C74" s="30" t="s">
        <v>177</v>
      </c>
      <c r="D74" s="42" t="s">
        <v>178</v>
      </c>
      <c r="E74" s="42"/>
      <c r="F74" s="42"/>
      <c r="G74" s="42"/>
      <c r="H74" s="39"/>
      <c r="I74" s="40"/>
      <c r="J74" s="40">
        <f>'Приложение 3'!K74</f>
        <v>40.700000000000003</v>
      </c>
      <c r="K74" s="40">
        <f>'Приложение 3'!L74</f>
        <v>81.3</v>
      </c>
    </row>
    <row r="75" spans="1:11" ht="15">
      <c r="A75" s="31" t="str">
        <f>'Приложение 3'!A75</f>
        <v xml:space="preserve">Высшее должностное лицо </v>
      </c>
      <c r="B75" s="30" t="s">
        <v>177</v>
      </c>
      <c r="C75" s="30" t="s">
        <v>177</v>
      </c>
      <c r="D75" s="42" t="s">
        <v>178</v>
      </c>
      <c r="E75" s="42" t="s">
        <v>8</v>
      </c>
      <c r="F75" s="42"/>
      <c r="G75" s="42"/>
      <c r="H75" s="39"/>
      <c r="I75" s="40"/>
      <c r="J75" s="40">
        <f>'Приложение 3'!K75</f>
        <v>40.700000000000003</v>
      </c>
      <c r="K75" s="40">
        <f>'Приложение 3'!L75</f>
        <v>81.3</v>
      </c>
    </row>
    <row r="76" spans="1:11" ht="15">
      <c r="A76" s="31" t="str">
        <f>'Приложение 3'!A76</f>
        <v>Условно утвержденные расходы</v>
      </c>
      <c r="B76" s="30" t="s">
        <v>177</v>
      </c>
      <c r="C76" s="30" t="s">
        <v>177</v>
      </c>
      <c r="D76" s="42" t="s">
        <v>178</v>
      </c>
      <c r="E76" s="42" t="s">
        <v>8</v>
      </c>
      <c r="F76" s="42" t="s">
        <v>65</v>
      </c>
      <c r="G76" s="42" t="s">
        <v>179</v>
      </c>
      <c r="H76" s="39"/>
      <c r="I76" s="40"/>
      <c r="J76" s="40">
        <f>'Приложение 3'!K76</f>
        <v>40.700000000000003</v>
      </c>
      <c r="K76" s="40">
        <f>'Приложение 3'!L76</f>
        <v>81.3</v>
      </c>
    </row>
    <row r="77" spans="1:11" ht="15">
      <c r="A77" s="31" t="str">
        <f>'Приложение 3'!A77</f>
        <v>Иные бюджетные ассигнования</v>
      </c>
      <c r="B77" s="30" t="s">
        <v>177</v>
      </c>
      <c r="C77" s="30" t="s">
        <v>177</v>
      </c>
      <c r="D77" s="42" t="s">
        <v>178</v>
      </c>
      <c r="E77" s="42" t="s">
        <v>8</v>
      </c>
      <c r="F77" s="42" t="s">
        <v>65</v>
      </c>
      <c r="G77" s="42" t="s">
        <v>179</v>
      </c>
      <c r="H77" s="39" t="s">
        <v>71</v>
      </c>
      <c r="I77" s="40"/>
      <c r="J77" s="40">
        <f>'Приложение 3'!K77</f>
        <v>40.700000000000003</v>
      </c>
      <c r="K77" s="40">
        <f>'Приложение 3'!L77</f>
        <v>81.3</v>
      </c>
    </row>
    <row r="78" spans="1:11" ht="15">
      <c r="A78" s="31" t="str">
        <f>'Приложение 3'!A78</f>
        <v>Резервные средства</v>
      </c>
      <c r="B78" s="30" t="s">
        <v>177</v>
      </c>
      <c r="C78" s="30" t="s">
        <v>177</v>
      </c>
      <c r="D78" s="42" t="s">
        <v>178</v>
      </c>
      <c r="E78" s="42" t="s">
        <v>8</v>
      </c>
      <c r="F78" s="42" t="s">
        <v>65</v>
      </c>
      <c r="G78" s="42" t="s">
        <v>179</v>
      </c>
      <c r="H78" s="39" t="s">
        <v>73</v>
      </c>
      <c r="I78" s="40"/>
      <c r="J78" s="40">
        <f>'Приложение 3'!K78</f>
        <v>40.700000000000003</v>
      </c>
      <c r="K78" s="40">
        <f>'Приложение 3'!L78</f>
        <v>81.3</v>
      </c>
    </row>
  </sheetData>
  <autoFilter ref="A1:K78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6:C16">
    <cfRule type="expression" dxfId="21" priority="13" stopIfTrue="1">
      <formula>$F16=""</formula>
    </cfRule>
    <cfRule type="expression" dxfId="20" priority="14" stopIfTrue="1">
      <formula>#REF!&lt;&gt;""</formula>
    </cfRule>
    <cfRule type="expression" dxfId="19" priority="15" stopIfTrue="1">
      <formula>AND($G16="",$F16&lt;&gt;"")</formula>
    </cfRule>
  </conditionalFormatting>
  <conditionalFormatting sqref="A42">
    <cfRule type="expression" dxfId="18" priority="31" stopIfTrue="1">
      <formula>$F42=""</formula>
    </cfRule>
    <cfRule type="expression" dxfId="17" priority="32" stopIfTrue="1">
      <formula>#REF!&lt;&gt;""</formula>
    </cfRule>
    <cfRule type="expression" dxfId="16" priority="33" stopIfTrue="1">
      <formula>AND($G42="",$F42&lt;&gt;"")</formula>
    </cfRule>
  </conditionalFormatting>
  <conditionalFormatting sqref="A42">
    <cfRule type="expression" dxfId="15" priority="22" stopIfTrue="1">
      <formula>$F42=""</formula>
    </cfRule>
    <cfRule type="expression" dxfId="14" priority="23" stopIfTrue="1">
      <formula>#REF!&lt;&gt;""</formula>
    </cfRule>
    <cfRule type="expression" dxfId="13" priority="24" stopIfTrue="1">
      <formula>AND($G42="",$F42&lt;&gt;"")</formula>
    </cfRule>
  </conditionalFormatting>
  <conditionalFormatting sqref="A41">
    <cfRule type="expression" dxfId="12" priority="10" stopIfTrue="1">
      <formula>$F41=""</formula>
    </cfRule>
    <cfRule type="expression" dxfId="11" priority="11" stopIfTrue="1">
      <formula>#REF!&lt;&gt;""</formula>
    </cfRule>
    <cfRule type="expression" dxfId="10" priority="12" stopIfTrue="1">
      <formula>AND($G41="",$F41&lt;&gt;"")</formula>
    </cfRule>
  </conditionalFormatting>
  <conditionalFormatting sqref="A41">
    <cfRule type="expression" dxfId="9" priority="7" stopIfTrue="1">
      <formula>$F41=""</formula>
    </cfRule>
    <cfRule type="expression" dxfId="8" priority="8" stopIfTrue="1">
      <formula>#REF!&lt;&gt;""</formula>
    </cfRule>
    <cfRule type="expression" dxfId="7" priority="9" stopIfTrue="1">
      <formula>AND($G41="",$F41&lt;&gt;"")</formula>
    </cfRule>
  </conditionalFormatting>
  <conditionalFormatting sqref="A43">
    <cfRule type="expression" dxfId="6" priority="4" stopIfTrue="1">
      <formula>$F43=""</formula>
    </cfRule>
    <cfRule type="expression" dxfId="5" priority="5" stopIfTrue="1">
      <formula>#REF!&lt;&gt;""</formula>
    </cfRule>
    <cfRule type="expression" dxfId="4" priority="6" stopIfTrue="1">
      <formula>AND($G43="",$F43&lt;&gt;"")</formula>
    </cfRule>
  </conditionalFormatting>
  <conditionalFormatting sqref="A42">
    <cfRule type="expression" dxfId="3" priority="1" stopIfTrue="1">
      <formula>$F42=""</formula>
    </cfRule>
    <cfRule type="expression" dxfId="2" priority="2" stopIfTrue="1">
      <formula>#REF!&lt;&gt;""</formula>
    </cfRule>
    <cfRule type="expression" dxfId="1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6"/>
  <sheetViews>
    <sheetView view="pageBreakPreview" zoomScaleSheetLayoutView="100" workbookViewId="0"/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4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8" t="s">
        <v>228</v>
      </c>
      <c r="J1" s="189"/>
      <c r="K1" s="189"/>
      <c r="L1" s="189"/>
    </row>
    <row r="2" spans="1:12" ht="129.75" customHeight="1">
      <c r="A2" s="190" t="s">
        <v>197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1" t="s">
        <v>1</v>
      </c>
      <c r="J3" s="191"/>
      <c r="K3" s="191"/>
      <c r="L3" s="191"/>
    </row>
    <row r="4" spans="1:12" ht="19.5" customHeight="1">
      <c r="A4" s="192" t="s">
        <v>2</v>
      </c>
      <c r="B4" s="192" t="s">
        <v>5</v>
      </c>
      <c r="C4" s="192"/>
      <c r="D4" s="192"/>
      <c r="E4" s="192"/>
      <c r="F4" s="192" t="s">
        <v>22</v>
      </c>
      <c r="G4" s="192" t="s">
        <v>3</v>
      </c>
      <c r="H4" s="192" t="s">
        <v>4</v>
      </c>
      <c r="I4" s="192" t="s">
        <v>21</v>
      </c>
      <c r="J4" s="192" t="s">
        <v>7</v>
      </c>
      <c r="K4" s="192"/>
      <c r="L4" s="192"/>
    </row>
    <row r="5" spans="1:12" ht="14.85" customHeight="1">
      <c r="A5" s="192" t="s">
        <v>0</v>
      </c>
      <c r="B5" s="192" t="s">
        <v>0</v>
      </c>
      <c r="C5" s="192"/>
      <c r="D5" s="192"/>
      <c r="E5" s="192"/>
      <c r="F5" s="192" t="s">
        <v>0</v>
      </c>
      <c r="G5" s="192" t="s">
        <v>0</v>
      </c>
      <c r="H5" s="192" t="s">
        <v>0</v>
      </c>
      <c r="I5" s="192" t="s">
        <v>0</v>
      </c>
      <c r="J5" s="172" t="s">
        <v>28</v>
      </c>
      <c r="K5" s="172" t="s">
        <v>29</v>
      </c>
      <c r="L5" s="172" t="s">
        <v>194</v>
      </c>
    </row>
    <row r="6" spans="1:12" ht="13.7" customHeight="1">
      <c r="A6" s="121" t="s">
        <v>8</v>
      </c>
      <c r="B6" s="121" t="s">
        <v>9</v>
      </c>
      <c r="C6" s="121" t="s">
        <v>10</v>
      </c>
      <c r="D6" s="121" t="s">
        <v>11</v>
      </c>
      <c r="E6" s="121" t="s">
        <v>12</v>
      </c>
      <c r="F6" s="121" t="s">
        <v>13</v>
      </c>
      <c r="G6" s="121" t="s">
        <v>14</v>
      </c>
      <c r="H6" s="121" t="s">
        <v>15</v>
      </c>
      <c r="I6" s="121" t="s">
        <v>16</v>
      </c>
      <c r="J6" s="121" t="s">
        <v>17</v>
      </c>
      <c r="K6" s="121" t="s">
        <v>18</v>
      </c>
      <c r="L6" s="121" t="s">
        <v>20</v>
      </c>
    </row>
    <row r="7" spans="1:12" ht="13.7" customHeight="1">
      <c r="A7" s="122" t="s">
        <v>19</v>
      </c>
      <c r="B7" s="123" t="s">
        <v>0</v>
      </c>
      <c r="C7" s="123" t="s">
        <v>0</v>
      </c>
      <c r="D7" s="123" t="s">
        <v>0</v>
      </c>
      <c r="E7" s="123" t="s">
        <v>0</v>
      </c>
      <c r="F7" s="123" t="s">
        <v>0</v>
      </c>
      <c r="G7" s="123" t="s">
        <v>0</v>
      </c>
      <c r="H7" s="123" t="s">
        <v>0</v>
      </c>
      <c r="I7" s="123" t="s">
        <v>0</v>
      </c>
      <c r="J7" s="124">
        <f>J8+J23+J31+J45+J77</f>
        <v>2208.3000000000002</v>
      </c>
      <c r="K7" s="124">
        <f>K23+K8+K31+K45+K77</f>
        <v>1741.7</v>
      </c>
      <c r="L7" s="124">
        <f>L23+L8+L31+L45+L77</f>
        <v>1760.8000000000002</v>
      </c>
    </row>
    <row r="8" spans="1:12" ht="106.5" customHeight="1">
      <c r="A8" s="35" t="str">
        <f>'Приложение 3'!A56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" s="141" t="s">
        <v>17</v>
      </c>
      <c r="C8" s="141"/>
      <c r="D8" s="141"/>
      <c r="E8" s="141"/>
      <c r="F8" s="140"/>
      <c r="G8" s="130"/>
      <c r="H8" s="130"/>
      <c r="I8" s="155"/>
      <c r="J8" s="125">
        <f>J16+J9</f>
        <v>390</v>
      </c>
      <c r="K8" s="125">
        <f>K16+K9</f>
        <v>90</v>
      </c>
      <c r="L8" s="125">
        <f>+L16+L9</f>
        <v>90</v>
      </c>
    </row>
    <row r="9" spans="1:12" ht="31.5" customHeight="1">
      <c r="A9" s="139" t="str">
        <f>'Приложение 3'!A57</f>
        <v>Основное мероприятие "Благоустройство территории  "</v>
      </c>
      <c r="B9" s="141" t="s">
        <v>17</v>
      </c>
      <c r="C9" s="141" t="s">
        <v>81</v>
      </c>
      <c r="D9" s="141" t="s">
        <v>175</v>
      </c>
      <c r="E9" s="141"/>
      <c r="F9" s="136"/>
      <c r="G9" s="137"/>
      <c r="H9" s="137"/>
      <c r="I9" s="170"/>
      <c r="J9" s="125">
        <f>J10</f>
        <v>330</v>
      </c>
      <c r="K9" s="125">
        <f>K10</f>
        <v>52</v>
      </c>
      <c r="L9" s="125">
        <f>L10</f>
        <v>52</v>
      </c>
    </row>
    <row r="10" spans="1:12" ht="33.75" customHeight="1">
      <c r="A10" s="138" t="str">
        <f>'Приложение 3'!A58</f>
        <v>Прочие мероприятия по благоустройству</v>
      </c>
      <c r="B10" s="135" t="s">
        <v>17</v>
      </c>
      <c r="C10" s="141" t="s">
        <v>81</v>
      </c>
      <c r="D10" s="141" t="s">
        <v>175</v>
      </c>
      <c r="E10" s="135" t="s">
        <v>157</v>
      </c>
      <c r="F10" s="129"/>
      <c r="G10" s="128"/>
      <c r="H10" s="128"/>
      <c r="I10" s="128"/>
      <c r="J10" s="125">
        <f t="shared" ref="J10:J14" si="0">J11</f>
        <v>330</v>
      </c>
      <c r="K10" s="125">
        <f t="shared" ref="K10:K14" si="1">K11</f>
        <v>52</v>
      </c>
      <c r="L10" s="125">
        <f t="shared" ref="L10:L14" si="2">L11</f>
        <v>52</v>
      </c>
    </row>
    <row r="11" spans="1:12" ht="50.25" customHeight="1">
      <c r="A11" s="139" t="s">
        <v>211</v>
      </c>
      <c r="B11" s="135" t="s">
        <v>17</v>
      </c>
      <c r="C11" s="141" t="s">
        <v>81</v>
      </c>
      <c r="D11" s="141" t="s">
        <v>175</v>
      </c>
      <c r="E11" s="135" t="s">
        <v>157</v>
      </c>
      <c r="F11" s="129" t="s">
        <v>69</v>
      </c>
      <c r="G11" s="128"/>
      <c r="H11" s="128"/>
      <c r="I11" s="128"/>
      <c r="J11" s="125">
        <f t="shared" si="0"/>
        <v>330</v>
      </c>
      <c r="K11" s="125">
        <f t="shared" si="1"/>
        <v>52</v>
      </c>
      <c r="L11" s="125">
        <f t="shared" si="2"/>
        <v>52</v>
      </c>
    </row>
    <row r="12" spans="1:12" ht="60.75" customHeight="1">
      <c r="A12" s="132" t="s">
        <v>46</v>
      </c>
      <c r="B12" s="135" t="s">
        <v>17</v>
      </c>
      <c r="C12" s="141" t="s">
        <v>81</v>
      </c>
      <c r="D12" s="141" t="s">
        <v>175</v>
      </c>
      <c r="E12" s="135" t="s">
        <v>157</v>
      </c>
      <c r="F12" s="129" t="s">
        <v>70</v>
      </c>
      <c r="G12" s="128"/>
      <c r="H12" s="128"/>
      <c r="I12" s="128"/>
      <c r="J12" s="125">
        <f t="shared" si="0"/>
        <v>330</v>
      </c>
      <c r="K12" s="125">
        <f t="shared" si="1"/>
        <v>52</v>
      </c>
      <c r="L12" s="125">
        <f t="shared" si="2"/>
        <v>52</v>
      </c>
    </row>
    <row r="13" spans="1:12" ht="16.5" customHeight="1">
      <c r="A13" s="139" t="s">
        <v>60</v>
      </c>
      <c r="B13" s="135" t="s">
        <v>17</v>
      </c>
      <c r="C13" s="141" t="s">
        <v>81</v>
      </c>
      <c r="D13" s="141" t="s">
        <v>175</v>
      </c>
      <c r="E13" s="135" t="s">
        <v>157</v>
      </c>
      <c r="F13" s="129" t="s">
        <v>70</v>
      </c>
      <c r="G13" s="130" t="s">
        <v>51</v>
      </c>
      <c r="H13" s="130"/>
      <c r="I13" s="130"/>
      <c r="J13" s="125">
        <f t="shared" si="0"/>
        <v>330</v>
      </c>
      <c r="K13" s="125">
        <f t="shared" si="1"/>
        <v>52</v>
      </c>
      <c r="L13" s="125">
        <f t="shared" si="2"/>
        <v>52</v>
      </c>
    </row>
    <row r="14" spans="1:12" ht="22.5" customHeight="1">
      <c r="A14" s="35" t="s">
        <v>66</v>
      </c>
      <c r="B14" s="135" t="s">
        <v>17</v>
      </c>
      <c r="C14" s="141" t="s">
        <v>81</v>
      </c>
      <c r="D14" s="141" t="s">
        <v>175</v>
      </c>
      <c r="E14" s="135" t="s">
        <v>157</v>
      </c>
      <c r="F14" s="129" t="s">
        <v>70</v>
      </c>
      <c r="G14" s="130" t="s">
        <v>51</v>
      </c>
      <c r="H14" s="130" t="s">
        <v>55</v>
      </c>
      <c r="I14" s="130"/>
      <c r="J14" s="125">
        <f t="shared" si="0"/>
        <v>330</v>
      </c>
      <c r="K14" s="125">
        <f t="shared" si="1"/>
        <v>52</v>
      </c>
      <c r="L14" s="125">
        <f t="shared" si="2"/>
        <v>52</v>
      </c>
    </row>
    <row r="15" spans="1:12" ht="58.5" customHeight="1">
      <c r="A15" s="139" t="s">
        <v>184</v>
      </c>
      <c r="B15" s="135" t="s">
        <v>17</v>
      </c>
      <c r="C15" s="141" t="s">
        <v>81</v>
      </c>
      <c r="D15" s="141" t="s">
        <v>175</v>
      </c>
      <c r="E15" s="135" t="s">
        <v>157</v>
      </c>
      <c r="F15" s="129" t="s">
        <v>70</v>
      </c>
      <c r="G15" s="130" t="s">
        <v>51</v>
      </c>
      <c r="H15" s="130" t="s">
        <v>55</v>
      </c>
      <c r="I15" s="170" t="s">
        <v>173</v>
      </c>
      <c r="J15" s="125">
        <f>'Приложение 3'!J60</f>
        <v>330</v>
      </c>
      <c r="K15" s="125">
        <f>'Приложение 3'!K60</f>
        <v>52</v>
      </c>
      <c r="L15" s="125">
        <f>'Приложение 3'!L60</f>
        <v>52</v>
      </c>
    </row>
    <row r="16" spans="1:12" ht="46.5" customHeight="1">
      <c r="A16" s="36" t="str">
        <f>'Приложение 3'!A61</f>
        <v>Основное мероприятие "Освещение территории сельского поселения"</v>
      </c>
      <c r="B16" s="135" t="s">
        <v>17</v>
      </c>
      <c r="C16" s="141" t="s">
        <v>81</v>
      </c>
      <c r="D16" s="141" t="s">
        <v>174</v>
      </c>
      <c r="E16" s="135"/>
      <c r="F16" s="129"/>
      <c r="G16" s="128"/>
      <c r="H16" s="128"/>
      <c r="I16" s="128"/>
      <c r="J16" s="125">
        <f>J17</f>
        <v>60</v>
      </c>
      <c r="K16" s="125">
        <f>K17</f>
        <v>38</v>
      </c>
      <c r="L16" s="125">
        <f>L17</f>
        <v>38</v>
      </c>
    </row>
    <row r="17" spans="1:12" ht="15">
      <c r="A17" s="131" t="s">
        <v>156</v>
      </c>
      <c r="B17" s="135" t="s">
        <v>17</v>
      </c>
      <c r="C17" s="141" t="s">
        <v>81</v>
      </c>
      <c r="D17" s="141" t="s">
        <v>174</v>
      </c>
      <c r="E17" s="135" t="s">
        <v>155</v>
      </c>
      <c r="F17" s="129"/>
      <c r="G17" s="128"/>
      <c r="H17" s="128"/>
      <c r="I17" s="128"/>
      <c r="J17" s="125">
        <f t="shared" ref="J17:J21" si="3">J18</f>
        <v>60</v>
      </c>
      <c r="K17" s="125">
        <f t="shared" ref="K17:K21" si="4">K18</f>
        <v>38</v>
      </c>
      <c r="L17" s="125">
        <f t="shared" ref="L17:L21" si="5">L18</f>
        <v>38</v>
      </c>
    </row>
    <row r="18" spans="1:12" ht="46.5" customHeight="1">
      <c r="A18" s="139" t="s">
        <v>211</v>
      </c>
      <c r="B18" s="135" t="s">
        <v>17</v>
      </c>
      <c r="C18" s="141" t="s">
        <v>81</v>
      </c>
      <c r="D18" s="141" t="s">
        <v>174</v>
      </c>
      <c r="E18" s="135" t="s">
        <v>155</v>
      </c>
      <c r="F18" s="129" t="s">
        <v>69</v>
      </c>
      <c r="G18" s="128"/>
      <c r="H18" s="128"/>
      <c r="I18" s="128"/>
      <c r="J18" s="125">
        <f t="shared" si="3"/>
        <v>60</v>
      </c>
      <c r="K18" s="125">
        <f t="shared" si="4"/>
        <v>38</v>
      </c>
      <c r="L18" s="125">
        <f t="shared" si="5"/>
        <v>38</v>
      </c>
    </row>
    <row r="19" spans="1:12" ht="60">
      <c r="A19" s="132" t="s">
        <v>46</v>
      </c>
      <c r="B19" s="135" t="s">
        <v>17</v>
      </c>
      <c r="C19" s="141" t="s">
        <v>81</v>
      </c>
      <c r="D19" s="141" t="s">
        <v>174</v>
      </c>
      <c r="E19" s="135" t="s">
        <v>155</v>
      </c>
      <c r="F19" s="129" t="s">
        <v>70</v>
      </c>
      <c r="G19" s="128"/>
      <c r="H19" s="128"/>
      <c r="I19" s="128"/>
      <c r="J19" s="125">
        <f t="shared" si="3"/>
        <v>60</v>
      </c>
      <c r="K19" s="125">
        <f t="shared" si="4"/>
        <v>38</v>
      </c>
      <c r="L19" s="125">
        <f t="shared" si="5"/>
        <v>38</v>
      </c>
    </row>
    <row r="20" spans="1:12" ht="23.25" customHeight="1">
      <c r="A20" s="139" t="s">
        <v>60</v>
      </c>
      <c r="B20" s="141" t="s">
        <v>17</v>
      </c>
      <c r="C20" s="141" t="s">
        <v>81</v>
      </c>
      <c r="D20" s="141" t="s">
        <v>174</v>
      </c>
      <c r="E20" s="141" t="s">
        <v>155</v>
      </c>
      <c r="F20" s="136" t="s">
        <v>70</v>
      </c>
      <c r="G20" s="137" t="s">
        <v>51</v>
      </c>
      <c r="H20" s="137"/>
      <c r="I20" s="137"/>
      <c r="J20" s="125">
        <f t="shared" si="3"/>
        <v>60</v>
      </c>
      <c r="K20" s="125">
        <f t="shared" si="4"/>
        <v>38</v>
      </c>
      <c r="L20" s="125">
        <f t="shared" si="5"/>
        <v>38</v>
      </c>
    </row>
    <row r="21" spans="1:12" ht="15">
      <c r="A21" s="35" t="s">
        <v>66</v>
      </c>
      <c r="B21" s="141" t="s">
        <v>17</v>
      </c>
      <c r="C21" s="141" t="s">
        <v>81</v>
      </c>
      <c r="D21" s="141" t="s">
        <v>174</v>
      </c>
      <c r="E21" s="141" t="s">
        <v>155</v>
      </c>
      <c r="F21" s="136" t="s">
        <v>70</v>
      </c>
      <c r="G21" s="137" t="s">
        <v>51</v>
      </c>
      <c r="H21" s="137" t="s">
        <v>55</v>
      </c>
      <c r="I21" s="137"/>
      <c r="J21" s="125">
        <f t="shared" si="3"/>
        <v>60</v>
      </c>
      <c r="K21" s="125">
        <f t="shared" si="4"/>
        <v>38</v>
      </c>
      <c r="L21" s="125">
        <f t="shared" si="5"/>
        <v>38</v>
      </c>
    </row>
    <row r="22" spans="1:12" ht="60">
      <c r="A22" s="139" t="s">
        <v>184</v>
      </c>
      <c r="B22" s="141" t="s">
        <v>17</v>
      </c>
      <c r="C22" s="141" t="s">
        <v>81</v>
      </c>
      <c r="D22" s="141" t="s">
        <v>174</v>
      </c>
      <c r="E22" s="141" t="s">
        <v>155</v>
      </c>
      <c r="F22" s="136" t="s">
        <v>70</v>
      </c>
      <c r="G22" s="137" t="s">
        <v>51</v>
      </c>
      <c r="H22" s="137" t="s">
        <v>55</v>
      </c>
      <c r="I22" s="170" t="s">
        <v>173</v>
      </c>
      <c r="J22" s="125">
        <f>'Приложение 3'!J64</f>
        <v>60</v>
      </c>
      <c r="K22" s="125">
        <f>'Приложение 3'!K64</f>
        <v>38</v>
      </c>
      <c r="L22" s="125">
        <f>'Приложение 3'!L64</f>
        <v>38</v>
      </c>
    </row>
    <row r="23" spans="1:12" ht="105">
      <c r="A23" s="34" t="str">
        <f>'Приложение 3'!A49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3" s="141" t="s">
        <v>209</v>
      </c>
      <c r="C23" s="141"/>
      <c r="D23" s="135"/>
      <c r="E23" s="135"/>
      <c r="F23" s="133"/>
      <c r="G23" s="128"/>
      <c r="H23" s="128"/>
      <c r="I23" s="128"/>
      <c r="J23" s="124">
        <f>J24</f>
        <v>266.5</v>
      </c>
      <c r="K23" s="124">
        <f>K24</f>
        <v>266.5</v>
      </c>
      <c r="L23" s="124">
        <f>L24</f>
        <v>266.5</v>
      </c>
    </row>
    <row r="24" spans="1:12" ht="75">
      <c r="A24" s="34" t="str">
        <f>'Приложение 3'!A50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4" s="141" t="s">
        <v>209</v>
      </c>
      <c r="C24" s="141" t="s">
        <v>81</v>
      </c>
      <c r="D24" s="141" t="s">
        <v>37</v>
      </c>
      <c r="E24" s="135"/>
      <c r="F24" s="133"/>
      <c r="G24" s="128"/>
      <c r="H24" s="128"/>
      <c r="I24" s="128"/>
      <c r="J24" s="125">
        <f t="shared" ref="J24:J25" si="6">J25</f>
        <v>266.5</v>
      </c>
      <c r="K24" s="125">
        <f t="shared" ref="K24:K25" si="7">K25</f>
        <v>266.5</v>
      </c>
      <c r="L24" s="125">
        <f t="shared" ref="L24:L25" si="8">L25</f>
        <v>266.5</v>
      </c>
    </row>
    <row r="25" spans="1:12" ht="375">
      <c r="A25" s="156" t="s">
        <v>203</v>
      </c>
      <c r="B25" s="141" t="s">
        <v>209</v>
      </c>
      <c r="C25" s="141" t="s">
        <v>81</v>
      </c>
      <c r="D25" s="141" t="s">
        <v>37</v>
      </c>
      <c r="E25" s="135" t="s">
        <v>85</v>
      </c>
      <c r="F25" s="133"/>
      <c r="G25" s="128"/>
      <c r="H25" s="128"/>
      <c r="I25" s="128"/>
      <c r="J25" s="125">
        <f t="shared" si="6"/>
        <v>266.5</v>
      </c>
      <c r="K25" s="125">
        <f t="shared" si="7"/>
        <v>266.5</v>
      </c>
      <c r="L25" s="125">
        <f t="shared" si="8"/>
        <v>266.5</v>
      </c>
    </row>
    <row r="26" spans="1:12" ht="60">
      <c r="A26" s="139" t="s">
        <v>211</v>
      </c>
      <c r="B26" s="141" t="s">
        <v>209</v>
      </c>
      <c r="C26" s="141" t="s">
        <v>81</v>
      </c>
      <c r="D26" s="141" t="s">
        <v>37</v>
      </c>
      <c r="E26" s="135" t="s">
        <v>85</v>
      </c>
      <c r="F26" s="133" t="s">
        <v>69</v>
      </c>
      <c r="G26" s="128"/>
      <c r="H26" s="128"/>
      <c r="I26" s="128"/>
      <c r="J26" s="125">
        <f t="shared" ref="J26:J29" si="9">J27</f>
        <v>266.5</v>
      </c>
      <c r="K26" s="125">
        <f t="shared" ref="K26:K29" si="10">K27</f>
        <v>266.5</v>
      </c>
      <c r="L26" s="125">
        <f t="shared" ref="L26:L29" si="11">L27</f>
        <v>266.5</v>
      </c>
    </row>
    <row r="27" spans="1:12" ht="60">
      <c r="A27" s="132" t="s">
        <v>46</v>
      </c>
      <c r="B27" s="141" t="s">
        <v>209</v>
      </c>
      <c r="C27" s="141" t="s">
        <v>81</v>
      </c>
      <c r="D27" s="141" t="s">
        <v>37</v>
      </c>
      <c r="E27" s="135" t="s">
        <v>85</v>
      </c>
      <c r="F27" s="133" t="s">
        <v>70</v>
      </c>
      <c r="G27" s="128"/>
      <c r="H27" s="128"/>
      <c r="I27" s="128"/>
      <c r="J27" s="125">
        <f t="shared" si="9"/>
        <v>266.5</v>
      </c>
      <c r="K27" s="125">
        <f t="shared" si="10"/>
        <v>266.5</v>
      </c>
      <c r="L27" s="125">
        <f t="shared" si="11"/>
        <v>266.5</v>
      </c>
    </row>
    <row r="28" spans="1:12" ht="15">
      <c r="A28" s="138" t="s">
        <v>56</v>
      </c>
      <c r="B28" s="141" t="s">
        <v>209</v>
      </c>
      <c r="C28" s="141" t="s">
        <v>81</v>
      </c>
      <c r="D28" s="141" t="s">
        <v>37</v>
      </c>
      <c r="E28" s="135" t="s">
        <v>85</v>
      </c>
      <c r="F28" s="133" t="s">
        <v>70</v>
      </c>
      <c r="G28" s="130" t="s">
        <v>45</v>
      </c>
      <c r="H28" s="130"/>
      <c r="I28" s="130"/>
      <c r="J28" s="125">
        <f t="shared" si="9"/>
        <v>266.5</v>
      </c>
      <c r="K28" s="125">
        <f t="shared" si="10"/>
        <v>266.5</v>
      </c>
      <c r="L28" s="125">
        <f t="shared" si="11"/>
        <v>266.5</v>
      </c>
    </row>
    <row r="29" spans="1:12" ht="30">
      <c r="A29" s="139" t="str">
        <f>'Приложение 3'!A48</f>
        <v>Дорожное хозяйство (дорожные фонды)</v>
      </c>
      <c r="B29" s="141" t="s">
        <v>209</v>
      </c>
      <c r="C29" s="141" t="s">
        <v>81</v>
      </c>
      <c r="D29" s="141" t="s">
        <v>37</v>
      </c>
      <c r="E29" s="135" t="s">
        <v>85</v>
      </c>
      <c r="F29" s="133" t="s">
        <v>70</v>
      </c>
      <c r="G29" s="130" t="s">
        <v>45</v>
      </c>
      <c r="H29" s="130" t="s">
        <v>59</v>
      </c>
      <c r="I29" s="130"/>
      <c r="J29" s="125">
        <f t="shared" si="9"/>
        <v>266.5</v>
      </c>
      <c r="K29" s="125">
        <f t="shared" si="10"/>
        <v>266.5</v>
      </c>
      <c r="L29" s="125">
        <f t="shared" si="11"/>
        <v>266.5</v>
      </c>
    </row>
    <row r="30" spans="1:12" ht="60">
      <c r="A30" s="139" t="s">
        <v>184</v>
      </c>
      <c r="B30" s="141" t="s">
        <v>209</v>
      </c>
      <c r="C30" s="141" t="s">
        <v>81</v>
      </c>
      <c r="D30" s="141" t="s">
        <v>37</v>
      </c>
      <c r="E30" s="135" t="s">
        <v>85</v>
      </c>
      <c r="F30" s="133" t="s">
        <v>70</v>
      </c>
      <c r="G30" s="130" t="s">
        <v>45</v>
      </c>
      <c r="H30" s="130" t="s">
        <v>59</v>
      </c>
      <c r="I30" s="170" t="s">
        <v>173</v>
      </c>
      <c r="J30" s="125">
        <f>'Приложение 3'!J53</f>
        <v>266.5</v>
      </c>
      <c r="K30" s="125">
        <f>'Приложение 3'!K53</f>
        <v>266.5</v>
      </c>
      <c r="L30" s="125">
        <f>'Приложение 3'!L53</f>
        <v>266.5</v>
      </c>
    </row>
    <row r="31" spans="1:12" ht="72.75" customHeight="1">
      <c r="A31" s="132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1" s="135" t="s">
        <v>84</v>
      </c>
      <c r="C31" s="135"/>
      <c r="D31" s="135"/>
      <c r="E31" s="135"/>
      <c r="F31" s="133"/>
      <c r="G31" s="128"/>
      <c r="H31" s="128"/>
      <c r="I31" s="128"/>
      <c r="J31" s="125">
        <f>J32</f>
        <v>109.3</v>
      </c>
      <c r="K31" s="125">
        <f t="shared" ref="K31:L31" si="12">K32</f>
        <v>114.4</v>
      </c>
      <c r="L31" s="125">
        <f t="shared" si="12"/>
        <v>118.7</v>
      </c>
    </row>
    <row r="32" spans="1:12" ht="45">
      <c r="A32" s="132" t="s">
        <v>153</v>
      </c>
      <c r="B32" s="135" t="s">
        <v>84</v>
      </c>
      <c r="C32" s="135" t="s">
        <v>10</v>
      </c>
      <c r="D32" s="135"/>
      <c r="E32" s="135"/>
      <c r="F32" s="133"/>
      <c r="G32" s="128"/>
      <c r="H32" s="128"/>
      <c r="I32" s="128"/>
      <c r="J32" s="125">
        <f>J33</f>
        <v>109.3</v>
      </c>
      <c r="K32" s="125">
        <f t="shared" ref="K32:L43" si="13">K33</f>
        <v>114.4</v>
      </c>
      <c r="L32" s="125">
        <f t="shared" si="13"/>
        <v>118.7</v>
      </c>
    </row>
    <row r="33" spans="1:12" ht="74.25" customHeight="1">
      <c r="A33" s="134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35" t="s">
        <v>84</v>
      </c>
      <c r="C33" s="135" t="s">
        <v>10</v>
      </c>
      <c r="D33" s="135" t="s">
        <v>39</v>
      </c>
      <c r="E33" s="135"/>
      <c r="F33" s="133"/>
      <c r="G33" s="128"/>
      <c r="H33" s="128"/>
      <c r="I33" s="128"/>
      <c r="J33" s="125">
        <f>J34</f>
        <v>109.3</v>
      </c>
      <c r="K33" s="125">
        <f t="shared" si="13"/>
        <v>114.4</v>
      </c>
      <c r="L33" s="125">
        <f t="shared" si="13"/>
        <v>118.7</v>
      </c>
    </row>
    <row r="34" spans="1:12" ht="77.25" customHeight="1">
      <c r="A34" s="139" t="str">
        <f>'Приложение 3'!A42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34" s="135" t="s">
        <v>84</v>
      </c>
      <c r="C34" s="135" t="s">
        <v>10</v>
      </c>
      <c r="D34" s="135" t="s">
        <v>39</v>
      </c>
      <c r="E34" s="135" t="s">
        <v>154</v>
      </c>
      <c r="F34" s="133"/>
      <c r="G34" s="128"/>
      <c r="H34" s="128"/>
      <c r="I34" s="128"/>
      <c r="J34" s="125">
        <f>J40+J35</f>
        <v>109.3</v>
      </c>
      <c r="K34" s="125">
        <f t="shared" ref="K34:L34" si="14">K40+K35</f>
        <v>114.4</v>
      </c>
      <c r="L34" s="125">
        <f t="shared" si="14"/>
        <v>118.7</v>
      </c>
    </row>
    <row r="35" spans="1:12" ht="118.5" customHeight="1">
      <c r="A35" s="31" t="s">
        <v>42</v>
      </c>
      <c r="B35" s="141" t="s">
        <v>84</v>
      </c>
      <c r="C35" s="141" t="s">
        <v>10</v>
      </c>
      <c r="D35" s="141" t="s">
        <v>39</v>
      </c>
      <c r="E35" s="141" t="s">
        <v>154</v>
      </c>
      <c r="F35" s="140" t="s">
        <v>67</v>
      </c>
      <c r="G35" s="128"/>
      <c r="H35" s="128"/>
      <c r="I35" s="128"/>
      <c r="J35" s="125">
        <f t="shared" ref="J35:J38" si="15">J36</f>
        <v>104.3</v>
      </c>
      <c r="K35" s="125">
        <f t="shared" si="13"/>
        <v>109.4</v>
      </c>
      <c r="L35" s="125">
        <f t="shared" si="13"/>
        <v>113.7</v>
      </c>
    </row>
    <row r="36" spans="1:12" ht="48.75" customHeight="1">
      <c r="A36" s="31" t="s">
        <v>43</v>
      </c>
      <c r="B36" s="141" t="s">
        <v>84</v>
      </c>
      <c r="C36" s="141" t="s">
        <v>10</v>
      </c>
      <c r="D36" s="141" t="s">
        <v>39</v>
      </c>
      <c r="E36" s="141" t="s">
        <v>154</v>
      </c>
      <c r="F36" s="140" t="s">
        <v>68</v>
      </c>
      <c r="G36" s="128"/>
      <c r="H36" s="128"/>
      <c r="I36" s="128"/>
      <c r="J36" s="125">
        <f t="shared" si="15"/>
        <v>104.3</v>
      </c>
      <c r="K36" s="125">
        <f t="shared" si="13"/>
        <v>109.4</v>
      </c>
      <c r="L36" s="125">
        <f t="shared" si="13"/>
        <v>113.7</v>
      </c>
    </row>
    <row r="37" spans="1:12" ht="22.5" customHeight="1">
      <c r="A37" s="139" t="s">
        <v>151</v>
      </c>
      <c r="B37" s="141" t="s">
        <v>84</v>
      </c>
      <c r="C37" s="141" t="s">
        <v>10</v>
      </c>
      <c r="D37" s="141" t="s">
        <v>39</v>
      </c>
      <c r="E37" s="141" t="s">
        <v>154</v>
      </c>
      <c r="F37" s="140" t="s">
        <v>68</v>
      </c>
      <c r="G37" s="130" t="s">
        <v>39</v>
      </c>
      <c r="H37" s="130"/>
      <c r="I37" s="130"/>
      <c r="J37" s="125">
        <f t="shared" si="15"/>
        <v>104.3</v>
      </c>
      <c r="K37" s="125">
        <f t="shared" si="13"/>
        <v>109.4</v>
      </c>
      <c r="L37" s="125">
        <f t="shared" si="13"/>
        <v>113.7</v>
      </c>
    </row>
    <row r="38" spans="1:12" ht="30" customHeight="1">
      <c r="A38" s="139" t="s">
        <v>212</v>
      </c>
      <c r="B38" s="141" t="s">
        <v>84</v>
      </c>
      <c r="C38" s="141" t="s">
        <v>10</v>
      </c>
      <c r="D38" s="141" t="s">
        <v>39</v>
      </c>
      <c r="E38" s="141" t="s">
        <v>154</v>
      </c>
      <c r="F38" s="140" t="s">
        <v>68</v>
      </c>
      <c r="G38" s="130" t="s">
        <v>39</v>
      </c>
      <c r="H38" s="130" t="s">
        <v>55</v>
      </c>
      <c r="I38" s="130"/>
      <c r="J38" s="125">
        <f t="shared" si="15"/>
        <v>104.3</v>
      </c>
      <c r="K38" s="125">
        <f t="shared" si="13"/>
        <v>109.4</v>
      </c>
      <c r="L38" s="125">
        <f t="shared" si="13"/>
        <v>113.7</v>
      </c>
    </row>
    <row r="39" spans="1:12" ht="64.5" customHeight="1">
      <c r="A39" s="139" t="s">
        <v>184</v>
      </c>
      <c r="B39" s="141" t="s">
        <v>84</v>
      </c>
      <c r="C39" s="141" t="s">
        <v>10</v>
      </c>
      <c r="D39" s="141" t="s">
        <v>39</v>
      </c>
      <c r="E39" s="141" t="s">
        <v>154</v>
      </c>
      <c r="F39" s="140" t="s">
        <v>68</v>
      </c>
      <c r="G39" s="130" t="s">
        <v>39</v>
      </c>
      <c r="H39" s="130" t="s">
        <v>55</v>
      </c>
      <c r="I39" s="170" t="s">
        <v>173</v>
      </c>
      <c r="J39" s="125">
        <f>'Приложение 3'!J44</f>
        <v>104.3</v>
      </c>
      <c r="K39" s="125">
        <f>'Приложение 3'!K44</f>
        <v>109.4</v>
      </c>
      <c r="L39" s="125">
        <f>'Приложение 3'!L44</f>
        <v>113.7</v>
      </c>
    </row>
    <row r="40" spans="1:12" ht="47.25" customHeight="1">
      <c r="A40" s="139" t="s">
        <v>211</v>
      </c>
      <c r="B40" s="135" t="s">
        <v>84</v>
      </c>
      <c r="C40" s="135" t="s">
        <v>10</v>
      </c>
      <c r="D40" s="135" t="s">
        <v>39</v>
      </c>
      <c r="E40" s="135" t="s">
        <v>154</v>
      </c>
      <c r="F40" s="133" t="s">
        <v>69</v>
      </c>
      <c r="G40" s="128"/>
      <c r="H40" s="128"/>
      <c r="I40" s="128"/>
      <c r="J40" s="125">
        <f t="shared" ref="J40:J43" si="16">J41</f>
        <v>5</v>
      </c>
      <c r="K40" s="125">
        <f t="shared" si="13"/>
        <v>5</v>
      </c>
      <c r="L40" s="125">
        <f t="shared" si="13"/>
        <v>5</v>
      </c>
    </row>
    <row r="41" spans="1:12" ht="60">
      <c r="A41" s="132" t="s">
        <v>46</v>
      </c>
      <c r="B41" s="135" t="s">
        <v>84</v>
      </c>
      <c r="C41" s="135" t="s">
        <v>10</v>
      </c>
      <c r="D41" s="135" t="s">
        <v>39</v>
      </c>
      <c r="E41" s="135" t="s">
        <v>154</v>
      </c>
      <c r="F41" s="133" t="s">
        <v>70</v>
      </c>
      <c r="G41" s="128"/>
      <c r="H41" s="128"/>
      <c r="I41" s="128"/>
      <c r="J41" s="125">
        <f t="shared" si="16"/>
        <v>5</v>
      </c>
      <c r="K41" s="125">
        <f t="shared" si="13"/>
        <v>5</v>
      </c>
      <c r="L41" s="125">
        <f t="shared" si="13"/>
        <v>5</v>
      </c>
    </row>
    <row r="42" spans="1:12" ht="15">
      <c r="A42" s="139" t="s">
        <v>151</v>
      </c>
      <c r="B42" s="135" t="s">
        <v>84</v>
      </c>
      <c r="C42" s="135" t="s">
        <v>10</v>
      </c>
      <c r="D42" s="135" t="s">
        <v>39</v>
      </c>
      <c r="E42" s="135" t="s">
        <v>154</v>
      </c>
      <c r="F42" s="133" t="s">
        <v>70</v>
      </c>
      <c r="G42" s="130" t="s">
        <v>39</v>
      </c>
      <c r="H42" s="130"/>
      <c r="I42" s="130"/>
      <c r="J42" s="125">
        <f t="shared" si="16"/>
        <v>5</v>
      </c>
      <c r="K42" s="125">
        <f t="shared" si="13"/>
        <v>5</v>
      </c>
      <c r="L42" s="125">
        <f t="shared" si="13"/>
        <v>5</v>
      </c>
    </row>
    <row r="43" spans="1:12" ht="30">
      <c r="A43" s="139" t="s">
        <v>152</v>
      </c>
      <c r="B43" s="135" t="s">
        <v>84</v>
      </c>
      <c r="C43" s="135" t="s">
        <v>10</v>
      </c>
      <c r="D43" s="135" t="s">
        <v>39</v>
      </c>
      <c r="E43" s="135" t="s">
        <v>154</v>
      </c>
      <c r="F43" s="133" t="s">
        <v>70</v>
      </c>
      <c r="G43" s="130" t="s">
        <v>39</v>
      </c>
      <c r="H43" s="130" t="s">
        <v>55</v>
      </c>
      <c r="I43" s="130"/>
      <c r="J43" s="125">
        <f t="shared" si="16"/>
        <v>5</v>
      </c>
      <c r="K43" s="125">
        <f t="shared" si="13"/>
        <v>5</v>
      </c>
      <c r="L43" s="125">
        <f t="shared" si="13"/>
        <v>5</v>
      </c>
    </row>
    <row r="44" spans="1:12" ht="60">
      <c r="A44" s="139" t="s">
        <v>184</v>
      </c>
      <c r="B44" s="135" t="s">
        <v>84</v>
      </c>
      <c r="C44" s="135" t="s">
        <v>10</v>
      </c>
      <c r="D44" s="135" t="s">
        <v>39</v>
      </c>
      <c r="E44" s="135" t="s">
        <v>154</v>
      </c>
      <c r="F44" s="133" t="s">
        <v>70</v>
      </c>
      <c r="G44" s="130" t="s">
        <v>39</v>
      </c>
      <c r="H44" s="130" t="s">
        <v>55</v>
      </c>
      <c r="I44" s="170" t="s">
        <v>173</v>
      </c>
      <c r="J44" s="125">
        <f>'Приложение 3'!J46</f>
        <v>5</v>
      </c>
      <c r="K44" s="125">
        <f>'Приложение 3'!K46</f>
        <v>5</v>
      </c>
      <c r="L44" s="125">
        <f>'Приложение 3'!L46</f>
        <v>5</v>
      </c>
    </row>
    <row r="45" spans="1:12" ht="81.75" customHeight="1">
      <c r="A45" s="139" t="str">
        <f>'Приложение 3'!A10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45" s="135">
        <v>65</v>
      </c>
      <c r="C45" s="135"/>
      <c r="D45" s="135"/>
      <c r="E45" s="135"/>
      <c r="F45" s="129"/>
      <c r="G45" s="128"/>
      <c r="H45" s="128"/>
      <c r="I45" s="128"/>
      <c r="J45" s="125">
        <f>J46+J59</f>
        <v>1270.7</v>
      </c>
      <c r="K45" s="125">
        <f>K46+K59</f>
        <v>1099</v>
      </c>
      <c r="L45" s="125">
        <f>L46+L59</f>
        <v>1113.7</v>
      </c>
    </row>
    <row r="46" spans="1:12" ht="15">
      <c r="A46" s="132" t="s">
        <v>40</v>
      </c>
      <c r="B46" s="135">
        <v>65</v>
      </c>
      <c r="C46" s="135">
        <v>1</v>
      </c>
      <c r="D46" s="135"/>
      <c r="E46" s="135"/>
      <c r="F46" s="129"/>
      <c r="G46" s="128"/>
      <c r="H46" s="128"/>
      <c r="I46" s="128"/>
      <c r="J46" s="125">
        <f>J47</f>
        <v>390.6</v>
      </c>
      <c r="K46" s="125">
        <f>K47+K53</f>
        <v>390.59999999999997</v>
      </c>
      <c r="L46" s="125">
        <f>L47+L53</f>
        <v>455.7</v>
      </c>
    </row>
    <row r="47" spans="1:12" ht="33" customHeight="1">
      <c r="A47" s="132" t="s">
        <v>41</v>
      </c>
      <c r="B47" s="135">
        <v>65</v>
      </c>
      <c r="C47" s="135">
        <v>1</v>
      </c>
      <c r="D47" s="135" t="s">
        <v>65</v>
      </c>
      <c r="E47" s="135" t="s">
        <v>76</v>
      </c>
      <c r="F47" s="129"/>
      <c r="G47" s="128"/>
      <c r="H47" s="128"/>
      <c r="I47" s="128"/>
      <c r="J47" s="125">
        <f>J48</f>
        <v>390.6</v>
      </c>
      <c r="K47" s="125">
        <f t="shared" ref="K47:L51" si="17">K48</f>
        <v>349.9</v>
      </c>
      <c r="L47" s="125">
        <f t="shared" si="17"/>
        <v>374.4</v>
      </c>
    </row>
    <row r="48" spans="1:12" ht="120">
      <c r="A48" s="132" t="s">
        <v>42</v>
      </c>
      <c r="B48" s="135">
        <v>65</v>
      </c>
      <c r="C48" s="135">
        <v>1</v>
      </c>
      <c r="D48" s="135" t="s">
        <v>65</v>
      </c>
      <c r="E48" s="135" t="s">
        <v>76</v>
      </c>
      <c r="F48" s="129" t="s">
        <v>67</v>
      </c>
      <c r="G48" s="128"/>
      <c r="H48" s="128"/>
      <c r="I48" s="128"/>
      <c r="J48" s="125">
        <f t="shared" ref="J48:J51" si="18">J49</f>
        <v>390.6</v>
      </c>
      <c r="K48" s="125">
        <f t="shared" si="17"/>
        <v>349.9</v>
      </c>
      <c r="L48" s="125">
        <f t="shared" si="17"/>
        <v>374.4</v>
      </c>
    </row>
    <row r="49" spans="1:12" ht="45">
      <c r="A49" s="132" t="s">
        <v>43</v>
      </c>
      <c r="B49" s="135">
        <v>65</v>
      </c>
      <c r="C49" s="135">
        <v>1</v>
      </c>
      <c r="D49" s="135" t="s">
        <v>65</v>
      </c>
      <c r="E49" s="135" t="s">
        <v>76</v>
      </c>
      <c r="F49" s="129" t="s">
        <v>68</v>
      </c>
      <c r="G49" s="128"/>
      <c r="H49" s="128"/>
      <c r="I49" s="128"/>
      <c r="J49" s="125">
        <f t="shared" si="18"/>
        <v>390.6</v>
      </c>
      <c r="K49" s="125">
        <f t="shared" si="17"/>
        <v>349.9</v>
      </c>
      <c r="L49" s="125">
        <f t="shared" si="17"/>
        <v>374.4</v>
      </c>
    </row>
    <row r="50" spans="1:12" ht="15">
      <c r="A50" s="139" t="s">
        <v>36</v>
      </c>
      <c r="B50" s="135">
        <v>65</v>
      </c>
      <c r="C50" s="135">
        <v>1</v>
      </c>
      <c r="D50" s="135" t="s">
        <v>65</v>
      </c>
      <c r="E50" s="135" t="s">
        <v>76</v>
      </c>
      <c r="F50" s="129" t="s">
        <v>68</v>
      </c>
      <c r="G50" s="130" t="s">
        <v>37</v>
      </c>
      <c r="H50" s="130"/>
      <c r="I50" s="130"/>
      <c r="J50" s="125">
        <f t="shared" si="18"/>
        <v>390.6</v>
      </c>
      <c r="K50" s="125">
        <f t="shared" si="17"/>
        <v>349.9</v>
      </c>
      <c r="L50" s="125">
        <f t="shared" si="17"/>
        <v>374.4</v>
      </c>
    </row>
    <row r="51" spans="1:12" ht="60">
      <c r="A51" s="31" t="s">
        <v>38</v>
      </c>
      <c r="B51" s="135">
        <v>65</v>
      </c>
      <c r="C51" s="135">
        <v>1</v>
      </c>
      <c r="D51" s="135" t="s">
        <v>65</v>
      </c>
      <c r="E51" s="135" t="s">
        <v>76</v>
      </c>
      <c r="F51" s="129" t="s">
        <v>68</v>
      </c>
      <c r="G51" s="130" t="s">
        <v>37</v>
      </c>
      <c r="H51" s="130" t="s">
        <v>39</v>
      </c>
      <c r="I51" s="130"/>
      <c r="J51" s="125">
        <f t="shared" si="18"/>
        <v>390.6</v>
      </c>
      <c r="K51" s="125">
        <f t="shared" si="17"/>
        <v>349.9</v>
      </c>
      <c r="L51" s="125">
        <f t="shared" si="17"/>
        <v>374.4</v>
      </c>
    </row>
    <row r="52" spans="1:12" ht="60">
      <c r="A52" s="139" t="s">
        <v>184</v>
      </c>
      <c r="B52" s="135">
        <v>65</v>
      </c>
      <c r="C52" s="135">
        <v>1</v>
      </c>
      <c r="D52" s="135" t="s">
        <v>65</v>
      </c>
      <c r="E52" s="135" t="s">
        <v>76</v>
      </c>
      <c r="F52" s="129" t="s">
        <v>68</v>
      </c>
      <c r="G52" s="130" t="s">
        <v>37</v>
      </c>
      <c r="H52" s="130" t="s">
        <v>39</v>
      </c>
      <c r="I52" s="170" t="s">
        <v>173</v>
      </c>
      <c r="J52" s="125">
        <f>'Приложение 3'!J14</f>
        <v>390.6</v>
      </c>
      <c r="K52" s="125">
        <f>'Приложение 3'!K14</f>
        <v>349.9</v>
      </c>
      <c r="L52" s="125">
        <f>'Приложение 3'!L14</f>
        <v>374.4</v>
      </c>
    </row>
    <row r="53" spans="1:12" ht="15">
      <c r="A53" s="139" t="str">
        <f>'Приложение 4'!A76</f>
        <v>Условно утвержденные расходы</v>
      </c>
      <c r="B53" s="141" t="s">
        <v>178</v>
      </c>
      <c r="C53" s="141" t="s">
        <v>8</v>
      </c>
      <c r="D53" s="141" t="s">
        <v>65</v>
      </c>
      <c r="E53" s="141" t="s">
        <v>179</v>
      </c>
      <c r="F53" s="136"/>
      <c r="G53" s="130"/>
      <c r="H53" s="130"/>
      <c r="I53" s="155"/>
      <c r="J53" s="125"/>
      <c r="K53" s="125">
        <f t="shared" ref="K53:L57" si="19">K54</f>
        <v>40.700000000000003</v>
      </c>
      <c r="L53" s="125">
        <f t="shared" si="19"/>
        <v>81.3</v>
      </c>
    </row>
    <row r="54" spans="1:12" ht="15">
      <c r="A54" s="139" t="str">
        <f>'Приложение 4'!A77</f>
        <v>Иные бюджетные ассигнования</v>
      </c>
      <c r="B54" s="141" t="s">
        <v>178</v>
      </c>
      <c r="C54" s="141" t="s">
        <v>8</v>
      </c>
      <c r="D54" s="141" t="s">
        <v>65</v>
      </c>
      <c r="E54" s="141" t="s">
        <v>179</v>
      </c>
      <c r="F54" s="136" t="s">
        <v>71</v>
      </c>
      <c r="G54" s="130"/>
      <c r="H54" s="130"/>
      <c r="I54" s="155"/>
      <c r="J54" s="125"/>
      <c r="K54" s="125">
        <f t="shared" si="19"/>
        <v>40.700000000000003</v>
      </c>
      <c r="L54" s="125">
        <f t="shared" si="19"/>
        <v>81.3</v>
      </c>
    </row>
    <row r="55" spans="1:12" ht="15">
      <c r="A55" s="139" t="str">
        <f>'Приложение 4'!A78</f>
        <v>Резервные средства</v>
      </c>
      <c r="B55" s="141" t="s">
        <v>178</v>
      </c>
      <c r="C55" s="141" t="s">
        <v>8</v>
      </c>
      <c r="D55" s="141" t="s">
        <v>65</v>
      </c>
      <c r="E55" s="141" t="s">
        <v>179</v>
      </c>
      <c r="F55" s="136" t="s">
        <v>73</v>
      </c>
      <c r="G55" s="130"/>
      <c r="H55" s="130"/>
      <c r="I55" s="155"/>
      <c r="J55" s="125"/>
      <c r="K55" s="125">
        <f t="shared" si="19"/>
        <v>40.700000000000003</v>
      </c>
      <c r="L55" s="125">
        <f t="shared" si="19"/>
        <v>81.3</v>
      </c>
    </row>
    <row r="56" spans="1:12" ht="15">
      <c r="A56" s="139" t="str">
        <f>'Приложение 4'!A72</f>
        <v>Условно утвержденные расходы</v>
      </c>
      <c r="B56" s="141" t="s">
        <v>178</v>
      </c>
      <c r="C56" s="141" t="s">
        <v>8</v>
      </c>
      <c r="D56" s="141" t="s">
        <v>65</v>
      </c>
      <c r="E56" s="141" t="s">
        <v>179</v>
      </c>
      <c r="F56" s="136" t="s">
        <v>73</v>
      </c>
      <c r="G56" s="163" t="s">
        <v>177</v>
      </c>
      <c r="H56" s="130"/>
      <c r="I56" s="155"/>
      <c r="J56" s="125"/>
      <c r="K56" s="125">
        <f t="shared" si="19"/>
        <v>40.700000000000003</v>
      </c>
      <c r="L56" s="125">
        <f t="shared" si="19"/>
        <v>81.3</v>
      </c>
    </row>
    <row r="57" spans="1:12" ht="15">
      <c r="A57" s="139" t="str">
        <f>'Приложение 4'!A73</f>
        <v>Условно утвержденные расходы</v>
      </c>
      <c r="B57" s="141" t="s">
        <v>178</v>
      </c>
      <c r="C57" s="141" t="s">
        <v>8</v>
      </c>
      <c r="D57" s="141" t="s">
        <v>65</v>
      </c>
      <c r="E57" s="141" t="s">
        <v>179</v>
      </c>
      <c r="F57" s="136" t="s">
        <v>73</v>
      </c>
      <c r="G57" s="163" t="s">
        <v>177</v>
      </c>
      <c r="H57" s="163" t="s">
        <v>177</v>
      </c>
      <c r="I57" s="155"/>
      <c r="J57" s="125"/>
      <c r="K57" s="125">
        <f t="shared" si="19"/>
        <v>40.700000000000003</v>
      </c>
      <c r="L57" s="125">
        <f t="shared" si="19"/>
        <v>81.3</v>
      </c>
    </row>
    <row r="58" spans="1:12" ht="60">
      <c r="A58" s="139" t="s">
        <v>184</v>
      </c>
      <c r="B58" s="141" t="s">
        <v>178</v>
      </c>
      <c r="C58" s="141" t="s">
        <v>8</v>
      </c>
      <c r="D58" s="141" t="s">
        <v>65</v>
      </c>
      <c r="E58" s="141" t="s">
        <v>179</v>
      </c>
      <c r="F58" s="136" t="s">
        <v>73</v>
      </c>
      <c r="G58" s="163" t="s">
        <v>177</v>
      </c>
      <c r="H58" s="163" t="s">
        <v>177</v>
      </c>
      <c r="I58" s="170" t="s">
        <v>173</v>
      </c>
      <c r="J58" s="125"/>
      <c r="K58" s="125">
        <f>'Приложение 4'!J78</f>
        <v>40.700000000000003</v>
      </c>
      <c r="L58" s="125">
        <f>'Приложение 4'!K78</f>
        <v>81.3</v>
      </c>
    </row>
    <row r="59" spans="1:12" ht="45.75" customHeight="1">
      <c r="A59" s="31" t="str">
        <f>'Приложение 3'!A17</f>
        <v>Расходы в рамках обеспечения деятельности Администрации Пятинского сельского поселения</v>
      </c>
      <c r="B59" s="135">
        <v>65</v>
      </c>
      <c r="C59" s="135">
        <v>2</v>
      </c>
      <c r="D59" s="135"/>
      <c r="E59" s="135"/>
      <c r="F59" s="133"/>
      <c r="G59" s="128"/>
      <c r="H59" s="128"/>
      <c r="I59" s="128"/>
      <c r="J59" s="125">
        <f>J60+J66</f>
        <v>880.1</v>
      </c>
      <c r="K59" s="125">
        <f>K60+K66</f>
        <v>708.4</v>
      </c>
      <c r="L59" s="125">
        <f>L60+L66</f>
        <v>658</v>
      </c>
    </row>
    <row r="60" spans="1:12" ht="45">
      <c r="A60" s="132" t="s">
        <v>47</v>
      </c>
      <c r="B60" s="135">
        <v>65</v>
      </c>
      <c r="C60" s="135">
        <v>2</v>
      </c>
      <c r="D60" s="135" t="s">
        <v>65</v>
      </c>
      <c r="E60" s="135" t="s">
        <v>77</v>
      </c>
      <c r="F60" s="133"/>
      <c r="G60" s="128"/>
      <c r="H60" s="128"/>
      <c r="I60" s="128"/>
      <c r="J60" s="125">
        <f>J61</f>
        <v>634.1</v>
      </c>
      <c r="K60" s="125">
        <f t="shared" ref="K60:L60" si="20">K61</f>
        <v>507.8</v>
      </c>
      <c r="L60" s="125">
        <f t="shared" si="20"/>
        <v>455.7</v>
      </c>
    </row>
    <row r="61" spans="1:12" ht="120">
      <c r="A61" s="132" t="s">
        <v>42</v>
      </c>
      <c r="B61" s="135">
        <v>65</v>
      </c>
      <c r="C61" s="135">
        <v>2</v>
      </c>
      <c r="D61" s="135" t="s">
        <v>65</v>
      </c>
      <c r="E61" s="135" t="s">
        <v>77</v>
      </c>
      <c r="F61" s="133" t="s">
        <v>67</v>
      </c>
      <c r="G61" s="128"/>
      <c r="H61" s="128"/>
      <c r="I61" s="128"/>
      <c r="J61" s="125">
        <f t="shared" ref="J61:J64" si="21">J62</f>
        <v>634.1</v>
      </c>
      <c r="K61" s="125">
        <f t="shared" ref="K61:K64" si="22">K62</f>
        <v>507.8</v>
      </c>
      <c r="L61" s="125">
        <f t="shared" ref="L61:L64" si="23">L62</f>
        <v>455.7</v>
      </c>
    </row>
    <row r="62" spans="1:12" ht="45">
      <c r="A62" s="132" t="s">
        <v>43</v>
      </c>
      <c r="B62" s="135">
        <v>65</v>
      </c>
      <c r="C62" s="135">
        <v>2</v>
      </c>
      <c r="D62" s="135" t="s">
        <v>65</v>
      </c>
      <c r="E62" s="135" t="s">
        <v>77</v>
      </c>
      <c r="F62" s="133" t="s">
        <v>68</v>
      </c>
      <c r="G62" s="128"/>
      <c r="H62" s="128"/>
      <c r="I62" s="128"/>
      <c r="J62" s="125">
        <f t="shared" si="21"/>
        <v>634.1</v>
      </c>
      <c r="K62" s="125">
        <f t="shared" si="22"/>
        <v>507.8</v>
      </c>
      <c r="L62" s="125">
        <f t="shared" si="23"/>
        <v>455.7</v>
      </c>
    </row>
    <row r="63" spans="1:12" ht="19.5" customHeight="1">
      <c r="A63" s="139" t="s">
        <v>36</v>
      </c>
      <c r="B63" s="135">
        <v>65</v>
      </c>
      <c r="C63" s="135">
        <v>2</v>
      </c>
      <c r="D63" s="135" t="s">
        <v>65</v>
      </c>
      <c r="E63" s="135" t="s">
        <v>77</v>
      </c>
      <c r="F63" s="133" t="s">
        <v>68</v>
      </c>
      <c r="G63" s="130" t="s">
        <v>37</v>
      </c>
      <c r="H63" s="130"/>
      <c r="I63" s="130"/>
      <c r="J63" s="125">
        <f t="shared" si="21"/>
        <v>634.1</v>
      </c>
      <c r="K63" s="125">
        <f t="shared" si="22"/>
        <v>507.8</v>
      </c>
      <c r="L63" s="125">
        <f t="shared" si="23"/>
        <v>455.7</v>
      </c>
    </row>
    <row r="64" spans="1:12" ht="91.5" customHeight="1">
      <c r="A64" s="31" t="s">
        <v>44</v>
      </c>
      <c r="B64" s="135">
        <v>65</v>
      </c>
      <c r="C64" s="135">
        <v>2</v>
      </c>
      <c r="D64" s="135" t="s">
        <v>65</v>
      </c>
      <c r="E64" s="135" t="s">
        <v>77</v>
      </c>
      <c r="F64" s="133" t="s">
        <v>68</v>
      </c>
      <c r="G64" s="130" t="s">
        <v>37</v>
      </c>
      <c r="H64" s="130" t="s">
        <v>45</v>
      </c>
      <c r="I64" s="130"/>
      <c r="J64" s="125">
        <f t="shared" si="21"/>
        <v>634.1</v>
      </c>
      <c r="K64" s="125">
        <f t="shared" si="22"/>
        <v>507.8</v>
      </c>
      <c r="L64" s="125">
        <f t="shared" si="23"/>
        <v>455.7</v>
      </c>
    </row>
    <row r="65" spans="1:12" ht="60">
      <c r="A65" s="139" t="s">
        <v>184</v>
      </c>
      <c r="B65" s="135">
        <v>65</v>
      </c>
      <c r="C65" s="135">
        <v>2</v>
      </c>
      <c r="D65" s="135" t="s">
        <v>65</v>
      </c>
      <c r="E65" s="135" t="s">
        <v>77</v>
      </c>
      <c r="F65" s="133" t="s">
        <v>68</v>
      </c>
      <c r="G65" s="130" t="s">
        <v>37</v>
      </c>
      <c r="H65" s="130" t="s">
        <v>45</v>
      </c>
      <c r="I65" s="170" t="s">
        <v>173</v>
      </c>
      <c r="J65" s="125">
        <f>'Приложение 3'!J20</f>
        <v>634.1</v>
      </c>
      <c r="K65" s="125">
        <f>'Приложение 3'!K20</f>
        <v>507.8</v>
      </c>
      <c r="L65" s="125">
        <f>'Приложение 3'!L20</f>
        <v>455.7</v>
      </c>
    </row>
    <row r="66" spans="1:12" ht="33" customHeight="1">
      <c r="A66" s="139" t="str">
        <f>'Приложение 3'!A21</f>
        <v>Расходы на обеспечение функций органов местного самоуправления</v>
      </c>
      <c r="B66" s="141" t="s">
        <v>178</v>
      </c>
      <c r="C66" s="141" t="s">
        <v>9</v>
      </c>
      <c r="D66" s="141" t="s">
        <v>65</v>
      </c>
      <c r="E66" s="141" t="s">
        <v>78</v>
      </c>
      <c r="F66" s="140"/>
      <c r="G66" s="130"/>
      <c r="H66" s="130"/>
      <c r="I66" s="170"/>
      <c r="J66" s="125">
        <f>J67+J72</f>
        <v>246</v>
      </c>
      <c r="K66" s="125">
        <f>K67+K72</f>
        <v>200.6</v>
      </c>
      <c r="L66" s="125">
        <f>L67+L72</f>
        <v>202.29999999999998</v>
      </c>
    </row>
    <row r="67" spans="1:12" ht="45.75" customHeight="1">
      <c r="A67" s="139" t="s">
        <v>211</v>
      </c>
      <c r="B67" s="135">
        <v>65</v>
      </c>
      <c r="C67" s="135">
        <v>2</v>
      </c>
      <c r="D67" s="135" t="s">
        <v>65</v>
      </c>
      <c r="E67" s="135" t="s">
        <v>78</v>
      </c>
      <c r="F67" s="133" t="s">
        <v>69</v>
      </c>
      <c r="G67" s="128"/>
      <c r="H67" s="128"/>
      <c r="I67" s="128"/>
      <c r="J67" s="125">
        <f>J68</f>
        <v>244</v>
      </c>
      <c r="K67" s="125">
        <f>K68</f>
        <v>199</v>
      </c>
      <c r="L67" s="125">
        <f>L68</f>
        <v>200.7</v>
      </c>
    </row>
    <row r="68" spans="1:12" ht="60">
      <c r="A68" s="132" t="s">
        <v>46</v>
      </c>
      <c r="B68" s="135">
        <v>65</v>
      </c>
      <c r="C68" s="135">
        <v>2</v>
      </c>
      <c r="D68" s="135" t="s">
        <v>65</v>
      </c>
      <c r="E68" s="135" t="s">
        <v>78</v>
      </c>
      <c r="F68" s="133" t="s">
        <v>70</v>
      </c>
      <c r="G68" s="128"/>
      <c r="H68" s="128"/>
      <c r="I68" s="128"/>
      <c r="J68" s="125">
        <f>J69</f>
        <v>244</v>
      </c>
      <c r="K68" s="125">
        <f t="shared" ref="K68:K70" si="24">K69</f>
        <v>199</v>
      </c>
      <c r="L68" s="125">
        <f t="shared" ref="L68:L70" si="25">L69</f>
        <v>200.7</v>
      </c>
    </row>
    <row r="69" spans="1:12" ht="18" customHeight="1">
      <c r="A69" s="139" t="s">
        <v>36</v>
      </c>
      <c r="B69" s="135">
        <v>65</v>
      </c>
      <c r="C69" s="135">
        <v>2</v>
      </c>
      <c r="D69" s="135" t="s">
        <v>65</v>
      </c>
      <c r="E69" s="135" t="s">
        <v>78</v>
      </c>
      <c r="F69" s="133" t="s">
        <v>70</v>
      </c>
      <c r="G69" s="130" t="s">
        <v>37</v>
      </c>
      <c r="H69" s="130"/>
      <c r="I69" s="130"/>
      <c r="J69" s="125">
        <f t="shared" ref="J69:J70" si="26">J70</f>
        <v>244</v>
      </c>
      <c r="K69" s="125">
        <f t="shared" si="24"/>
        <v>199</v>
      </c>
      <c r="L69" s="125">
        <f t="shared" si="25"/>
        <v>200.7</v>
      </c>
    </row>
    <row r="70" spans="1:12" ht="91.5" customHeight="1">
      <c r="A70" s="31" t="s">
        <v>44</v>
      </c>
      <c r="B70" s="135">
        <v>65</v>
      </c>
      <c r="C70" s="135">
        <v>2</v>
      </c>
      <c r="D70" s="135" t="s">
        <v>65</v>
      </c>
      <c r="E70" s="135" t="s">
        <v>78</v>
      </c>
      <c r="F70" s="133" t="s">
        <v>70</v>
      </c>
      <c r="G70" s="130" t="s">
        <v>37</v>
      </c>
      <c r="H70" s="130" t="s">
        <v>45</v>
      </c>
      <c r="I70" s="130"/>
      <c r="J70" s="125">
        <f t="shared" si="26"/>
        <v>244</v>
      </c>
      <c r="K70" s="125">
        <f t="shared" si="24"/>
        <v>199</v>
      </c>
      <c r="L70" s="125">
        <f t="shared" si="25"/>
        <v>200.7</v>
      </c>
    </row>
    <row r="71" spans="1:12" ht="60">
      <c r="A71" s="139" t="s">
        <v>184</v>
      </c>
      <c r="B71" s="135">
        <v>65</v>
      </c>
      <c r="C71" s="135">
        <v>2</v>
      </c>
      <c r="D71" s="135" t="s">
        <v>65</v>
      </c>
      <c r="E71" s="135" t="s">
        <v>78</v>
      </c>
      <c r="F71" s="133" t="s">
        <v>70</v>
      </c>
      <c r="G71" s="130" t="s">
        <v>37</v>
      </c>
      <c r="H71" s="130" t="s">
        <v>45</v>
      </c>
      <c r="I71" s="170" t="s">
        <v>173</v>
      </c>
      <c r="J71" s="125">
        <f>'Приложение 3'!J23</f>
        <v>244</v>
      </c>
      <c r="K71" s="125">
        <f>'Приложение 3'!K23</f>
        <v>199</v>
      </c>
      <c r="L71" s="125">
        <f>'Приложение 3'!L23</f>
        <v>200.7</v>
      </c>
    </row>
    <row r="72" spans="1:12" ht="15">
      <c r="A72" s="132" t="s">
        <v>49</v>
      </c>
      <c r="B72" s="135">
        <v>65</v>
      </c>
      <c r="C72" s="135">
        <v>2</v>
      </c>
      <c r="D72" s="135" t="s">
        <v>65</v>
      </c>
      <c r="E72" s="135" t="s">
        <v>78</v>
      </c>
      <c r="F72" s="133" t="s">
        <v>71</v>
      </c>
      <c r="G72" s="128"/>
      <c r="H72" s="128"/>
      <c r="I72" s="128"/>
      <c r="J72" s="125">
        <f>J73</f>
        <v>2</v>
      </c>
      <c r="K72" s="125">
        <f t="shared" ref="K72:K75" si="27">K73</f>
        <v>1.6</v>
      </c>
      <c r="L72" s="125">
        <f t="shared" ref="L72:L75" si="28">L73</f>
        <v>1.6</v>
      </c>
    </row>
    <row r="73" spans="1:12" ht="30">
      <c r="A73" s="132" t="s">
        <v>50</v>
      </c>
      <c r="B73" s="135">
        <v>65</v>
      </c>
      <c r="C73" s="135">
        <v>2</v>
      </c>
      <c r="D73" s="135" t="s">
        <v>65</v>
      </c>
      <c r="E73" s="135" t="s">
        <v>78</v>
      </c>
      <c r="F73" s="133" t="s">
        <v>72</v>
      </c>
      <c r="G73" s="128"/>
      <c r="H73" s="128"/>
      <c r="I73" s="128"/>
      <c r="J73" s="125">
        <f t="shared" ref="J73:J75" si="29">J74</f>
        <v>2</v>
      </c>
      <c r="K73" s="125">
        <f t="shared" si="27"/>
        <v>1.6</v>
      </c>
      <c r="L73" s="125">
        <f t="shared" si="28"/>
        <v>1.6</v>
      </c>
    </row>
    <row r="74" spans="1:12" ht="15">
      <c r="A74" s="139" t="s">
        <v>36</v>
      </c>
      <c r="B74" s="135">
        <v>65</v>
      </c>
      <c r="C74" s="135">
        <v>2</v>
      </c>
      <c r="D74" s="135" t="s">
        <v>65</v>
      </c>
      <c r="E74" s="135" t="s">
        <v>78</v>
      </c>
      <c r="F74" s="133" t="s">
        <v>72</v>
      </c>
      <c r="G74" s="130" t="s">
        <v>37</v>
      </c>
      <c r="H74" s="130"/>
      <c r="I74" s="130"/>
      <c r="J74" s="125">
        <f t="shared" si="29"/>
        <v>2</v>
      </c>
      <c r="K74" s="125">
        <f t="shared" si="27"/>
        <v>1.6</v>
      </c>
      <c r="L74" s="125">
        <f t="shared" si="28"/>
        <v>1.6</v>
      </c>
    </row>
    <row r="75" spans="1:12" ht="92.25" customHeight="1">
      <c r="A75" s="31" t="s">
        <v>44</v>
      </c>
      <c r="B75" s="135">
        <v>65</v>
      </c>
      <c r="C75" s="135">
        <v>2</v>
      </c>
      <c r="D75" s="135" t="s">
        <v>65</v>
      </c>
      <c r="E75" s="135" t="s">
        <v>78</v>
      </c>
      <c r="F75" s="133" t="s">
        <v>72</v>
      </c>
      <c r="G75" s="130" t="s">
        <v>37</v>
      </c>
      <c r="H75" s="130" t="s">
        <v>45</v>
      </c>
      <c r="I75" s="130"/>
      <c r="J75" s="125">
        <f t="shared" si="29"/>
        <v>2</v>
      </c>
      <c r="K75" s="125">
        <f t="shared" si="27"/>
        <v>1.6</v>
      </c>
      <c r="L75" s="125">
        <f t="shared" si="28"/>
        <v>1.6</v>
      </c>
    </row>
    <row r="76" spans="1:12" ht="60">
      <c r="A76" s="139" t="s">
        <v>184</v>
      </c>
      <c r="B76" s="135">
        <v>65</v>
      </c>
      <c r="C76" s="135">
        <v>2</v>
      </c>
      <c r="D76" s="135" t="s">
        <v>65</v>
      </c>
      <c r="E76" s="135" t="s">
        <v>78</v>
      </c>
      <c r="F76" s="133" t="s">
        <v>72</v>
      </c>
      <c r="G76" s="130" t="s">
        <v>37</v>
      </c>
      <c r="H76" s="130" t="s">
        <v>45</v>
      </c>
      <c r="I76" s="170" t="s">
        <v>173</v>
      </c>
      <c r="J76" s="125">
        <f>'Приложение 3'!J25</f>
        <v>2</v>
      </c>
      <c r="K76" s="125">
        <f>'Приложение 3'!K25</f>
        <v>1.6</v>
      </c>
      <c r="L76" s="125">
        <f>'Приложение 3'!L25</f>
        <v>1.6</v>
      </c>
    </row>
    <row r="77" spans="1:12" ht="77.25" customHeight="1">
      <c r="A77" s="139" t="str">
        <f>'Приложение 3'!A67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7" s="141" t="s">
        <v>80</v>
      </c>
      <c r="C77" s="141"/>
      <c r="D77" s="141"/>
      <c r="E77" s="141"/>
      <c r="F77" s="140"/>
      <c r="G77" s="130"/>
      <c r="H77" s="130"/>
      <c r="I77" s="170"/>
      <c r="J77" s="125">
        <f>J78</f>
        <v>171.79999999999998</v>
      </c>
      <c r="K77" s="125">
        <f t="shared" ref="K77:L77" si="30">K78</f>
        <v>171.79999999999998</v>
      </c>
      <c r="L77" s="125">
        <f t="shared" si="30"/>
        <v>171.89999999999998</v>
      </c>
    </row>
    <row r="78" spans="1:12" ht="105.75" customHeight="1">
      <c r="A78" s="139" t="str">
        <f>'Приложение 3'!A68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8" s="141" t="s">
        <v>80</v>
      </c>
      <c r="C78" s="141" t="s">
        <v>8</v>
      </c>
      <c r="D78" s="141"/>
      <c r="E78" s="141"/>
      <c r="F78" s="140"/>
      <c r="G78" s="130"/>
      <c r="H78" s="130"/>
      <c r="I78" s="170"/>
      <c r="J78" s="125">
        <f>J79+J85+J91</f>
        <v>171.79999999999998</v>
      </c>
      <c r="K78" s="125">
        <f t="shared" ref="K78:L78" si="31">K79+K85+K91</f>
        <v>171.79999999999998</v>
      </c>
      <c r="L78" s="125">
        <f t="shared" si="31"/>
        <v>171.89999999999998</v>
      </c>
    </row>
    <row r="79" spans="1:12" ht="47.25" customHeight="1">
      <c r="A79" s="139" t="str">
        <f>'Приложение 3'!A69</f>
        <v>Доплаты к пенсиям муниципальных служащих Республики Мордовия</v>
      </c>
      <c r="B79" s="141" t="s">
        <v>80</v>
      </c>
      <c r="C79" s="141" t="s">
        <v>8</v>
      </c>
      <c r="D79" s="141" t="s">
        <v>65</v>
      </c>
      <c r="E79" s="141" t="s">
        <v>83</v>
      </c>
      <c r="F79" s="140"/>
      <c r="G79" s="130"/>
      <c r="H79" s="130"/>
      <c r="I79" s="155"/>
      <c r="J79" s="125">
        <f t="shared" ref="J79:L83" si="32">J80</f>
        <v>166.2</v>
      </c>
      <c r="K79" s="125">
        <f t="shared" si="32"/>
        <v>166.2</v>
      </c>
      <c r="L79" s="125">
        <f t="shared" si="32"/>
        <v>166.2</v>
      </c>
    </row>
    <row r="80" spans="1:12" ht="31.5" customHeight="1">
      <c r="A80" s="139" t="str">
        <f>'Приложение 3'!A70</f>
        <v>Социальное обеспечение и иные выплаты населению</v>
      </c>
      <c r="B80" s="141" t="s">
        <v>80</v>
      </c>
      <c r="C80" s="141" t="s">
        <v>8</v>
      </c>
      <c r="D80" s="141" t="s">
        <v>65</v>
      </c>
      <c r="E80" s="141" t="s">
        <v>83</v>
      </c>
      <c r="F80" s="140" t="s">
        <v>74</v>
      </c>
      <c r="G80" s="130"/>
      <c r="H80" s="130"/>
      <c r="I80" s="155"/>
      <c r="J80" s="125">
        <f t="shared" si="32"/>
        <v>166.2</v>
      </c>
      <c r="K80" s="125">
        <f t="shared" si="32"/>
        <v>166.2</v>
      </c>
      <c r="L80" s="125">
        <f t="shared" si="32"/>
        <v>166.2</v>
      </c>
    </row>
    <row r="81" spans="1:12" ht="33.75" customHeight="1">
      <c r="A81" s="139" t="str">
        <f>'Приложение 3'!A71</f>
        <v>Публичные нормативные социальные выплаты гражданам</v>
      </c>
      <c r="B81" s="141" t="s">
        <v>80</v>
      </c>
      <c r="C81" s="141" t="s">
        <v>8</v>
      </c>
      <c r="D81" s="141" t="s">
        <v>65</v>
      </c>
      <c r="E81" s="141" t="s">
        <v>83</v>
      </c>
      <c r="F81" s="140" t="s">
        <v>75</v>
      </c>
      <c r="G81" s="130"/>
      <c r="H81" s="130"/>
      <c r="I81" s="155"/>
      <c r="J81" s="125">
        <f t="shared" si="32"/>
        <v>166.2</v>
      </c>
      <c r="K81" s="125">
        <f t="shared" si="32"/>
        <v>166.2</v>
      </c>
      <c r="L81" s="125">
        <f t="shared" si="32"/>
        <v>166.2</v>
      </c>
    </row>
    <row r="82" spans="1:12" ht="15">
      <c r="A82" s="139" t="str">
        <f>'Приложение 3'!A65</f>
        <v>Социальная политика</v>
      </c>
      <c r="B82" s="141" t="s">
        <v>80</v>
      </c>
      <c r="C82" s="141" t="s">
        <v>8</v>
      </c>
      <c r="D82" s="141" t="s">
        <v>65</v>
      </c>
      <c r="E82" s="141" t="s">
        <v>83</v>
      </c>
      <c r="F82" s="140" t="s">
        <v>75</v>
      </c>
      <c r="G82" s="168" t="s">
        <v>17</v>
      </c>
      <c r="H82" s="130"/>
      <c r="I82" s="155"/>
      <c r="J82" s="125">
        <f t="shared" si="32"/>
        <v>166.2</v>
      </c>
      <c r="K82" s="125">
        <f t="shared" si="32"/>
        <v>166.2</v>
      </c>
      <c r="L82" s="125">
        <f t="shared" si="32"/>
        <v>166.2</v>
      </c>
    </row>
    <row r="83" spans="1:12" ht="15">
      <c r="A83" s="139" t="str">
        <f>'Приложение 3'!A66</f>
        <v xml:space="preserve"> Пенсионное обеспечение</v>
      </c>
      <c r="B83" s="141" t="s">
        <v>80</v>
      </c>
      <c r="C83" s="141" t="s">
        <v>8</v>
      </c>
      <c r="D83" s="141" t="s">
        <v>65</v>
      </c>
      <c r="E83" s="141" t="s">
        <v>83</v>
      </c>
      <c r="F83" s="140" t="s">
        <v>75</v>
      </c>
      <c r="G83" s="168" t="s">
        <v>17</v>
      </c>
      <c r="H83" s="168" t="s">
        <v>37</v>
      </c>
      <c r="I83" s="155"/>
      <c r="J83" s="125">
        <f t="shared" si="32"/>
        <v>166.2</v>
      </c>
      <c r="K83" s="125">
        <f t="shared" si="32"/>
        <v>166.2</v>
      </c>
      <c r="L83" s="125">
        <f t="shared" si="32"/>
        <v>166.2</v>
      </c>
    </row>
    <row r="84" spans="1:12" ht="59.25" customHeight="1">
      <c r="A84" s="139" t="str">
        <f>A76</f>
        <v>Администрация Пятинского сельского поселения Ромодановского муниципального района Республики Мордовия</v>
      </c>
      <c r="B84" s="141" t="s">
        <v>80</v>
      </c>
      <c r="C84" s="141" t="s">
        <v>8</v>
      </c>
      <c r="D84" s="141" t="s">
        <v>65</v>
      </c>
      <c r="E84" s="141" t="s">
        <v>83</v>
      </c>
      <c r="F84" s="140" t="s">
        <v>75</v>
      </c>
      <c r="G84" s="168" t="s">
        <v>17</v>
      </c>
      <c r="H84" s="168" t="s">
        <v>37</v>
      </c>
      <c r="I84" s="170" t="s">
        <v>173</v>
      </c>
      <c r="J84" s="125">
        <f>'Приложение 3'!J71</f>
        <v>166.2</v>
      </c>
      <c r="K84" s="125">
        <f>'Приложение 3'!K71</f>
        <v>166.2</v>
      </c>
      <c r="L84" s="125">
        <f>'Приложение 3'!L71</f>
        <v>166.2</v>
      </c>
    </row>
    <row r="85" spans="1:12" ht="63.75" customHeight="1">
      <c r="A85" s="139" t="str">
        <f>'Приложение 3'!A34</f>
        <v>Резервный фонд Администрации Пятинского сельского поселени Ромодановского муниципального района Республики Мордовия</v>
      </c>
      <c r="B85" s="141" t="s">
        <v>80</v>
      </c>
      <c r="C85" s="141" t="s">
        <v>8</v>
      </c>
      <c r="D85" s="141" t="s">
        <v>65</v>
      </c>
      <c r="E85" s="141" t="s">
        <v>82</v>
      </c>
      <c r="F85" s="140"/>
      <c r="G85" s="168"/>
      <c r="H85" s="168"/>
      <c r="I85" s="168"/>
      <c r="J85" s="125">
        <f t="shared" ref="J85:L89" si="33">J86</f>
        <v>5</v>
      </c>
      <c r="K85" s="125">
        <f t="shared" si="33"/>
        <v>5</v>
      </c>
      <c r="L85" s="125">
        <f t="shared" si="33"/>
        <v>5</v>
      </c>
    </row>
    <row r="86" spans="1:12" ht="17.25" customHeight="1">
      <c r="A86" s="139" t="str">
        <f>'Приложение 3'!A35</f>
        <v>Иные бюджетные ассигнования</v>
      </c>
      <c r="B86" s="141" t="s">
        <v>80</v>
      </c>
      <c r="C86" s="141" t="s">
        <v>8</v>
      </c>
      <c r="D86" s="141" t="s">
        <v>65</v>
      </c>
      <c r="E86" s="141" t="s">
        <v>82</v>
      </c>
      <c r="F86" s="140" t="s">
        <v>71</v>
      </c>
      <c r="G86" s="168"/>
      <c r="H86" s="168"/>
      <c r="I86" s="168"/>
      <c r="J86" s="125">
        <f t="shared" si="33"/>
        <v>5</v>
      </c>
      <c r="K86" s="125">
        <f t="shared" si="33"/>
        <v>5</v>
      </c>
      <c r="L86" s="125">
        <f t="shared" si="33"/>
        <v>5</v>
      </c>
    </row>
    <row r="87" spans="1:12" ht="20.25" customHeight="1">
      <c r="A87" s="139" t="str">
        <f>'Приложение 3'!A36</f>
        <v>Резервные средства</v>
      </c>
      <c r="B87" s="141" t="s">
        <v>80</v>
      </c>
      <c r="C87" s="141" t="s">
        <v>8</v>
      </c>
      <c r="D87" s="141" t="s">
        <v>65</v>
      </c>
      <c r="E87" s="141" t="s">
        <v>82</v>
      </c>
      <c r="F87" s="140" t="s">
        <v>73</v>
      </c>
      <c r="G87" s="168"/>
      <c r="H87" s="168"/>
      <c r="I87" s="168"/>
      <c r="J87" s="125">
        <f t="shared" si="33"/>
        <v>5</v>
      </c>
      <c r="K87" s="125">
        <f t="shared" si="33"/>
        <v>5</v>
      </c>
      <c r="L87" s="125">
        <f t="shared" si="33"/>
        <v>5</v>
      </c>
    </row>
    <row r="88" spans="1:12" ht="18.75" customHeight="1">
      <c r="A88" s="139" t="str">
        <f>'Приложение 3'!A8</f>
        <v>Общегосударственные вопросы</v>
      </c>
      <c r="B88" s="141" t="s">
        <v>80</v>
      </c>
      <c r="C88" s="141" t="s">
        <v>8</v>
      </c>
      <c r="D88" s="141" t="s">
        <v>65</v>
      </c>
      <c r="E88" s="141" t="s">
        <v>82</v>
      </c>
      <c r="F88" s="140" t="s">
        <v>73</v>
      </c>
      <c r="G88" s="168" t="s">
        <v>37</v>
      </c>
      <c r="H88" s="168"/>
      <c r="I88" s="168"/>
      <c r="J88" s="125">
        <f t="shared" si="33"/>
        <v>5</v>
      </c>
      <c r="K88" s="125">
        <f t="shared" si="33"/>
        <v>5</v>
      </c>
      <c r="L88" s="125">
        <f t="shared" si="33"/>
        <v>5</v>
      </c>
    </row>
    <row r="89" spans="1:12" ht="21.75" customHeight="1">
      <c r="A89" s="139" t="str">
        <f>'Приложение 3'!A31</f>
        <v xml:space="preserve">Резервные фонды </v>
      </c>
      <c r="B89" s="141" t="s">
        <v>80</v>
      </c>
      <c r="C89" s="141" t="s">
        <v>8</v>
      </c>
      <c r="D89" s="141" t="s">
        <v>65</v>
      </c>
      <c r="E89" s="141" t="s">
        <v>82</v>
      </c>
      <c r="F89" s="140" t="s">
        <v>73</v>
      </c>
      <c r="G89" s="168" t="s">
        <v>37</v>
      </c>
      <c r="H89" s="168" t="s">
        <v>18</v>
      </c>
      <c r="I89" s="168"/>
      <c r="J89" s="125">
        <f t="shared" si="33"/>
        <v>5</v>
      </c>
      <c r="K89" s="125">
        <f t="shared" si="33"/>
        <v>5</v>
      </c>
      <c r="L89" s="125">
        <f t="shared" si="33"/>
        <v>5</v>
      </c>
    </row>
    <row r="90" spans="1:12" ht="69.75" customHeight="1">
      <c r="A90" s="139" t="str">
        <f>A84</f>
        <v>Администрация Пятинского сельского поселения Ромодановского муниципального района Республики Мордовия</v>
      </c>
      <c r="B90" s="141" t="s">
        <v>80</v>
      </c>
      <c r="C90" s="141" t="s">
        <v>8</v>
      </c>
      <c r="D90" s="141" t="s">
        <v>65</v>
      </c>
      <c r="E90" s="141" t="s">
        <v>82</v>
      </c>
      <c r="F90" s="140" t="s">
        <v>73</v>
      </c>
      <c r="G90" s="168" t="s">
        <v>37</v>
      </c>
      <c r="H90" s="168" t="s">
        <v>18</v>
      </c>
      <c r="I90" s="170" t="s">
        <v>173</v>
      </c>
      <c r="J90" s="125">
        <f>'Приложение 3'!J36</f>
        <v>5</v>
      </c>
      <c r="K90" s="125">
        <f>'Приложение 3'!K36</f>
        <v>5</v>
      </c>
      <c r="L90" s="125">
        <f>'Приложение 3'!L36</f>
        <v>5</v>
      </c>
    </row>
    <row r="91" spans="1:12" ht="195">
      <c r="A91" s="132" t="s">
        <v>34</v>
      </c>
      <c r="B91" s="135">
        <v>89</v>
      </c>
      <c r="C91" s="135">
        <v>1</v>
      </c>
      <c r="D91" s="135" t="s">
        <v>65</v>
      </c>
      <c r="E91" s="135" t="s">
        <v>79</v>
      </c>
      <c r="F91" s="133"/>
      <c r="G91" s="128"/>
      <c r="H91" s="128"/>
      <c r="I91" s="128"/>
      <c r="J91" s="125">
        <f t="shared" ref="J91:L95" si="34">J92</f>
        <v>0.6</v>
      </c>
      <c r="K91" s="125">
        <f t="shared" si="34"/>
        <v>0.6</v>
      </c>
      <c r="L91" s="125">
        <f t="shared" si="34"/>
        <v>0.7</v>
      </c>
    </row>
    <row r="92" spans="1:12" ht="51" customHeight="1">
      <c r="A92" s="139" t="s">
        <v>211</v>
      </c>
      <c r="B92" s="135">
        <v>89</v>
      </c>
      <c r="C92" s="135">
        <v>1</v>
      </c>
      <c r="D92" s="135" t="s">
        <v>65</v>
      </c>
      <c r="E92" s="135" t="s">
        <v>79</v>
      </c>
      <c r="F92" s="133" t="s">
        <v>69</v>
      </c>
      <c r="G92" s="128"/>
      <c r="H92" s="128"/>
      <c r="I92" s="128"/>
      <c r="J92" s="125">
        <f t="shared" si="34"/>
        <v>0.6</v>
      </c>
      <c r="K92" s="125">
        <f t="shared" ref="K92:K95" si="35">K93</f>
        <v>0.6</v>
      </c>
      <c r="L92" s="125">
        <f t="shared" ref="L92:L95" si="36">L93</f>
        <v>0.7</v>
      </c>
    </row>
    <row r="93" spans="1:12" ht="60">
      <c r="A93" s="132" t="s">
        <v>46</v>
      </c>
      <c r="B93" s="135">
        <v>89</v>
      </c>
      <c r="C93" s="135">
        <v>1</v>
      </c>
      <c r="D93" s="135" t="s">
        <v>65</v>
      </c>
      <c r="E93" s="135" t="s">
        <v>79</v>
      </c>
      <c r="F93" s="133" t="s">
        <v>70</v>
      </c>
      <c r="G93" s="128"/>
      <c r="H93" s="128"/>
      <c r="I93" s="128"/>
      <c r="J93" s="125">
        <f t="shared" si="34"/>
        <v>0.6</v>
      </c>
      <c r="K93" s="125">
        <f t="shared" si="35"/>
        <v>0.6</v>
      </c>
      <c r="L93" s="125">
        <f t="shared" si="36"/>
        <v>0.7</v>
      </c>
    </row>
    <row r="94" spans="1:12" ht="15">
      <c r="A94" s="139" t="s">
        <v>36</v>
      </c>
      <c r="B94" s="135">
        <v>89</v>
      </c>
      <c r="C94" s="135">
        <v>1</v>
      </c>
      <c r="D94" s="135" t="s">
        <v>65</v>
      </c>
      <c r="E94" s="135" t="s">
        <v>79</v>
      </c>
      <c r="F94" s="133" t="s">
        <v>70</v>
      </c>
      <c r="G94" s="130" t="s">
        <v>37</v>
      </c>
      <c r="H94" s="130"/>
      <c r="I94" s="130"/>
      <c r="J94" s="125">
        <f t="shared" si="34"/>
        <v>0.6</v>
      </c>
      <c r="K94" s="125">
        <f t="shared" si="35"/>
        <v>0.6</v>
      </c>
      <c r="L94" s="125">
        <f t="shared" si="36"/>
        <v>0.7</v>
      </c>
    </row>
    <row r="95" spans="1:12" ht="89.25" customHeight="1">
      <c r="A95" s="31" t="s">
        <v>44</v>
      </c>
      <c r="B95" s="135">
        <v>89</v>
      </c>
      <c r="C95" s="135">
        <v>1</v>
      </c>
      <c r="D95" s="135" t="s">
        <v>65</v>
      </c>
      <c r="E95" s="135" t="s">
        <v>79</v>
      </c>
      <c r="F95" s="133" t="s">
        <v>70</v>
      </c>
      <c r="G95" s="130" t="s">
        <v>37</v>
      </c>
      <c r="H95" s="130" t="s">
        <v>45</v>
      </c>
      <c r="I95" s="130"/>
      <c r="J95" s="125">
        <f t="shared" si="34"/>
        <v>0.6</v>
      </c>
      <c r="K95" s="125">
        <f t="shared" si="35"/>
        <v>0.6</v>
      </c>
      <c r="L95" s="125">
        <f t="shared" si="36"/>
        <v>0.7</v>
      </c>
    </row>
    <row r="96" spans="1:12" ht="60">
      <c r="A96" s="139" t="s">
        <v>184</v>
      </c>
      <c r="B96" s="135">
        <v>89</v>
      </c>
      <c r="C96" s="135">
        <v>1</v>
      </c>
      <c r="D96" s="135" t="s">
        <v>65</v>
      </c>
      <c r="E96" s="135" t="s">
        <v>79</v>
      </c>
      <c r="F96" s="133" t="s">
        <v>70</v>
      </c>
      <c r="G96" s="130" t="s">
        <v>37</v>
      </c>
      <c r="H96" s="130" t="s">
        <v>45</v>
      </c>
      <c r="I96" s="154" t="s">
        <v>173</v>
      </c>
      <c r="J96" s="125">
        <f>'Приложение 3'!J30</f>
        <v>0.6</v>
      </c>
      <c r="K96" s="125">
        <f>'Приложение 3'!K30</f>
        <v>0.6</v>
      </c>
      <c r="L96" s="125">
        <f>'Приложение 3'!L30</f>
        <v>0.7</v>
      </c>
    </row>
  </sheetData>
  <autoFilter ref="A1:L96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28" zoomScale="60" zoomScaleNormal="55" workbookViewId="0">
      <selection activeCell="C2" sqref="C2:E2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.6" customHeight="1">
      <c r="B1" s="102"/>
      <c r="C1" s="195" t="s">
        <v>171</v>
      </c>
      <c r="D1" s="195"/>
      <c r="E1" s="195"/>
      <c r="F1" s="51"/>
    </row>
    <row r="2" spans="1:7" ht="141.75" customHeight="1">
      <c r="A2" s="101"/>
      <c r="B2" s="100"/>
      <c r="C2" s="194" t="s">
        <v>229</v>
      </c>
      <c r="D2" s="194"/>
      <c r="E2" s="194"/>
      <c r="F2" s="49"/>
      <c r="G2" s="49"/>
    </row>
    <row r="3" spans="1:7" ht="13.15" customHeight="1">
      <c r="A3" s="193" t="s">
        <v>198</v>
      </c>
      <c r="B3" s="193"/>
      <c r="C3" s="193"/>
      <c r="D3" s="193"/>
      <c r="E3" s="193"/>
    </row>
    <row r="4" spans="1:7" ht="13.15" customHeight="1">
      <c r="A4" s="193"/>
      <c r="B4" s="193"/>
      <c r="C4" s="193"/>
      <c r="D4" s="193"/>
      <c r="E4" s="193"/>
    </row>
    <row r="5" spans="1:7" ht="83.25" customHeight="1">
      <c r="A5" s="193"/>
      <c r="B5" s="193"/>
      <c r="C5" s="193"/>
      <c r="D5" s="193"/>
      <c r="E5" s="193"/>
      <c r="F5" s="99"/>
    </row>
    <row r="6" spans="1:7" ht="23.25" customHeight="1">
      <c r="A6" s="98"/>
      <c r="B6" s="98"/>
      <c r="C6" s="97"/>
    </row>
    <row r="7" spans="1:7" ht="37.15" customHeight="1">
      <c r="A7" s="196" t="s">
        <v>25</v>
      </c>
      <c r="B7" s="197" t="s">
        <v>26</v>
      </c>
      <c r="C7" s="198" t="s">
        <v>27</v>
      </c>
      <c r="D7" s="198"/>
      <c r="E7" s="198"/>
    </row>
    <row r="8" spans="1:7" s="58" customFormat="1" ht="138.6" customHeight="1">
      <c r="A8" s="196"/>
      <c r="B8" s="197"/>
      <c r="C8" s="50" t="s">
        <v>28</v>
      </c>
      <c r="D8" s="50" t="s">
        <v>29</v>
      </c>
      <c r="E8" s="50" t="s">
        <v>194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118</v>
      </c>
      <c r="B10" s="103" t="s">
        <v>149</v>
      </c>
      <c r="C10" s="93">
        <f>C11+C22+C14+C18</f>
        <v>0</v>
      </c>
      <c r="D10" s="93">
        <f>D11+D22+D14+D18</f>
        <v>0</v>
      </c>
      <c r="E10" s="93">
        <f>E11+E22+E14+E18</f>
        <v>0</v>
      </c>
      <c r="F10" s="75"/>
    </row>
    <row r="11" spans="1:7" s="74" customFormat="1" ht="55.5" customHeight="1">
      <c r="A11" s="91" t="s">
        <v>148</v>
      </c>
      <c r="B11" s="92" t="s">
        <v>117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2.5" customHeight="1">
      <c r="A12" s="91" t="s">
        <v>147</v>
      </c>
      <c r="B12" s="90" t="s">
        <v>190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2.5" customHeight="1">
      <c r="A13" s="91" t="s">
        <v>146</v>
      </c>
      <c r="B13" s="90" t="s">
        <v>189</v>
      </c>
      <c r="C13" s="86">
        <v>0</v>
      </c>
      <c r="D13" s="68">
        <v>0</v>
      </c>
      <c r="E13" s="68">
        <v>0</v>
      </c>
      <c r="F13" s="75"/>
    </row>
    <row r="14" spans="1:7" s="74" customFormat="1" ht="54" customHeight="1">
      <c r="A14" s="72" t="s">
        <v>145</v>
      </c>
      <c r="B14" s="89" t="s">
        <v>144</v>
      </c>
      <c r="C14" s="86">
        <f t="shared" ref="C14:E15" si="1">C15</f>
        <v>0</v>
      </c>
      <c r="D14" s="85">
        <f t="shared" si="1"/>
        <v>0</v>
      </c>
      <c r="E14" s="85">
        <f t="shared" si="1"/>
        <v>0</v>
      </c>
      <c r="F14" s="75"/>
    </row>
    <row r="15" spans="1:7" s="74" customFormat="1" ht="57" customHeight="1">
      <c r="A15" s="72" t="s">
        <v>143</v>
      </c>
      <c r="B15" s="89" t="s">
        <v>142</v>
      </c>
      <c r="C15" s="86">
        <f t="shared" si="1"/>
        <v>0</v>
      </c>
      <c r="D15" s="85">
        <f t="shared" si="1"/>
        <v>0</v>
      </c>
      <c r="E15" s="85">
        <f t="shared" si="1"/>
        <v>0</v>
      </c>
      <c r="F15" s="75"/>
    </row>
    <row r="16" spans="1:7" s="74" customFormat="1" ht="82.9" customHeight="1">
      <c r="A16" s="88" t="s">
        <v>141</v>
      </c>
      <c r="B16" s="87" t="s">
        <v>140</v>
      </c>
      <c r="C16" s="86">
        <f>SUM(C17)</f>
        <v>0</v>
      </c>
      <c r="D16" s="85">
        <f>SUM(D17)</f>
        <v>0</v>
      </c>
      <c r="E16" s="85">
        <f>SUM(E17)</f>
        <v>0</v>
      </c>
      <c r="F16" s="75"/>
    </row>
    <row r="17" spans="1:6" s="74" customFormat="1" ht="77.45" customHeight="1">
      <c r="A17" s="72" t="s">
        <v>139</v>
      </c>
      <c r="B17" s="84" t="s">
        <v>138</v>
      </c>
      <c r="C17" s="83">
        <v>0</v>
      </c>
      <c r="D17" s="83">
        <v>0</v>
      </c>
      <c r="E17" s="83">
        <v>0</v>
      </c>
      <c r="F17" s="75"/>
    </row>
    <row r="18" spans="1:6" s="74" customFormat="1" ht="48" customHeight="1">
      <c r="A18" s="79" t="s">
        <v>137</v>
      </c>
      <c r="B18" s="81" t="s">
        <v>136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135</v>
      </c>
      <c r="B19" s="81" t="s">
        <v>134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133</v>
      </c>
      <c r="B20" s="81" t="s">
        <v>132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1.45" customHeight="1">
      <c r="A21" s="82" t="s">
        <v>131</v>
      </c>
      <c r="B21" s="81" t="s">
        <v>188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130</v>
      </c>
      <c r="B22" s="78" t="s">
        <v>129</v>
      </c>
      <c r="C22" s="77">
        <f>C25+C26</f>
        <v>0</v>
      </c>
      <c r="D22" s="76">
        <f>D25+D26</f>
        <v>0</v>
      </c>
      <c r="E22" s="76">
        <f>E25+E26</f>
        <v>0</v>
      </c>
      <c r="F22" s="75"/>
    </row>
    <row r="23" spans="1:6" s="66" customFormat="1" ht="40.15" customHeight="1">
      <c r="A23" s="70" t="s">
        <v>128</v>
      </c>
      <c r="B23" s="73" t="s">
        <v>127</v>
      </c>
      <c r="C23" s="68">
        <f t="shared" ref="C23:E24" si="3">SUM(C24)</f>
        <v>-2208.3000000000002</v>
      </c>
      <c r="D23" s="68">
        <f t="shared" si="3"/>
        <v>-1741.7</v>
      </c>
      <c r="E23" s="68">
        <f t="shared" si="3"/>
        <v>-1760.8</v>
      </c>
      <c r="F23" s="67"/>
    </row>
    <row r="24" spans="1:6" s="58" customFormat="1" ht="46.15" customHeight="1">
      <c r="A24" s="72" t="s">
        <v>126</v>
      </c>
      <c r="B24" s="71" t="s">
        <v>125</v>
      </c>
      <c r="C24" s="54">
        <f t="shared" si="3"/>
        <v>-2208.3000000000002</v>
      </c>
      <c r="D24" s="54">
        <f t="shared" si="3"/>
        <v>-1741.7</v>
      </c>
      <c r="E24" s="54">
        <f t="shared" si="3"/>
        <v>-1760.8</v>
      </c>
      <c r="F24" s="59"/>
    </row>
    <row r="25" spans="1:6" s="58" customFormat="1" ht="58.15" customHeight="1">
      <c r="A25" s="72" t="s">
        <v>181</v>
      </c>
      <c r="B25" s="71" t="s">
        <v>180</v>
      </c>
      <c r="C25" s="54">
        <v>-2208.3000000000002</v>
      </c>
      <c r="D25" s="54">
        <v>-1741.7</v>
      </c>
      <c r="E25" s="54">
        <v>-1760.8</v>
      </c>
      <c r="F25" s="59"/>
    </row>
    <row r="26" spans="1:6" s="66" customFormat="1" ht="43.15" customHeight="1">
      <c r="A26" s="70" t="s">
        <v>124</v>
      </c>
      <c r="B26" s="69" t="s">
        <v>123</v>
      </c>
      <c r="C26" s="68">
        <f t="shared" ref="C26:E27" si="4">SUM(C27)</f>
        <v>2208.3000000000002</v>
      </c>
      <c r="D26" s="68">
        <f t="shared" si="4"/>
        <v>1741.7000000000003</v>
      </c>
      <c r="E26" s="68">
        <f t="shared" si="4"/>
        <v>1760.8</v>
      </c>
      <c r="F26" s="67"/>
    </row>
    <row r="27" spans="1:6" s="58" customFormat="1" ht="47.45" customHeight="1">
      <c r="A27" s="65" t="s">
        <v>122</v>
      </c>
      <c r="B27" s="64" t="s">
        <v>121</v>
      </c>
      <c r="C27" s="54">
        <f t="shared" si="4"/>
        <v>2208.3000000000002</v>
      </c>
      <c r="D27" s="54">
        <f t="shared" si="4"/>
        <v>1741.7000000000003</v>
      </c>
      <c r="E27" s="54">
        <f t="shared" si="4"/>
        <v>1760.8</v>
      </c>
      <c r="F27" s="59"/>
    </row>
    <row r="28" spans="1:6" s="58" customFormat="1" ht="56.45" customHeight="1">
      <c r="A28" s="63" t="s">
        <v>120</v>
      </c>
      <c r="B28" s="62" t="s">
        <v>119</v>
      </c>
      <c r="C28" s="54">
        <f>'Приложение 3'!J7</f>
        <v>2208.3000000000002</v>
      </c>
      <c r="D28" s="54">
        <f>'Приложение 3'!K7</f>
        <v>1741.7000000000003</v>
      </c>
      <c r="E28" s="54">
        <f>'Приложение 3'!L7</f>
        <v>1760.8</v>
      </c>
      <c r="F28" s="59"/>
    </row>
    <row r="29" spans="1:6" s="58" customFormat="1" ht="84" customHeight="1">
      <c r="A29" s="61" t="s">
        <v>118</v>
      </c>
      <c r="B29" s="60" t="s">
        <v>187</v>
      </c>
      <c r="C29" s="54"/>
      <c r="D29" s="54"/>
      <c r="E29" s="54"/>
      <c r="F29" s="59"/>
    </row>
    <row r="30" spans="1:6" ht="37.15" customHeight="1">
      <c r="A30" s="57"/>
      <c r="B30" s="56" t="s">
        <v>172</v>
      </c>
      <c r="C30" s="55">
        <v>1348.7</v>
      </c>
      <c r="D30" s="54">
        <v>1360.2</v>
      </c>
      <c r="E30" s="54">
        <v>1374.9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2022-12-29T13:52:23Z</cp:lastPrinted>
  <dcterms:created xsi:type="dcterms:W3CDTF">2006-09-16T00:00:00Z</dcterms:created>
  <dcterms:modified xsi:type="dcterms:W3CDTF">2023-01-20T08:17:09Z</dcterms:modified>
</cp:coreProperties>
</file>