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4805" windowHeight="8010" tabRatio="960" activeTab="1"/>
  </bookViews>
  <sheets>
    <sheet name="Прил 1" sheetId="15" r:id="rId1"/>
    <sheet name="Приложение 2" sheetId="2" r:id="rId2"/>
    <sheet name="Приложение 3" sheetId="3" r:id="rId3"/>
    <sheet name="Приложение 4" sheetId="4" r:id="rId4"/>
    <sheet name="Приложение 5" sheetId="6" r:id="rId5"/>
    <sheet name="прил 6" sheetId="14" r:id="rId6"/>
    <sheet name="прил7" sheetId="13" r:id="rId7"/>
  </sheets>
  <definedNames>
    <definedName name="_xlnm._FilterDatabase" localSheetId="2" hidden="1">'Приложение 3'!$A$1:$L$98</definedName>
    <definedName name="_xlnm._FilterDatabase" localSheetId="3" hidden="1">'Приложение 4'!$A$1:$K$98</definedName>
    <definedName name="_xlnm._FilterDatabase" localSheetId="4" hidden="1">'Приложение 5'!$A$1:$L$125</definedName>
    <definedName name="Z_146E8F15_80AC_4549_8E02_D6058BD21F29_.wvu.FilterData" localSheetId="2" hidden="1">'Приложение 3'!$A$1:$L$98</definedName>
    <definedName name="Z_146E8F15_80AC_4549_8E02_D6058BD21F29_.wvu.FilterData" localSheetId="3" hidden="1">'Приложение 4'!$A$1:$K$98</definedName>
    <definedName name="Z_146E8F15_80AC_4549_8E02_D6058BD21F29_.wvu.FilterData" localSheetId="4" hidden="1">'Приложение 5'!$A$6:$L$125</definedName>
    <definedName name="Z_146E8F15_80AC_4549_8E02_D6058BD21F29_.wvu.PrintArea" localSheetId="1" hidden="1">'Приложение 2'!$A$1:$E$22</definedName>
    <definedName name="Z_1F1289EE_F3DA_4F9E_9F23_CD1DBBB60441_.wvu.FilterData" localSheetId="3" hidden="1">'Приложение 4'!$A$1:$K$98</definedName>
    <definedName name="Z_2EE6EB00_C2BB_404A_98A6_E66B3D281ECF_.wvu.FilterData" localSheetId="2" hidden="1">'Приложение 3'!$A$6:$L$91</definedName>
    <definedName name="Z_2EE6EB00_C2BB_404A_98A6_E66B3D281ECF_.wvu.FilterData" localSheetId="3" hidden="1">'Приложение 4'!$A$6:$O$98</definedName>
    <definedName name="Z_2EE6EB00_C2BB_404A_98A6_E66B3D281ECF_.wvu.FilterData" localSheetId="4" hidden="1">'Приложение 5'!$A$6:$L$125</definedName>
    <definedName name="Z_2EE6EB00_C2BB_404A_98A6_E66B3D281ECF_.wvu.PrintArea" localSheetId="1" hidden="1">'Приложение 2'!$A$1:$E$22</definedName>
    <definedName name="Z_D2A2E364_7F41_4DF0_B445_F266635B8190_.wvu.FilterData" localSheetId="2" hidden="1">'Приложение 3'!$A$1:$L$98</definedName>
    <definedName name="Z_D2A2E364_7F41_4DF0_B445_F266635B8190_.wvu.FilterData" localSheetId="3" hidden="1">'Приложение 4'!$A$1:$K$98</definedName>
    <definedName name="Z_D2A2E364_7F41_4DF0_B445_F266635B8190_.wvu.FilterData" localSheetId="4" hidden="1">'Приложение 5'!$A$6:$L$125</definedName>
    <definedName name="Z_D2A2E364_7F41_4DF0_B445_F266635B8190_.wvu.PrintArea" localSheetId="1" hidden="1">'Приложение 2'!$A$1:$E$22</definedName>
    <definedName name="Z_E262048E_84F9_43BC_A071_99F77224052B_.wvu.FilterData" localSheetId="4" hidden="1">'Приложение 5'!$A$6:$L$125</definedName>
    <definedName name="_xlnm.Print_Area" localSheetId="5">'прил 6'!$A$1:$E$29</definedName>
    <definedName name="_xlnm.Print_Area" localSheetId="6">прил7!$A$1:$E$20</definedName>
    <definedName name="_xlnm.Print_Area" localSheetId="1">'Приложение 2'!$A$1:$E$22</definedName>
    <definedName name="_xlnm.Print_Area" localSheetId="2">'Приложение 3'!$A$1:$L$98</definedName>
    <definedName name="_xlnm.Print_Area" localSheetId="4">'Приложение 5'!$A$1:$L$125</definedName>
  </definedNames>
  <calcPr calcId="125725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</workbook>
</file>

<file path=xl/calcChain.xml><?xml version="1.0" encoding="utf-8"?>
<calcChain xmlns="http://schemas.openxmlformats.org/spreadsheetml/2006/main">
  <c r="A84" i="3"/>
  <c r="A83"/>
  <c r="A57" i="6" s="1"/>
  <c r="K19" i="3"/>
  <c r="L119" i="6"/>
  <c r="L118" s="1"/>
  <c r="L117" s="1"/>
  <c r="L116" s="1"/>
  <c r="L115" s="1"/>
  <c r="L114" s="1"/>
  <c r="K119"/>
  <c r="K118" s="1"/>
  <c r="K117" s="1"/>
  <c r="K116" s="1"/>
  <c r="K115" s="1"/>
  <c r="K114" s="1"/>
  <c r="A114"/>
  <c r="A118"/>
  <c r="A119"/>
  <c r="J119"/>
  <c r="J118" s="1"/>
  <c r="J117" s="1"/>
  <c r="J116" s="1"/>
  <c r="J115" s="1"/>
  <c r="J114" s="1"/>
  <c r="A94"/>
  <c r="A99"/>
  <c r="J99"/>
  <c r="J98" s="1"/>
  <c r="J97" s="1"/>
  <c r="J96" s="1"/>
  <c r="J95" s="1"/>
  <c r="J94" s="1"/>
  <c r="A53"/>
  <c r="A54"/>
  <c r="A55"/>
  <c r="A56"/>
  <c r="A58"/>
  <c r="A59"/>
  <c r="A60"/>
  <c r="L61"/>
  <c r="L60" s="1"/>
  <c r="L59" s="1"/>
  <c r="L58" s="1"/>
  <c r="L57" s="1"/>
  <c r="L56" s="1"/>
  <c r="L55" s="1"/>
  <c r="L54" s="1"/>
  <c r="L53" s="1"/>
  <c r="K61"/>
  <c r="K60" s="1"/>
  <c r="K59" s="1"/>
  <c r="K58" s="1"/>
  <c r="K57" s="1"/>
  <c r="K56" s="1"/>
  <c r="K55" s="1"/>
  <c r="K54" s="1"/>
  <c r="K53" s="1"/>
  <c r="J61"/>
  <c r="J60" s="1"/>
  <c r="J59" s="1"/>
  <c r="J58" s="1"/>
  <c r="J57" s="1"/>
  <c r="J56" s="1"/>
  <c r="J55" s="1"/>
  <c r="J54" s="1"/>
  <c r="J53" s="1"/>
  <c r="A23"/>
  <c r="A24"/>
  <c r="A25"/>
  <c r="A28"/>
  <c r="A29"/>
  <c r="L30"/>
  <c r="L29" s="1"/>
  <c r="L28" s="1"/>
  <c r="L27" s="1"/>
  <c r="L26" s="1"/>
  <c r="L25" s="1"/>
  <c r="L24" s="1"/>
  <c r="L23" s="1"/>
  <c r="K30"/>
  <c r="K29" s="1"/>
  <c r="K28" s="1"/>
  <c r="K27" s="1"/>
  <c r="K26" s="1"/>
  <c r="K25" s="1"/>
  <c r="K24" s="1"/>
  <c r="K23" s="1"/>
  <c r="J30"/>
  <c r="J29" s="1"/>
  <c r="J28" s="1"/>
  <c r="J27" s="1"/>
  <c r="J26" s="1"/>
  <c r="J25" s="1"/>
  <c r="J24" s="1"/>
  <c r="J23" s="1"/>
  <c r="K45" i="4"/>
  <c r="K44" s="1"/>
  <c r="K43" s="1"/>
  <c r="K42" s="1"/>
  <c r="K41" s="1"/>
  <c r="K40" s="1"/>
  <c r="J45"/>
  <c r="J44" s="1"/>
  <c r="J43" s="1"/>
  <c r="J42" s="1"/>
  <c r="J41" s="1"/>
  <c r="J40" s="1"/>
  <c r="A78"/>
  <c r="A79"/>
  <c r="A80"/>
  <c r="A81"/>
  <c r="A82"/>
  <c r="A84"/>
  <c r="K84"/>
  <c r="K83" s="1"/>
  <c r="K82" s="1"/>
  <c r="K81" s="1"/>
  <c r="K80" s="1"/>
  <c r="K79" s="1"/>
  <c r="K78" s="1"/>
  <c r="J84"/>
  <c r="J83" s="1"/>
  <c r="J82" s="1"/>
  <c r="J81" s="1"/>
  <c r="J80" s="1"/>
  <c r="J79" s="1"/>
  <c r="J78" s="1"/>
  <c r="I84"/>
  <c r="I83" s="1"/>
  <c r="I82" s="1"/>
  <c r="I81" s="1"/>
  <c r="I80" s="1"/>
  <c r="I79" s="1"/>
  <c r="I78" s="1"/>
  <c r="K67"/>
  <c r="K66" s="1"/>
  <c r="K65" s="1"/>
  <c r="K64" s="1"/>
  <c r="K63" s="1"/>
  <c r="K62" s="1"/>
  <c r="J67"/>
  <c r="J66" s="1"/>
  <c r="J65" s="1"/>
  <c r="J64" s="1"/>
  <c r="J63" s="1"/>
  <c r="J62" s="1"/>
  <c r="A62"/>
  <c r="A63"/>
  <c r="A64"/>
  <c r="A65"/>
  <c r="A66"/>
  <c r="A67"/>
  <c r="I67"/>
  <c r="I66" s="1"/>
  <c r="I65" s="1"/>
  <c r="I64" s="1"/>
  <c r="I63" s="1"/>
  <c r="I62" s="1"/>
  <c r="A40"/>
  <c r="A43"/>
  <c r="I45"/>
  <c r="I44" s="1"/>
  <c r="I43" s="1"/>
  <c r="I42" s="1"/>
  <c r="I41" s="1"/>
  <c r="I40" s="1"/>
  <c r="A26"/>
  <c r="A27"/>
  <c r="A28"/>
  <c r="L44" i="3"/>
  <c r="L43" s="1"/>
  <c r="L42" s="1"/>
  <c r="L41" s="1"/>
  <c r="L40" s="1"/>
  <c r="L82"/>
  <c r="L81" s="1"/>
  <c r="L80" s="1"/>
  <c r="L79" s="1"/>
  <c r="L78" s="1"/>
  <c r="L66"/>
  <c r="L65" s="1"/>
  <c r="L64" s="1"/>
  <c r="L63" s="1"/>
  <c r="L62" s="1"/>
  <c r="K66"/>
  <c r="K65" s="1"/>
  <c r="K64" s="1"/>
  <c r="K63" s="1"/>
  <c r="K62" s="1"/>
  <c r="K83"/>
  <c r="K82" s="1"/>
  <c r="K81" s="1"/>
  <c r="K80" s="1"/>
  <c r="K79" s="1"/>
  <c r="K78" s="1"/>
  <c r="K44"/>
  <c r="K43" s="1"/>
  <c r="K42" s="1"/>
  <c r="K41" s="1"/>
  <c r="K40" s="1"/>
  <c r="A83" i="4" l="1"/>
  <c r="J83" i="3"/>
  <c r="J82" s="1"/>
  <c r="J81" l="1"/>
  <c r="J80"/>
  <c r="J79" s="1"/>
  <c r="J78" s="1"/>
  <c r="A66"/>
  <c r="A26" i="6" s="1"/>
  <c r="A67" i="3"/>
  <c r="A27" i="6" s="1"/>
  <c r="J66" i="3"/>
  <c r="J65" s="1"/>
  <c r="J64" s="1"/>
  <c r="J63" s="1"/>
  <c r="J62" s="1"/>
  <c r="A41" l="1"/>
  <c r="A41" i="4" s="1"/>
  <c r="A42" i="3"/>
  <c r="A42" i="4" s="1"/>
  <c r="A44" i="3"/>
  <c r="A45"/>
  <c r="J44"/>
  <c r="J43" s="1"/>
  <c r="J42" s="1"/>
  <c r="J41" s="1"/>
  <c r="J40" s="1"/>
  <c r="A45" i="4" l="1"/>
  <c r="A116" i="6"/>
  <c r="A115"/>
  <c r="A44" i="4"/>
  <c r="A27" i="3"/>
  <c r="A28"/>
  <c r="J27"/>
  <c r="J26" s="1"/>
  <c r="I28" i="4" s="1"/>
  <c r="I27" s="1"/>
  <c r="I26" s="1"/>
  <c r="E12" i="2"/>
  <c r="E13"/>
  <c r="D12"/>
  <c r="D13"/>
  <c r="C12"/>
  <c r="C13" l="1"/>
  <c r="A45" i="6"/>
  <c r="A44"/>
  <c r="L107"/>
  <c r="K107"/>
  <c r="J107"/>
  <c r="L106"/>
  <c r="L105" s="1"/>
  <c r="L104" s="1"/>
  <c r="L103" s="1"/>
  <c r="L102" s="1"/>
  <c r="K106"/>
  <c r="K105" s="1"/>
  <c r="K104" s="1"/>
  <c r="K103" s="1"/>
  <c r="K102" s="1"/>
  <c r="J106"/>
  <c r="J105" s="1"/>
  <c r="J104" s="1"/>
  <c r="J103" s="1"/>
  <c r="J102" s="1"/>
  <c r="A80"/>
  <c r="A86" s="1"/>
  <c r="A111" s="1"/>
  <c r="A78"/>
  <c r="A95" s="1"/>
  <c r="A79"/>
  <c r="A96" s="1"/>
  <c r="A81"/>
  <c r="A87" s="1"/>
  <c r="L81"/>
  <c r="L80" s="1"/>
  <c r="L79" s="1"/>
  <c r="L78" s="1"/>
  <c r="L77" s="1"/>
  <c r="J82"/>
  <c r="J81" s="1"/>
  <c r="J80" s="1"/>
  <c r="J79" s="1"/>
  <c r="J78" s="1"/>
  <c r="K82"/>
  <c r="K81" s="1"/>
  <c r="K80" s="1"/>
  <c r="K79" s="1"/>
  <c r="K78" s="1"/>
  <c r="K77" s="1"/>
  <c r="A84"/>
  <c r="A85"/>
  <c r="J88"/>
  <c r="J87" s="1"/>
  <c r="J86" s="1"/>
  <c r="J85" s="1"/>
  <c r="J84" s="1"/>
  <c r="K88"/>
  <c r="K87" s="1"/>
  <c r="K86" s="1"/>
  <c r="K85" s="1"/>
  <c r="K84" s="1"/>
  <c r="L88"/>
  <c r="L87" s="1"/>
  <c r="L86" s="1"/>
  <c r="L85" s="1"/>
  <c r="L84" s="1"/>
  <c r="A89"/>
  <c r="A90"/>
  <c r="A91"/>
  <c r="A97" s="1"/>
  <c r="A92"/>
  <c r="J93"/>
  <c r="J92" s="1"/>
  <c r="J91" s="1"/>
  <c r="J90" s="1"/>
  <c r="J89" s="1"/>
  <c r="K93"/>
  <c r="K92" s="1"/>
  <c r="K91" s="1"/>
  <c r="K90" s="1"/>
  <c r="K89" s="1"/>
  <c r="L93"/>
  <c r="L92" s="1"/>
  <c r="L91" s="1"/>
  <c r="L90" s="1"/>
  <c r="L89" s="1"/>
  <c r="A9"/>
  <c r="A70" i="4"/>
  <c r="A16" i="6"/>
  <c r="A8"/>
  <c r="A74" i="4"/>
  <c r="A69"/>
  <c r="A56"/>
  <c r="K77"/>
  <c r="E18" i="2"/>
  <c r="D18"/>
  <c r="C18"/>
  <c r="A76" i="6"/>
  <c r="A47"/>
  <c r="A46"/>
  <c r="A33"/>
  <c r="A58" i="4"/>
  <c r="A51"/>
  <c r="A50"/>
  <c r="A48"/>
  <c r="A36"/>
  <c r="A35"/>
  <c r="A30"/>
  <c r="A29"/>
  <c r="A17"/>
  <c r="A10"/>
  <c r="A16" s="1"/>
  <c r="A88" i="3"/>
  <c r="A88" i="4" s="1"/>
  <c r="A87" i="3"/>
  <c r="A87" i="4" s="1"/>
  <c r="A36" i="3"/>
  <c r="A35"/>
  <c r="A16"/>
  <c r="A62" i="6" s="1"/>
  <c r="L125"/>
  <c r="L124" s="1"/>
  <c r="L123" s="1"/>
  <c r="L122" s="1"/>
  <c r="L121" s="1"/>
  <c r="L120" s="1"/>
  <c r="K125"/>
  <c r="K124" s="1"/>
  <c r="K123" s="1"/>
  <c r="K122" s="1"/>
  <c r="K121" s="1"/>
  <c r="K120" s="1"/>
  <c r="J125"/>
  <c r="J124" s="1"/>
  <c r="J123" s="1"/>
  <c r="J122" s="1"/>
  <c r="J121" s="1"/>
  <c r="J120" s="1"/>
  <c r="A122"/>
  <c r="A121"/>
  <c r="A120"/>
  <c r="L113"/>
  <c r="L112" s="1"/>
  <c r="L111" s="1"/>
  <c r="L110" s="1"/>
  <c r="L109" s="1"/>
  <c r="L108" s="1"/>
  <c r="K113"/>
  <c r="K112" s="1"/>
  <c r="K111" s="1"/>
  <c r="K110" s="1"/>
  <c r="K109" s="1"/>
  <c r="K108" s="1"/>
  <c r="J113"/>
  <c r="J112" s="1"/>
  <c r="J111" s="1"/>
  <c r="J110" s="1"/>
  <c r="J109" s="1"/>
  <c r="J108" s="1"/>
  <c r="A112"/>
  <c r="A110"/>
  <c r="A109"/>
  <c r="A108"/>
  <c r="A106"/>
  <c r="A105"/>
  <c r="A104"/>
  <c r="A103"/>
  <c r="A102"/>
  <c r="L43"/>
  <c r="L42" s="1"/>
  <c r="L41" s="1"/>
  <c r="L40" s="1"/>
  <c r="L39" s="1"/>
  <c r="K43"/>
  <c r="K42" s="1"/>
  <c r="K41" s="1"/>
  <c r="K40" s="1"/>
  <c r="K39" s="1"/>
  <c r="J43"/>
  <c r="J42" s="1"/>
  <c r="J41" s="1"/>
  <c r="J40" s="1"/>
  <c r="J39" s="1"/>
  <c r="A43"/>
  <c r="A52" s="1"/>
  <c r="A42"/>
  <c r="A41"/>
  <c r="A40"/>
  <c r="A39"/>
  <c r="A31"/>
  <c r="K98" i="4"/>
  <c r="L75" i="6" s="1"/>
  <c r="L74" s="1"/>
  <c r="L73" s="1"/>
  <c r="L72" s="1"/>
  <c r="L71" s="1"/>
  <c r="L70" s="1"/>
  <c r="J98" i="4"/>
  <c r="K75" i="6" s="1"/>
  <c r="K74" s="1"/>
  <c r="K73" s="1"/>
  <c r="K72" s="1"/>
  <c r="K71" s="1"/>
  <c r="K70" s="1"/>
  <c r="L97" i="3"/>
  <c r="K97" i="4" s="1"/>
  <c r="K97" i="3"/>
  <c r="J97" i="4" s="1"/>
  <c r="J101" i="6" l="1"/>
  <c r="L101"/>
  <c r="A123"/>
  <c r="A117"/>
  <c r="K101"/>
  <c r="A124"/>
  <c r="A98"/>
  <c r="A69"/>
  <c r="A75" s="1"/>
  <c r="A82" s="1"/>
  <c r="A88" s="1"/>
  <c r="A61"/>
  <c r="J83"/>
  <c r="L83"/>
  <c r="L76" s="1"/>
  <c r="K83"/>
  <c r="K76" s="1"/>
  <c r="J77"/>
  <c r="A38"/>
  <c r="A22"/>
  <c r="A101"/>
  <c r="A100"/>
  <c r="A94" i="3"/>
  <c r="A94" i="4" s="1"/>
  <c r="L96" i="3"/>
  <c r="L95" s="1"/>
  <c r="L94" s="1"/>
  <c r="L93" s="1"/>
  <c r="L92" s="1"/>
  <c r="K96"/>
  <c r="K95" s="1"/>
  <c r="K94" s="1"/>
  <c r="K93" s="1"/>
  <c r="K92" s="1"/>
  <c r="A98" i="4"/>
  <c r="A72" i="6" s="1"/>
  <c r="A97" i="4"/>
  <c r="A71" i="6" s="1"/>
  <c r="A96" i="4"/>
  <c r="A95"/>
  <c r="A93"/>
  <c r="A70" i="6" s="1"/>
  <c r="A92" i="4"/>
  <c r="L59" i="3"/>
  <c r="L58" s="1"/>
  <c r="L57" s="1"/>
  <c r="K59"/>
  <c r="K58" s="1"/>
  <c r="K57" s="1"/>
  <c r="J59"/>
  <c r="J58" s="1"/>
  <c r="J57" s="1"/>
  <c r="E21" i="2"/>
  <c r="E20" s="1"/>
  <c r="E11" s="1"/>
  <c r="D21"/>
  <c r="D20" s="1"/>
  <c r="D11" s="1"/>
  <c r="C21"/>
  <c r="C20" s="1"/>
  <c r="E16"/>
  <c r="E15" s="1"/>
  <c r="D16"/>
  <c r="D15" s="1"/>
  <c r="C16"/>
  <c r="C15" s="1"/>
  <c r="J76" i="6" l="1"/>
  <c r="A15"/>
  <c r="A30"/>
  <c r="C11" i="2"/>
  <c r="C10" s="1"/>
  <c r="E10"/>
  <c r="D10"/>
  <c r="A107" i="6"/>
  <c r="K96" i="4"/>
  <c r="J56" i="3"/>
  <c r="J55" s="1"/>
  <c r="J54" s="1"/>
  <c r="L56"/>
  <c r="L55" s="1"/>
  <c r="L54" s="1"/>
  <c r="K56"/>
  <c r="K55" s="1"/>
  <c r="K54" s="1"/>
  <c r="J96" i="4"/>
  <c r="A125" i="6" l="1"/>
  <c r="K95" i="4"/>
  <c r="K94"/>
  <c r="J95" l="1"/>
  <c r="K92"/>
  <c r="K93"/>
  <c r="L69" i="6"/>
  <c r="L68" s="1"/>
  <c r="L67" s="1"/>
  <c r="L66" s="1"/>
  <c r="L65" s="1"/>
  <c r="L64" s="1"/>
  <c r="L63" s="1"/>
  <c r="L62" s="1"/>
  <c r="K69"/>
  <c r="K68" s="1"/>
  <c r="K67" s="1"/>
  <c r="K66" s="1"/>
  <c r="K65" s="1"/>
  <c r="K64" s="1"/>
  <c r="K63" s="1"/>
  <c r="K62" s="1"/>
  <c r="K52"/>
  <c r="K51" s="1"/>
  <c r="K50" s="1"/>
  <c r="K49" s="1"/>
  <c r="K48" s="1"/>
  <c r="K47" s="1"/>
  <c r="K46" s="1"/>
  <c r="K45" s="1"/>
  <c r="K44" s="1"/>
  <c r="L52"/>
  <c r="L51" s="1"/>
  <c r="L50" s="1"/>
  <c r="L49" s="1"/>
  <c r="L48" s="1"/>
  <c r="L47" s="1"/>
  <c r="L46" s="1"/>
  <c r="L45" s="1"/>
  <c r="L44" s="1"/>
  <c r="K15"/>
  <c r="K14" s="1"/>
  <c r="K13" s="1"/>
  <c r="K12" s="1"/>
  <c r="K11" s="1"/>
  <c r="K10" s="1"/>
  <c r="K9" s="1"/>
  <c r="L15"/>
  <c r="L14" s="1"/>
  <c r="L13" s="1"/>
  <c r="L12" s="1"/>
  <c r="L11" s="1"/>
  <c r="L10" s="1"/>
  <c r="L9" s="1"/>
  <c r="K22"/>
  <c r="K21" s="1"/>
  <c r="K20" s="1"/>
  <c r="K19" s="1"/>
  <c r="K18" s="1"/>
  <c r="K17" s="1"/>
  <c r="K16" s="1"/>
  <c r="L22"/>
  <c r="L21" s="1"/>
  <c r="L20" s="1"/>
  <c r="L19" s="1"/>
  <c r="L18" s="1"/>
  <c r="L17" s="1"/>
  <c r="L16" s="1"/>
  <c r="L38"/>
  <c r="L37" s="1"/>
  <c r="L36" s="1"/>
  <c r="L35" s="1"/>
  <c r="L34" s="1"/>
  <c r="L33" s="1"/>
  <c r="L32" s="1"/>
  <c r="K38"/>
  <c r="K37" s="1"/>
  <c r="K36" s="1"/>
  <c r="K35" s="1"/>
  <c r="K34" s="1"/>
  <c r="K33" s="1"/>
  <c r="K32" s="1"/>
  <c r="J69"/>
  <c r="J68" s="1"/>
  <c r="J67" s="1"/>
  <c r="J66" s="1"/>
  <c r="J65" s="1"/>
  <c r="J64" s="1"/>
  <c r="J63" s="1"/>
  <c r="J62" s="1"/>
  <c r="J52"/>
  <c r="J51" s="1"/>
  <c r="J50" s="1"/>
  <c r="J49" s="1"/>
  <c r="J48" s="1"/>
  <c r="J47" s="1"/>
  <c r="J46" s="1"/>
  <c r="J45" s="1"/>
  <c r="J44" s="1"/>
  <c r="J15"/>
  <c r="J14" s="1"/>
  <c r="J13" s="1"/>
  <c r="J12" s="1"/>
  <c r="J11" s="1"/>
  <c r="J10" s="1"/>
  <c r="J9" s="1"/>
  <c r="J22"/>
  <c r="J21" s="1"/>
  <c r="J20" s="1"/>
  <c r="J19" s="1"/>
  <c r="J18" s="1"/>
  <c r="J17" s="1"/>
  <c r="J16" s="1"/>
  <c r="J38"/>
  <c r="J37" s="1"/>
  <c r="J36" s="1"/>
  <c r="J35" s="1"/>
  <c r="J34" s="1"/>
  <c r="J33" s="1"/>
  <c r="J32" s="1"/>
  <c r="K91" i="4"/>
  <c r="K90" s="1"/>
  <c r="K89" s="1"/>
  <c r="J91"/>
  <c r="J90" s="1"/>
  <c r="J89" s="1"/>
  <c r="I91"/>
  <c r="I90" s="1"/>
  <c r="I89" s="1"/>
  <c r="K73"/>
  <c r="K72" s="1"/>
  <c r="K71" s="1"/>
  <c r="K70" s="1"/>
  <c r="J73"/>
  <c r="J72" s="1"/>
  <c r="J71" s="1"/>
  <c r="J70" s="1"/>
  <c r="I73"/>
  <c r="I72" s="1"/>
  <c r="I71" s="1"/>
  <c r="I70" s="1"/>
  <c r="K76"/>
  <c r="K75" s="1"/>
  <c r="K74" s="1"/>
  <c r="J77"/>
  <c r="J76" s="1"/>
  <c r="J75" s="1"/>
  <c r="J74" s="1"/>
  <c r="I77"/>
  <c r="I76" s="1"/>
  <c r="I75" s="1"/>
  <c r="I74" s="1"/>
  <c r="K60"/>
  <c r="K59" s="1"/>
  <c r="K58" s="1"/>
  <c r="K57" s="1"/>
  <c r="J60"/>
  <c r="J59" s="1"/>
  <c r="J58" s="1"/>
  <c r="I60"/>
  <c r="I59" s="1"/>
  <c r="I58" s="1"/>
  <c r="I57" s="1"/>
  <c r="K53"/>
  <c r="K52" s="1"/>
  <c r="K51" s="1"/>
  <c r="K50" s="1"/>
  <c r="K49" s="1"/>
  <c r="K48" s="1"/>
  <c r="K47" s="1"/>
  <c r="K46" s="1"/>
  <c r="J53"/>
  <c r="J52" s="1"/>
  <c r="J51" s="1"/>
  <c r="J50" s="1"/>
  <c r="J49" s="1"/>
  <c r="J48" s="1"/>
  <c r="J47" s="1"/>
  <c r="J46" s="1"/>
  <c r="I53"/>
  <c r="I52" s="1"/>
  <c r="I51" s="1"/>
  <c r="I50" s="1"/>
  <c r="I49" s="1"/>
  <c r="I48" s="1"/>
  <c r="I47" s="1"/>
  <c r="I46" s="1"/>
  <c r="K39"/>
  <c r="K37" s="1"/>
  <c r="K36" s="1"/>
  <c r="K35" s="1"/>
  <c r="K34" s="1"/>
  <c r="J39"/>
  <c r="J37" s="1"/>
  <c r="J36" s="1"/>
  <c r="J35" s="1"/>
  <c r="J34" s="1"/>
  <c r="I39"/>
  <c r="I37" s="1"/>
  <c r="I36" s="1"/>
  <c r="I35" s="1"/>
  <c r="I34" s="1"/>
  <c r="K33"/>
  <c r="K32" s="1"/>
  <c r="K31" s="1"/>
  <c r="K30" s="1"/>
  <c r="J33"/>
  <c r="J32" s="1"/>
  <c r="J31" s="1"/>
  <c r="J30" s="1"/>
  <c r="I33"/>
  <c r="I32" s="1"/>
  <c r="I31" s="1"/>
  <c r="I30" s="1"/>
  <c r="K25"/>
  <c r="K24" s="1"/>
  <c r="J25"/>
  <c r="J24" s="1"/>
  <c r="I25"/>
  <c r="I24" s="1"/>
  <c r="K23"/>
  <c r="K22" s="1"/>
  <c r="J23"/>
  <c r="J22" s="1"/>
  <c r="I23"/>
  <c r="I22" s="1"/>
  <c r="J19"/>
  <c r="J18" s="1"/>
  <c r="I20"/>
  <c r="I19" s="1"/>
  <c r="I18" s="1"/>
  <c r="K14"/>
  <c r="K13" s="1"/>
  <c r="K12" s="1"/>
  <c r="K11" s="1"/>
  <c r="K10" s="1"/>
  <c r="K9" s="1"/>
  <c r="J14"/>
  <c r="J13" s="1"/>
  <c r="J12" s="1"/>
  <c r="J11" s="1"/>
  <c r="J10" s="1"/>
  <c r="J9" s="1"/>
  <c r="I14"/>
  <c r="I13" s="1"/>
  <c r="I12" s="1"/>
  <c r="I11" s="1"/>
  <c r="I10" s="1"/>
  <c r="I9" s="1"/>
  <c r="L90" i="3"/>
  <c r="L89" s="1"/>
  <c r="K90"/>
  <c r="K89" s="1"/>
  <c r="J90"/>
  <c r="K8" i="6" l="1"/>
  <c r="L8"/>
  <c r="J8"/>
  <c r="J100"/>
  <c r="L100"/>
  <c r="K100"/>
  <c r="L88" i="3"/>
  <c r="L87" s="1"/>
  <c r="L86" s="1"/>
  <c r="L85" s="1"/>
  <c r="K88" i="4"/>
  <c r="K87" s="1"/>
  <c r="K86" s="1"/>
  <c r="K85" s="1"/>
  <c r="K88" i="3"/>
  <c r="K87" s="1"/>
  <c r="K86" s="1"/>
  <c r="K85" s="1"/>
  <c r="J88" i="4"/>
  <c r="J87" s="1"/>
  <c r="J86" s="1"/>
  <c r="J85" s="1"/>
  <c r="I88"/>
  <c r="I87" s="1"/>
  <c r="I86" s="1"/>
  <c r="I85" s="1"/>
  <c r="J31" i="6"/>
  <c r="K31"/>
  <c r="L31"/>
  <c r="J94" i="4"/>
  <c r="J21"/>
  <c r="J17" s="1"/>
  <c r="K56"/>
  <c r="K55" s="1"/>
  <c r="K54" s="1"/>
  <c r="I56"/>
  <c r="I55" s="1"/>
  <c r="I54" s="1"/>
  <c r="I38"/>
  <c r="J57"/>
  <c r="I21"/>
  <c r="I17" s="1"/>
  <c r="K21"/>
  <c r="K38"/>
  <c r="J38"/>
  <c r="J29"/>
  <c r="I29"/>
  <c r="K29"/>
  <c r="J7" i="6" l="1"/>
  <c r="K7"/>
  <c r="L7"/>
  <c r="J56" i="4"/>
  <c r="J55" s="1"/>
  <c r="J54" s="1"/>
  <c r="J93"/>
  <c r="J92"/>
  <c r="J16"/>
  <c r="J15" s="1"/>
  <c r="J8" s="1"/>
  <c r="I16"/>
  <c r="I15" l="1"/>
  <c r="I8" s="1"/>
  <c r="L72" i="3"/>
  <c r="L71" s="1"/>
  <c r="L70" s="1"/>
  <c r="K72"/>
  <c r="K71" s="1"/>
  <c r="K70" s="1"/>
  <c r="J72"/>
  <c r="J71" s="1"/>
  <c r="J70" s="1"/>
  <c r="L76"/>
  <c r="L75" s="1"/>
  <c r="K76"/>
  <c r="K75" s="1"/>
  <c r="J76"/>
  <c r="J75" s="1"/>
  <c r="K69" l="1"/>
  <c r="J69" i="4" s="1"/>
  <c r="J68" s="1"/>
  <c r="J61" s="1"/>
  <c r="K74" i="3"/>
  <c r="J74"/>
  <c r="J69"/>
  <c r="I69" i="4" s="1"/>
  <c r="I68" s="1"/>
  <c r="I61" s="1"/>
  <c r="L69" i="3"/>
  <c r="K69" i="4" s="1"/>
  <c r="K68" s="1"/>
  <c r="K61" s="1"/>
  <c r="L74" i="3"/>
  <c r="C12" i="14"/>
  <c r="C11" s="1"/>
  <c r="D12"/>
  <c r="D11" s="1"/>
  <c r="E12"/>
  <c r="E11" s="1"/>
  <c r="C16"/>
  <c r="C15" s="1"/>
  <c r="C14" s="1"/>
  <c r="D16"/>
  <c r="D15" s="1"/>
  <c r="D14" s="1"/>
  <c r="E16"/>
  <c r="E15" s="1"/>
  <c r="E14" s="1"/>
  <c r="C19"/>
  <c r="C18" s="1"/>
  <c r="D19"/>
  <c r="D18" s="1"/>
  <c r="E19"/>
  <c r="E18" s="1"/>
  <c r="C12" i="13"/>
  <c r="D12"/>
  <c r="E12"/>
  <c r="C19"/>
  <c r="C16" s="1"/>
  <c r="D19"/>
  <c r="D20" s="1"/>
  <c r="E19"/>
  <c r="E16" s="1"/>
  <c r="L13" i="3"/>
  <c r="J7" i="4" l="1"/>
  <c r="I7"/>
  <c r="J68" i="3"/>
  <c r="J61" s="1"/>
  <c r="L68"/>
  <c r="L61" s="1"/>
  <c r="K68"/>
  <c r="K61" s="1"/>
  <c r="D16" i="13"/>
  <c r="E20"/>
  <c r="C20"/>
  <c r="J13" i="3" l="1"/>
  <c r="J52"/>
  <c r="J51" s="1"/>
  <c r="J50" s="1"/>
  <c r="J49" s="1"/>
  <c r="J48" s="1"/>
  <c r="J89"/>
  <c r="J38"/>
  <c r="J37"/>
  <c r="J36" s="1"/>
  <c r="J35" s="1"/>
  <c r="J34" s="1"/>
  <c r="J32"/>
  <c r="J31" s="1"/>
  <c r="J30" s="1"/>
  <c r="J24"/>
  <c r="J21" s="1"/>
  <c r="J22"/>
  <c r="J19"/>
  <c r="J18" s="1"/>
  <c r="L52"/>
  <c r="L51" s="1"/>
  <c r="L50" s="1"/>
  <c r="L49" s="1"/>
  <c r="L48" s="1"/>
  <c r="L47" s="1"/>
  <c r="L46" s="1"/>
  <c r="L38"/>
  <c r="L37"/>
  <c r="L36" s="1"/>
  <c r="L35" s="1"/>
  <c r="L34" s="1"/>
  <c r="L32"/>
  <c r="L31" s="1"/>
  <c r="L30" s="1"/>
  <c r="L24"/>
  <c r="L22"/>
  <c r="L19"/>
  <c r="L18" s="1"/>
  <c r="K20" i="4" s="1"/>
  <c r="K19" s="1"/>
  <c r="K18" s="1"/>
  <c r="K17" s="1"/>
  <c r="K16" s="1"/>
  <c r="K15" s="1"/>
  <c r="K8" s="1"/>
  <c r="K7" s="1"/>
  <c r="K52" i="3"/>
  <c r="K51" s="1"/>
  <c r="K50" s="1"/>
  <c r="K49" s="1"/>
  <c r="K48" s="1"/>
  <c r="K47" s="1"/>
  <c r="K46" s="1"/>
  <c r="K38"/>
  <c r="K37"/>
  <c r="K36" s="1"/>
  <c r="K35" s="1"/>
  <c r="K34" s="1"/>
  <c r="K32"/>
  <c r="K31" s="1"/>
  <c r="K30" s="1"/>
  <c r="K24"/>
  <c r="K22"/>
  <c r="K18"/>
  <c r="K13"/>
  <c r="K12" s="1"/>
  <c r="K11" s="1"/>
  <c r="K10" s="1"/>
  <c r="K9" s="1"/>
  <c r="J17" l="1"/>
  <c r="J88"/>
  <c r="J87" s="1"/>
  <c r="J86" s="1"/>
  <c r="J85" s="1"/>
  <c r="K17"/>
  <c r="L17"/>
  <c r="L21"/>
  <c r="K21"/>
  <c r="J12"/>
  <c r="J11" s="1"/>
  <c r="J10" s="1"/>
  <c r="J9" s="1"/>
  <c r="L12"/>
  <c r="L11" s="1"/>
  <c r="L10" s="1"/>
  <c r="L9" s="1"/>
  <c r="K29"/>
  <c r="J29"/>
  <c r="L29"/>
  <c r="J47"/>
  <c r="J46" s="1"/>
  <c r="K16" l="1"/>
  <c r="K15" s="1"/>
  <c r="K8" s="1"/>
  <c r="L16"/>
  <c r="L15" s="1"/>
  <c r="J16"/>
  <c r="J15" l="1"/>
  <c r="J8" s="1"/>
  <c r="J7" s="1"/>
  <c r="L8"/>
  <c r="C27" i="14" l="1"/>
  <c r="C26" s="1"/>
  <c r="L7" i="3"/>
  <c r="K7"/>
  <c r="E10" i="14"/>
  <c r="D10"/>
  <c r="E24" l="1"/>
  <c r="E23" s="1"/>
  <c r="E27"/>
  <c r="E26" s="1"/>
  <c r="D24"/>
  <c r="D23" s="1"/>
  <c r="D27"/>
  <c r="D26" s="1"/>
  <c r="C24"/>
  <c r="C23" s="1"/>
  <c r="C10"/>
</calcChain>
</file>

<file path=xl/sharedStrings.xml><?xml version="1.0" encoding="utf-8"?>
<sst xmlns="http://schemas.openxmlformats.org/spreadsheetml/2006/main" count="1938" uniqueCount="257">
  <si>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</si>
  <si>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</si>
  <si>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</si>
  <si>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</si>
  <si>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</si>
  <si>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</si>
  <si>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</si>
  <si>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</si>
  <si>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</si>
  <si>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</si>
  <si>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</si>
  <si>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</si>
  <si>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</si>
  <si>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</si>
  <si>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</si>
  <si>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</si>
  <si>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</si>
  <si>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</si>
  <si>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</si>
  <si>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</si>
  <si>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</si>
  <si>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</si>
  <si>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</si>
  <si>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</si>
  <si>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</si>
  <si>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Бюджеты поселений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</si>
  <si>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</si>
  <si>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</si>
  <si>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</si>
  <si>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</si>
  <si>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Сумма (тыс. рублей)</t>
  </si>
  <si>
    <t>2023 год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</si>
  <si>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</si>
  <si>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</si>
  <si>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</si>
  <si>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</si>
  <si>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</si>
  <si>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</si>
  <si>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</si>
  <si>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</si>
  <si>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</si>
  <si>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</si>
  <si>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</si>
  <si>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</si>
  <si>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</si>
  <si>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</si>
  <si>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</si>
  <si>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</si>
  <si>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</si>
  <si>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</si>
  <si>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</si>
  <si>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</si>
  <si>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</si>
  <si>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</si>
  <si>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</si>
  <si>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</si>
  <si>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>07</t>
  </si>
  <si>
    <t xml:space="preserve">Резервные фонды </t>
  </si>
  <si>
    <t>Резервные средства</t>
  </si>
  <si>
    <t xml:space="preserve">11 </t>
  </si>
  <si>
    <t>13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</si>
  <si>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</si>
  <si>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</si>
  <si>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</si>
  <si>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</si>
  <si>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</si>
  <si>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</si>
  <si>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</si>
  <si>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</si>
  <si>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</si>
  <si>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</si>
  <si>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</si>
  <si>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</si>
  <si>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</si>
  <si>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</si>
  <si>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</si>
  <si>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</si>
  <si>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</si>
  <si>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</si>
  <si>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</si>
  <si>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</si>
  <si>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</si>
  <si>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</si>
  <si>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</si>
  <si>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</si>
  <si>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</si>
  <si>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</si>
  <si>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</si>
  <si>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</si>
  <si>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</si>
  <si>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</si>
  <si>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</si>
  <si>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</si>
  <si>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</si>
  <si>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</si>
  <si>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Налог с продаж</t>
  </si>
  <si>
    <t>Налог, взимаемый в виде стоимости патента в связи с применением упрощенной системы налогообложения (за налоговые периоды  с 1 января 2011 года по 1 января 2013 года)</t>
  </si>
  <si>
    <t>Налог на рекламу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</si>
  <si>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</si>
  <si>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Лицензионный сбор за право торговли спиртными напитками</t>
  </si>
  <si>
    <t>Прочие местные налоги и сборы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</si>
  <si>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</si>
  <si>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муниципальных районов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</si>
  <si>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</si>
  <si>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муниципальных районов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</si>
  <si>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</si>
  <si>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</si>
  <si>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муниципальных районов за выполнение определенных функций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</si>
  <si>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</si>
  <si>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</si>
  <si>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</si>
  <si>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</si>
  <si>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</si>
  <si>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</si>
  <si>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</si>
  <si>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</si>
  <si>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</si>
  <si>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</si>
  <si>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</si>
  <si>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муниципальных районов</t>
  </si>
  <si>
    <t>Невыясненные поступления, зачисляемые в бюджеты поселений</t>
  </si>
  <si>
    <t>Прочие неналоговые доходы бюджетов муниципальных районов</t>
  </si>
  <si>
    <t>Прочие неналоговые доходы бюджетов поселений</t>
  </si>
  <si>
    <t>Объем привлечения</t>
  </si>
  <si>
    <t>в том числе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</si>
  <si>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</si>
  <si>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</si>
  <si>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I</t>
  </si>
  <si>
    <t>ВИДЫ ЗАИМСТВОВАНИЙ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</si>
  <si>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</si>
  <si>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</si>
  <si>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</si>
  <si>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</si>
  <si>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</si>
  <si>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</si>
  <si>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</si>
  <si>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</si>
  <si>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</si>
  <si>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</si>
  <si>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</si>
  <si>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</si>
  <si>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</si>
  <si>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</si>
  <si>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</si>
  <si>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</si>
  <si>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</si>
  <si>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</si>
  <si>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</si>
  <si>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</si>
  <si>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</si>
  <si>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</si>
  <si>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</si>
  <si>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</si>
  <si>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</si>
  <si>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</si>
  <si>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</si>
  <si>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</si>
  <si>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</si>
  <si>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</si>
  <si>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Приложение 1</t>
  </si>
  <si>
    <t>926</t>
  </si>
  <si>
    <t>Национальная оборона</t>
  </si>
  <si>
    <t>Подпрограмма "Повышения эффективности межбюджетных отношений"</t>
  </si>
  <si>
    <t>51180</t>
  </si>
  <si>
    <t>Основное мероприятие "Ремонт и содержание дорог в границах поселения, поддержание дорожного полотна в работоспособном состоянии"</t>
  </si>
  <si>
    <t>43010</t>
  </si>
  <si>
    <t>Уличное освещение</t>
  </si>
  <si>
    <t>43040</t>
  </si>
  <si>
    <t>Прочие мероприятия по благоустройству</t>
  </si>
  <si>
    <t>Дорожное хозяйство</t>
  </si>
  <si>
    <t xml:space="preserve">  2 02 30000 00 0000 150</t>
  </si>
  <si>
    <t xml:space="preserve">  Субвенции бюджетам бюджетной системы Российской Федерации</t>
  </si>
  <si>
    <t xml:space="preserve">  2 02 30024 00 0000 150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</si>
  <si>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</si>
  <si>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2 02 30024 10 0000 150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</si>
  <si>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</si>
  <si>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2 02 35118  00 0000 150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</si>
  <si>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</si>
  <si>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2 02 35118 10 0000 150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</si>
  <si>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</si>
  <si>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2 02 40000 00 0000 150</t>
  </si>
  <si>
    <t>2 02 40014 00 0000 150</t>
  </si>
  <si>
    <t>2 02 40014 10 0000 150</t>
  </si>
  <si>
    <t>65</t>
  </si>
  <si>
    <t>Приложение 7</t>
  </si>
  <si>
    <t>99</t>
  </si>
  <si>
    <t>41990</t>
  </si>
  <si>
    <t>Условно утвержденные расходы</t>
  </si>
  <si>
    <t>Увеличение прочих остатков денежных средств бюджетов сельских поселений</t>
  </si>
  <si>
    <t>000 01 05 02 01 10 0000 510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</si>
  <si>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</si>
  <si>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</si>
  <si>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</si>
  <si>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</si>
  <si>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Ромодановского сельского поселения Ромодановского муниципального района Республики Мордовия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</si>
  <si>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</si>
  <si>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</si>
  <si>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</si>
  <si>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Итого источников внутреннего финансирования дефицита бюджета  Ромодановского сельского поселения Ромодановского муниципального района Республики Мордовия</t>
  </si>
  <si>
    <t>Объем средств, направляемых на погашение основной суммы долга</t>
  </si>
  <si>
    <t>НОРМАТИВЫ 
РАСПРЕДЕЛЕНИЯ ДОХОДОВ МЕЖДУ БЮДЖЕТОМ РОМОДАНОВСКОГО СЕЛЬСКОГО ПОСЕЛЕНИЯ РОМОДАНОВСКОГО МУНИЦИПАЛЬНОГО РАЙОНА РЕСПУБЛИКИ МОРДОВИЯ И БЮДЖЕТОМ РОМОДАНОВСКОГО МУНИЦИПАЛЬНОГО РАЙОНА РЕСПУБЛИКИ МОРДОВИЯ НА 2023 ГОД И НА ПЛАНОВЫЙ ПЕРИОД 2024 И 2025 ГОДОВ
 (в процентах от сумм, зачисляемых в консолидированный бюджет  
Ромодановского сельского поселения Ромодановского муниципального района Республики Мордовия)</t>
  </si>
  <si>
    <t xml:space="preserve">ОБЪЕМ 
БЕЗВОЗМЕЗДНЫХ ПОСТУПЛЕНИЙ В БЮДЖЕТ РОМОДАНОВСКОГО СЕЛЬСКОГО ПОСЕЛЕНИЯ РОМОДАНОВСКОГО МУНИЦИПАЛЬНОГО РАЙОНА  РЕСПУБЛИКИ МОРДОВИЯ НА 2023 ГОД И НА ПЛАНОВЫЙ ПЕРИОД 2024 И 2025 ГОДОВ
</t>
  </si>
  <si>
    <t>2025 год</t>
  </si>
  <si>
    <t>ВЕДОМСТВЕННАЯ СТРУКТУРА 
РАСХОДОВ БЮДЖЕТА РОМОДАНОВСКОГО СЕЛЬСКОГО ПОСЕЛЕНИЯ  РОМОДАНОВСКОГО МУНИЦИПАЛЬНОГО РАЙОНА РЕСПУБЛИКИ МОРДОВИЯ НА 2023 ГОД И НА ПЛАНОВЫЙ ПЕРИОД 2024 И 2025 ГОДОВ</t>
  </si>
  <si>
    <t>РАСПРЕДЕЛЕНИЕ 
БЮДЖЕТНЫХ АССИГНОВАНИЙ БЮДЖЕТА РОМОДАНОВСКОГО СЕЛЬСКОГО ПОСЕЛЕНИЯ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2023 ГОД И НА ПЛАНОВЫЙ ПЕРИОД
2024 И 2025 ГОДОВ</t>
  </si>
  <si>
    <t>РАСПРЕДЕЛЕНИЕ 
БЮДЖЕТНЫХ АССИГНОВАНИЙ БЮДЖЕТА РОМОДАНОВСКОГО СЕЛЬСКОГО ПОСЕЛЕНИЯ 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2023 ГОД И НА ПЛАНОВЫЙ ПЕРИОД 2024 И 2025 ГОДОВ</t>
  </si>
  <si>
    <t>ИСТОЧНИКИ 
ВНУТРЕННЕГО ФИНАНСИРОВАНИЯ ДЕФИЦИТА БЮДЖЕТА РОМОДАНОВСКОГО СЕЛЬСКОГО ПОСЕЛЕНИЯ  РОМОДАНОВСКОГО МУНИЦИПАЛЬНОГО РАЙОНА РЕСПУБЛИКИ МОРДОВИЯ НА 2023 ГОД И НА ПЛАНОВЫЙ ПЕРИОД 2024 и 2025 ГОДОВ</t>
  </si>
  <si>
    <t xml:space="preserve">ПРОГРАММА 
МУНИЦИПАЛЬНЫХ ВНУТРЕННИХ ЗАИМСТВОВАНИЙ РОМОДАНОВСКОГО СЕЛЬСКОГО ПОСЕЛЕНИЯ РОМОДАНОВСКОГО МУНИЦИПАЛЬНОГО РАЙОНА РЕСПУБЛИКИ МОРДОВИЯ НА 2023 ГОД И 
НА ПЛАНОВЫЙ ПЕРИОД 2024 И 2025 ГОДОВ </t>
  </si>
  <si>
    <t>Расходы в рамках обеспечения деятельности Администрации Ромодановского сельского поселения</t>
  </si>
  <si>
    <t>Непрограммные расходы главных распорядителей средств бюджета  Ромодановского сельского поселения 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</si>
  <si>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 Ромодановского сельского поселения Ромодановского муниципального района Республики Мордовия</t>
  </si>
  <si>
    <t>Государстваенная программа повышения эфективности управления государственными финансими в Республике Мордовия</t>
  </si>
  <si>
    <t>Осуществление государственных полномочий Российской Федерации по  первичному воинскому учету на территориях, где отсутствуют военные комиссариаты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</si>
  <si>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</si>
  <si>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Обеспечение деятельности   Администрации Ромодановского сельского поселения Ромодановского муниципального района Республики Мордовия</t>
  </si>
  <si>
    <t>Муниципальная программа «Комплексное развитие транспортной инфраструктуры Ромодановского сельского поселения Ромодановского муниципального района Республики Мордовия на 2018- 2027 годы"</t>
  </si>
  <si>
    <t>08</t>
  </si>
  <si>
    <t>Муниципальная программа «Комплексное развитие социальной инфраструктуры Ромодановского сельского поселения Ромодановского муниципального района Республики Мордовия на 2018- 2027 годы"</t>
  </si>
  <si>
    <t>Основное мероприятия "Освещение территории сельского поселения"</t>
  </si>
  <si>
    <t>Основное мероприятия "Благоустройство территории"</t>
  </si>
  <si>
    <t>Закупка товаров, работ и услуг для  обеспечения государственных (муниципальных) нужд</t>
  </si>
  <si>
    <t>Мобилизационная и вневойсковая подготовка</t>
  </si>
  <si>
    <t>Приложение 6</t>
  </si>
  <si>
    <t>Администрации Ромодановского сельского поселения Ромодановского муниципального района Республики Мордовия</t>
  </si>
  <si>
    <t>Основное мероприятие "Обеспечение и  осуществления органами местного самоуправления отдельных государственных полномочий"</t>
  </si>
  <si>
    <t>2 02 29999 00 0000 150</t>
  </si>
  <si>
    <t>2 02 29999 10 0000 150</t>
  </si>
  <si>
    <t>Прочие субсидии</t>
  </si>
  <si>
    <t>Прочие субсидии бюджетам сельских поселений</t>
  </si>
  <si>
    <t>2 02 20000 00 0000 150</t>
  </si>
  <si>
    <t xml:space="preserve">  Субсидии бюджетам бюджетной системы Российской Федерации (межбюджетные субсидии)</t>
  </si>
  <si>
    <t>к  решению Совета депутатов Ромодановского сельского поселения Ромодановского муниципального района Республики Мордовия "О бюджете Ромодановского сельского поселения Ромодановского муниципального района Республики Мордовия на 2023 год и на плановый период 2024 и 2025 годов"</t>
  </si>
  <si>
    <t xml:space="preserve">Приложение 2
к  решению  Совета депутатов Ромодановского сельского поселения
Ромодановского муниципального района  Республики Мордовия «О бюджете Ромодановского сельского поселения Ромодановского муниципального района  Республики Мордовия на 2023 год и на плановый период 2024 и 2025 годов»
</t>
  </si>
  <si>
    <t>44205</t>
  </si>
  <si>
    <t xml:space="preserve"> 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 </t>
  </si>
  <si>
    <t>41210</t>
  </si>
  <si>
    <t>Другие общегосударственные вопросы</t>
  </si>
  <si>
    <t>Мероприятия,связанные с муниципальным управлением</t>
  </si>
  <si>
    <t>S6140</t>
  </si>
  <si>
    <t>Коммунальное хозяйство</t>
  </si>
  <si>
    <t>Муниципальная программа "Энергосбережение и повышение энергетической эффетивности в Ромодановсом муниципальном районе"</t>
  </si>
  <si>
    <t>Основное мероприятие"Субсидирование оформления прав собственности на бесхозяйные объекты инженерной инфраструктуры"</t>
  </si>
  <si>
    <t>22</t>
  </si>
  <si>
    <t>L6310</t>
  </si>
  <si>
    <t>Другие вопросы в области жилищно-коммунального хозяйства</t>
  </si>
  <si>
    <t>Муниципальная программа Ромодановского сельского поселения «Комплексное развитие сельских территори»на 2020-2025 гг"</t>
  </si>
  <si>
    <t>Подпрограмма «Создание и развитие инфраструктуры на сельских территориях»</t>
  </si>
  <si>
    <r>
      <t xml:space="preserve">Основное мероприятие </t>
    </r>
    <r>
      <rPr>
        <b/>
        <sz val="11"/>
        <rFont val="Times New Roman"/>
        <family val="1"/>
        <charset val="204"/>
      </rPr>
      <t>«</t>
    </r>
    <r>
      <rPr>
        <sz val="11"/>
        <rFont val="Times New Roman"/>
        <family val="1"/>
        <charset val="204"/>
      </rPr>
      <t>Развитие инженерной инфраструктуры на сельских территориях»</t>
    </r>
  </si>
  <si>
    <t>Обустройство объектами инженерной инфраструктуры  и благоустройство площадок, расположенных на сельских территориях, под компактную жилищную застройку</t>
  </si>
  <si>
    <t>к  решеню Совета депутатов Ромодановского сельского поселения Ромодановского муниципального района Республики Мордовия "О бюджете Ромодановского сельского поселения Ромодановского муниципального района Республики Мордовия на 2023 год и на плановый период 2024 и 2025 годов"</t>
  </si>
  <si>
    <t xml:space="preserve">к   решению Совета депутатов Ромодановского сельского поселения Ромодановского муниципального района Республики Мордовия "О бюджете Ромодановского сельского поселения Ромодановского муниципального района Республики Мордовия на 2023 год и на  плановый период 2024 и 2025 годов"
</t>
  </si>
  <si>
    <t>Приложение 5 
к  решению  Совета депутатов Ромодановского сельского поселения
Ромодановского муниципального района Республики Мордовия «О бюджете Ромодановского сельского поселения Ромодановского муниципального района Республики Мордовия на 2023 год и на плановый период 2024 и 2025 годов»</t>
  </si>
  <si>
    <t>Приложение 4 
к   решению  Совета депутатов Ромодановского сельского поселения
Ромодановского муниципального района Республики Мордовия «О бюджете Ромодановского сельского поселения Ромодановского муниципального района Республики Мордовия на 2023 год и на плановый период 2024 и 2025 годов»</t>
  </si>
  <si>
    <t>Приложение 3 
к  решению  Совета депутатов Ромодановского сельского поселения
Ромодановского муниципального района Республики Мордовия «О бюджете Ромодановского сельского поселения Ромодановского муниципального района Республики Мордовия на 2023 год и на плановый период 2024 и 2025 годов»</t>
  </si>
  <si>
    <t>Оформление прав собственности на бесхозяйные объекты инженерной инфаструктуры</t>
  </si>
  <si>
    <t>Резервный фонд администрации Ромодановского сельского поселения  Ромодановского муниципального района Республики Мордовия</t>
  </si>
  <si>
    <t>Резервный фонд администрации Ромодановского сельского поселения  Ромодановского муниципального районаРеспублике Мордовия</t>
  </si>
</sst>
</file>

<file path=xl/styles.xml><?xml version="1.0" encoding="utf-8"?>
<styleSheet xmlns="http://schemas.openxmlformats.org/spreadsheetml/2006/main">
  <numFmts count="7">
    <numFmt numFmtId="43" formatCode="_-* #,##0.00\ _₽_-;\-* #,##0.00\ _₽_-;_-* &quot;-&quot;??\ _₽_-;_-@_-"/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_(* #,##0.00_);_(* \(#,##0.00\);_(* &quot;-&quot;??_);_(@_)"/>
    <numFmt numFmtId="169" formatCode="#,##0.0_ ;\-#,##0.0\ "/>
  </numFmts>
  <fonts count="52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2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sz val="8"/>
      <color rgb="FF000000"/>
      <name val="Arial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</fills>
  <borders count="6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rgb="FF000000"/>
      </bottom>
      <diagonal/>
    </border>
  </borders>
  <cellStyleXfs count="305">
    <xf numFmtId="164" fontId="0" fillId="0" borderId="0">
      <alignment vertical="top" wrapText="1"/>
    </xf>
    <xf numFmtId="0" fontId="14" fillId="0" borderId="0"/>
    <xf numFmtId="0" fontId="12" fillId="0" borderId="0"/>
    <xf numFmtId="0" fontId="21" fillId="0" borderId="0"/>
    <xf numFmtId="0" fontId="22" fillId="0" borderId="0"/>
    <xf numFmtId="0" fontId="6" fillId="0" borderId="0"/>
    <xf numFmtId="0" fontId="5" fillId="0" borderId="0"/>
    <xf numFmtId="0" fontId="25" fillId="0" borderId="0"/>
    <xf numFmtId="0" fontId="26" fillId="0" borderId="0"/>
    <xf numFmtId="0" fontId="27" fillId="0" borderId="0"/>
    <xf numFmtId="0" fontId="21" fillId="0" borderId="0">
      <alignment horizontal="left"/>
    </xf>
    <xf numFmtId="0" fontId="21" fillId="0" borderId="0">
      <alignment horizontal="left"/>
    </xf>
    <xf numFmtId="0" fontId="28" fillId="0" borderId="0"/>
    <xf numFmtId="0" fontId="22" fillId="0" borderId="0"/>
    <xf numFmtId="0" fontId="22" fillId="0" borderId="0"/>
    <xf numFmtId="0" fontId="21" fillId="0" borderId="0">
      <alignment horizontal="left"/>
    </xf>
    <xf numFmtId="4" fontId="29" fillId="0" borderId="13">
      <alignment horizontal="right"/>
    </xf>
    <xf numFmtId="4" fontId="29" fillId="0" borderId="14">
      <alignment horizontal="right"/>
    </xf>
    <xf numFmtId="49" fontId="29" fillId="0" borderId="0">
      <alignment horizontal="right"/>
    </xf>
    <xf numFmtId="0" fontId="29" fillId="0" borderId="15">
      <alignment horizontal="left" wrapText="1"/>
    </xf>
    <xf numFmtId="0" fontId="29" fillId="0" borderId="16">
      <alignment horizontal="left" wrapText="1" indent="1"/>
    </xf>
    <xf numFmtId="0" fontId="30" fillId="0" borderId="17">
      <alignment horizontal="left" wrapText="1"/>
    </xf>
    <xf numFmtId="0" fontId="29" fillId="3" borderId="0"/>
    <xf numFmtId="0" fontId="29" fillId="0" borderId="4"/>
    <xf numFmtId="0" fontId="29" fillId="0" borderId="0">
      <alignment horizontal="center"/>
    </xf>
    <xf numFmtId="0" fontId="22" fillId="0" borderId="4"/>
    <xf numFmtId="4" fontId="29" fillId="0" borderId="18">
      <alignment horizontal="right"/>
    </xf>
    <xf numFmtId="49" fontId="29" fillId="0" borderId="17">
      <alignment horizontal="center"/>
    </xf>
    <xf numFmtId="4" fontId="29" fillId="0" borderId="19">
      <alignment horizontal="right"/>
    </xf>
    <xf numFmtId="0" fontId="30" fillId="0" borderId="0">
      <alignment horizontal="center"/>
    </xf>
    <xf numFmtId="0" fontId="30" fillId="0" borderId="4"/>
    <xf numFmtId="0" fontId="29" fillId="0" borderId="20">
      <alignment horizontal="left" wrapText="1"/>
    </xf>
    <xf numFmtId="0" fontId="29" fillId="0" borderId="21">
      <alignment horizontal="left" wrapText="1" indent="1"/>
    </xf>
    <xf numFmtId="0" fontId="29" fillId="0" borderId="20">
      <alignment horizontal="left" wrapText="1" indent="2"/>
    </xf>
    <xf numFmtId="0" fontId="29" fillId="0" borderId="15">
      <alignment horizontal="left" wrapText="1" indent="2"/>
    </xf>
    <xf numFmtId="0" fontId="29" fillId="0" borderId="0">
      <alignment horizontal="center" wrapText="1"/>
    </xf>
    <xf numFmtId="49" fontId="29" fillId="0" borderId="4">
      <alignment horizontal="left"/>
    </xf>
    <xf numFmtId="49" fontId="29" fillId="0" borderId="22">
      <alignment horizontal="center" wrapText="1"/>
    </xf>
    <xf numFmtId="49" fontId="29" fillId="0" borderId="22">
      <alignment horizontal="left" wrapText="1"/>
    </xf>
    <xf numFmtId="49" fontId="29" fillId="0" borderId="22">
      <alignment horizontal="center" shrinkToFit="1"/>
    </xf>
    <xf numFmtId="49" fontId="29" fillId="0" borderId="13">
      <alignment horizontal="center" shrinkToFit="1"/>
    </xf>
    <xf numFmtId="0" fontId="29" fillId="0" borderId="16">
      <alignment horizontal="left" wrapText="1"/>
    </xf>
    <xf numFmtId="0" fontId="29" fillId="0" borderId="15">
      <alignment horizontal="left" wrapText="1" indent="1"/>
    </xf>
    <xf numFmtId="0" fontId="29" fillId="0" borderId="16">
      <alignment horizontal="left" wrapText="1" indent="2"/>
    </xf>
    <xf numFmtId="0" fontId="22" fillId="0" borderId="23"/>
    <xf numFmtId="0" fontId="22" fillId="0" borderId="24"/>
    <xf numFmtId="49" fontId="29" fillId="0" borderId="18">
      <alignment horizontal="center"/>
    </xf>
    <xf numFmtId="0" fontId="30" fillId="0" borderId="3">
      <alignment horizontal="center" vertical="center" textRotation="90" wrapText="1"/>
    </xf>
    <xf numFmtId="0" fontId="30" fillId="0" borderId="24">
      <alignment horizontal="center" vertical="center" textRotation="90" wrapText="1"/>
    </xf>
    <xf numFmtId="0" fontId="29" fillId="0" borderId="0">
      <alignment vertical="center"/>
    </xf>
    <xf numFmtId="0" fontId="30" fillId="0" borderId="0">
      <alignment horizontal="center" vertical="center" textRotation="90" wrapText="1"/>
    </xf>
    <xf numFmtId="0" fontId="30" fillId="0" borderId="25">
      <alignment horizontal="center" vertical="center" textRotation="90" wrapText="1"/>
    </xf>
    <xf numFmtId="0" fontId="30" fillId="0" borderId="0">
      <alignment horizontal="center" vertical="center" textRotation="90"/>
    </xf>
    <xf numFmtId="0" fontId="30" fillId="0" borderId="25">
      <alignment horizontal="center" vertical="center" textRotation="90"/>
    </xf>
    <xf numFmtId="0" fontId="30" fillId="0" borderId="1">
      <alignment horizontal="center" vertical="center" textRotation="90"/>
    </xf>
    <xf numFmtId="0" fontId="13" fillId="0" borderId="4">
      <alignment wrapText="1"/>
    </xf>
    <xf numFmtId="0" fontId="13" fillId="0" borderId="1">
      <alignment wrapText="1"/>
    </xf>
    <xf numFmtId="0" fontId="13" fillId="0" borderId="24">
      <alignment wrapText="1"/>
    </xf>
    <xf numFmtId="0" fontId="29" fillId="0" borderId="1">
      <alignment horizontal="center" vertical="top" wrapText="1"/>
    </xf>
    <xf numFmtId="0" fontId="30" fillId="0" borderId="26"/>
    <xf numFmtId="49" fontId="31" fillId="0" borderId="27">
      <alignment horizontal="left" vertical="center" wrapText="1"/>
    </xf>
    <xf numFmtId="49" fontId="29" fillId="0" borderId="16">
      <alignment horizontal="left" vertical="center" wrapText="1" indent="2"/>
    </xf>
    <xf numFmtId="49" fontId="29" fillId="0" borderId="15">
      <alignment horizontal="left" vertical="center" wrapText="1" indent="3"/>
    </xf>
    <xf numFmtId="49" fontId="29" fillId="0" borderId="27">
      <alignment horizontal="left" vertical="center" wrapText="1" indent="3"/>
    </xf>
    <xf numFmtId="49" fontId="29" fillId="0" borderId="28">
      <alignment horizontal="left" vertical="center" wrapText="1" indent="3"/>
    </xf>
    <xf numFmtId="0" fontId="31" fillId="0" borderId="26">
      <alignment horizontal="left" vertical="center" wrapText="1"/>
    </xf>
    <xf numFmtId="49" fontId="29" fillId="0" borderId="24">
      <alignment horizontal="left" vertical="center" wrapText="1" indent="3"/>
    </xf>
    <xf numFmtId="49" fontId="29" fillId="0" borderId="0">
      <alignment horizontal="left" vertical="center" wrapText="1" indent="3"/>
    </xf>
    <xf numFmtId="49" fontId="29" fillId="0" borderId="4">
      <alignment horizontal="left" vertical="center" wrapText="1" indent="3"/>
    </xf>
    <xf numFmtId="49" fontId="31" fillId="0" borderId="26">
      <alignment horizontal="left" vertical="center" wrapText="1"/>
    </xf>
    <xf numFmtId="0" fontId="29" fillId="0" borderId="27">
      <alignment horizontal="left" vertical="center" wrapText="1"/>
    </xf>
    <xf numFmtId="0" fontId="29" fillId="0" borderId="28">
      <alignment horizontal="left" vertical="center" wrapText="1"/>
    </xf>
    <xf numFmtId="49" fontId="31" fillId="0" borderId="29">
      <alignment horizontal="left" vertical="center" wrapText="1"/>
    </xf>
    <xf numFmtId="49" fontId="29" fillId="0" borderId="30">
      <alignment horizontal="left" vertical="center" wrapText="1"/>
    </xf>
    <xf numFmtId="49" fontId="29" fillId="0" borderId="31">
      <alignment horizontal="left" vertical="center" wrapText="1"/>
    </xf>
    <xf numFmtId="49" fontId="30" fillId="0" borderId="32">
      <alignment horizontal="center"/>
    </xf>
    <xf numFmtId="49" fontId="30" fillId="0" borderId="33">
      <alignment horizontal="center" vertical="center" wrapText="1"/>
    </xf>
    <xf numFmtId="49" fontId="29" fillId="0" borderId="34">
      <alignment horizontal="center" vertical="center" wrapText="1"/>
    </xf>
    <xf numFmtId="49" fontId="29" fillId="0" borderId="22">
      <alignment horizontal="center" vertical="center" wrapText="1"/>
    </xf>
    <xf numFmtId="49" fontId="29" fillId="0" borderId="33">
      <alignment horizontal="center" vertical="center" wrapText="1"/>
    </xf>
    <xf numFmtId="49" fontId="29" fillId="0" borderId="24">
      <alignment horizontal="center" vertical="center" wrapText="1"/>
    </xf>
    <xf numFmtId="49" fontId="29" fillId="0" borderId="0">
      <alignment horizontal="center" vertical="center" wrapText="1"/>
    </xf>
    <xf numFmtId="49" fontId="29" fillId="0" borderId="4">
      <alignment horizontal="center" vertical="center" wrapText="1"/>
    </xf>
    <xf numFmtId="49" fontId="30" fillId="0" borderId="32">
      <alignment horizontal="center" vertical="center" wrapText="1"/>
    </xf>
    <xf numFmtId="49" fontId="29" fillId="0" borderId="35">
      <alignment horizontal="center" vertical="center" wrapText="1"/>
    </xf>
    <xf numFmtId="0" fontId="22" fillId="0" borderId="36"/>
    <xf numFmtId="0" fontId="29" fillId="0" borderId="32">
      <alignment horizontal="center" vertical="center"/>
    </xf>
    <xf numFmtId="0" fontId="29" fillId="0" borderId="34">
      <alignment horizontal="center" vertical="center"/>
    </xf>
    <xf numFmtId="0" fontId="29" fillId="0" borderId="22">
      <alignment horizontal="center" vertical="center"/>
    </xf>
    <xf numFmtId="0" fontId="29" fillId="0" borderId="33">
      <alignment horizontal="center" vertical="center"/>
    </xf>
    <xf numFmtId="49" fontId="29" fillId="0" borderId="14">
      <alignment horizontal="center" vertical="center"/>
    </xf>
    <xf numFmtId="49" fontId="29" fillId="0" borderId="12">
      <alignment horizontal="center" vertical="center"/>
    </xf>
    <xf numFmtId="49" fontId="29" fillId="0" borderId="13">
      <alignment horizontal="center" vertical="center"/>
    </xf>
    <xf numFmtId="49" fontId="29" fillId="0" borderId="1">
      <alignment horizontal="center" vertical="center"/>
    </xf>
    <xf numFmtId="49" fontId="29" fillId="0" borderId="4">
      <alignment horizontal="center"/>
    </xf>
    <xf numFmtId="0" fontId="29" fillId="0" borderId="24">
      <alignment horizontal="center"/>
    </xf>
    <xf numFmtId="0" fontId="29" fillId="0" borderId="0">
      <alignment horizontal="center"/>
    </xf>
    <xf numFmtId="49" fontId="29" fillId="0" borderId="4"/>
    <xf numFmtId="0" fontId="29" fillId="0" borderId="1">
      <alignment horizontal="center" vertical="top"/>
    </xf>
    <xf numFmtId="49" fontId="29" fillId="0" borderId="1">
      <alignment horizontal="center" vertical="top" wrapText="1"/>
    </xf>
    <xf numFmtId="0" fontId="29" fillId="0" borderId="12"/>
    <xf numFmtId="4" fontId="29" fillId="0" borderId="24">
      <alignment horizontal="right"/>
    </xf>
    <xf numFmtId="4" fontId="29" fillId="0" borderId="0">
      <alignment horizontal="right" shrinkToFit="1"/>
    </xf>
    <xf numFmtId="4" fontId="29" fillId="0" borderId="4">
      <alignment horizontal="right"/>
    </xf>
    <xf numFmtId="4" fontId="29" fillId="0" borderId="37">
      <alignment horizontal="right"/>
    </xf>
    <xf numFmtId="0" fontId="29" fillId="0" borderId="24"/>
    <xf numFmtId="0" fontId="29" fillId="0" borderId="1">
      <alignment horizontal="center" vertical="top" wrapText="1"/>
    </xf>
    <xf numFmtId="0" fontId="29" fillId="0" borderId="4">
      <alignment horizontal="center"/>
    </xf>
    <xf numFmtId="49" fontId="29" fillId="0" borderId="24">
      <alignment horizontal="center"/>
    </xf>
    <xf numFmtId="49" fontId="29" fillId="0" borderId="0">
      <alignment horizontal="left"/>
    </xf>
    <xf numFmtId="4" fontId="29" fillId="0" borderId="12">
      <alignment horizontal="right"/>
    </xf>
    <xf numFmtId="0" fontId="29" fillId="0" borderId="1">
      <alignment horizontal="center" vertical="top"/>
    </xf>
    <xf numFmtId="4" fontId="29" fillId="0" borderId="38">
      <alignment horizontal="right"/>
    </xf>
    <xf numFmtId="0" fontId="29" fillId="0" borderId="38"/>
    <xf numFmtId="4" fontId="29" fillId="0" borderId="39">
      <alignment horizontal="right"/>
    </xf>
    <xf numFmtId="0" fontId="22" fillId="4" borderId="0"/>
    <xf numFmtId="0" fontId="30" fillId="0" borderId="0"/>
    <xf numFmtId="0" fontId="32" fillId="0" borderId="0"/>
    <xf numFmtId="0" fontId="29" fillId="0" borderId="0">
      <alignment horizontal="left"/>
    </xf>
    <xf numFmtId="0" fontId="29" fillId="0" borderId="0"/>
    <xf numFmtId="0" fontId="33" fillId="0" borderId="0"/>
    <xf numFmtId="0" fontId="22" fillId="0" borderId="0"/>
    <xf numFmtId="0" fontId="22" fillId="4" borderId="4"/>
    <xf numFmtId="49" fontId="29" fillId="0" borderId="1">
      <alignment horizontal="center" vertical="center" wrapText="1"/>
    </xf>
    <xf numFmtId="49" fontId="29" fillId="0" borderId="1">
      <alignment horizontal="center" vertical="center" wrapText="1"/>
    </xf>
    <xf numFmtId="0" fontId="22" fillId="4" borderId="2"/>
    <xf numFmtId="0" fontId="29" fillId="0" borderId="40">
      <alignment horizontal="left" wrapText="1"/>
    </xf>
    <xf numFmtId="0" fontId="29" fillId="0" borderId="20">
      <alignment horizontal="left" wrapText="1" indent="1"/>
    </xf>
    <xf numFmtId="0" fontId="29" fillId="0" borderId="26">
      <alignment horizontal="left" wrapText="1" indent="2"/>
    </xf>
    <xf numFmtId="0" fontId="22" fillId="4" borderId="41"/>
    <xf numFmtId="0" fontId="34" fillId="0" borderId="0">
      <alignment horizontal="center" wrapText="1"/>
    </xf>
    <xf numFmtId="0" fontId="35" fillId="0" borderId="0">
      <alignment horizontal="center" vertical="top"/>
    </xf>
    <xf numFmtId="0" fontId="29" fillId="0" borderId="4">
      <alignment wrapText="1"/>
    </xf>
    <xf numFmtId="0" fontId="29" fillId="0" borderId="2">
      <alignment wrapText="1"/>
    </xf>
    <xf numFmtId="0" fontId="29" fillId="0" borderId="24">
      <alignment horizontal="left"/>
    </xf>
    <xf numFmtId="0" fontId="22" fillId="4" borderId="42"/>
    <xf numFmtId="49" fontId="29" fillId="0" borderId="32">
      <alignment horizontal="center" wrapText="1"/>
    </xf>
    <xf numFmtId="49" fontId="29" fillId="0" borderId="34">
      <alignment horizontal="center" wrapText="1"/>
    </xf>
    <xf numFmtId="49" fontId="29" fillId="0" borderId="33">
      <alignment horizontal="center"/>
    </xf>
    <xf numFmtId="0" fontId="22" fillId="4" borderId="24"/>
    <xf numFmtId="0" fontId="22" fillId="4" borderId="43"/>
    <xf numFmtId="0" fontId="29" fillId="0" borderId="36"/>
    <xf numFmtId="0" fontId="29" fillId="0" borderId="0">
      <alignment horizontal="left"/>
    </xf>
    <xf numFmtId="49" fontId="29" fillId="0" borderId="24"/>
    <xf numFmtId="49" fontId="29" fillId="0" borderId="0"/>
    <xf numFmtId="49" fontId="29" fillId="0" borderId="14">
      <alignment horizontal="center"/>
    </xf>
    <xf numFmtId="49" fontId="29" fillId="0" borderId="12">
      <alignment horizontal="center"/>
    </xf>
    <xf numFmtId="49" fontId="29" fillId="0" borderId="1">
      <alignment horizontal="center"/>
    </xf>
    <xf numFmtId="49" fontId="29" fillId="0" borderId="1">
      <alignment horizontal="center" vertical="center" wrapText="1"/>
    </xf>
    <xf numFmtId="49" fontId="29" fillId="0" borderId="37">
      <alignment horizontal="center" vertical="center" wrapText="1"/>
    </xf>
    <xf numFmtId="0" fontId="22" fillId="4" borderId="44"/>
    <xf numFmtId="4" fontId="29" fillId="0" borderId="1">
      <alignment horizontal="right"/>
    </xf>
    <xf numFmtId="0" fontId="29" fillId="3" borderId="36"/>
    <xf numFmtId="0" fontId="34" fillId="0" borderId="0">
      <alignment horizontal="center" wrapText="1"/>
    </xf>
    <xf numFmtId="0" fontId="36" fillId="0" borderId="25"/>
    <xf numFmtId="49" fontId="37" fillId="0" borderId="45">
      <alignment horizontal="right"/>
    </xf>
    <xf numFmtId="0" fontId="29" fillId="0" borderId="45">
      <alignment horizontal="right"/>
    </xf>
    <xf numFmtId="0" fontId="36" fillId="0" borderId="4"/>
    <xf numFmtId="0" fontId="29" fillId="0" borderId="37">
      <alignment horizontal="center"/>
    </xf>
    <xf numFmtId="49" fontId="22" fillId="0" borderId="46">
      <alignment horizontal="center"/>
    </xf>
    <xf numFmtId="14" fontId="29" fillId="0" borderId="47">
      <alignment horizontal="center"/>
    </xf>
    <xf numFmtId="0" fontId="29" fillId="0" borderId="48">
      <alignment horizontal="center"/>
    </xf>
    <xf numFmtId="49" fontId="29" fillId="0" borderId="49">
      <alignment horizontal="center"/>
    </xf>
    <xf numFmtId="49" fontId="29" fillId="0" borderId="47">
      <alignment horizontal="center"/>
    </xf>
    <xf numFmtId="0" fontId="29" fillId="0" borderId="47">
      <alignment horizontal="center"/>
    </xf>
    <xf numFmtId="49" fontId="29" fillId="0" borderId="50">
      <alignment horizontal="center"/>
    </xf>
    <xf numFmtId="0" fontId="33" fillId="0" borderId="36"/>
    <xf numFmtId="0" fontId="36" fillId="0" borderId="0"/>
    <xf numFmtId="0" fontId="22" fillId="0" borderId="51"/>
    <xf numFmtId="0" fontId="22" fillId="0" borderId="52"/>
    <xf numFmtId="0" fontId="29" fillId="0" borderId="17">
      <alignment horizontal="left" wrapText="1"/>
    </xf>
    <xf numFmtId="49" fontId="29" fillId="0" borderId="38">
      <alignment horizontal="center"/>
    </xf>
    <xf numFmtId="0" fontId="34" fillId="0" borderId="0">
      <alignment horizontal="left" wrapText="1"/>
    </xf>
    <xf numFmtId="49" fontId="22" fillId="0" borderId="0"/>
    <xf numFmtId="0" fontId="29" fillId="0" borderId="0">
      <alignment horizontal="right"/>
    </xf>
    <xf numFmtId="49" fontId="29" fillId="0" borderId="0">
      <alignment horizontal="right"/>
    </xf>
    <xf numFmtId="4" fontId="29" fillId="0" borderId="17">
      <alignment horizontal="right"/>
    </xf>
    <xf numFmtId="0" fontId="29" fillId="0" borderId="0">
      <alignment horizontal="left" wrapText="1"/>
    </xf>
    <xf numFmtId="0" fontId="29" fillId="0" borderId="4">
      <alignment horizontal="left"/>
    </xf>
    <xf numFmtId="0" fontId="29" fillId="0" borderId="21">
      <alignment horizontal="left" wrapText="1"/>
    </xf>
    <xf numFmtId="0" fontId="29" fillId="0" borderId="2"/>
    <xf numFmtId="0" fontId="30" fillId="0" borderId="53">
      <alignment horizontal="left" wrapText="1"/>
    </xf>
    <xf numFmtId="0" fontId="29" fillId="0" borderId="18">
      <alignment horizontal="left" wrapText="1" indent="2"/>
    </xf>
    <xf numFmtId="49" fontId="29" fillId="0" borderId="0">
      <alignment horizontal="center" wrapText="1"/>
    </xf>
    <xf numFmtId="49" fontId="29" fillId="0" borderId="33">
      <alignment horizontal="center" wrapText="1"/>
    </xf>
    <xf numFmtId="0" fontId="29" fillId="0" borderId="54"/>
    <xf numFmtId="0" fontId="29" fillId="0" borderId="55">
      <alignment horizontal="center" wrapText="1"/>
    </xf>
    <xf numFmtId="0" fontId="22" fillId="4" borderId="36"/>
    <xf numFmtId="49" fontId="29" fillId="0" borderId="22">
      <alignment horizontal="center"/>
    </xf>
    <xf numFmtId="49" fontId="29" fillId="0" borderId="0">
      <alignment horizontal="center"/>
    </xf>
    <xf numFmtId="49" fontId="29" fillId="0" borderId="13">
      <alignment horizontal="center" wrapText="1"/>
    </xf>
    <xf numFmtId="49" fontId="29" fillId="0" borderId="56">
      <alignment horizontal="center" wrapText="1"/>
    </xf>
    <xf numFmtId="49" fontId="29" fillId="0" borderId="13">
      <alignment horizontal="center"/>
    </xf>
    <xf numFmtId="49" fontId="29" fillId="0" borderId="4"/>
    <xf numFmtId="0" fontId="27" fillId="0" borderId="0"/>
    <xf numFmtId="168" fontId="22" fillId="0" borderId="0" applyFont="0" applyFill="0" applyBorder="0" applyAlignment="0" applyProtection="0"/>
    <xf numFmtId="0" fontId="22" fillId="0" borderId="0"/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0" fontId="22" fillId="0" borderId="0"/>
    <xf numFmtId="0" fontId="22" fillId="0" borderId="0"/>
    <xf numFmtId="164" fontId="11" fillId="0" borderId="0">
      <alignment vertical="top" wrapText="1"/>
    </xf>
    <xf numFmtId="0" fontId="22" fillId="0" borderId="0"/>
    <xf numFmtId="0" fontId="22" fillId="0" borderId="0"/>
    <xf numFmtId="164" fontId="11" fillId="0" borderId="0">
      <alignment vertical="top" wrapText="1"/>
    </xf>
    <xf numFmtId="164" fontId="11" fillId="0" borderId="0">
      <alignment vertical="top" wrapText="1"/>
    </xf>
    <xf numFmtId="0" fontId="22" fillId="0" borderId="0"/>
    <xf numFmtId="0" fontId="22" fillId="0" borderId="0"/>
    <xf numFmtId="164" fontId="11" fillId="0" borderId="0">
      <alignment vertical="top" wrapText="1"/>
    </xf>
    <xf numFmtId="0" fontId="22" fillId="0" borderId="0"/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164" fontId="11" fillId="0" borderId="0">
      <alignment vertical="top" wrapText="1"/>
    </xf>
    <xf numFmtId="0" fontId="22" fillId="0" borderId="0"/>
    <xf numFmtId="0" fontId="22" fillId="0" borderId="0"/>
    <xf numFmtId="164" fontId="11" fillId="0" borderId="0">
      <alignment vertical="top" wrapText="1"/>
    </xf>
    <xf numFmtId="0" fontId="22" fillId="0" borderId="0"/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164" fontId="11" fillId="0" borderId="0">
      <alignment vertical="top" wrapText="1"/>
    </xf>
    <xf numFmtId="0" fontId="22" fillId="0" borderId="0"/>
    <xf numFmtId="0" fontId="22" fillId="0" borderId="0"/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164" fontId="11" fillId="0" borderId="0">
      <alignment vertical="top" wrapText="1"/>
    </xf>
    <xf numFmtId="0" fontId="22" fillId="0" borderId="0"/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4" fillId="0" borderId="0"/>
    <xf numFmtId="164" fontId="11" fillId="0" borderId="0">
      <alignment vertical="top" wrapText="1"/>
    </xf>
    <xf numFmtId="43" fontId="11" fillId="0" borderId="0" applyFont="0" applyFill="0" applyBorder="0" applyAlignment="0" applyProtection="0"/>
    <xf numFmtId="0" fontId="4" fillId="0" borderId="0"/>
    <xf numFmtId="0" fontId="4" fillId="0" borderId="0"/>
    <xf numFmtId="0" fontId="22" fillId="0" borderId="0"/>
    <xf numFmtId="49" fontId="51" fillId="0" borderId="12">
      <alignment horizontal="center"/>
    </xf>
    <xf numFmtId="0" fontId="51" fillId="0" borderId="17">
      <alignment horizontal="left" wrapText="1" indent="2"/>
    </xf>
  </cellStyleXfs>
  <cellXfs count="252">
    <xf numFmtId="16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8" fillId="0" borderId="0" xfId="0" applyNumberFormat="1" applyFont="1" applyFill="1" applyAlignment="1">
      <alignment horizontal="center" vertical="top" wrapText="1"/>
    </xf>
    <xf numFmtId="0" fontId="8" fillId="0" borderId="1" xfId="0" applyNumberFormat="1" applyFont="1" applyFill="1" applyBorder="1" applyAlignment="1">
      <alignment horizontal="center" wrapText="1"/>
    </xf>
    <xf numFmtId="0" fontId="10" fillId="0" borderId="1" xfId="0" applyNumberFormat="1" applyFont="1" applyFill="1" applyBorder="1" applyAlignment="1">
      <alignment horizontal="left" wrapText="1"/>
    </xf>
    <xf numFmtId="164" fontId="13" fillId="0" borderId="0" xfId="0" applyFont="1" applyFill="1" applyAlignment="1"/>
    <xf numFmtId="164" fontId="15" fillId="0" borderId="0" xfId="0" applyFont="1" applyFill="1" applyAlignment="1">
      <alignment horizontal="left"/>
    </xf>
    <xf numFmtId="165" fontId="15" fillId="0" borderId="0" xfId="0" applyNumberFormat="1" applyFont="1" applyFill="1" applyAlignment="1"/>
    <xf numFmtId="166" fontId="15" fillId="0" borderId="0" xfId="0" applyNumberFormat="1" applyFont="1" applyFill="1" applyAlignment="1"/>
    <xf numFmtId="164" fontId="15" fillId="0" borderId="0" xfId="0" applyFont="1" applyFill="1" applyAlignment="1"/>
    <xf numFmtId="164" fontId="16" fillId="0" borderId="0" xfId="0" applyFont="1" applyFill="1" applyAlignment="1">
      <alignment horizontal="left" wrapText="1"/>
    </xf>
    <xf numFmtId="164" fontId="16" fillId="0" borderId="0" xfId="0" applyFont="1" applyFill="1" applyAlignment="1">
      <alignment horizontal="center"/>
    </xf>
    <xf numFmtId="165" fontId="15" fillId="0" borderId="0" xfId="0" applyNumberFormat="1" applyFont="1" applyFill="1" applyAlignment="1">
      <alignment horizontal="right"/>
    </xf>
    <xf numFmtId="165" fontId="15" fillId="0" borderId="0" xfId="0" applyNumberFormat="1" applyFont="1" applyFill="1" applyBorder="1" applyAlignment="1"/>
    <xf numFmtId="166" fontId="15" fillId="0" borderId="0" xfId="0" applyNumberFormat="1" applyFont="1" applyFill="1" applyBorder="1" applyAlignment="1"/>
    <xf numFmtId="164" fontId="15" fillId="0" borderId="0" xfId="0" applyFont="1" applyFill="1" applyBorder="1" applyAlignment="1"/>
    <xf numFmtId="165" fontId="15" fillId="2" borderId="0" xfId="0" applyNumberFormat="1" applyFont="1" applyFill="1" applyAlignment="1"/>
    <xf numFmtId="166" fontId="15" fillId="2" borderId="0" xfId="0" applyNumberFormat="1" applyFont="1" applyFill="1" applyBorder="1" applyAlignment="1"/>
    <xf numFmtId="164" fontId="15" fillId="2" borderId="0" xfId="0" applyFont="1" applyFill="1" applyAlignment="1"/>
    <xf numFmtId="0" fontId="8" fillId="0" borderId="1" xfId="0" applyNumberFormat="1" applyFont="1" applyFill="1" applyBorder="1" applyAlignment="1">
      <alignment horizontal="center" wrapText="1"/>
    </xf>
    <xf numFmtId="1" fontId="17" fillId="2" borderId="5" xfId="4" applyNumberFormat="1" applyFont="1" applyFill="1" applyBorder="1" applyAlignment="1">
      <alignment horizontal="left" vertical="top" wrapText="1"/>
    </xf>
    <xf numFmtId="49" fontId="17" fillId="2" borderId="5" xfId="4" applyNumberFormat="1" applyFont="1" applyFill="1" applyBorder="1" applyAlignment="1">
      <alignment horizontal="center"/>
    </xf>
    <xf numFmtId="1" fontId="20" fillId="2" borderId="5" xfId="4" applyNumberFormat="1" applyFont="1" applyFill="1" applyBorder="1" applyAlignment="1">
      <alignment horizontal="left" vertical="top" wrapText="1"/>
    </xf>
    <xf numFmtId="49" fontId="20" fillId="2" borderId="5" xfId="4" applyNumberFormat="1" applyFont="1" applyFill="1" applyBorder="1" applyAlignment="1">
      <alignment horizontal="left"/>
    </xf>
    <xf numFmtId="49" fontId="13" fillId="2" borderId="5" xfId="4" applyNumberFormat="1" applyFont="1" applyFill="1" applyBorder="1" applyAlignment="1">
      <alignment horizontal="left"/>
    </xf>
    <xf numFmtId="1" fontId="13" fillId="2" borderId="5" xfId="4" applyNumberFormat="1" applyFont="1" applyFill="1" applyBorder="1" applyAlignment="1">
      <alignment horizontal="left" vertical="top" wrapText="1"/>
    </xf>
    <xf numFmtId="49" fontId="13" fillId="2" borderId="5" xfId="4" applyNumberFormat="1" applyFont="1" applyFill="1" applyBorder="1" applyAlignment="1">
      <alignment horizontal="left" wrapText="1"/>
    </xf>
    <xf numFmtId="0" fontId="13" fillId="2" borderId="0" xfId="5" applyFont="1" applyFill="1" applyAlignment="1">
      <alignment horizontal="left" vertical="top" wrapText="1"/>
    </xf>
    <xf numFmtId="0" fontId="13" fillId="2" borderId="5" xfId="4" applyFont="1" applyFill="1" applyBorder="1" applyAlignment="1">
      <alignment horizontal="left" vertical="top" wrapText="1"/>
    </xf>
    <xf numFmtId="0" fontId="23" fillId="2" borderId="5" xfId="4" applyFont="1" applyFill="1" applyBorder="1" applyAlignment="1">
      <alignment horizontal="left" vertical="top" wrapText="1"/>
    </xf>
    <xf numFmtId="0" fontId="13" fillId="2" borderId="5" xfId="4" applyFont="1" applyFill="1" applyBorder="1" applyAlignment="1">
      <alignment horizontal="left" wrapText="1"/>
    </xf>
    <xf numFmtId="49" fontId="20" fillId="2" borderId="5" xfId="4" applyNumberFormat="1" applyFont="1" applyFill="1" applyBorder="1" applyAlignment="1">
      <alignment horizontal="center"/>
    </xf>
    <xf numFmtId="165" fontId="20" fillId="2" borderId="5" xfId="4" applyNumberFormat="1" applyFont="1" applyFill="1" applyBorder="1" applyAlignment="1">
      <alignment horizontal="center"/>
    </xf>
    <xf numFmtId="49" fontId="13" fillId="2" borderId="5" xfId="4" applyNumberFormat="1" applyFont="1" applyFill="1" applyBorder="1" applyAlignment="1"/>
    <xf numFmtId="165" fontId="13" fillId="2" borderId="5" xfId="4" applyNumberFormat="1" applyFont="1" applyFill="1" applyBorder="1" applyAlignment="1">
      <alignment horizontal="center"/>
    </xf>
    <xf numFmtId="167" fontId="13" fillId="2" borderId="5" xfId="4" applyNumberFormat="1" applyFont="1" applyFill="1" applyBorder="1" applyAlignment="1">
      <alignment horizontal="center"/>
    </xf>
    <xf numFmtId="49" fontId="10" fillId="0" borderId="1" xfId="0" applyNumberFormat="1" applyFont="1" applyFill="1" applyBorder="1" applyAlignment="1">
      <alignment horizontal="left" wrapText="1"/>
    </xf>
    <xf numFmtId="49" fontId="9" fillId="0" borderId="1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49" fontId="10" fillId="0" borderId="12" xfId="0" applyNumberFormat="1" applyFont="1" applyFill="1" applyBorder="1" applyAlignment="1">
      <alignment horizontal="left" wrapText="1"/>
    </xf>
    <xf numFmtId="49" fontId="13" fillId="2" borderId="9" xfId="4" applyNumberFormat="1" applyFont="1" applyFill="1" applyBorder="1" applyAlignment="1">
      <alignment horizontal="left"/>
    </xf>
    <xf numFmtId="165" fontId="13" fillId="2" borderId="9" xfId="4" applyNumberFormat="1" applyFont="1" applyFill="1" applyBorder="1" applyAlignment="1">
      <alignment horizontal="center"/>
    </xf>
    <xf numFmtId="49" fontId="13" fillId="0" borderId="5" xfId="4" applyNumberFormat="1" applyFont="1" applyFill="1" applyBorder="1" applyAlignment="1"/>
    <xf numFmtId="165" fontId="13" fillId="0" borderId="5" xfId="4" applyNumberFormat="1" applyFont="1" applyFill="1" applyBorder="1" applyAlignment="1">
      <alignment horizontal="center"/>
    </xf>
    <xf numFmtId="0" fontId="18" fillId="0" borderId="0" xfId="9" applyFont="1" applyBorder="1"/>
    <xf numFmtId="0" fontId="18" fillId="0" borderId="0" xfId="7" applyFont="1" applyFill="1" applyAlignment="1">
      <alignment vertical="center" wrapText="1"/>
    </xf>
    <xf numFmtId="0" fontId="18" fillId="0" borderId="0" xfId="9" applyFont="1" applyBorder="1" applyAlignment="1">
      <alignment horizontal="left"/>
    </xf>
    <xf numFmtId="4" fontId="18" fillId="0" borderId="0" xfId="9" applyNumberFormat="1" applyFont="1" applyBorder="1"/>
    <xf numFmtId="0" fontId="38" fillId="0" borderId="0" xfId="9" applyFont="1" applyBorder="1"/>
    <xf numFmtId="0" fontId="38" fillId="0" borderId="0" xfId="9" applyFont="1" applyBorder="1" applyAlignment="1">
      <alignment horizontal="left"/>
    </xf>
    <xf numFmtId="165" fontId="39" fillId="0" borderId="5" xfId="9" applyNumberFormat="1" applyFont="1" applyBorder="1" applyAlignment="1">
      <alignment horizontal="right"/>
    </xf>
    <xf numFmtId="0" fontId="38" fillId="0" borderId="57" xfId="7" applyFont="1" applyFill="1" applyBorder="1" applyAlignment="1">
      <alignment wrapText="1"/>
    </xf>
    <xf numFmtId="0" fontId="38" fillId="0" borderId="58" xfId="9" applyFont="1" applyBorder="1" applyAlignment="1">
      <alignment horizontal="center" vertical="top"/>
    </xf>
    <xf numFmtId="0" fontId="38" fillId="0" borderId="57" xfId="9" applyFont="1" applyBorder="1" applyAlignment="1">
      <alignment wrapText="1"/>
    </xf>
    <xf numFmtId="165" fontId="40" fillId="0" borderId="5" xfId="9" applyNumberFormat="1" applyFont="1" applyBorder="1" applyAlignment="1">
      <alignment horizontal="right"/>
    </xf>
    <xf numFmtId="0" fontId="38" fillId="0" borderId="57" xfId="9" applyFont="1" applyBorder="1" applyAlignment="1">
      <alignment vertical="top" wrapText="1"/>
    </xf>
    <xf numFmtId="0" fontId="41" fillId="0" borderId="58" xfId="9" applyFont="1" applyBorder="1" applyAlignment="1">
      <alignment horizontal="center" vertical="top"/>
    </xf>
    <xf numFmtId="0" fontId="41" fillId="0" borderId="57" xfId="9" applyFont="1" applyBorder="1" applyAlignment="1">
      <alignment vertical="top" wrapText="1"/>
    </xf>
    <xf numFmtId="0" fontId="38" fillId="0" borderId="5" xfId="9" applyFont="1" applyBorder="1"/>
    <xf numFmtId="165" fontId="39" fillId="5" borderId="5" xfId="9" applyNumberFormat="1" applyFont="1" applyFill="1" applyBorder="1" applyAlignment="1">
      <alignment horizontal="right"/>
    </xf>
    <xf numFmtId="0" fontId="41" fillId="0" borderId="57" xfId="9" applyFont="1" applyBorder="1" applyAlignment="1">
      <alignment wrapText="1"/>
    </xf>
    <xf numFmtId="165" fontId="41" fillId="0" borderId="5" xfId="9" applyNumberFormat="1" applyFont="1" applyBorder="1" applyAlignment="1">
      <alignment horizontal="right"/>
    </xf>
    <xf numFmtId="0" fontId="41" fillId="0" borderId="5" xfId="9" applyFont="1" applyBorder="1" applyAlignment="1">
      <alignment horizontal="center"/>
    </xf>
    <xf numFmtId="3" fontId="41" fillId="0" borderId="5" xfId="9" applyNumberFormat="1" applyFont="1" applyBorder="1" applyAlignment="1">
      <alignment horizontal="center"/>
    </xf>
    <xf numFmtId="0" fontId="41" fillId="0" borderId="59" xfId="9" applyFont="1" applyBorder="1" applyAlignment="1">
      <alignment horizontal="center"/>
    </xf>
    <xf numFmtId="0" fontId="41" fillId="0" borderId="60" xfId="9" applyFont="1" applyBorder="1" applyAlignment="1">
      <alignment horizontal="center" vertical="top"/>
    </xf>
    <xf numFmtId="0" fontId="42" fillId="0" borderId="9" xfId="7" applyFont="1" applyBorder="1" applyAlignment="1">
      <alignment horizontal="center" vertical="center" wrapText="1"/>
    </xf>
    <xf numFmtId="0" fontId="19" fillId="0" borderId="8" xfId="8" applyFont="1" applyBorder="1" applyAlignment="1">
      <alignment vertical="center"/>
    </xf>
    <xf numFmtId="0" fontId="19" fillId="0" borderId="7" xfId="8" applyFont="1" applyBorder="1" applyAlignment="1">
      <alignment vertical="center"/>
    </xf>
    <xf numFmtId="0" fontId="39" fillId="0" borderId="0" xfId="9" applyFont="1" applyBorder="1" applyAlignment="1">
      <alignment horizontal="right"/>
    </xf>
    <xf numFmtId="0" fontId="18" fillId="0" borderId="0" xfId="9" applyFont="1" applyBorder="1" applyAlignment="1">
      <alignment horizontal="center"/>
    </xf>
    <xf numFmtId="0" fontId="17" fillId="0" borderId="0" xfId="9" applyFont="1" applyBorder="1" applyAlignment="1">
      <alignment horizontal="center"/>
    </xf>
    <xf numFmtId="0" fontId="43" fillId="0" borderId="0" xfId="7" applyFont="1" applyFill="1" applyAlignment="1">
      <alignment horizontal="left" vertical="top" wrapText="1"/>
    </xf>
    <xf numFmtId="0" fontId="17" fillId="0" borderId="0" xfId="7" applyFont="1" applyFill="1" applyAlignment="1">
      <alignment horizontal="left" wrapText="1"/>
    </xf>
    <xf numFmtId="0" fontId="15" fillId="0" borderId="0" xfId="9" applyFont="1" applyBorder="1"/>
    <xf numFmtId="0" fontId="44" fillId="0" borderId="0" xfId="7" applyFont="1" applyAlignment="1">
      <alignment horizontal="right"/>
    </xf>
    <xf numFmtId="0" fontId="27" fillId="0" borderId="0" xfId="9" applyBorder="1" applyAlignment="1">
      <alignment horizontal="center"/>
    </xf>
    <xf numFmtId="0" fontId="45" fillId="0" borderId="0" xfId="7" applyFont="1" applyFill="1" applyAlignment="1">
      <alignment horizontal="left" wrapText="1"/>
    </xf>
    <xf numFmtId="0" fontId="17" fillId="0" borderId="0" xfId="7" applyFont="1" applyAlignment="1">
      <alignment horizontal="left" vertical="center"/>
    </xf>
    <xf numFmtId="0" fontId="15" fillId="0" borderId="0" xfId="194" applyFont="1" applyBorder="1"/>
    <xf numFmtId="0" fontId="15" fillId="0" borderId="0" xfId="194" applyFont="1" applyBorder="1" applyAlignment="1">
      <alignment horizontal="left"/>
    </xf>
    <xf numFmtId="167" fontId="39" fillId="0" borderId="5" xfId="194" applyNumberFormat="1" applyFont="1" applyBorder="1" applyAlignment="1">
      <alignment horizontal="center"/>
    </xf>
    <xf numFmtId="165" fontId="39" fillId="0" borderId="5" xfId="194" applyNumberFormat="1" applyFont="1" applyBorder="1" applyAlignment="1">
      <alignment horizontal="center"/>
    </xf>
    <xf numFmtId="0" fontId="38" fillId="0" borderId="7" xfId="194" applyFont="1" applyBorder="1" applyAlignment="1">
      <alignment horizontal="left" wrapText="1"/>
    </xf>
    <xf numFmtId="49" fontId="41" fillId="0" borderId="61" xfId="194" applyNumberFormat="1" applyFont="1" applyBorder="1" applyAlignment="1">
      <alignment horizontal="center" vertical="justify"/>
    </xf>
    <xf numFmtId="0" fontId="39" fillId="0" borderId="0" xfId="194" applyFont="1" applyBorder="1"/>
    <xf numFmtId="0" fontId="39" fillId="0" borderId="0" xfId="194" applyFont="1" applyBorder="1" applyAlignment="1">
      <alignment horizontal="left"/>
    </xf>
    <xf numFmtId="49" fontId="38" fillId="0" borderId="11" xfId="194" applyNumberFormat="1" applyFont="1" applyBorder="1" applyAlignment="1">
      <alignment horizontal="left" wrapText="1"/>
    </xf>
    <xf numFmtId="49" fontId="38" fillId="0" borderId="61" xfId="194" applyNumberFormat="1" applyFont="1" applyBorder="1" applyAlignment="1">
      <alignment horizontal="center" vertical="center"/>
    </xf>
    <xf numFmtId="0" fontId="38" fillId="0" borderId="6" xfId="194" applyFont="1" applyBorder="1" applyAlignment="1">
      <alignment horizontal="left" vertical="top" wrapText="1"/>
    </xf>
    <xf numFmtId="49" fontId="38" fillId="0" borderId="5" xfId="194" applyNumberFormat="1" applyFont="1" applyBorder="1" applyAlignment="1">
      <alignment horizontal="center" vertical="center"/>
    </xf>
    <xf numFmtId="0" fontId="38" fillId="0" borderId="62" xfId="194" applyFont="1" applyBorder="1" applyAlignment="1">
      <alignment horizontal="left" vertical="top" wrapText="1"/>
    </xf>
    <xf numFmtId="49" fontId="38" fillId="0" borderId="63" xfId="194" applyNumberFormat="1" applyFont="1" applyBorder="1" applyAlignment="1">
      <alignment horizontal="center" vertical="center"/>
    </xf>
    <xf numFmtId="0" fontId="40" fillId="0" borderId="0" xfId="194" applyFont="1" applyBorder="1"/>
    <xf numFmtId="0" fontId="40" fillId="0" borderId="0" xfId="194" applyFont="1" applyBorder="1" applyAlignment="1">
      <alignment horizontal="left"/>
    </xf>
    <xf numFmtId="167" fontId="40" fillId="0" borderId="5" xfId="194" applyNumberFormat="1" applyFont="1" applyBorder="1" applyAlignment="1">
      <alignment horizontal="center"/>
    </xf>
    <xf numFmtId="0" fontId="41" fillId="0" borderId="57" xfId="194" applyFont="1" applyBorder="1" applyAlignment="1">
      <alignment horizontal="left" vertical="top" wrapText="1"/>
    </xf>
    <xf numFmtId="49" fontId="41" fillId="0" borderId="58" xfId="194" applyNumberFormat="1" applyFont="1" applyBorder="1" applyAlignment="1">
      <alignment horizontal="center" vertical="center"/>
    </xf>
    <xf numFmtId="0" fontId="38" fillId="0" borderId="57" xfId="194" applyFont="1" applyBorder="1" applyAlignment="1">
      <alignment horizontal="left" vertical="top" wrapText="1"/>
    </xf>
    <xf numFmtId="49" fontId="38" fillId="0" borderId="58" xfId="194" applyNumberFormat="1" applyFont="1" applyBorder="1" applyAlignment="1">
      <alignment horizontal="center" vertical="center"/>
    </xf>
    <xf numFmtId="0" fontId="41" fillId="0" borderId="59" xfId="194" applyFont="1" applyBorder="1" applyAlignment="1">
      <alignment horizontal="left" vertical="top" wrapText="1"/>
    </xf>
    <xf numFmtId="0" fontId="46" fillId="0" borderId="0" xfId="194" applyFont="1" applyBorder="1"/>
    <xf numFmtId="0" fontId="46" fillId="0" borderId="0" xfId="194" applyFont="1" applyBorder="1" applyAlignment="1">
      <alignment horizontal="left"/>
    </xf>
    <xf numFmtId="167" fontId="40" fillId="0" borderId="8" xfId="194" applyNumberFormat="1" applyFont="1" applyBorder="1" applyAlignment="1">
      <alignment horizontal="center"/>
    </xf>
    <xf numFmtId="167" fontId="40" fillId="0" borderId="8" xfId="194" applyNumberFormat="1" applyFont="1" applyFill="1" applyBorder="1" applyAlignment="1">
      <alignment horizontal="center"/>
    </xf>
    <xf numFmtId="49" fontId="41" fillId="0" borderId="5" xfId="194" applyNumberFormat="1" applyFont="1" applyFill="1" applyBorder="1" applyAlignment="1">
      <alignment horizontal="left" vertical="center" wrapText="1"/>
    </xf>
    <xf numFmtId="49" fontId="38" fillId="0" borderId="57" xfId="194" applyNumberFormat="1" applyFont="1" applyBorder="1" applyAlignment="1">
      <alignment horizontal="center" vertical="center"/>
    </xf>
    <xf numFmtId="167" fontId="40" fillId="0" borderId="5" xfId="194" applyNumberFormat="1" applyFont="1" applyFill="1" applyBorder="1" applyAlignment="1">
      <alignment horizontal="center"/>
    </xf>
    <xf numFmtId="49" fontId="38" fillId="0" borderId="5" xfId="194" applyNumberFormat="1" applyFont="1" applyFill="1" applyBorder="1" applyAlignment="1">
      <alignment horizontal="left" wrapText="1"/>
    </xf>
    <xf numFmtId="49" fontId="38" fillId="0" borderId="57" xfId="194" applyNumberFormat="1" applyFont="1" applyFill="1" applyBorder="1" applyAlignment="1">
      <alignment horizontal="center" vertical="center"/>
    </xf>
    <xf numFmtId="167" fontId="40" fillId="0" borderId="9" xfId="194" applyNumberFormat="1" applyFont="1" applyBorder="1" applyAlignment="1">
      <alignment horizontal="center"/>
    </xf>
    <xf numFmtId="49" fontId="38" fillId="0" borderId="63" xfId="194" applyNumberFormat="1" applyFont="1" applyFill="1" applyBorder="1" applyAlignment="1">
      <alignment horizontal="left" wrapText="1"/>
    </xf>
    <xf numFmtId="167" fontId="40" fillId="0" borderId="57" xfId="194" applyNumberFormat="1" applyFont="1" applyBorder="1" applyAlignment="1">
      <alignment horizontal="center"/>
    </xf>
    <xf numFmtId="167" fontId="40" fillId="0" borderId="57" xfId="194" applyNumberFormat="1" applyFont="1" applyFill="1" applyBorder="1" applyAlignment="1">
      <alignment horizontal="center"/>
    </xf>
    <xf numFmtId="49" fontId="38" fillId="0" borderId="58" xfId="194" applyNumberFormat="1" applyFont="1" applyFill="1" applyBorder="1" applyAlignment="1">
      <alignment horizontal="left" wrapText="1"/>
    </xf>
    <xf numFmtId="49" fontId="38" fillId="0" borderId="58" xfId="194" applyNumberFormat="1" applyFont="1" applyFill="1" applyBorder="1" applyAlignment="1">
      <alignment horizontal="center" vertical="center"/>
    </xf>
    <xf numFmtId="49" fontId="38" fillId="0" borderId="57" xfId="194" applyNumberFormat="1" applyFont="1" applyFill="1" applyBorder="1" applyAlignment="1">
      <alignment horizontal="left" wrapText="1"/>
    </xf>
    <xf numFmtId="0" fontId="38" fillId="0" borderId="8" xfId="194" applyFont="1" applyBorder="1" applyAlignment="1">
      <alignment horizontal="left" wrapText="1"/>
    </xf>
    <xf numFmtId="0" fontId="38" fillId="0" borderId="61" xfId="194" applyFont="1" applyBorder="1" applyAlignment="1">
      <alignment horizontal="center" vertical="justify"/>
    </xf>
    <xf numFmtId="0" fontId="38" fillId="0" borderId="8" xfId="194" applyFont="1" applyBorder="1" applyAlignment="1">
      <alignment horizontal="left" vertical="top" wrapText="1"/>
    </xf>
    <xf numFmtId="167" fontId="40" fillId="0" borderId="59" xfId="194" applyNumberFormat="1" applyFont="1" applyBorder="1" applyAlignment="1">
      <alignment horizontal="center"/>
    </xf>
    <xf numFmtId="1" fontId="45" fillId="0" borderId="5" xfId="194" applyNumberFormat="1" applyFont="1" applyBorder="1" applyAlignment="1">
      <alignment horizontal="center"/>
    </xf>
    <xf numFmtId="49" fontId="45" fillId="0" borderId="5" xfId="194" applyNumberFormat="1" applyFont="1" applyBorder="1" applyAlignment="1">
      <alignment horizontal="center"/>
    </xf>
    <xf numFmtId="49" fontId="45" fillId="0" borderId="5" xfId="194" applyNumberFormat="1" applyFont="1" applyBorder="1" applyAlignment="1">
      <alignment horizontal="center" vertical="top"/>
    </xf>
    <xf numFmtId="0" fontId="18" fillId="0" borderId="64" xfId="194" applyFont="1" applyBorder="1" applyAlignment="1"/>
    <xf numFmtId="0" fontId="18" fillId="0" borderId="0" xfId="194" applyFont="1" applyBorder="1" applyAlignment="1"/>
    <xf numFmtId="0" fontId="42" fillId="0" borderId="0" xfId="194" applyFont="1" applyBorder="1" applyAlignment="1">
      <alignment horizontal="left" wrapText="1"/>
    </xf>
    <xf numFmtId="0" fontId="27" fillId="0" borderId="0" xfId="194" applyBorder="1" applyAlignment="1"/>
    <xf numFmtId="0" fontId="47" fillId="0" borderId="0" xfId="194" applyFont="1" applyBorder="1" applyAlignment="1">
      <alignment horizontal="left"/>
    </xf>
    <xf numFmtId="0" fontId="40" fillId="0" borderId="0" xfId="7" applyFont="1" applyAlignment="1"/>
    <xf numFmtId="49" fontId="46" fillId="0" borderId="11" xfId="194" applyNumberFormat="1" applyFont="1" applyBorder="1" applyAlignment="1">
      <alignment horizontal="left" wrapText="1"/>
    </xf>
    <xf numFmtId="0" fontId="22" fillId="0" borderId="0" xfId="4"/>
    <xf numFmtId="0" fontId="15" fillId="0" borderId="0" xfId="4" applyFont="1"/>
    <xf numFmtId="0" fontId="18" fillId="0" borderId="0" xfId="4" applyFont="1" applyAlignment="1">
      <alignment horizontal="justify"/>
    </xf>
    <xf numFmtId="0" fontId="18" fillId="0" borderId="5" xfId="4" applyFont="1" applyBorder="1" applyAlignment="1">
      <alignment horizontal="center" wrapText="1"/>
    </xf>
    <xf numFmtId="0" fontId="18" fillId="0" borderId="5" xfId="4" applyFont="1" applyBorder="1" applyAlignment="1">
      <alignment horizontal="justify" vertical="top" wrapText="1"/>
    </xf>
    <xf numFmtId="0" fontId="18" fillId="0" borderId="5" xfId="4" applyFont="1" applyBorder="1" applyAlignment="1">
      <alignment horizontal="justify" wrapText="1"/>
    </xf>
    <xf numFmtId="0" fontId="17" fillId="0" borderId="5" xfId="4" applyFont="1" applyBorder="1" applyAlignment="1">
      <alignment horizontal="justify" vertical="top" wrapText="1"/>
    </xf>
    <xf numFmtId="0" fontId="17" fillId="0" borderId="5" xfId="4" applyFont="1" applyBorder="1" applyAlignment="1">
      <alignment horizontal="justify" wrapText="1"/>
    </xf>
    <xf numFmtId="0" fontId="13" fillId="0" borderId="5" xfId="4" applyFont="1" applyBorder="1" applyAlignment="1">
      <alignment horizontal="center" wrapText="1"/>
    </xf>
    <xf numFmtId="0" fontId="18" fillId="0" borderId="5" xfId="4" applyFont="1" applyBorder="1" applyAlignment="1">
      <alignment horizontal="center" vertical="center" wrapText="1"/>
    </xf>
    <xf numFmtId="0" fontId="48" fillId="0" borderId="0" xfId="4" applyFont="1" applyBorder="1" applyAlignment="1">
      <alignment horizontal="center"/>
    </xf>
    <xf numFmtId="0" fontId="49" fillId="0" borderId="0" xfId="4" applyFont="1" applyAlignment="1">
      <alignment wrapText="1"/>
    </xf>
    <xf numFmtId="0" fontId="17" fillId="0" borderId="0" xfId="4" applyFont="1" applyAlignment="1">
      <alignment wrapText="1"/>
    </xf>
    <xf numFmtId="0" fontId="50" fillId="0" borderId="0" xfId="4" applyFont="1"/>
    <xf numFmtId="0" fontId="20" fillId="0" borderId="0" xfId="4" applyFont="1" applyFill="1" applyAlignment="1">
      <alignment wrapText="1"/>
    </xf>
    <xf numFmtId="0" fontId="50" fillId="0" borderId="0" xfId="4" applyFont="1" applyAlignment="1">
      <alignment horizontal="right"/>
    </xf>
    <xf numFmtId="0" fontId="43" fillId="0" borderId="0" xfId="4" applyFont="1"/>
    <xf numFmtId="0" fontId="17" fillId="0" borderId="0" xfId="4" applyFont="1" applyFill="1" applyAlignment="1">
      <alignment vertical="center"/>
    </xf>
    <xf numFmtId="0" fontId="8" fillId="0" borderId="12" xfId="0" applyNumberFormat="1" applyFont="1" applyFill="1" applyBorder="1" applyAlignment="1">
      <alignment horizontal="center" vertical="top" wrapText="1"/>
    </xf>
    <xf numFmtId="0" fontId="9" fillId="0" borderId="5" xfId="0" applyNumberFormat="1" applyFont="1" applyFill="1" applyBorder="1" applyAlignment="1">
      <alignment horizontal="left" wrapText="1"/>
    </xf>
    <xf numFmtId="0" fontId="10" fillId="0" borderId="5" xfId="0" applyNumberFormat="1" applyFont="1" applyFill="1" applyBorder="1" applyAlignment="1">
      <alignment horizontal="left" wrapText="1"/>
    </xf>
    <xf numFmtId="165" fontId="9" fillId="0" borderId="5" xfId="0" applyNumberFormat="1" applyFont="1" applyFill="1" applyBorder="1" applyAlignment="1">
      <alignment horizontal="right" wrapText="1"/>
    </xf>
    <xf numFmtId="165" fontId="10" fillId="0" borderId="5" xfId="0" applyNumberFormat="1" applyFont="1" applyFill="1" applyBorder="1" applyAlignment="1">
      <alignment horizontal="right" wrapText="1"/>
    </xf>
    <xf numFmtId="0" fontId="18" fillId="0" borderId="5" xfId="4" applyFont="1" applyBorder="1" applyAlignment="1">
      <alignment horizontal="center" vertical="center" wrapText="1"/>
    </xf>
    <xf numFmtId="0" fontId="18" fillId="0" borderId="0" xfId="4" applyFont="1" applyBorder="1" applyAlignment="1">
      <alignment horizontal="center" vertical="center" wrapText="1"/>
    </xf>
    <xf numFmtId="0" fontId="4" fillId="0" borderId="5" xfId="297" applyFill="1" applyBorder="1"/>
    <xf numFmtId="49" fontId="13" fillId="0" borderId="5" xfId="4" applyNumberFormat="1" applyFont="1" applyFill="1" applyBorder="1" applyAlignment="1">
      <alignment horizontal="left"/>
    </xf>
    <xf numFmtId="49" fontId="13" fillId="0" borderId="5" xfId="4" applyNumberFormat="1" applyFont="1" applyFill="1" applyBorder="1" applyAlignment="1">
      <alignment horizontal="center"/>
    </xf>
    <xf numFmtId="49" fontId="4" fillId="0" borderId="5" xfId="297" applyNumberFormat="1" applyFill="1" applyBorder="1"/>
    <xf numFmtId="0" fontId="13" fillId="0" borderId="5" xfId="4" applyFont="1" applyFill="1" applyBorder="1" applyAlignment="1">
      <alignment horizontal="left" vertical="top" wrapText="1"/>
    </xf>
    <xf numFmtId="0" fontId="23" fillId="0" borderId="5" xfId="4" applyFont="1" applyFill="1" applyBorder="1" applyAlignment="1">
      <alignment horizontal="left" vertical="top" wrapText="1"/>
    </xf>
    <xf numFmtId="1" fontId="13" fillId="0" borderId="5" xfId="4" applyNumberFormat="1" applyFont="1" applyFill="1" applyBorder="1" applyAlignment="1">
      <alignment horizontal="left" vertical="top" wrapText="1"/>
    </xf>
    <xf numFmtId="49" fontId="13" fillId="0" borderId="5" xfId="4" applyNumberFormat="1" applyFont="1" applyFill="1" applyBorder="1" applyAlignment="1"/>
    <xf numFmtId="0" fontId="13" fillId="0" borderId="5" xfId="300" applyFont="1" applyFill="1" applyBorder="1" applyAlignment="1">
      <alignment horizontal="left" vertical="top" wrapText="1"/>
    </xf>
    <xf numFmtId="49" fontId="10" fillId="0" borderId="5" xfId="298" applyNumberFormat="1" applyFont="1" applyFill="1" applyBorder="1" applyAlignment="1">
      <alignment horizontal="left" wrapText="1"/>
    </xf>
    <xf numFmtId="49" fontId="13" fillId="0" borderId="5" xfId="4" applyNumberFormat="1" applyFont="1" applyFill="1" applyBorder="1" applyAlignment="1">
      <alignment horizontal="left"/>
    </xf>
    <xf numFmtId="49" fontId="4" fillId="0" borderId="5" xfId="301" applyNumberFormat="1" applyFill="1" applyBorder="1"/>
    <xf numFmtId="0" fontId="23" fillId="0" borderId="5" xfId="4" applyFont="1" applyFill="1" applyBorder="1" applyAlignment="1">
      <alignment horizontal="left" vertical="top" wrapText="1"/>
    </xf>
    <xf numFmtId="1" fontId="13" fillId="0" borderId="5" xfId="4" applyNumberFormat="1" applyFont="1" applyFill="1" applyBorder="1" applyAlignment="1">
      <alignment horizontal="left" vertical="top" wrapText="1"/>
    </xf>
    <xf numFmtId="49" fontId="13" fillId="0" borderId="5" xfId="4" applyNumberFormat="1" applyFont="1" applyFill="1" applyBorder="1" applyAlignment="1"/>
    <xf numFmtId="49" fontId="10" fillId="0" borderId="5" xfId="298" applyNumberFormat="1" applyFont="1" applyFill="1" applyBorder="1" applyAlignment="1">
      <alignment horizontal="left" wrapText="1"/>
    </xf>
    <xf numFmtId="165" fontId="13" fillId="0" borderId="5" xfId="1" applyNumberFormat="1" applyFont="1" applyFill="1" applyBorder="1" applyAlignment="1">
      <alignment horizontal="right"/>
    </xf>
    <xf numFmtId="165" fontId="13" fillId="0" borderId="5" xfId="0" applyNumberFormat="1" applyFont="1" applyFill="1" applyBorder="1" applyAlignment="1">
      <alignment horizontal="right"/>
    </xf>
    <xf numFmtId="0" fontId="13" fillId="0" borderId="5" xfId="1" applyFont="1" applyFill="1" applyBorder="1" applyAlignment="1">
      <alignment horizontal="center" vertical="top"/>
    </xf>
    <xf numFmtId="0" fontId="13" fillId="0" borderId="5" xfId="1" applyFont="1" applyFill="1" applyBorder="1" applyAlignment="1">
      <alignment horizontal="justify" vertical="top" wrapText="1"/>
    </xf>
    <xf numFmtId="49" fontId="24" fillId="0" borderId="1" xfId="137" applyNumberFormat="1" applyFont="1" applyFill="1" applyBorder="1" applyAlignment="1" applyProtection="1">
      <alignment horizontal="center"/>
    </xf>
    <xf numFmtId="0" fontId="24" fillId="0" borderId="17" xfId="125" applyNumberFormat="1" applyFont="1" applyFill="1" applyBorder="1" applyAlignment="1" applyProtection="1">
      <alignment wrapText="1"/>
    </xf>
    <xf numFmtId="164" fontId="0" fillId="0" borderId="5" xfId="0" applyNumberFormat="1" applyFont="1" applyFill="1" applyBorder="1" applyAlignment="1">
      <alignment vertical="top" wrapText="1"/>
    </xf>
    <xf numFmtId="1" fontId="13" fillId="2" borderId="9" xfId="4" applyNumberFormat="1" applyFont="1" applyFill="1" applyBorder="1" applyAlignment="1">
      <alignment horizontal="left" vertical="top" wrapText="1"/>
    </xf>
    <xf numFmtId="49" fontId="13" fillId="2" borderId="9" xfId="4" applyNumberFormat="1" applyFont="1" applyFill="1" applyBorder="1" applyAlignment="1"/>
    <xf numFmtId="164" fontId="24" fillId="0" borderId="5" xfId="0" applyNumberFormat="1" applyFont="1" applyFill="1" applyBorder="1" applyAlignment="1">
      <alignment vertical="top" wrapText="1"/>
    </xf>
    <xf numFmtId="49" fontId="24" fillId="0" borderId="1" xfId="0" applyNumberFormat="1" applyFont="1" applyFill="1" applyBorder="1" applyAlignment="1">
      <alignment horizontal="left" wrapText="1"/>
    </xf>
    <xf numFmtId="49" fontId="24" fillId="0" borderId="12" xfId="0" applyNumberFormat="1" applyFont="1" applyFill="1" applyBorder="1" applyAlignment="1">
      <alignment horizontal="left" wrapText="1"/>
    </xf>
    <xf numFmtId="49" fontId="3" fillId="0" borderId="5" xfId="297" applyNumberFormat="1" applyFont="1" applyFill="1" applyBorder="1"/>
    <xf numFmtId="169" fontId="0" fillId="0" borderId="5" xfId="0" applyNumberFormat="1" applyFont="1" applyFill="1" applyBorder="1" applyAlignment="1">
      <alignment horizontal="center" vertical="top" wrapText="1"/>
    </xf>
    <xf numFmtId="49" fontId="20" fillId="0" borderId="5" xfId="4" applyNumberFormat="1" applyFont="1" applyFill="1" applyBorder="1" applyAlignment="1">
      <alignment horizontal="left"/>
    </xf>
    <xf numFmtId="49" fontId="20" fillId="2" borderId="5" xfId="4" applyNumberFormat="1" applyFont="1" applyFill="1" applyBorder="1" applyAlignment="1">
      <alignment horizontal="left" wrapText="1"/>
    </xf>
    <xf numFmtId="49" fontId="2" fillId="0" borderId="5" xfId="297" applyNumberFormat="1" applyFont="1" applyFill="1" applyBorder="1"/>
    <xf numFmtId="49" fontId="2" fillId="0" borderId="5" xfId="301" applyNumberFormat="1" applyFont="1" applyFill="1" applyBorder="1"/>
    <xf numFmtId="0" fontId="11" fillId="0" borderId="0" xfId="0" applyNumberFormat="1" applyFont="1" applyFill="1" applyAlignment="1">
      <alignment horizontal="right" vertical="top" wrapText="1"/>
    </xf>
    <xf numFmtId="0" fontId="11" fillId="0" borderId="0" xfId="0" applyNumberFormat="1" applyFont="1" applyFill="1" applyAlignment="1">
      <alignment horizontal="center" vertical="top" wrapText="1"/>
    </xf>
    <xf numFmtId="0" fontId="11" fillId="0" borderId="1" xfId="0" applyNumberFormat="1" applyFont="1" applyFill="1" applyBorder="1" applyAlignment="1">
      <alignment horizontal="center" wrapText="1"/>
    </xf>
    <xf numFmtId="49" fontId="18" fillId="2" borderId="5" xfId="4" applyNumberFormat="1" applyFont="1" applyFill="1" applyBorder="1" applyAlignment="1">
      <alignment horizontal="center"/>
    </xf>
    <xf numFmtId="164" fontId="11" fillId="0" borderId="0" xfId="0" applyNumberFormat="1" applyFont="1" applyFill="1" applyAlignment="1">
      <alignment vertical="top" wrapText="1"/>
    </xf>
    <xf numFmtId="165" fontId="16" fillId="0" borderId="5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49" fontId="24" fillId="0" borderId="1" xfId="303" applyNumberFormat="1" applyFont="1" applyBorder="1" applyProtection="1">
      <alignment horizontal="center"/>
    </xf>
    <xf numFmtId="0" fontId="20" fillId="7" borderId="5" xfId="1" applyFont="1" applyFill="1" applyBorder="1" applyAlignment="1">
      <alignment horizontal="center" vertical="top"/>
    </xf>
    <xf numFmtId="0" fontId="20" fillId="7" borderId="5" xfId="1" applyFont="1" applyFill="1" applyBorder="1" applyAlignment="1">
      <alignment horizontal="justify" vertical="top" wrapText="1"/>
    </xf>
    <xf numFmtId="165" fontId="20" fillId="7" borderId="5" xfId="1" applyNumberFormat="1" applyFont="1" applyFill="1" applyBorder="1" applyAlignment="1">
      <alignment horizontal="right"/>
    </xf>
    <xf numFmtId="0" fontId="13" fillId="8" borderId="65" xfId="1" applyFont="1" applyFill="1" applyBorder="1" applyAlignment="1">
      <alignment horizontal="center" vertical="top"/>
    </xf>
    <xf numFmtId="0" fontId="24" fillId="8" borderId="17" xfId="125" applyNumberFormat="1" applyFont="1" applyFill="1" applyBorder="1" applyAlignment="1" applyProtection="1">
      <alignment wrapText="1"/>
    </xf>
    <xf numFmtId="165" fontId="13" fillId="8" borderId="5" xfId="1" applyNumberFormat="1" applyFont="1" applyFill="1" applyBorder="1" applyAlignment="1">
      <alignment horizontal="right"/>
    </xf>
    <xf numFmtId="49" fontId="24" fillId="8" borderId="1" xfId="137" applyNumberFormat="1" applyFont="1" applyFill="1" applyBorder="1" applyAlignment="1" applyProtection="1">
      <alignment horizontal="center"/>
    </xf>
    <xf numFmtId="49" fontId="24" fillId="6" borderId="1" xfId="137" applyNumberFormat="1" applyFont="1" applyFill="1" applyBorder="1" applyAlignment="1" applyProtection="1">
      <alignment horizontal="center"/>
    </xf>
    <xf numFmtId="0" fontId="24" fillId="6" borderId="17" xfId="125" applyNumberFormat="1" applyFont="1" applyFill="1" applyBorder="1" applyAlignment="1" applyProtection="1">
      <alignment wrapText="1"/>
    </xf>
    <xf numFmtId="165" fontId="13" fillId="6" borderId="5" xfId="1" applyNumberFormat="1" applyFont="1" applyFill="1" applyBorder="1" applyAlignment="1">
      <alignment horizontal="right"/>
    </xf>
    <xf numFmtId="1" fontId="23" fillId="2" borderId="5" xfId="4" applyNumberFormat="1" applyFont="1" applyFill="1" applyBorder="1" applyAlignment="1">
      <alignment horizontal="left" vertical="top" wrapText="1"/>
    </xf>
    <xf numFmtId="49" fontId="1" fillId="0" borderId="5" xfId="301" applyNumberFormat="1" applyFont="1" applyFill="1" applyBorder="1"/>
    <xf numFmtId="49" fontId="1" fillId="0" borderId="5" xfId="297" applyNumberFormat="1" applyFont="1" applyFill="1" applyBorder="1"/>
    <xf numFmtId="0" fontId="43" fillId="0" borderId="0" xfId="4" applyFont="1" applyFill="1" applyAlignment="1">
      <alignment horizontal="left"/>
    </xf>
    <xf numFmtId="0" fontId="18" fillId="0" borderId="0" xfId="4" applyFont="1" applyAlignment="1">
      <alignment horizontal="left" wrapText="1"/>
    </xf>
    <xf numFmtId="0" fontId="18" fillId="0" borderId="0" xfId="4" applyFont="1" applyAlignment="1">
      <alignment horizontal="left"/>
    </xf>
    <xf numFmtId="0" fontId="43" fillId="0" borderId="0" xfId="4" applyFont="1" applyFill="1" applyAlignment="1">
      <alignment horizontal="center" wrapText="1"/>
    </xf>
    <xf numFmtId="0" fontId="22" fillId="0" borderId="0" xfId="4" applyBorder="1" applyAlignment="1">
      <alignment horizontal="center"/>
    </xf>
    <xf numFmtId="0" fontId="18" fillId="0" borderId="5" xfId="4" applyFont="1" applyBorder="1" applyAlignment="1">
      <alignment horizontal="center" vertical="center" wrapText="1"/>
    </xf>
    <xf numFmtId="164" fontId="17" fillId="0" borderId="0" xfId="0" applyFont="1" applyFill="1" applyAlignment="1">
      <alignment horizontal="center" vertical="top" wrapText="1"/>
    </xf>
    <xf numFmtId="164" fontId="16" fillId="0" borderId="9" xfId="0" applyFont="1" applyFill="1" applyBorder="1" applyAlignment="1">
      <alignment horizontal="center" vertical="center"/>
    </xf>
    <xf numFmtId="164" fontId="16" fillId="0" borderId="10" xfId="0" applyFont="1" applyFill="1" applyBorder="1" applyAlignment="1">
      <alignment horizontal="center" vertical="center"/>
    </xf>
    <xf numFmtId="164" fontId="16" fillId="0" borderId="5" xfId="0" applyFont="1" applyFill="1" applyBorder="1" applyAlignment="1">
      <alignment horizontal="center" vertical="center"/>
    </xf>
    <xf numFmtId="165" fontId="16" fillId="0" borderId="5" xfId="0" applyNumberFormat="1" applyFont="1" applyFill="1" applyBorder="1" applyAlignment="1">
      <alignment horizontal="center" vertical="center"/>
    </xf>
    <xf numFmtId="165" fontId="15" fillId="0" borderId="0" xfId="0" applyNumberFormat="1" applyFont="1" applyFill="1" applyBorder="1" applyAlignment="1">
      <alignment horizontal="left" vertical="top" wrapText="1"/>
    </xf>
    <xf numFmtId="165" fontId="15" fillId="0" borderId="0" xfId="0" applyNumberFormat="1" applyFont="1" applyFill="1" applyBorder="1" applyAlignment="1">
      <alignment horizontal="left" vertical="top"/>
    </xf>
    <xf numFmtId="0" fontId="11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7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40" fillId="0" borderId="0" xfId="194" applyFont="1" applyFill="1" applyBorder="1" applyAlignment="1">
      <alignment horizontal="center" vertical="center" wrapText="1"/>
    </xf>
    <xf numFmtId="0" fontId="46" fillId="0" borderId="0" xfId="7" applyFont="1" applyFill="1" applyAlignment="1">
      <alignment horizontal="left" wrapText="1"/>
    </xf>
    <xf numFmtId="0" fontId="45" fillId="0" borderId="0" xfId="7" applyFont="1" applyFill="1" applyAlignment="1"/>
    <xf numFmtId="0" fontId="40" fillId="0" borderId="5" xfId="194" applyFont="1" applyBorder="1" applyAlignment="1">
      <alignment horizontal="center" vertical="center"/>
    </xf>
    <xf numFmtId="0" fontId="41" fillId="0" borderId="5" xfId="194" applyFont="1" applyBorder="1" applyAlignment="1">
      <alignment horizontal="center" vertical="center" wrapText="1"/>
    </xf>
    <xf numFmtId="0" fontId="45" fillId="0" borderId="5" xfId="8" applyFont="1" applyBorder="1" applyAlignment="1">
      <alignment horizontal="center" vertical="center"/>
    </xf>
    <xf numFmtId="0" fontId="41" fillId="0" borderId="58" xfId="9" applyFont="1" applyBorder="1" applyAlignment="1">
      <alignment horizontal="left" vertical="top"/>
    </xf>
    <xf numFmtId="0" fontId="41" fillId="0" borderId="57" xfId="9" applyFont="1" applyBorder="1" applyAlignment="1">
      <alignment horizontal="left" vertical="top"/>
    </xf>
    <xf numFmtId="0" fontId="40" fillId="0" borderId="0" xfId="9" applyFont="1" applyBorder="1" applyAlignment="1">
      <alignment horizontal="right"/>
    </xf>
    <xf numFmtId="0" fontId="43" fillId="0" borderId="0" xfId="7" applyFont="1" applyFill="1" applyAlignment="1">
      <alignment horizontal="left"/>
    </xf>
    <xf numFmtId="0" fontId="18" fillId="0" borderId="0" xfId="7" applyFont="1" applyFill="1" applyAlignment="1">
      <alignment horizontal="left" wrapText="1"/>
    </xf>
    <xf numFmtId="0" fontId="41" fillId="0" borderId="0" xfId="9" applyFont="1" applyBorder="1" applyAlignment="1">
      <alignment horizontal="center" vertical="center" wrapText="1"/>
    </xf>
    <xf numFmtId="0" fontId="41" fillId="0" borderId="5" xfId="9" applyFont="1" applyBorder="1" applyAlignment="1">
      <alignment horizontal="center" vertical="center"/>
    </xf>
    <xf numFmtId="0" fontId="41" fillId="0" borderId="6" xfId="9" applyFont="1" applyBorder="1" applyAlignment="1">
      <alignment horizontal="center" vertical="center"/>
    </xf>
    <xf numFmtId="0" fontId="42" fillId="0" borderId="6" xfId="8" applyFont="1" applyBorder="1" applyAlignment="1">
      <alignment horizontal="center" vertical="center"/>
    </xf>
    <xf numFmtId="0" fontId="42" fillId="0" borderId="7" xfId="8" applyFont="1" applyBorder="1" applyAlignment="1">
      <alignment horizontal="center" vertical="center"/>
    </xf>
    <xf numFmtId="165" fontId="23" fillId="2" borderId="5" xfId="4" applyNumberFormat="1" applyFont="1" applyFill="1" applyBorder="1" applyAlignment="1">
      <alignment horizontal="center"/>
    </xf>
    <xf numFmtId="49" fontId="13" fillId="9" borderId="5" xfId="4" applyNumberFormat="1" applyFont="1" applyFill="1" applyBorder="1" applyAlignment="1">
      <alignment horizontal="left"/>
    </xf>
    <xf numFmtId="49" fontId="13" fillId="9" borderId="5" xfId="4" applyNumberFormat="1" applyFont="1" applyFill="1" applyBorder="1" applyAlignment="1"/>
  </cellXfs>
  <cellStyles count="305">
    <cellStyle name="br" xfId="10"/>
    <cellStyle name="col" xfId="11"/>
    <cellStyle name="Normal" xfId="12"/>
    <cellStyle name="style0" xfId="13"/>
    <cellStyle name="td" xfId="14"/>
    <cellStyle name="tr" xfId="15"/>
    <cellStyle name="xl100" xfId="16"/>
    <cellStyle name="xl101" xfId="17"/>
    <cellStyle name="xl102" xfId="18"/>
    <cellStyle name="xl103" xfId="19"/>
    <cellStyle name="xl104" xfId="20"/>
    <cellStyle name="xl105" xfId="21"/>
    <cellStyle name="xl106" xfId="22"/>
    <cellStyle name="xl107" xfId="23"/>
    <cellStyle name="xl108" xfId="24"/>
    <cellStyle name="xl109" xfId="25"/>
    <cellStyle name="xl110" xfId="26"/>
    <cellStyle name="xl111" xfId="27"/>
    <cellStyle name="xl112" xfId="28"/>
    <cellStyle name="xl113" xfId="29"/>
    <cellStyle name="xl114" xfId="30"/>
    <cellStyle name="xl115" xfId="31"/>
    <cellStyle name="xl116" xfId="32"/>
    <cellStyle name="xl117" xfId="33"/>
    <cellStyle name="xl118" xfId="34"/>
    <cellStyle name="xl119" xfId="35"/>
    <cellStyle name="xl120" xfId="36"/>
    <cellStyle name="xl121" xfId="37"/>
    <cellStyle name="xl122" xfId="38"/>
    <cellStyle name="xl123" xfId="39"/>
    <cellStyle name="xl124" xfId="40"/>
    <cellStyle name="xl125" xfId="41"/>
    <cellStyle name="xl126" xfId="42"/>
    <cellStyle name="xl127" xfId="43"/>
    <cellStyle name="xl128" xfId="44"/>
    <cellStyle name="xl129" xfId="45"/>
    <cellStyle name="xl130" xfId="46"/>
    <cellStyle name="xl131" xfId="47"/>
    <cellStyle name="xl132" xfId="48"/>
    <cellStyle name="xl133" xfId="49"/>
    <cellStyle name="xl134" xfId="50"/>
    <cellStyle name="xl135" xfId="51"/>
    <cellStyle name="xl136" xfId="52"/>
    <cellStyle name="xl137" xfId="53"/>
    <cellStyle name="xl138" xfId="54"/>
    <cellStyle name="xl139" xfId="55"/>
    <cellStyle name="xl140" xfId="56"/>
    <cellStyle name="xl141" xfId="57"/>
    <cellStyle name="xl142" xfId="58"/>
    <cellStyle name="xl143" xfId="59"/>
    <cellStyle name="xl144" xfId="60"/>
    <cellStyle name="xl145" xfId="61"/>
    <cellStyle name="xl146" xfId="62"/>
    <cellStyle name="xl147" xfId="63"/>
    <cellStyle name="xl148" xfId="64"/>
    <cellStyle name="xl149" xfId="65"/>
    <cellStyle name="xl150" xfId="66"/>
    <cellStyle name="xl151" xfId="67"/>
    <cellStyle name="xl152" xfId="68"/>
    <cellStyle name="xl153" xfId="69"/>
    <cellStyle name="xl154" xfId="70"/>
    <cellStyle name="xl155" xfId="71"/>
    <cellStyle name="xl156" xfId="72"/>
    <cellStyle name="xl157" xfId="73"/>
    <cellStyle name="xl158" xfId="74"/>
    <cellStyle name="xl159" xfId="75"/>
    <cellStyle name="xl160" xfId="76"/>
    <cellStyle name="xl161" xfId="77"/>
    <cellStyle name="xl162" xfId="78"/>
    <cellStyle name="xl163" xfId="79"/>
    <cellStyle name="xl164" xfId="80"/>
    <cellStyle name="xl165" xfId="81"/>
    <cellStyle name="xl166" xfId="82"/>
    <cellStyle name="xl167" xfId="83"/>
    <cellStyle name="xl168" xfId="84"/>
    <cellStyle name="xl169" xfId="85"/>
    <cellStyle name="xl170" xfId="86"/>
    <cellStyle name="xl171" xfId="87"/>
    <cellStyle name="xl172" xfId="88"/>
    <cellStyle name="xl173" xfId="89"/>
    <cellStyle name="xl174" xfId="90"/>
    <cellStyle name="xl175" xfId="91"/>
    <cellStyle name="xl176" xfId="92"/>
    <cellStyle name="xl177" xfId="93"/>
    <cellStyle name="xl178" xfId="94"/>
    <cellStyle name="xl179" xfId="95"/>
    <cellStyle name="xl180" xfId="96"/>
    <cellStyle name="xl181" xfId="97"/>
    <cellStyle name="xl182" xfId="98"/>
    <cellStyle name="xl183" xfId="99"/>
    <cellStyle name="xl184" xfId="100"/>
    <cellStyle name="xl185" xfId="101"/>
    <cellStyle name="xl186" xfId="102"/>
    <cellStyle name="xl187" xfId="103"/>
    <cellStyle name="xl188" xfId="104"/>
    <cellStyle name="xl189" xfId="105"/>
    <cellStyle name="xl190" xfId="106"/>
    <cellStyle name="xl191" xfId="107"/>
    <cellStyle name="xl192" xfId="108"/>
    <cellStyle name="xl193" xfId="109"/>
    <cellStyle name="xl194" xfId="110"/>
    <cellStyle name="xl195" xfId="111"/>
    <cellStyle name="xl196" xfId="112"/>
    <cellStyle name="xl197" xfId="113"/>
    <cellStyle name="xl198" xfId="114"/>
    <cellStyle name="xl21" xfId="115"/>
    <cellStyle name="xl22" xfId="116"/>
    <cellStyle name="xl23" xfId="117"/>
    <cellStyle name="xl24" xfId="118"/>
    <cellStyle name="xl25" xfId="119"/>
    <cellStyle name="xl26" xfId="120"/>
    <cellStyle name="xl27" xfId="121"/>
    <cellStyle name="xl28" xfId="122"/>
    <cellStyle name="xl29" xfId="123"/>
    <cellStyle name="xl30" xfId="124"/>
    <cellStyle name="xl31" xfId="125"/>
    <cellStyle name="xl31 2" xfId="304"/>
    <cellStyle name="xl32" xfId="126"/>
    <cellStyle name="xl33" xfId="127"/>
    <cellStyle name="xl34" xfId="128"/>
    <cellStyle name="xl35" xfId="129"/>
    <cellStyle name="xl36" xfId="130"/>
    <cellStyle name="xl37" xfId="131"/>
    <cellStyle name="xl38" xfId="132"/>
    <cellStyle name="xl39" xfId="133"/>
    <cellStyle name="xl40" xfId="134"/>
    <cellStyle name="xl41" xfId="135"/>
    <cellStyle name="xl42" xfId="136"/>
    <cellStyle name="xl43" xfId="137"/>
    <cellStyle name="xl43 2" xfId="303"/>
    <cellStyle name="xl44" xfId="138"/>
    <cellStyle name="xl45" xfId="139"/>
    <cellStyle name="xl46" xfId="140"/>
    <cellStyle name="xl47" xfId="141"/>
    <cellStyle name="xl48" xfId="142"/>
    <cellStyle name="xl49" xfId="143"/>
    <cellStyle name="xl50" xfId="144"/>
    <cellStyle name="xl51" xfId="145"/>
    <cellStyle name="xl52" xfId="146"/>
    <cellStyle name="xl53" xfId="147"/>
    <cellStyle name="xl54" xfId="148"/>
    <cellStyle name="xl55" xfId="149"/>
    <cellStyle name="xl56" xfId="150"/>
    <cellStyle name="xl57" xfId="151"/>
    <cellStyle name="xl58" xfId="152"/>
    <cellStyle name="xl59" xfId="153"/>
    <cellStyle name="xl60" xfId="154"/>
    <cellStyle name="xl61" xfId="155"/>
    <cellStyle name="xl62" xfId="156"/>
    <cellStyle name="xl63" xfId="157"/>
    <cellStyle name="xl64" xfId="158"/>
    <cellStyle name="xl65" xfId="159"/>
    <cellStyle name="xl66" xfId="160"/>
    <cellStyle name="xl67" xfId="161"/>
    <cellStyle name="xl68" xfId="162"/>
    <cellStyle name="xl69" xfId="163"/>
    <cellStyle name="xl70" xfId="164"/>
    <cellStyle name="xl71" xfId="165"/>
    <cellStyle name="xl72" xfId="166"/>
    <cellStyle name="xl73" xfId="167"/>
    <cellStyle name="xl74" xfId="168"/>
    <cellStyle name="xl75" xfId="169"/>
    <cellStyle name="xl76" xfId="170"/>
    <cellStyle name="xl77" xfId="171"/>
    <cellStyle name="xl78" xfId="172"/>
    <cellStyle name="xl79" xfId="173"/>
    <cellStyle name="xl80" xfId="174"/>
    <cellStyle name="xl81" xfId="175"/>
    <cellStyle name="xl82" xfId="176"/>
    <cellStyle name="xl83" xfId="177"/>
    <cellStyle name="xl84" xfId="178"/>
    <cellStyle name="xl85" xfId="179"/>
    <cellStyle name="xl86" xfId="180"/>
    <cellStyle name="xl87" xfId="181"/>
    <cellStyle name="xl88" xfId="182"/>
    <cellStyle name="xl89" xfId="183"/>
    <cellStyle name="xl90" xfId="184"/>
    <cellStyle name="xl91" xfId="185"/>
    <cellStyle name="xl92" xfId="186"/>
    <cellStyle name="xl93" xfId="187"/>
    <cellStyle name="xl94" xfId="188"/>
    <cellStyle name="xl95" xfId="189"/>
    <cellStyle name="xl96" xfId="190"/>
    <cellStyle name="xl97" xfId="191"/>
    <cellStyle name="xl98" xfId="192"/>
    <cellStyle name="xl99" xfId="193"/>
    <cellStyle name="Обычный" xfId="0" builtinId="0"/>
    <cellStyle name="Обычный 10" xfId="198"/>
    <cellStyle name="Обычный 11" xfId="202"/>
    <cellStyle name="Обычный 12" xfId="206"/>
    <cellStyle name="Обычный 13" xfId="208"/>
    <cellStyle name="Обычный 14" xfId="212"/>
    <cellStyle name="Обычный 15" xfId="214"/>
    <cellStyle name="Обычный 16" xfId="216"/>
    <cellStyle name="Обычный 17" xfId="218"/>
    <cellStyle name="Обычный 2" xfId="2"/>
    <cellStyle name="Обычный 2 2" xfId="4"/>
    <cellStyle name="Обычный 2 2 10" xfId="211"/>
    <cellStyle name="Обычный 2 2 11" xfId="213"/>
    <cellStyle name="Обычный 2 2 12" xfId="215"/>
    <cellStyle name="Обычный 2 2 13" xfId="217"/>
    <cellStyle name="Обычный 2 2 15" xfId="225"/>
    <cellStyle name="Обычный 2 2 16" xfId="227"/>
    <cellStyle name="Обычный 2 2 17" xfId="203"/>
    <cellStyle name="Обычный 2 2 18" xfId="209"/>
    <cellStyle name="Обычный 2 2 19" xfId="219"/>
    <cellStyle name="Обычный 2 2 20" xfId="221"/>
    <cellStyle name="Обычный 2 2 21" xfId="223"/>
    <cellStyle name="Обычный 2 2 22" xfId="230"/>
    <cellStyle name="Обычный 2 2 23" xfId="233"/>
    <cellStyle name="Обычный 2 2 24" xfId="234"/>
    <cellStyle name="Обычный 2 2 25" xfId="237"/>
    <cellStyle name="Обычный 2 2 26" xfId="239"/>
    <cellStyle name="Обычный 2 2 27" xfId="242"/>
    <cellStyle name="Обычный 2 2 28" xfId="244"/>
    <cellStyle name="Обычный 2 2 29" xfId="246"/>
    <cellStyle name="Обычный 2 2 30" xfId="249"/>
    <cellStyle name="Обычный 2 2 31" xfId="250"/>
    <cellStyle name="Обычный 2 2 32" xfId="253"/>
    <cellStyle name="Обычный 2 2 33" xfId="255"/>
    <cellStyle name="Обычный 2 2 34" xfId="257"/>
    <cellStyle name="Обычный 2 2 35" xfId="259"/>
    <cellStyle name="Обычный 2 2 36" xfId="261"/>
    <cellStyle name="Обычный 2 2 37" xfId="263"/>
    <cellStyle name="Обычный 2 2 38" xfId="265"/>
    <cellStyle name="Обычный 2 2 39" xfId="267"/>
    <cellStyle name="Обычный 2 2 40" xfId="270"/>
    <cellStyle name="Обычный 2 2 41" xfId="272"/>
    <cellStyle name="Обычный 2 2 42" xfId="274"/>
    <cellStyle name="Обычный 2 2 43" xfId="276"/>
    <cellStyle name="Обычный 2 2 44" xfId="278"/>
    <cellStyle name="Обычный 2 2 45" xfId="280"/>
    <cellStyle name="Обычный 2 2 46" xfId="282"/>
    <cellStyle name="Обычный 2 2 47" xfId="285"/>
    <cellStyle name="Обычный 2 2 48" xfId="286"/>
    <cellStyle name="Обычный 2 2 49" xfId="288"/>
    <cellStyle name="Обычный 2 2 5" xfId="199"/>
    <cellStyle name="Обычный 2 2 50" xfId="290"/>
    <cellStyle name="Обычный 2 2 51" xfId="292"/>
    <cellStyle name="Обычный 2 2 52" xfId="295"/>
    <cellStyle name="Обычный 2 2 53" xfId="196"/>
    <cellStyle name="Обычный 2 2 55" xfId="226"/>
    <cellStyle name="Обычный 2 2 56" xfId="229"/>
    <cellStyle name="Обычный 2 2 57" xfId="236"/>
    <cellStyle name="Обычный 2 2 58" xfId="241"/>
    <cellStyle name="Обычный 2 2 6" xfId="197"/>
    <cellStyle name="Обычный 2 2 60" xfId="252"/>
    <cellStyle name="Обычный 2 2 61" xfId="271"/>
    <cellStyle name="Обычный 2 2 62" xfId="293"/>
    <cellStyle name="Обычный 2 2 7" xfId="201"/>
    <cellStyle name="Обычный 2 2 8" xfId="205"/>
    <cellStyle name="Обычный 2 2 9" xfId="207"/>
    <cellStyle name="Обычный 2 3" xfId="8"/>
    <cellStyle name="Обычный 20" xfId="228"/>
    <cellStyle name="Обычный 21" xfId="204"/>
    <cellStyle name="Обычный 22" xfId="210"/>
    <cellStyle name="Обычный 23" xfId="220"/>
    <cellStyle name="Обычный 24" xfId="222"/>
    <cellStyle name="Обычный 25" xfId="224"/>
    <cellStyle name="Обычный 26" xfId="231"/>
    <cellStyle name="Обычный 27" xfId="232"/>
    <cellStyle name="Обычный 28" xfId="235"/>
    <cellStyle name="Обычный 29" xfId="238"/>
    <cellStyle name="Обычный 3" xfId="3"/>
    <cellStyle name="Обычный 30" xfId="240"/>
    <cellStyle name="Обычный 31" xfId="243"/>
    <cellStyle name="Обычный 32" xfId="245"/>
    <cellStyle name="Обычный 33" xfId="247"/>
    <cellStyle name="Обычный 34" xfId="248"/>
    <cellStyle name="Обычный 35" xfId="251"/>
    <cellStyle name="Обычный 36" xfId="254"/>
    <cellStyle name="Обычный 37" xfId="256"/>
    <cellStyle name="Обычный 38" xfId="258"/>
    <cellStyle name="Обычный 39" xfId="260"/>
    <cellStyle name="Обычный 4" xfId="6"/>
    <cellStyle name="Обычный 4 2" xfId="301"/>
    <cellStyle name="Обычный 40" xfId="262"/>
    <cellStyle name="Обычный 41" xfId="264"/>
    <cellStyle name="Обычный 42" xfId="266"/>
    <cellStyle name="Обычный 43" xfId="268"/>
    <cellStyle name="Обычный 44" xfId="269"/>
    <cellStyle name="Обычный 45" xfId="273"/>
    <cellStyle name="Обычный 46" xfId="275"/>
    <cellStyle name="Обычный 47" xfId="277"/>
    <cellStyle name="Обычный 48" xfId="279"/>
    <cellStyle name="Обычный 49" xfId="281"/>
    <cellStyle name="Обычный 5" xfId="7"/>
    <cellStyle name="Обычный 5 2" xfId="302"/>
    <cellStyle name="Обычный 50" xfId="283"/>
    <cellStyle name="Обычный 51" xfId="284"/>
    <cellStyle name="Обычный 52" xfId="287"/>
    <cellStyle name="Обычный 53" xfId="289"/>
    <cellStyle name="Обычный 54" xfId="291"/>
    <cellStyle name="Обычный 55" xfId="294"/>
    <cellStyle name="Обычный 56" xfId="296"/>
    <cellStyle name="Обычный 6" xfId="298"/>
    <cellStyle name="Обычный 7" xfId="5"/>
    <cellStyle name="Обычный 7 2" xfId="300"/>
    <cellStyle name="Обычный 8" xfId="297"/>
    <cellStyle name="Обычный 9" xfId="200"/>
    <cellStyle name="Обычный_З_15_Приложение 16 - Источники дефицита" xfId="194"/>
    <cellStyle name="Обычный_З_16_Приложение 17 - Программа гос заимствований" xfId="9"/>
    <cellStyle name="Стиль 1" xfId="1"/>
    <cellStyle name="Финансовый 2" xfId="195"/>
    <cellStyle name="Финансовый 3" xfId="299"/>
  </cellStyles>
  <dxfs count="25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9"/>
  <sheetViews>
    <sheetView view="pageBreakPreview" zoomScaleSheetLayoutView="100" workbookViewId="0">
      <selection activeCell="A3" sqref="A3:C3"/>
    </sheetView>
  </sheetViews>
  <sheetFormatPr defaultRowHeight="12.75"/>
  <cols>
    <col min="1" max="1" width="88.6640625" style="134" customWidth="1"/>
    <col min="2" max="2" width="28.6640625" style="134" customWidth="1"/>
    <col min="3" max="3" width="22" style="134" customWidth="1"/>
    <col min="4" max="4" width="23.33203125" style="135" customWidth="1"/>
    <col min="5" max="16384" width="9.33203125" style="134"/>
  </cols>
  <sheetData>
    <row r="1" spans="1:9" ht="38.25" customHeight="1">
      <c r="B1" s="214" t="s">
        <v>159</v>
      </c>
      <c r="C1" s="214"/>
      <c r="D1" s="151"/>
      <c r="E1" s="149"/>
      <c r="F1" s="150"/>
      <c r="I1" s="149"/>
    </row>
    <row r="2" spans="1:9" ht="126" customHeight="1">
      <c r="B2" s="215" t="s">
        <v>231</v>
      </c>
      <c r="C2" s="216"/>
      <c r="D2" s="148"/>
      <c r="F2" s="147"/>
    </row>
    <row r="3" spans="1:9" ht="153.75" customHeight="1">
      <c r="A3" s="217" t="s">
        <v>200</v>
      </c>
      <c r="B3" s="217"/>
      <c r="C3" s="217"/>
      <c r="D3" s="146"/>
      <c r="E3" s="145"/>
      <c r="F3" s="145"/>
      <c r="G3" s="145"/>
      <c r="H3" s="145"/>
      <c r="I3" s="145"/>
    </row>
    <row r="4" spans="1:9" ht="15.75">
      <c r="A4" s="144"/>
      <c r="B4" s="218"/>
      <c r="C4" s="218"/>
    </row>
    <row r="5" spans="1:9" ht="18.600000000000001" customHeight="1">
      <c r="A5" s="219" t="s">
        <v>24</v>
      </c>
      <c r="B5" s="157" t="s">
        <v>23</v>
      </c>
      <c r="C5" s="158"/>
    </row>
    <row r="6" spans="1:9" ht="54.75" customHeight="1">
      <c r="A6" s="219"/>
      <c r="B6" s="143" t="s">
        <v>25</v>
      </c>
      <c r="C6" s="135"/>
      <c r="D6" s="134"/>
    </row>
    <row r="7" spans="1:9" ht="16.149999999999999" customHeight="1">
      <c r="A7" s="142">
        <v>1</v>
      </c>
      <c r="B7" s="142">
        <v>3</v>
      </c>
      <c r="C7" s="135"/>
      <c r="D7" s="134"/>
    </row>
    <row r="8" spans="1:9" ht="21" customHeight="1">
      <c r="A8" s="141" t="s">
        <v>92</v>
      </c>
      <c r="B8" s="137"/>
      <c r="C8" s="135"/>
      <c r="D8" s="134"/>
    </row>
    <row r="9" spans="1:9" ht="37.9" customHeight="1">
      <c r="A9" s="140" t="s">
        <v>93</v>
      </c>
      <c r="B9" s="137"/>
      <c r="C9" s="135"/>
      <c r="D9" s="134"/>
    </row>
    <row r="10" spans="1:9" ht="39" customHeight="1">
      <c r="A10" s="138" t="s">
        <v>94</v>
      </c>
      <c r="B10" s="137">
        <v>100</v>
      </c>
      <c r="C10" s="135"/>
      <c r="D10" s="134"/>
    </row>
    <row r="11" spans="1:9" ht="15.75">
      <c r="A11" s="138" t="s">
        <v>95</v>
      </c>
      <c r="B11" s="137">
        <v>0</v>
      </c>
      <c r="C11" s="135"/>
      <c r="D11" s="134"/>
    </row>
    <row r="12" spans="1:9" ht="47.25">
      <c r="A12" s="138" t="s">
        <v>96</v>
      </c>
      <c r="B12" s="137">
        <v>0</v>
      </c>
      <c r="C12" s="135"/>
      <c r="D12" s="134"/>
    </row>
    <row r="13" spans="1:9" ht="21" customHeight="1">
      <c r="A13" s="138" t="s">
        <v>97</v>
      </c>
      <c r="B13" s="137">
        <v>0</v>
      </c>
      <c r="C13" s="135"/>
      <c r="D13" s="134"/>
    </row>
    <row r="14" spans="1:9" ht="47.25">
      <c r="A14" s="138" t="s">
        <v>98</v>
      </c>
      <c r="B14" s="137">
        <v>0</v>
      </c>
      <c r="C14" s="135"/>
      <c r="D14" s="134"/>
    </row>
    <row r="15" spans="1:9" ht="15.75">
      <c r="A15" s="138" t="s">
        <v>99</v>
      </c>
      <c r="B15" s="137">
        <v>0</v>
      </c>
      <c r="C15" s="135"/>
      <c r="D15" s="134"/>
    </row>
    <row r="16" spans="1:9" ht="15.75">
      <c r="A16" s="138" t="s">
        <v>100</v>
      </c>
      <c r="B16" s="137">
        <v>0</v>
      </c>
      <c r="C16" s="135"/>
      <c r="D16" s="134"/>
    </row>
    <row r="17" spans="1:4" ht="31.5">
      <c r="A17" s="140" t="s">
        <v>101</v>
      </c>
      <c r="B17" s="139"/>
      <c r="D17" s="134"/>
    </row>
    <row r="18" spans="1:4" ht="31.5">
      <c r="A18" s="138" t="s">
        <v>102</v>
      </c>
      <c r="B18" s="137">
        <v>0</v>
      </c>
      <c r="D18" s="134"/>
    </row>
    <row r="19" spans="1:4" ht="33" customHeight="1">
      <c r="A19" s="138" t="s">
        <v>103</v>
      </c>
      <c r="B19" s="137">
        <v>100</v>
      </c>
      <c r="D19" s="134"/>
    </row>
    <row r="20" spans="1:4" ht="31.5">
      <c r="A20" s="138" t="s">
        <v>104</v>
      </c>
      <c r="B20" s="137">
        <v>0</v>
      </c>
      <c r="D20" s="134"/>
    </row>
    <row r="21" spans="1:4" ht="15.75">
      <c r="A21" s="138" t="s">
        <v>105</v>
      </c>
      <c r="B21" s="137">
        <v>100</v>
      </c>
      <c r="D21" s="134"/>
    </row>
    <row r="22" spans="1:4" ht="15.75">
      <c r="A22" s="140" t="s">
        <v>106</v>
      </c>
      <c r="B22" s="139"/>
      <c r="D22" s="134"/>
    </row>
    <row r="23" spans="1:4" ht="47.25">
      <c r="A23" s="138" t="s">
        <v>107</v>
      </c>
      <c r="B23" s="137">
        <v>0</v>
      </c>
      <c r="D23" s="134"/>
    </row>
    <row r="24" spans="1:4" ht="31.5">
      <c r="A24" s="138" t="s">
        <v>108</v>
      </c>
      <c r="B24" s="137">
        <v>100</v>
      </c>
      <c r="D24" s="134"/>
    </row>
    <row r="25" spans="1:4" ht="15.75">
      <c r="A25" s="140" t="s">
        <v>109</v>
      </c>
      <c r="B25" s="139"/>
      <c r="D25" s="134"/>
    </row>
    <row r="26" spans="1:4" ht="51.6" customHeight="1">
      <c r="A26" s="138" t="s">
        <v>110</v>
      </c>
      <c r="B26" s="137">
        <v>0</v>
      </c>
      <c r="D26" s="134"/>
    </row>
    <row r="27" spans="1:4" ht="48.75" customHeight="1">
      <c r="A27" s="138" t="s">
        <v>111</v>
      </c>
      <c r="B27" s="137">
        <v>100</v>
      </c>
      <c r="D27" s="134"/>
    </row>
    <row r="28" spans="1:4" ht="55.15" customHeight="1">
      <c r="A28" s="138" t="s">
        <v>112</v>
      </c>
      <c r="B28" s="137">
        <v>0</v>
      </c>
      <c r="D28" s="134"/>
    </row>
    <row r="29" spans="1:4" ht="55.9" customHeight="1">
      <c r="A29" s="138" t="s">
        <v>113</v>
      </c>
      <c r="B29" s="137">
        <v>100</v>
      </c>
      <c r="D29" s="134"/>
    </row>
    <row r="30" spans="1:4" ht="51.6" customHeight="1">
      <c r="A30" s="138" t="s">
        <v>114</v>
      </c>
      <c r="B30" s="137">
        <v>0</v>
      </c>
      <c r="D30" s="134"/>
    </row>
    <row r="31" spans="1:4" ht="50.45" customHeight="1">
      <c r="A31" s="138" t="s">
        <v>115</v>
      </c>
      <c r="B31" s="137">
        <v>100</v>
      </c>
      <c r="D31" s="134"/>
    </row>
    <row r="32" spans="1:4" ht="36.6" customHeight="1">
      <c r="A32" s="138" t="s">
        <v>116</v>
      </c>
      <c r="B32" s="137">
        <v>0</v>
      </c>
      <c r="D32" s="134"/>
    </row>
    <row r="33" spans="1:4" ht="33" customHeight="1">
      <c r="A33" s="138" t="s">
        <v>117</v>
      </c>
      <c r="B33" s="137">
        <v>100</v>
      </c>
      <c r="D33" s="134"/>
    </row>
    <row r="34" spans="1:4" ht="15.75">
      <c r="A34" s="140" t="s">
        <v>118</v>
      </c>
      <c r="B34" s="139"/>
      <c r="D34" s="134"/>
    </row>
    <row r="35" spans="1:4" ht="35.25" customHeight="1">
      <c r="A35" s="138" t="s">
        <v>119</v>
      </c>
      <c r="B35" s="137">
        <v>0</v>
      </c>
      <c r="D35" s="134"/>
    </row>
    <row r="36" spans="1:4" ht="18.600000000000001" customHeight="1">
      <c r="A36" s="138" t="s">
        <v>120</v>
      </c>
      <c r="B36" s="137">
        <v>100</v>
      </c>
      <c r="D36" s="134"/>
    </row>
    <row r="37" spans="1:4" ht="19.899999999999999" customHeight="1">
      <c r="A37" s="138" t="s">
        <v>121</v>
      </c>
      <c r="B37" s="137">
        <v>0</v>
      </c>
      <c r="D37" s="134"/>
    </row>
    <row r="38" spans="1:4" ht="20.45" customHeight="1">
      <c r="A38" s="138" t="s">
        <v>122</v>
      </c>
      <c r="B38" s="137">
        <v>100</v>
      </c>
      <c r="D38" s="134"/>
    </row>
    <row r="39" spans="1:4" ht="15.75">
      <c r="A39" s="136"/>
      <c r="D39" s="134"/>
    </row>
  </sheetData>
  <mergeCells count="5">
    <mergeCell ref="B1:C1"/>
    <mergeCell ref="B2:C2"/>
    <mergeCell ref="A3:C3"/>
    <mergeCell ref="B4:C4"/>
    <mergeCell ref="A5:A6"/>
  </mergeCells>
  <pageMargins left="0.7" right="0.7" top="0.75" bottom="0.75" header="0.3" footer="0.3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2"/>
  <sheetViews>
    <sheetView tabSelected="1" view="pageBreakPreview" topLeftCell="A4" zoomScaleSheetLayoutView="100" workbookViewId="0">
      <selection activeCell="E23" sqref="E23"/>
    </sheetView>
  </sheetViews>
  <sheetFormatPr defaultRowHeight="12.75"/>
  <cols>
    <col min="1" max="1" width="29" style="7" customWidth="1"/>
    <col min="2" max="2" width="68.1640625" style="10" customWidth="1"/>
    <col min="3" max="3" width="14.33203125" style="10" customWidth="1"/>
    <col min="4" max="4" width="17.6640625" style="10" customWidth="1"/>
    <col min="5" max="5" width="18.164062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>
      <c r="B1" s="6"/>
      <c r="C1" s="225" t="s">
        <v>232</v>
      </c>
      <c r="D1" s="226"/>
      <c r="E1" s="226"/>
    </row>
    <row r="2" spans="1:8" ht="15">
      <c r="B2" s="6"/>
      <c r="C2" s="226"/>
      <c r="D2" s="226"/>
      <c r="E2" s="226"/>
    </row>
    <row r="3" spans="1:8" ht="15">
      <c r="B3" s="6"/>
      <c r="C3" s="226"/>
      <c r="D3" s="226"/>
      <c r="E3" s="226"/>
    </row>
    <row r="4" spans="1:8" ht="33.75" customHeight="1">
      <c r="B4" s="6"/>
      <c r="C4" s="226"/>
      <c r="D4" s="226"/>
      <c r="E4" s="226"/>
    </row>
    <row r="5" spans="1:8" ht="39" customHeight="1">
      <c r="C5" s="226"/>
      <c r="D5" s="226"/>
      <c r="E5" s="226"/>
    </row>
    <row r="6" spans="1:8" ht="78" customHeight="1">
      <c r="A6" s="220" t="s">
        <v>201</v>
      </c>
      <c r="B6" s="220"/>
      <c r="C6" s="220"/>
      <c r="D6" s="220"/>
      <c r="E6" s="220"/>
    </row>
    <row r="7" spans="1:8" ht="34.5" customHeight="1">
      <c r="A7" s="11"/>
      <c r="B7" s="12"/>
      <c r="C7" s="12"/>
      <c r="D7" s="12"/>
      <c r="E7" s="13" t="s">
        <v>1</v>
      </c>
    </row>
    <row r="8" spans="1:8" s="16" customFormat="1">
      <c r="A8" s="221" t="s">
        <v>26</v>
      </c>
      <c r="B8" s="223" t="s">
        <v>2</v>
      </c>
      <c r="C8" s="224" t="s">
        <v>7</v>
      </c>
      <c r="D8" s="224"/>
      <c r="E8" s="224"/>
      <c r="F8" s="14"/>
      <c r="G8" s="15"/>
    </row>
    <row r="9" spans="1:8" s="16" customFormat="1" ht="16.5" customHeight="1">
      <c r="A9" s="222"/>
      <c r="B9" s="223"/>
      <c r="C9" s="198" t="s">
        <v>31</v>
      </c>
      <c r="D9" s="198" t="s">
        <v>32</v>
      </c>
      <c r="E9" s="198" t="s">
        <v>202</v>
      </c>
      <c r="F9" s="14"/>
      <c r="G9" s="15"/>
      <c r="H9" s="14"/>
    </row>
    <row r="10" spans="1:8" s="19" customFormat="1" ht="14.25">
      <c r="A10" s="201" t="s">
        <v>33</v>
      </c>
      <c r="B10" s="202" t="s">
        <v>34</v>
      </c>
      <c r="C10" s="203">
        <f>C11</f>
        <v>5505.1</v>
      </c>
      <c r="D10" s="203">
        <f>D11</f>
        <v>5975.3</v>
      </c>
      <c r="E10" s="203">
        <f>E11</f>
        <v>5996</v>
      </c>
      <c r="F10" s="17"/>
      <c r="G10" s="18"/>
    </row>
    <row r="11" spans="1:8" s="19" customFormat="1" ht="30">
      <c r="A11" s="177" t="s">
        <v>35</v>
      </c>
      <c r="B11" s="178" t="s">
        <v>36</v>
      </c>
      <c r="C11" s="175">
        <f>C15+C20+C12</f>
        <v>5505.1</v>
      </c>
      <c r="D11" s="175">
        <f>D12+D15+D20</f>
        <v>5975.3</v>
      </c>
      <c r="E11" s="175">
        <f>E15+E12+E20</f>
        <v>5996</v>
      </c>
      <c r="F11" s="17"/>
      <c r="G11" s="18"/>
    </row>
    <row r="12" spans="1:8" s="19" customFormat="1" ht="30">
      <c r="A12" s="204" t="s">
        <v>229</v>
      </c>
      <c r="B12" s="205" t="s">
        <v>230</v>
      </c>
      <c r="C12" s="206">
        <f t="shared" ref="C12:E13" si="0">C13</f>
        <v>307.60000000000002</v>
      </c>
      <c r="D12" s="206">
        <f t="shared" si="0"/>
        <v>120</v>
      </c>
      <c r="E12" s="206">
        <f t="shared" si="0"/>
        <v>120</v>
      </c>
      <c r="F12" s="17"/>
      <c r="G12" s="18"/>
    </row>
    <row r="13" spans="1:8" s="19" customFormat="1" ht="15">
      <c r="A13" s="200" t="s">
        <v>225</v>
      </c>
      <c r="B13" s="180" t="s">
        <v>227</v>
      </c>
      <c r="C13" s="175">
        <f t="shared" si="0"/>
        <v>307.60000000000002</v>
      </c>
      <c r="D13" s="175">
        <f t="shared" si="0"/>
        <v>120</v>
      </c>
      <c r="E13" s="175">
        <f t="shared" si="0"/>
        <v>120</v>
      </c>
      <c r="F13" s="17"/>
      <c r="G13" s="18"/>
    </row>
    <row r="14" spans="1:8" s="19" customFormat="1" ht="15">
      <c r="A14" s="200" t="s">
        <v>226</v>
      </c>
      <c r="B14" s="180" t="s">
        <v>228</v>
      </c>
      <c r="C14" s="175">
        <v>307.60000000000002</v>
      </c>
      <c r="D14" s="175">
        <v>120</v>
      </c>
      <c r="E14" s="175">
        <v>120</v>
      </c>
      <c r="F14" s="17"/>
      <c r="G14" s="18"/>
    </row>
    <row r="15" spans="1:8" s="19" customFormat="1" ht="30">
      <c r="A15" s="207" t="s">
        <v>170</v>
      </c>
      <c r="B15" s="205" t="s">
        <v>171</v>
      </c>
      <c r="C15" s="206">
        <f>C16+C18</f>
        <v>600</v>
      </c>
      <c r="D15" s="206">
        <f>D16+D18</f>
        <v>627.5</v>
      </c>
      <c r="E15" s="206">
        <f>E16+E18</f>
        <v>648.20000000000005</v>
      </c>
      <c r="F15" s="17"/>
      <c r="G15" s="18"/>
    </row>
    <row r="16" spans="1:8" s="19" customFormat="1" ht="30">
      <c r="A16" s="208" t="s">
        <v>172</v>
      </c>
      <c r="B16" s="209" t="s">
        <v>173</v>
      </c>
      <c r="C16" s="210">
        <f t="shared" ref="C16:E16" si="1">C17</f>
        <v>5</v>
      </c>
      <c r="D16" s="210">
        <f t="shared" si="1"/>
        <v>5.2</v>
      </c>
      <c r="E16" s="210">
        <f t="shared" si="1"/>
        <v>5.5</v>
      </c>
      <c r="F16" s="17"/>
      <c r="G16" s="18"/>
    </row>
    <row r="17" spans="1:7" s="19" customFormat="1" ht="35.25" customHeight="1">
      <c r="A17" s="179" t="s">
        <v>174</v>
      </c>
      <c r="B17" s="180" t="s">
        <v>175</v>
      </c>
      <c r="C17" s="175">
        <v>5</v>
      </c>
      <c r="D17" s="175">
        <v>5.2</v>
      </c>
      <c r="E17" s="176">
        <v>5.5</v>
      </c>
      <c r="F17" s="17"/>
      <c r="G17" s="18"/>
    </row>
    <row r="18" spans="1:7" s="19" customFormat="1" ht="27.75" customHeight="1">
      <c r="A18" s="208" t="s">
        <v>176</v>
      </c>
      <c r="B18" s="209" t="s">
        <v>177</v>
      </c>
      <c r="C18" s="210">
        <f>C19</f>
        <v>595</v>
      </c>
      <c r="D18" s="210">
        <f>D19</f>
        <v>622.29999999999995</v>
      </c>
      <c r="E18" s="210">
        <f>E19</f>
        <v>642.70000000000005</v>
      </c>
      <c r="F18" s="17"/>
      <c r="G18" s="18"/>
    </row>
    <row r="19" spans="1:7" s="19" customFormat="1" ht="45">
      <c r="A19" s="179" t="s">
        <v>178</v>
      </c>
      <c r="B19" s="180" t="s">
        <v>179</v>
      </c>
      <c r="C19" s="175">
        <v>595</v>
      </c>
      <c r="D19" s="175">
        <v>622.29999999999995</v>
      </c>
      <c r="E19" s="176">
        <v>642.70000000000005</v>
      </c>
      <c r="F19" s="17"/>
      <c r="G19" s="18"/>
    </row>
    <row r="20" spans="1:7" s="19" customFormat="1" ht="15">
      <c r="A20" s="207" t="s">
        <v>180</v>
      </c>
      <c r="B20" s="205" t="s">
        <v>38</v>
      </c>
      <c r="C20" s="206">
        <f>C21</f>
        <v>4597.5</v>
      </c>
      <c r="D20" s="206">
        <f>D21</f>
        <v>5227.8</v>
      </c>
      <c r="E20" s="206">
        <f>E21</f>
        <v>5227.8</v>
      </c>
      <c r="F20" s="17"/>
      <c r="G20" s="18"/>
    </row>
    <row r="21" spans="1:7" s="19" customFormat="1" ht="60">
      <c r="A21" s="179" t="s">
        <v>181</v>
      </c>
      <c r="B21" s="180" t="s">
        <v>192</v>
      </c>
      <c r="C21" s="175">
        <f>C22</f>
        <v>4597.5</v>
      </c>
      <c r="D21" s="175">
        <f t="shared" ref="D21:E21" si="2">D22</f>
        <v>5227.8</v>
      </c>
      <c r="E21" s="175">
        <f t="shared" si="2"/>
        <v>5227.8</v>
      </c>
      <c r="F21" s="17"/>
      <c r="G21" s="18"/>
    </row>
    <row r="22" spans="1:7" s="19" customFormat="1" ht="75">
      <c r="A22" s="179" t="s">
        <v>182</v>
      </c>
      <c r="B22" s="180" t="s">
        <v>193</v>
      </c>
      <c r="C22" s="175">
        <v>4597.5</v>
      </c>
      <c r="D22" s="175">
        <v>5227.8</v>
      </c>
      <c r="E22" s="176">
        <v>5227.8</v>
      </c>
      <c r="F22" s="17"/>
      <c r="G22" s="18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24" priority="1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26"/>
  <sheetViews>
    <sheetView view="pageBreakPreview" topLeftCell="A76" zoomScaleSheetLayoutView="100" workbookViewId="0">
      <selection activeCell="I83" sqref="I83:I84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15.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27" t="s">
        <v>253</v>
      </c>
      <c r="J1" s="228"/>
      <c r="K1" s="228"/>
      <c r="L1" s="228"/>
    </row>
    <row r="2" spans="1:12" ht="69.75" customHeight="1">
      <c r="A2" s="229" t="s">
        <v>203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30" t="s">
        <v>1</v>
      </c>
      <c r="J3" s="230"/>
      <c r="K3" s="230"/>
      <c r="L3" s="230"/>
    </row>
    <row r="4" spans="1:12" ht="19.899999999999999" customHeight="1">
      <c r="A4" s="231" t="s">
        <v>2</v>
      </c>
      <c r="B4" s="231" t="s">
        <v>21</v>
      </c>
      <c r="C4" s="231" t="s">
        <v>3</v>
      </c>
      <c r="D4" s="231" t="s">
        <v>4</v>
      </c>
      <c r="E4" s="231" t="s">
        <v>5</v>
      </c>
      <c r="F4" s="231"/>
      <c r="G4" s="231"/>
      <c r="H4" s="231"/>
      <c r="I4" s="231" t="s">
        <v>6</v>
      </c>
      <c r="J4" s="231" t="s">
        <v>7</v>
      </c>
      <c r="K4" s="231"/>
      <c r="L4" s="231"/>
    </row>
    <row r="5" spans="1:12" ht="16.350000000000001" customHeight="1">
      <c r="A5" s="231" t="s">
        <v>0</v>
      </c>
      <c r="B5" s="231" t="s">
        <v>0</v>
      </c>
      <c r="C5" s="231" t="s">
        <v>0</v>
      </c>
      <c r="D5" s="231" t="s">
        <v>0</v>
      </c>
      <c r="E5" s="231" t="s">
        <v>0</v>
      </c>
      <c r="F5" s="231"/>
      <c r="G5" s="231"/>
      <c r="H5" s="231"/>
      <c r="I5" s="231" t="s">
        <v>0</v>
      </c>
      <c r="J5" s="199" t="s">
        <v>31</v>
      </c>
      <c r="K5" s="199" t="s">
        <v>32</v>
      </c>
      <c r="L5" s="199" t="s">
        <v>202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71.25">
      <c r="A7" s="23" t="s">
        <v>194</v>
      </c>
      <c r="B7" s="24" t="s">
        <v>160</v>
      </c>
      <c r="C7" s="24"/>
      <c r="D7" s="24"/>
      <c r="E7" s="5"/>
      <c r="F7" s="5"/>
      <c r="G7" s="5"/>
      <c r="H7" s="5"/>
      <c r="I7" s="32"/>
      <c r="J7" s="33">
        <f>J8+J46+J54+J61+J85+J40</f>
        <v>17678.900000000001</v>
      </c>
      <c r="K7" s="33">
        <f>K8+K46+K54+K61+K85+K92</f>
        <v>18337.600000000002</v>
      </c>
      <c r="L7" s="33">
        <f>L8+L46+L54+L61+L85+L92</f>
        <v>18571.8</v>
      </c>
    </row>
    <row r="8" spans="1:12" ht="28.5">
      <c r="A8" s="23" t="s">
        <v>39</v>
      </c>
      <c r="B8" s="24" t="s">
        <v>160</v>
      </c>
      <c r="C8" s="189" t="s">
        <v>40</v>
      </c>
      <c r="D8" s="25"/>
      <c r="E8" s="38"/>
      <c r="F8" s="38"/>
      <c r="G8" s="38"/>
      <c r="H8" s="38"/>
      <c r="I8" s="34"/>
      <c r="J8" s="35">
        <f>J9+J15+J34</f>
        <v>3114.4000000000005</v>
      </c>
      <c r="K8" s="35">
        <f>K9+K15+K34+K40</f>
        <v>2791.6</v>
      </c>
      <c r="L8" s="35">
        <f>L9+L15+L34</f>
        <v>2583.6</v>
      </c>
    </row>
    <row r="9" spans="1:12" ht="60">
      <c r="A9" s="26" t="s">
        <v>41</v>
      </c>
      <c r="B9" s="25" t="s">
        <v>160</v>
      </c>
      <c r="C9" s="169" t="s">
        <v>40</v>
      </c>
      <c r="D9" s="169" t="s">
        <v>42</v>
      </c>
      <c r="E9" s="38"/>
      <c r="F9" s="38"/>
      <c r="G9" s="38"/>
      <c r="H9" s="38"/>
      <c r="I9" s="25"/>
      <c r="J9" s="46">
        <f>J10</f>
        <v>520.79999999999995</v>
      </c>
      <c r="K9" s="35">
        <f>K10</f>
        <v>319</v>
      </c>
      <c r="L9" s="35">
        <f>L10</f>
        <v>130.19999999999999</v>
      </c>
    </row>
    <row r="10" spans="1:12" ht="79.5" customHeight="1">
      <c r="A10" s="26" t="s">
        <v>214</v>
      </c>
      <c r="B10" s="25" t="s">
        <v>160</v>
      </c>
      <c r="C10" s="25" t="s">
        <v>40</v>
      </c>
      <c r="D10" s="25" t="s">
        <v>42</v>
      </c>
      <c r="E10" s="37">
        <v>65</v>
      </c>
      <c r="F10" s="37"/>
      <c r="G10" s="37"/>
      <c r="H10" s="37"/>
      <c r="I10" s="25"/>
      <c r="J10" s="35">
        <f t="shared" ref="J10:J12" si="0">J11</f>
        <v>520.79999999999995</v>
      </c>
      <c r="K10" s="35">
        <f t="shared" ref="K10:L12" si="1">K11</f>
        <v>319</v>
      </c>
      <c r="L10" s="35">
        <f t="shared" si="1"/>
        <v>130.19999999999999</v>
      </c>
    </row>
    <row r="11" spans="1:12" ht="15">
      <c r="A11" s="26" t="s">
        <v>43</v>
      </c>
      <c r="B11" s="25" t="s">
        <v>160</v>
      </c>
      <c r="C11" s="25" t="s">
        <v>40</v>
      </c>
      <c r="D11" s="25" t="s">
        <v>42</v>
      </c>
      <c r="E11" s="37">
        <v>65</v>
      </c>
      <c r="F11" s="37">
        <v>1</v>
      </c>
      <c r="G11" s="37"/>
      <c r="H11" s="37"/>
      <c r="I11" s="25"/>
      <c r="J11" s="35">
        <f t="shared" si="0"/>
        <v>520.79999999999995</v>
      </c>
      <c r="K11" s="35">
        <f t="shared" si="1"/>
        <v>319</v>
      </c>
      <c r="L11" s="35">
        <f t="shared" si="1"/>
        <v>130.19999999999999</v>
      </c>
    </row>
    <row r="12" spans="1:12" ht="29.25" customHeight="1">
      <c r="A12" s="26" t="s">
        <v>44</v>
      </c>
      <c r="B12" s="25" t="s">
        <v>160</v>
      </c>
      <c r="C12" s="25" t="s">
        <v>40</v>
      </c>
      <c r="D12" s="25" t="s">
        <v>42</v>
      </c>
      <c r="E12" s="37">
        <v>65</v>
      </c>
      <c r="F12" s="37">
        <v>1</v>
      </c>
      <c r="G12" s="37" t="s">
        <v>71</v>
      </c>
      <c r="H12" s="37" t="s">
        <v>82</v>
      </c>
      <c r="I12" s="25"/>
      <c r="J12" s="35">
        <f t="shared" si="0"/>
        <v>520.79999999999995</v>
      </c>
      <c r="K12" s="35">
        <f t="shared" si="1"/>
        <v>319</v>
      </c>
      <c r="L12" s="35">
        <f t="shared" si="1"/>
        <v>130.19999999999999</v>
      </c>
    </row>
    <row r="13" spans="1:12" ht="120">
      <c r="A13" s="26" t="s">
        <v>45</v>
      </c>
      <c r="B13" s="25" t="s">
        <v>160</v>
      </c>
      <c r="C13" s="25" t="s">
        <v>40</v>
      </c>
      <c r="D13" s="25" t="s">
        <v>42</v>
      </c>
      <c r="E13" s="37">
        <v>65</v>
      </c>
      <c r="F13" s="37">
        <v>1</v>
      </c>
      <c r="G13" s="37" t="s">
        <v>71</v>
      </c>
      <c r="H13" s="37" t="s">
        <v>82</v>
      </c>
      <c r="I13" s="25" t="s">
        <v>73</v>
      </c>
      <c r="J13" s="35">
        <f>J14</f>
        <v>520.79999999999995</v>
      </c>
      <c r="K13" s="35">
        <f>K14</f>
        <v>319</v>
      </c>
      <c r="L13" s="35">
        <f>L14</f>
        <v>130.19999999999999</v>
      </c>
    </row>
    <row r="14" spans="1:12" ht="45">
      <c r="A14" s="26" t="s">
        <v>46</v>
      </c>
      <c r="B14" s="25" t="s">
        <v>160</v>
      </c>
      <c r="C14" s="25" t="s">
        <v>40</v>
      </c>
      <c r="D14" s="25" t="s">
        <v>42</v>
      </c>
      <c r="E14" s="37">
        <v>65</v>
      </c>
      <c r="F14" s="37">
        <v>1</v>
      </c>
      <c r="G14" s="37" t="s">
        <v>71</v>
      </c>
      <c r="H14" s="37" t="s">
        <v>82</v>
      </c>
      <c r="I14" s="25" t="s">
        <v>74</v>
      </c>
      <c r="J14" s="35">
        <v>520.79999999999995</v>
      </c>
      <c r="K14" s="35">
        <v>319</v>
      </c>
      <c r="L14" s="35">
        <v>130.19999999999999</v>
      </c>
    </row>
    <row r="15" spans="1:12" ht="90" customHeight="1">
      <c r="A15" s="26" t="s">
        <v>47</v>
      </c>
      <c r="B15" s="25" t="s">
        <v>160</v>
      </c>
      <c r="C15" s="169" t="s">
        <v>40</v>
      </c>
      <c r="D15" s="169" t="s">
        <v>48</v>
      </c>
      <c r="E15" s="37"/>
      <c r="F15" s="37"/>
      <c r="G15" s="37"/>
      <c r="H15" s="37"/>
      <c r="I15" s="34"/>
      <c r="J15" s="46">
        <f>J16+J29</f>
        <v>2543.6000000000004</v>
      </c>
      <c r="K15" s="46">
        <f>K16+K29</f>
        <v>2322.6</v>
      </c>
      <c r="L15" s="46">
        <f>L16+L29+L40</f>
        <v>2403.4</v>
      </c>
    </row>
    <row r="16" spans="1:12" ht="90" customHeight="1">
      <c r="A16" s="26" t="str">
        <f>A10</f>
        <v>Обеспечение деятельности   Администрации Ромодановского сельского поселения Ромодановского муниципального района Республики Мордовия</v>
      </c>
      <c r="B16" s="25" t="s">
        <v>160</v>
      </c>
      <c r="C16" s="190" t="s">
        <v>40</v>
      </c>
      <c r="D16" s="27" t="s">
        <v>48</v>
      </c>
      <c r="E16" s="37">
        <v>65</v>
      </c>
      <c r="F16" s="37"/>
      <c r="G16" s="37"/>
      <c r="H16" s="37"/>
      <c r="I16" s="34"/>
      <c r="J16" s="35">
        <f t="shared" ref="J16" si="2">J17</f>
        <v>2538.6000000000004</v>
      </c>
      <c r="K16" s="35">
        <f t="shared" ref="K16:L16" si="3">K17</f>
        <v>2317.4</v>
      </c>
      <c r="L16" s="35">
        <f t="shared" si="3"/>
        <v>2297.9</v>
      </c>
    </row>
    <row r="17" spans="1:12" ht="60">
      <c r="A17" s="26" t="s">
        <v>208</v>
      </c>
      <c r="B17" s="25" t="s">
        <v>160</v>
      </c>
      <c r="C17" s="25" t="s">
        <v>40</v>
      </c>
      <c r="D17" s="25" t="s">
        <v>48</v>
      </c>
      <c r="E17" s="37">
        <v>65</v>
      </c>
      <c r="F17" s="37">
        <v>2</v>
      </c>
      <c r="G17" s="37"/>
      <c r="H17" s="37"/>
      <c r="I17" s="34"/>
      <c r="J17" s="35">
        <f>J18+J22+J24+J26</f>
        <v>2538.6000000000004</v>
      </c>
      <c r="K17" s="35">
        <f t="shared" ref="K17:L17" si="4">K18+K22+K24</f>
        <v>2317.4</v>
      </c>
      <c r="L17" s="35">
        <f t="shared" si="4"/>
        <v>2297.9</v>
      </c>
    </row>
    <row r="18" spans="1:12" ht="45">
      <c r="A18" s="26" t="s">
        <v>51</v>
      </c>
      <c r="B18" s="25" t="s">
        <v>160</v>
      </c>
      <c r="C18" s="25" t="s">
        <v>40</v>
      </c>
      <c r="D18" s="25" t="s">
        <v>48</v>
      </c>
      <c r="E18" s="37">
        <v>65</v>
      </c>
      <c r="F18" s="37">
        <v>2</v>
      </c>
      <c r="G18" s="37" t="s">
        <v>71</v>
      </c>
      <c r="H18" s="37" t="s">
        <v>83</v>
      </c>
      <c r="I18" s="34"/>
      <c r="J18" s="35">
        <f t="shared" ref="J18:J19" si="5">J19</f>
        <v>960.3</v>
      </c>
      <c r="K18" s="35">
        <f t="shared" ref="K18:L19" si="6">K19</f>
        <v>943.9</v>
      </c>
      <c r="L18" s="35">
        <f>L19</f>
        <v>700.9</v>
      </c>
    </row>
    <row r="19" spans="1:12" ht="120">
      <c r="A19" s="26" t="s">
        <v>45</v>
      </c>
      <c r="B19" s="25" t="s">
        <v>160</v>
      </c>
      <c r="C19" s="25" t="s">
        <v>40</v>
      </c>
      <c r="D19" s="25" t="s">
        <v>48</v>
      </c>
      <c r="E19" s="37">
        <v>65</v>
      </c>
      <c r="F19" s="37">
        <v>2</v>
      </c>
      <c r="G19" s="37" t="s">
        <v>71</v>
      </c>
      <c r="H19" s="37" t="s">
        <v>83</v>
      </c>
      <c r="I19" s="34" t="s">
        <v>73</v>
      </c>
      <c r="J19" s="35">
        <f t="shared" si="5"/>
        <v>960.3</v>
      </c>
      <c r="K19" s="35">
        <f>K20</f>
        <v>943.9</v>
      </c>
      <c r="L19" s="35">
        <f t="shared" si="6"/>
        <v>700.9</v>
      </c>
    </row>
    <row r="20" spans="1:12" ht="45">
      <c r="A20" s="26" t="s">
        <v>46</v>
      </c>
      <c r="B20" s="25" t="s">
        <v>160</v>
      </c>
      <c r="C20" s="25" t="s">
        <v>40</v>
      </c>
      <c r="D20" s="25" t="s">
        <v>48</v>
      </c>
      <c r="E20" s="37">
        <v>65</v>
      </c>
      <c r="F20" s="37">
        <v>2</v>
      </c>
      <c r="G20" s="37" t="s">
        <v>71</v>
      </c>
      <c r="H20" s="37" t="s">
        <v>83</v>
      </c>
      <c r="I20" s="34" t="s">
        <v>74</v>
      </c>
      <c r="J20" s="35">
        <v>960.3</v>
      </c>
      <c r="K20" s="35">
        <v>943.9</v>
      </c>
      <c r="L20" s="35">
        <v>700.9</v>
      </c>
    </row>
    <row r="21" spans="1:12" ht="30.75" customHeight="1">
      <c r="A21" s="26" t="s">
        <v>52</v>
      </c>
      <c r="B21" s="25" t="s">
        <v>160</v>
      </c>
      <c r="C21" s="25" t="s">
        <v>40</v>
      </c>
      <c r="D21" s="25" t="s">
        <v>48</v>
      </c>
      <c r="E21" s="37">
        <v>65</v>
      </c>
      <c r="F21" s="37">
        <v>2</v>
      </c>
      <c r="G21" s="37" t="s">
        <v>71</v>
      </c>
      <c r="H21" s="37" t="s">
        <v>84</v>
      </c>
      <c r="I21" s="34"/>
      <c r="J21" s="35">
        <f>J23+J24</f>
        <v>1376.5</v>
      </c>
      <c r="K21" s="35">
        <f>K22+K24</f>
        <v>1373.5</v>
      </c>
      <c r="L21" s="35">
        <f>L22+L24</f>
        <v>1597</v>
      </c>
    </row>
    <row r="22" spans="1:12" ht="48.75" customHeight="1">
      <c r="A22" s="26" t="s">
        <v>49</v>
      </c>
      <c r="B22" s="25" t="s">
        <v>160</v>
      </c>
      <c r="C22" s="25" t="s">
        <v>40</v>
      </c>
      <c r="D22" s="25" t="s">
        <v>48</v>
      </c>
      <c r="E22" s="37">
        <v>65</v>
      </c>
      <c r="F22" s="37">
        <v>2</v>
      </c>
      <c r="G22" s="37" t="s">
        <v>71</v>
      </c>
      <c r="H22" s="37" t="s">
        <v>84</v>
      </c>
      <c r="I22" s="34" t="s">
        <v>75</v>
      </c>
      <c r="J22" s="35">
        <f t="shared" ref="J22" si="7">J23</f>
        <v>1326.5</v>
      </c>
      <c r="K22" s="35">
        <f t="shared" ref="K22:L22" si="8">K23</f>
        <v>1323.5</v>
      </c>
      <c r="L22" s="35">
        <f t="shared" si="8"/>
        <v>1547</v>
      </c>
    </row>
    <row r="23" spans="1:12" ht="60">
      <c r="A23" s="26" t="s">
        <v>50</v>
      </c>
      <c r="B23" s="25" t="s">
        <v>160</v>
      </c>
      <c r="C23" s="25" t="s">
        <v>40</v>
      </c>
      <c r="D23" s="25" t="s">
        <v>48</v>
      </c>
      <c r="E23" s="37">
        <v>65</v>
      </c>
      <c r="F23" s="37">
        <v>2</v>
      </c>
      <c r="G23" s="37" t="s">
        <v>71</v>
      </c>
      <c r="H23" s="37" t="s">
        <v>84</v>
      </c>
      <c r="I23" s="34" t="s">
        <v>76</v>
      </c>
      <c r="J23" s="35">
        <v>1326.5</v>
      </c>
      <c r="K23" s="35">
        <v>1323.5</v>
      </c>
      <c r="L23" s="35">
        <v>1547</v>
      </c>
    </row>
    <row r="24" spans="1:12" ht="15">
      <c r="A24" s="26" t="s">
        <v>53</v>
      </c>
      <c r="B24" s="25" t="s">
        <v>160</v>
      </c>
      <c r="C24" s="25" t="s">
        <v>40</v>
      </c>
      <c r="D24" s="25" t="s">
        <v>48</v>
      </c>
      <c r="E24" s="37">
        <v>65</v>
      </c>
      <c r="F24" s="37">
        <v>2</v>
      </c>
      <c r="G24" s="37" t="s">
        <v>71</v>
      </c>
      <c r="H24" s="37" t="s">
        <v>84</v>
      </c>
      <c r="I24" s="34" t="s">
        <v>77</v>
      </c>
      <c r="J24" s="35">
        <f t="shared" ref="J24" si="9">J25</f>
        <v>50</v>
      </c>
      <c r="K24" s="35">
        <f>K25</f>
        <v>50</v>
      </c>
      <c r="L24" s="35">
        <f>L25</f>
        <v>50</v>
      </c>
    </row>
    <row r="25" spans="1:12" ht="30">
      <c r="A25" s="26" t="s">
        <v>54</v>
      </c>
      <c r="B25" s="25" t="s">
        <v>160</v>
      </c>
      <c r="C25" s="25" t="s">
        <v>40</v>
      </c>
      <c r="D25" s="25" t="s">
        <v>48</v>
      </c>
      <c r="E25" s="37">
        <v>65</v>
      </c>
      <c r="F25" s="37">
        <v>2</v>
      </c>
      <c r="G25" s="37" t="s">
        <v>71</v>
      </c>
      <c r="H25" s="37" t="s">
        <v>84</v>
      </c>
      <c r="I25" s="34" t="s">
        <v>78</v>
      </c>
      <c r="J25" s="35">
        <v>50</v>
      </c>
      <c r="K25" s="35">
        <v>50</v>
      </c>
      <c r="L25" s="35">
        <v>50</v>
      </c>
    </row>
    <row r="26" spans="1:12" ht="91.5" customHeight="1">
      <c r="A26" s="26" t="s">
        <v>234</v>
      </c>
      <c r="B26" s="25" t="s">
        <v>160</v>
      </c>
      <c r="C26" s="25" t="s">
        <v>40</v>
      </c>
      <c r="D26" s="25" t="s">
        <v>48</v>
      </c>
      <c r="E26" s="37" t="s">
        <v>183</v>
      </c>
      <c r="F26" s="37" t="s">
        <v>9</v>
      </c>
      <c r="G26" s="37" t="s">
        <v>71</v>
      </c>
      <c r="H26" s="37" t="s">
        <v>233</v>
      </c>
      <c r="I26" s="34"/>
      <c r="J26" s="35">
        <f>J27</f>
        <v>201.8</v>
      </c>
      <c r="K26" s="35"/>
      <c r="L26" s="35"/>
    </row>
    <row r="27" spans="1:12" ht="123.75" customHeight="1">
      <c r="A27" s="26" t="str">
        <f>A19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7" s="25" t="s">
        <v>160</v>
      </c>
      <c r="C27" s="25" t="s">
        <v>40</v>
      </c>
      <c r="D27" s="25" t="s">
        <v>48</v>
      </c>
      <c r="E27" s="37" t="s">
        <v>183</v>
      </c>
      <c r="F27" s="37" t="s">
        <v>9</v>
      </c>
      <c r="G27" s="37" t="s">
        <v>71</v>
      </c>
      <c r="H27" s="37" t="s">
        <v>233</v>
      </c>
      <c r="I27" s="34" t="s">
        <v>73</v>
      </c>
      <c r="J27" s="35">
        <f>J28</f>
        <v>201.8</v>
      </c>
      <c r="K27" s="35"/>
      <c r="L27" s="35"/>
    </row>
    <row r="28" spans="1:12" ht="46.5" customHeight="1">
      <c r="A28" s="26" t="str">
        <f>A20</f>
        <v>Расходы на выплаты персоналу государственных (муниципальных) органов</v>
      </c>
      <c r="B28" s="25" t="s">
        <v>160</v>
      </c>
      <c r="C28" s="25" t="s">
        <v>40</v>
      </c>
      <c r="D28" s="25" t="s">
        <v>48</v>
      </c>
      <c r="E28" s="37" t="s">
        <v>183</v>
      </c>
      <c r="F28" s="37" t="s">
        <v>9</v>
      </c>
      <c r="G28" s="37" t="s">
        <v>71</v>
      </c>
      <c r="H28" s="37" t="s">
        <v>233</v>
      </c>
      <c r="I28" s="34" t="s">
        <v>74</v>
      </c>
      <c r="J28" s="35">
        <v>201.8</v>
      </c>
      <c r="K28" s="35"/>
      <c r="L28" s="35"/>
    </row>
    <row r="29" spans="1:12" ht="96" customHeight="1">
      <c r="A29" s="26" t="s">
        <v>209</v>
      </c>
      <c r="B29" s="25" t="s">
        <v>160</v>
      </c>
      <c r="C29" s="25" t="s">
        <v>40</v>
      </c>
      <c r="D29" s="25" t="s">
        <v>48</v>
      </c>
      <c r="E29" s="37">
        <v>89</v>
      </c>
      <c r="F29" s="37"/>
      <c r="G29" s="37"/>
      <c r="H29" s="37"/>
      <c r="I29" s="34"/>
      <c r="J29" s="35">
        <f t="shared" ref="J29" si="10">J30</f>
        <v>5</v>
      </c>
      <c r="K29" s="35">
        <f t="shared" ref="K29:L30" si="11">K30</f>
        <v>5.2</v>
      </c>
      <c r="L29" s="35">
        <f t="shared" si="11"/>
        <v>5.5</v>
      </c>
    </row>
    <row r="30" spans="1:12" ht="108.75" customHeight="1">
      <c r="A30" s="26" t="s">
        <v>210</v>
      </c>
      <c r="B30" s="25" t="s">
        <v>160</v>
      </c>
      <c r="C30" s="25" t="s">
        <v>40</v>
      </c>
      <c r="D30" s="25" t="s">
        <v>48</v>
      </c>
      <c r="E30" s="37">
        <v>89</v>
      </c>
      <c r="F30" s="37">
        <v>1</v>
      </c>
      <c r="G30" s="37"/>
      <c r="H30" s="37"/>
      <c r="I30" s="34"/>
      <c r="J30" s="35">
        <f>J31</f>
        <v>5</v>
      </c>
      <c r="K30" s="35">
        <f t="shared" si="11"/>
        <v>5.2</v>
      </c>
      <c r="L30" s="35">
        <f t="shared" si="11"/>
        <v>5.5</v>
      </c>
    </row>
    <row r="31" spans="1:12" ht="195">
      <c r="A31" s="26" t="s">
        <v>37</v>
      </c>
      <c r="B31" s="25" t="s">
        <v>160</v>
      </c>
      <c r="C31" s="25" t="s">
        <v>40</v>
      </c>
      <c r="D31" s="25" t="s">
        <v>48</v>
      </c>
      <c r="E31" s="37">
        <v>89</v>
      </c>
      <c r="F31" s="37">
        <v>1</v>
      </c>
      <c r="G31" s="37" t="s">
        <v>71</v>
      </c>
      <c r="H31" s="37" t="s">
        <v>85</v>
      </c>
      <c r="I31" s="34"/>
      <c r="J31" s="36">
        <f t="shared" ref="J31:J32" si="12">J32</f>
        <v>5</v>
      </c>
      <c r="K31" s="36">
        <f t="shared" ref="K31:L32" si="13">K32</f>
        <v>5.2</v>
      </c>
      <c r="L31" s="36">
        <f t="shared" si="13"/>
        <v>5.5</v>
      </c>
    </row>
    <row r="32" spans="1:12" ht="49.5" customHeight="1">
      <c r="A32" s="26" t="s">
        <v>49</v>
      </c>
      <c r="B32" s="25" t="s">
        <v>160</v>
      </c>
      <c r="C32" s="25" t="s">
        <v>40</v>
      </c>
      <c r="D32" s="25" t="s">
        <v>48</v>
      </c>
      <c r="E32" s="37">
        <v>89</v>
      </c>
      <c r="F32" s="37">
        <v>1</v>
      </c>
      <c r="G32" s="37" t="s">
        <v>71</v>
      </c>
      <c r="H32" s="37" t="s">
        <v>85</v>
      </c>
      <c r="I32" s="34" t="s">
        <v>75</v>
      </c>
      <c r="J32" s="36">
        <f t="shared" si="12"/>
        <v>5</v>
      </c>
      <c r="K32" s="36">
        <f t="shared" si="13"/>
        <v>5.2</v>
      </c>
      <c r="L32" s="36">
        <f t="shared" si="13"/>
        <v>5.5</v>
      </c>
    </row>
    <row r="33" spans="1:12" ht="60">
      <c r="A33" s="26" t="s">
        <v>50</v>
      </c>
      <c r="B33" s="25" t="s">
        <v>160</v>
      </c>
      <c r="C33" s="25" t="s">
        <v>40</v>
      </c>
      <c r="D33" s="25" t="s">
        <v>48</v>
      </c>
      <c r="E33" s="37">
        <v>89</v>
      </c>
      <c r="F33" s="37">
        <v>1</v>
      </c>
      <c r="G33" s="37" t="s">
        <v>71</v>
      </c>
      <c r="H33" s="37" t="s">
        <v>85</v>
      </c>
      <c r="I33" s="34" t="s">
        <v>76</v>
      </c>
      <c r="J33" s="36">
        <v>5</v>
      </c>
      <c r="K33" s="36">
        <v>5.2</v>
      </c>
      <c r="L33" s="36">
        <v>5.5</v>
      </c>
    </row>
    <row r="34" spans="1:12" ht="15">
      <c r="A34" s="26" t="s">
        <v>57</v>
      </c>
      <c r="B34" s="25" t="s">
        <v>160</v>
      </c>
      <c r="C34" s="169" t="s">
        <v>40</v>
      </c>
      <c r="D34" s="169" t="s">
        <v>18</v>
      </c>
      <c r="E34" s="37"/>
      <c r="F34" s="37"/>
      <c r="G34" s="37"/>
      <c r="H34" s="37"/>
      <c r="I34" s="34"/>
      <c r="J34" s="46">
        <f t="shared" ref="J34:J36" si="14">J35</f>
        <v>50</v>
      </c>
      <c r="K34" s="35">
        <f t="shared" ref="K34:L36" si="15">K35</f>
        <v>50</v>
      </c>
      <c r="L34" s="35">
        <f t="shared" si="15"/>
        <v>50</v>
      </c>
    </row>
    <row r="35" spans="1:12" ht="93.75" customHeight="1">
      <c r="A35" s="26" t="str">
        <f>A29</f>
        <v>Непрограммные расходы главных распорядителей средств бюджета  Ромодановского сельского поселения  Ромодановского муниципального района Республики Мордовия</v>
      </c>
      <c r="B35" s="25" t="s">
        <v>160</v>
      </c>
      <c r="C35" s="25" t="s">
        <v>40</v>
      </c>
      <c r="D35" s="25" t="s">
        <v>18</v>
      </c>
      <c r="E35" s="37" t="s">
        <v>86</v>
      </c>
      <c r="F35" s="37"/>
      <c r="G35" s="37"/>
      <c r="H35" s="37"/>
      <c r="I35" s="34"/>
      <c r="J35" s="35">
        <f t="shared" si="14"/>
        <v>50</v>
      </c>
      <c r="K35" s="35">
        <f t="shared" si="15"/>
        <v>50</v>
      </c>
      <c r="L35" s="35">
        <f t="shared" si="15"/>
        <v>50</v>
      </c>
    </row>
    <row r="36" spans="1:12" ht="114" customHeight="1">
      <c r="A36" s="26" t="str">
        <f>A30</f>
        <v>Непрограммные расходы в рамках обеспечения деятельности главных распорядителей средств бюджета  Ромодановского сельского поселения Ромодановского муниципального района Республики Мордовия</v>
      </c>
      <c r="B36" s="25" t="s">
        <v>160</v>
      </c>
      <c r="C36" s="25" t="s">
        <v>40</v>
      </c>
      <c r="D36" s="25" t="s">
        <v>18</v>
      </c>
      <c r="E36" s="37" t="s">
        <v>86</v>
      </c>
      <c r="F36" s="37" t="s">
        <v>8</v>
      </c>
      <c r="G36" s="37"/>
      <c r="H36" s="37"/>
      <c r="I36" s="34"/>
      <c r="J36" s="35">
        <f t="shared" si="14"/>
        <v>50</v>
      </c>
      <c r="K36" s="35">
        <f t="shared" si="15"/>
        <v>50</v>
      </c>
      <c r="L36" s="35">
        <f t="shared" si="15"/>
        <v>50</v>
      </c>
    </row>
    <row r="37" spans="1:12" ht="75">
      <c r="A37" s="26" t="s">
        <v>255</v>
      </c>
      <c r="B37" s="25" t="s">
        <v>160</v>
      </c>
      <c r="C37" s="25" t="s">
        <v>40</v>
      </c>
      <c r="D37" s="25" t="s">
        <v>18</v>
      </c>
      <c r="E37" s="37" t="s">
        <v>86</v>
      </c>
      <c r="F37" s="37" t="s">
        <v>8</v>
      </c>
      <c r="G37" s="37" t="s">
        <v>71</v>
      </c>
      <c r="H37" s="37" t="s">
        <v>88</v>
      </c>
      <c r="I37" s="34"/>
      <c r="J37" s="35">
        <f>J39</f>
        <v>50</v>
      </c>
      <c r="K37" s="35">
        <f>K39</f>
        <v>50</v>
      </c>
      <c r="L37" s="35">
        <f>L39</f>
        <v>50</v>
      </c>
    </row>
    <row r="38" spans="1:12" ht="15">
      <c r="A38" s="26" t="s">
        <v>53</v>
      </c>
      <c r="B38" s="25" t="s">
        <v>160</v>
      </c>
      <c r="C38" s="25" t="s">
        <v>40</v>
      </c>
      <c r="D38" s="25" t="s">
        <v>18</v>
      </c>
      <c r="E38" s="37" t="s">
        <v>86</v>
      </c>
      <c r="F38" s="37" t="s">
        <v>8</v>
      </c>
      <c r="G38" s="37" t="s">
        <v>71</v>
      </c>
      <c r="H38" s="37" t="s">
        <v>88</v>
      </c>
      <c r="I38" s="34" t="s">
        <v>77</v>
      </c>
      <c r="J38" s="35">
        <f>J39</f>
        <v>50</v>
      </c>
      <c r="K38" s="35">
        <f>K39</f>
        <v>50</v>
      </c>
      <c r="L38" s="35">
        <f>L39</f>
        <v>50</v>
      </c>
    </row>
    <row r="39" spans="1:12" ht="15">
      <c r="A39" s="26" t="s">
        <v>58</v>
      </c>
      <c r="B39" s="25" t="s">
        <v>160</v>
      </c>
      <c r="C39" s="25" t="s">
        <v>40</v>
      </c>
      <c r="D39" s="25" t="s">
        <v>59</v>
      </c>
      <c r="E39" s="37" t="s">
        <v>86</v>
      </c>
      <c r="F39" s="37" t="s">
        <v>8</v>
      </c>
      <c r="G39" s="37" t="s">
        <v>71</v>
      </c>
      <c r="H39" s="37" t="s">
        <v>88</v>
      </c>
      <c r="I39" s="34" t="s">
        <v>79</v>
      </c>
      <c r="J39" s="35">
        <v>50</v>
      </c>
      <c r="K39" s="35">
        <v>50</v>
      </c>
      <c r="L39" s="35">
        <v>50</v>
      </c>
    </row>
    <row r="40" spans="1:12" ht="30">
      <c r="A40" s="26" t="s">
        <v>236</v>
      </c>
      <c r="B40" s="25" t="s">
        <v>160</v>
      </c>
      <c r="C40" s="25" t="s">
        <v>40</v>
      </c>
      <c r="D40" s="25" t="s">
        <v>60</v>
      </c>
      <c r="E40" s="37"/>
      <c r="F40" s="37"/>
      <c r="G40" s="37"/>
      <c r="H40" s="37"/>
      <c r="I40" s="34"/>
      <c r="J40" s="35">
        <f t="shared" ref="J40:L44" si="16">J41</f>
        <v>100</v>
      </c>
      <c r="K40" s="35">
        <f t="shared" si="16"/>
        <v>100</v>
      </c>
      <c r="L40" s="35">
        <f t="shared" si="16"/>
        <v>100</v>
      </c>
    </row>
    <row r="41" spans="1:12" ht="88.5" customHeight="1">
      <c r="A41" s="26" t="str">
        <f>A29</f>
        <v>Непрограммные расходы главных распорядителей средств бюджета  Ромодановского сельского поселения  Ромодановского муниципального района Республики Мордовия</v>
      </c>
      <c r="B41" s="25" t="s">
        <v>160</v>
      </c>
      <c r="C41" s="25" t="s">
        <v>40</v>
      </c>
      <c r="D41" s="25" t="s">
        <v>60</v>
      </c>
      <c r="E41" s="37" t="s">
        <v>86</v>
      </c>
      <c r="F41" s="37"/>
      <c r="G41" s="37"/>
      <c r="H41" s="37"/>
      <c r="I41" s="34"/>
      <c r="J41" s="35">
        <f t="shared" si="16"/>
        <v>100</v>
      </c>
      <c r="K41" s="35">
        <f t="shared" si="16"/>
        <v>100</v>
      </c>
      <c r="L41" s="35">
        <f t="shared" si="16"/>
        <v>100</v>
      </c>
    </row>
    <row r="42" spans="1:12" ht="108" customHeight="1">
      <c r="A42" s="26" t="str">
        <f>A30</f>
        <v>Непрограммные расходы в рамках обеспечения деятельности главных распорядителей средств бюджета  Ромодановского сельского поселения Ромодановского муниципального района Республики Мордовия</v>
      </c>
      <c r="B42" s="25" t="s">
        <v>160</v>
      </c>
      <c r="C42" s="25" t="s">
        <v>40</v>
      </c>
      <c r="D42" s="25" t="s">
        <v>60</v>
      </c>
      <c r="E42" s="37" t="s">
        <v>86</v>
      </c>
      <c r="F42" s="37" t="s">
        <v>8</v>
      </c>
      <c r="G42" s="37"/>
      <c r="H42" s="37"/>
      <c r="I42" s="34"/>
      <c r="J42" s="35">
        <f t="shared" si="16"/>
        <v>100</v>
      </c>
      <c r="K42" s="35">
        <f t="shared" si="16"/>
        <v>100</v>
      </c>
      <c r="L42" s="35">
        <f t="shared" si="16"/>
        <v>100</v>
      </c>
    </row>
    <row r="43" spans="1:12" ht="30">
      <c r="A43" s="26" t="s">
        <v>237</v>
      </c>
      <c r="B43" s="25" t="s">
        <v>160</v>
      </c>
      <c r="C43" s="25" t="s">
        <v>40</v>
      </c>
      <c r="D43" s="25" t="s">
        <v>60</v>
      </c>
      <c r="E43" s="37" t="s">
        <v>86</v>
      </c>
      <c r="F43" s="37" t="s">
        <v>8</v>
      </c>
      <c r="G43" s="37" t="s">
        <v>71</v>
      </c>
      <c r="H43" s="37" t="s">
        <v>235</v>
      </c>
      <c r="I43" s="34"/>
      <c r="J43" s="35">
        <f t="shared" si="16"/>
        <v>100</v>
      </c>
      <c r="K43" s="35">
        <f t="shared" si="16"/>
        <v>100</v>
      </c>
      <c r="L43" s="35">
        <f t="shared" si="16"/>
        <v>100</v>
      </c>
    </row>
    <row r="44" spans="1:12" ht="43.5" customHeight="1">
      <c r="A44" s="26" t="str">
        <f>A32</f>
        <v>Закупка товаров, работ и услуг для обеспечения государственных (муниципальных) нужд</v>
      </c>
      <c r="B44" s="25" t="s">
        <v>160</v>
      </c>
      <c r="C44" s="25" t="s">
        <v>40</v>
      </c>
      <c r="D44" s="25" t="s">
        <v>60</v>
      </c>
      <c r="E44" s="37" t="s">
        <v>86</v>
      </c>
      <c r="F44" s="37" t="s">
        <v>8</v>
      </c>
      <c r="G44" s="37" t="s">
        <v>71</v>
      </c>
      <c r="H44" s="37" t="s">
        <v>235</v>
      </c>
      <c r="I44" s="34" t="s">
        <v>75</v>
      </c>
      <c r="J44" s="35">
        <f t="shared" si="16"/>
        <v>100</v>
      </c>
      <c r="K44" s="35">
        <f t="shared" si="16"/>
        <v>100</v>
      </c>
      <c r="L44" s="35">
        <f t="shared" si="16"/>
        <v>100</v>
      </c>
    </row>
    <row r="45" spans="1:12" ht="58.5" customHeight="1">
      <c r="A45" s="26" t="str">
        <f>A33</f>
        <v>Иные закупки товаров, работ и услуг для обеспечения государственных (муниципальных) нужд</v>
      </c>
      <c r="B45" s="25" t="s">
        <v>160</v>
      </c>
      <c r="C45" s="25" t="s">
        <v>40</v>
      </c>
      <c r="D45" s="25" t="s">
        <v>60</v>
      </c>
      <c r="E45" s="37" t="s">
        <v>86</v>
      </c>
      <c r="F45" s="37" t="s">
        <v>8</v>
      </c>
      <c r="G45" s="37" t="s">
        <v>71</v>
      </c>
      <c r="H45" s="37" t="s">
        <v>235</v>
      </c>
      <c r="I45" s="34" t="s">
        <v>76</v>
      </c>
      <c r="J45" s="35">
        <v>100</v>
      </c>
      <c r="K45" s="35">
        <v>100</v>
      </c>
      <c r="L45" s="35">
        <v>100</v>
      </c>
    </row>
    <row r="46" spans="1:12" ht="15">
      <c r="A46" s="23" t="s">
        <v>161</v>
      </c>
      <c r="B46" s="24" t="s">
        <v>160</v>
      </c>
      <c r="C46" s="189" t="s">
        <v>42</v>
      </c>
      <c r="D46" s="25"/>
      <c r="E46" s="37"/>
      <c r="F46" s="37"/>
      <c r="G46" s="37"/>
      <c r="H46" s="37"/>
      <c r="I46" s="34"/>
      <c r="J46" s="35">
        <f>J47</f>
        <v>595</v>
      </c>
      <c r="K46" s="35">
        <f t="shared" ref="K46:L46" si="17">K47</f>
        <v>622.29999999999995</v>
      </c>
      <c r="L46" s="35">
        <f t="shared" si="17"/>
        <v>642.70000000000005</v>
      </c>
    </row>
    <row r="47" spans="1:12" ht="30">
      <c r="A47" s="26" t="s">
        <v>221</v>
      </c>
      <c r="B47" s="25" t="s">
        <v>160</v>
      </c>
      <c r="C47" s="25" t="s">
        <v>42</v>
      </c>
      <c r="D47" s="25" t="s">
        <v>61</v>
      </c>
      <c r="E47" s="37"/>
      <c r="F47" s="37"/>
      <c r="G47" s="37"/>
      <c r="H47" s="37"/>
      <c r="I47" s="34"/>
      <c r="J47" s="35">
        <f t="shared" ref="J47:L48" si="18">J48</f>
        <v>595</v>
      </c>
      <c r="K47" s="35">
        <f t="shared" si="18"/>
        <v>622.29999999999995</v>
      </c>
      <c r="L47" s="35">
        <f t="shared" si="18"/>
        <v>642.70000000000005</v>
      </c>
    </row>
    <row r="48" spans="1:12" ht="75">
      <c r="A48" s="26" t="s">
        <v>211</v>
      </c>
      <c r="B48" s="25" t="s">
        <v>160</v>
      </c>
      <c r="C48" s="25" t="s">
        <v>42</v>
      </c>
      <c r="D48" s="25" t="s">
        <v>61</v>
      </c>
      <c r="E48" s="37" t="s">
        <v>90</v>
      </c>
      <c r="F48" s="37"/>
      <c r="G48" s="37"/>
      <c r="H48" s="37"/>
      <c r="I48" s="34"/>
      <c r="J48" s="35">
        <f>J49</f>
        <v>595</v>
      </c>
      <c r="K48" s="35">
        <f t="shared" si="18"/>
        <v>622.29999999999995</v>
      </c>
      <c r="L48" s="35">
        <f t="shared" si="18"/>
        <v>642.70000000000005</v>
      </c>
    </row>
    <row r="49" spans="1:12" ht="45">
      <c r="A49" s="26" t="s">
        <v>162</v>
      </c>
      <c r="B49" s="25" t="s">
        <v>160</v>
      </c>
      <c r="C49" s="25" t="s">
        <v>42</v>
      </c>
      <c r="D49" s="25" t="s">
        <v>61</v>
      </c>
      <c r="E49" s="37" t="s">
        <v>90</v>
      </c>
      <c r="F49" s="37" t="s">
        <v>10</v>
      </c>
      <c r="G49" s="37"/>
      <c r="H49" s="37"/>
      <c r="I49" s="34"/>
      <c r="J49" s="35">
        <f t="shared" ref="J49:J52" si="19">J50</f>
        <v>595</v>
      </c>
      <c r="K49" s="35">
        <f t="shared" ref="K49:L52" si="20">K50</f>
        <v>622.29999999999995</v>
      </c>
      <c r="L49" s="35">
        <f t="shared" si="20"/>
        <v>642.70000000000005</v>
      </c>
    </row>
    <row r="50" spans="1:12" ht="75">
      <c r="A50" s="28" t="s">
        <v>224</v>
      </c>
      <c r="B50" s="25" t="s">
        <v>160</v>
      </c>
      <c r="C50" s="25" t="s">
        <v>42</v>
      </c>
      <c r="D50" s="25" t="s">
        <v>61</v>
      </c>
      <c r="E50" s="37" t="s">
        <v>90</v>
      </c>
      <c r="F50" s="37" t="s">
        <v>10</v>
      </c>
      <c r="G50" s="37" t="s">
        <v>42</v>
      </c>
      <c r="H50" s="37"/>
      <c r="I50" s="34"/>
      <c r="J50" s="35">
        <f t="shared" si="19"/>
        <v>595</v>
      </c>
      <c r="K50" s="35">
        <f t="shared" si="20"/>
        <v>622.29999999999995</v>
      </c>
      <c r="L50" s="35">
        <f t="shared" si="20"/>
        <v>642.70000000000005</v>
      </c>
    </row>
    <row r="51" spans="1:12" ht="90">
      <c r="A51" s="26" t="s">
        <v>212</v>
      </c>
      <c r="B51" s="25" t="s">
        <v>160</v>
      </c>
      <c r="C51" s="25" t="s">
        <v>42</v>
      </c>
      <c r="D51" s="25" t="s">
        <v>61</v>
      </c>
      <c r="E51" s="37" t="s">
        <v>90</v>
      </c>
      <c r="F51" s="37" t="s">
        <v>10</v>
      </c>
      <c r="G51" s="37" t="s">
        <v>42</v>
      </c>
      <c r="H51" s="37" t="s">
        <v>163</v>
      </c>
      <c r="I51" s="34"/>
      <c r="J51" s="35">
        <f t="shared" si="19"/>
        <v>595</v>
      </c>
      <c r="K51" s="35">
        <f t="shared" si="20"/>
        <v>622.29999999999995</v>
      </c>
      <c r="L51" s="35">
        <f t="shared" si="20"/>
        <v>642.70000000000005</v>
      </c>
    </row>
    <row r="52" spans="1:12" ht="60">
      <c r="A52" s="26" t="s">
        <v>49</v>
      </c>
      <c r="B52" s="25" t="s">
        <v>160</v>
      </c>
      <c r="C52" s="25" t="s">
        <v>42</v>
      </c>
      <c r="D52" s="25" t="s">
        <v>61</v>
      </c>
      <c r="E52" s="37" t="s">
        <v>90</v>
      </c>
      <c r="F52" s="37" t="s">
        <v>10</v>
      </c>
      <c r="G52" s="37" t="s">
        <v>42</v>
      </c>
      <c r="H52" s="37" t="s">
        <v>163</v>
      </c>
      <c r="I52" s="34" t="s">
        <v>75</v>
      </c>
      <c r="J52" s="35">
        <f t="shared" si="19"/>
        <v>595</v>
      </c>
      <c r="K52" s="35">
        <f t="shared" si="20"/>
        <v>622.29999999999995</v>
      </c>
      <c r="L52" s="35">
        <f t="shared" si="20"/>
        <v>642.70000000000005</v>
      </c>
    </row>
    <row r="53" spans="1:12" ht="60">
      <c r="A53" s="26" t="s">
        <v>50</v>
      </c>
      <c r="B53" s="25" t="s">
        <v>160</v>
      </c>
      <c r="C53" s="25" t="s">
        <v>42</v>
      </c>
      <c r="D53" s="25" t="s">
        <v>61</v>
      </c>
      <c r="E53" s="37" t="s">
        <v>90</v>
      </c>
      <c r="F53" s="37" t="s">
        <v>10</v>
      </c>
      <c r="G53" s="37" t="s">
        <v>42</v>
      </c>
      <c r="H53" s="37" t="s">
        <v>163</v>
      </c>
      <c r="I53" s="34" t="s">
        <v>76</v>
      </c>
      <c r="J53" s="35">
        <v>595</v>
      </c>
      <c r="K53" s="35">
        <v>622.29999999999995</v>
      </c>
      <c r="L53" s="35">
        <v>642.70000000000005</v>
      </c>
    </row>
    <row r="54" spans="1:12" ht="18.75" customHeight="1">
      <c r="A54" s="23" t="s">
        <v>62</v>
      </c>
      <c r="B54" s="24" t="s">
        <v>160</v>
      </c>
      <c r="C54" s="189" t="s">
        <v>48</v>
      </c>
      <c r="D54" s="25"/>
      <c r="E54" s="37"/>
      <c r="F54" s="37"/>
      <c r="G54" s="37"/>
      <c r="H54" s="37"/>
      <c r="I54" s="34"/>
      <c r="J54" s="35">
        <f>J55</f>
        <v>3313.3</v>
      </c>
      <c r="K54" s="35">
        <f>K55</f>
        <v>3943.6</v>
      </c>
      <c r="L54" s="35">
        <f>L55</f>
        <v>3943.6</v>
      </c>
    </row>
    <row r="55" spans="1:12" ht="30">
      <c r="A55" s="26" t="s">
        <v>64</v>
      </c>
      <c r="B55" s="25" t="s">
        <v>160</v>
      </c>
      <c r="C55" s="25" t="s">
        <v>48</v>
      </c>
      <c r="D55" s="25" t="s">
        <v>65</v>
      </c>
      <c r="E55" s="37"/>
      <c r="F55" s="37"/>
      <c r="G55" s="37"/>
      <c r="H55" s="37"/>
      <c r="I55" s="34"/>
      <c r="J55" s="35">
        <f t="shared" ref="J55:L59" si="21">J56</f>
        <v>3313.3</v>
      </c>
      <c r="K55" s="35">
        <f t="shared" si="21"/>
        <v>3943.6</v>
      </c>
      <c r="L55" s="35">
        <f t="shared" si="21"/>
        <v>3943.6</v>
      </c>
    </row>
    <row r="56" spans="1:12" ht="120">
      <c r="A56" s="29" t="s">
        <v>215</v>
      </c>
      <c r="B56" s="25" t="s">
        <v>160</v>
      </c>
      <c r="C56" s="25" t="s">
        <v>48</v>
      </c>
      <c r="D56" s="25" t="s">
        <v>65</v>
      </c>
      <c r="E56" s="37" t="s">
        <v>60</v>
      </c>
      <c r="F56" s="37"/>
      <c r="G56" s="37"/>
      <c r="H56" s="37"/>
      <c r="I56" s="34"/>
      <c r="J56" s="35">
        <f>J57</f>
        <v>3313.3</v>
      </c>
      <c r="K56" s="35">
        <f>K57</f>
        <v>3943.6</v>
      </c>
      <c r="L56" s="35">
        <f>L57</f>
        <v>3943.6</v>
      </c>
    </row>
    <row r="57" spans="1:12" ht="75">
      <c r="A57" s="29" t="s">
        <v>164</v>
      </c>
      <c r="B57" s="25" t="s">
        <v>160</v>
      </c>
      <c r="C57" s="25" t="s">
        <v>48</v>
      </c>
      <c r="D57" s="25" t="s">
        <v>65</v>
      </c>
      <c r="E57" s="37" t="s">
        <v>60</v>
      </c>
      <c r="F57" s="37" t="s">
        <v>87</v>
      </c>
      <c r="G57" s="37" t="s">
        <v>40</v>
      </c>
      <c r="H57" s="37"/>
      <c r="I57" s="34"/>
      <c r="J57" s="35">
        <f>J58</f>
        <v>3313.3</v>
      </c>
      <c r="K57" s="35">
        <f t="shared" si="21"/>
        <v>3943.6</v>
      </c>
      <c r="L57" s="35">
        <f t="shared" si="21"/>
        <v>3943.6</v>
      </c>
    </row>
    <row r="58" spans="1:12" ht="375">
      <c r="A58" s="29" t="s">
        <v>213</v>
      </c>
      <c r="B58" s="25" t="s">
        <v>160</v>
      </c>
      <c r="C58" s="25" t="s">
        <v>48</v>
      </c>
      <c r="D58" s="25" t="s">
        <v>65</v>
      </c>
      <c r="E58" s="37" t="s">
        <v>60</v>
      </c>
      <c r="F58" s="37" t="s">
        <v>87</v>
      </c>
      <c r="G58" s="37" t="s">
        <v>40</v>
      </c>
      <c r="H58" s="37" t="s">
        <v>91</v>
      </c>
      <c r="I58" s="34"/>
      <c r="J58" s="35">
        <f t="shared" si="21"/>
        <v>3313.3</v>
      </c>
      <c r="K58" s="35">
        <f t="shared" si="21"/>
        <v>3943.6</v>
      </c>
      <c r="L58" s="35">
        <f t="shared" si="21"/>
        <v>3943.6</v>
      </c>
    </row>
    <row r="59" spans="1:12" ht="53.25" customHeight="1">
      <c r="A59" s="26" t="s">
        <v>49</v>
      </c>
      <c r="B59" s="25" t="s">
        <v>160</v>
      </c>
      <c r="C59" s="25" t="s">
        <v>48</v>
      </c>
      <c r="D59" s="25" t="s">
        <v>65</v>
      </c>
      <c r="E59" s="37" t="s">
        <v>60</v>
      </c>
      <c r="F59" s="37" t="s">
        <v>87</v>
      </c>
      <c r="G59" s="37" t="s">
        <v>40</v>
      </c>
      <c r="H59" s="37" t="s">
        <v>91</v>
      </c>
      <c r="I59" s="34" t="s">
        <v>75</v>
      </c>
      <c r="J59" s="35">
        <f t="shared" si="21"/>
        <v>3313.3</v>
      </c>
      <c r="K59" s="35">
        <f t="shared" si="21"/>
        <v>3943.6</v>
      </c>
      <c r="L59" s="35">
        <f t="shared" si="21"/>
        <v>3943.6</v>
      </c>
    </row>
    <row r="60" spans="1:12" ht="60">
      <c r="A60" s="26" t="s">
        <v>50</v>
      </c>
      <c r="B60" s="25" t="s">
        <v>160</v>
      </c>
      <c r="C60" s="25" t="s">
        <v>48</v>
      </c>
      <c r="D60" s="25" t="s">
        <v>65</v>
      </c>
      <c r="E60" s="37" t="s">
        <v>60</v>
      </c>
      <c r="F60" s="37" t="s">
        <v>87</v>
      </c>
      <c r="G60" s="37" t="s">
        <v>40</v>
      </c>
      <c r="H60" s="37" t="s">
        <v>91</v>
      </c>
      <c r="I60" s="34" t="s">
        <v>76</v>
      </c>
      <c r="J60" s="35">
        <v>3313.3</v>
      </c>
      <c r="K60" s="35">
        <v>3943.6</v>
      </c>
      <c r="L60" s="35">
        <v>3943.6</v>
      </c>
    </row>
    <row r="61" spans="1:12" ht="28.5">
      <c r="A61" s="23" t="s">
        <v>66</v>
      </c>
      <c r="B61" s="24" t="s">
        <v>160</v>
      </c>
      <c r="C61" s="189" t="s">
        <v>55</v>
      </c>
      <c r="D61" s="25"/>
      <c r="E61" s="37"/>
      <c r="F61" s="37"/>
      <c r="G61" s="37"/>
      <c r="H61" s="37"/>
      <c r="I61" s="34"/>
      <c r="J61" s="35">
        <f>J68+J62+J78</f>
        <v>10390</v>
      </c>
      <c r="K61" s="35">
        <f>K68+K78+K62</f>
        <v>10404.200000000001</v>
      </c>
      <c r="L61" s="35">
        <f>L68+L62+L78</f>
        <v>10404.200000000001</v>
      </c>
    </row>
    <row r="62" spans="1:12" ht="15">
      <c r="A62" s="26" t="s">
        <v>239</v>
      </c>
      <c r="B62" s="25" t="s">
        <v>160</v>
      </c>
      <c r="C62" s="169" t="s">
        <v>55</v>
      </c>
      <c r="D62" s="25" t="s">
        <v>42</v>
      </c>
      <c r="E62" s="37"/>
      <c r="F62" s="37"/>
      <c r="G62" s="37"/>
      <c r="H62" s="37"/>
      <c r="I62" s="34"/>
      <c r="J62" s="35">
        <f t="shared" ref="J62:L66" si="22">J63</f>
        <v>105.8</v>
      </c>
      <c r="K62" s="35">
        <f t="shared" si="22"/>
        <v>120</v>
      </c>
      <c r="L62" s="35">
        <f t="shared" si="22"/>
        <v>120</v>
      </c>
    </row>
    <row r="63" spans="1:12" ht="75">
      <c r="A63" s="26" t="s">
        <v>240</v>
      </c>
      <c r="B63" s="25" t="s">
        <v>160</v>
      </c>
      <c r="C63" s="169" t="s">
        <v>55</v>
      </c>
      <c r="D63" s="25" t="s">
        <v>42</v>
      </c>
      <c r="E63" s="37" t="s">
        <v>20</v>
      </c>
      <c r="F63" s="37" t="s">
        <v>87</v>
      </c>
      <c r="G63" s="37"/>
      <c r="H63" s="37"/>
      <c r="I63" s="34"/>
      <c r="J63" s="35">
        <f t="shared" si="22"/>
        <v>105.8</v>
      </c>
      <c r="K63" s="35">
        <f t="shared" si="22"/>
        <v>120</v>
      </c>
      <c r="L63" s="35">
        <f t="shared" si="22"/>
        <v>120</v>
      </c>
    </row>
    <row r="64" spans="1:12" ht="75">
      <c r="A64" s="26" t="s">
        <v>241</v>
      </c>
      <c r="B64" s="25" t="s">
        <v>160</v>
      </c>
      <c r="C64" s="169" t="s">
        <v>55</v>
      </c>
      <c r="D64" s="25" t="s">
        <v>42</v>
      </c>
      <c r="E64" s="37" t="s">
        <v>20</v>
      </c>
      <c r="F64" s="37" t="s">
        <v>87</v>
      </c>
      <c r="G64" s="37" t="s">
        <v>40</v>
      </c>
      <c r="H64" s="37"/>
      <c r="I64" s="34"/>
      <c r="J64" s="35">
        <f t="shared" si="22"/>
        <v>105.8</v>
      </c>
      <c r="K64" s="35">
        <f t="shared" si="22"/>
        <v>120</v>
      </c>
      <c r="L64" s="35">
        <f t="shared" si="22"/>
        <v>120</v>
      </c>
    </row>
    <row r="65" spans="1:12" ht="50.25" customHeight="1">
      <c r="A65" s="26" t="s">
        <v>254</v>
      </c>
      <c r="B65" s="25" t="s">
        <v>160</v>
      </c>
      <c r="C65" s="169" t="s">
        <v>55</v>
      </c>
      <c r="D65" s="25" t="s">
        <v>42</v>
      </c>
      <c r="E65" s="37" t="s">
        <v>20</v>
      </c>
      <c r="F65" s="37" t="s">
        <v>87</v>
      </c>
      <c r="G65" s="37" t="s">
        <v>40</v>
      </c>
      <c r="H65" s="37" t="s">
        <v>238</v>
      </c>
      <c r="I65" s="34"/>
      <c r="J65" s="35">
        <f t="shared" si="22"/>
        <v>105.8</v>
      </c>
      <c r="K65" s="35">
        <f t="shared" si="22"/>
        <v>120</v>
      </c>
      <c r="L65" s="35">
        <f t="shared" si="22"/>
        <v>120</v>
      </c>
    </row>
    <row r="66" spans="1:12" ht="44.25" customHeight="1">
      <c r="A66" s="26" t="str">
        <f>A72</f>
        <v>Закупка товаров, работ и услуг для обеспечения государственных (муниципальных) нужд</v>
      </c>
      <c r="B66" s="25" t="s">
        <v>160</v>
      </c>
      <c r="C66" s="169" t="s">
        <v>55</v>
      </c>
      <c r="D66" s="25" t="s">
        <v>42</v>
      </c>
      <c r="E66" s="37" t="s">
        <v>20</v>
      </c>
      <c r="F66" s="37" t="s">
        <v>87</v>
      </c>
      <c r="G66" s="37" t="s">
        <v>40</v>
      </c>
      <c r="H66" s="37" t="s">
        <v>238</v>
      </c>
      <c r="I66" s="34" t="s">
        <v>75</v>
      </c>
      <c r="J66" s="35">
        <f t="shared" si="22"/>
        <v>105.8</v>
      </c>
      <c r="K66" s="35">
        <f t="shared" si="22"/>
        <v>120</v>
      </c>
      <c r="L66" s="35">
        <f t="shared" si="22"/>
        <v>120</v>
      </c>
    </row>
    <row r="67" spans="1:12" ht="59.25" customHeight="1">
      <c r="A67" s="26" t="str">
        <f>A73</f>
        <v>Иные закупки товаров, работ и услуг для обеспечения государственных (муниципальных) нужд</v>
      </c>
      <c r="B67" s="25" t="s">
        <v>160</v>
      </c>
      <c r="C67" s="169" t="s">
        <v>55</v>
      </c>
      <c r="D67" s="25" t="s">
        <v>42</v>
      </c>
      <c r="E67" s="37" t="s">
        <v>20</v>
      </c>
      <c r="F67" s="37" t="s">
        <v>87</v>
      </c>
      <c r="G67" s="37" t="s">
        <v>40</v>
      </c>
      <c r="H67" s="37" t="s">
        <v>238</v>
      </c>
      <c r="I67" s="34" t="s">
        <v>76</v>
      </c>
      <c r="J67" s="35">
        <v>105.8</v>
      </c>
      <c r="K67" s="35">
        <v>120</v>
      </c>
      <c r="L67" s="35">
        <v>120</v>
      </c>
    </row>
    <row r="68" spans="1:12" ht="15">
      <c r="A68" s="30" t="s">
        <v>72</v>
      </c>
      <c r="B68" s="31">
        <v>926</v>
      </c>
      <c r="C68" s="25" t="s">
        <v>55</v>
      </c>
      <c r="D68" s="25" t="s">
        <v>61</v>
      </c>
      <c r="E68" s="37"/>
      <c r="F68" s="37"/>
      <c r="G68" s="37"/>
      <c r="H68" s="37"/>
      <c r="I68" s="25"/>
      <c r="J68" s="35">
        <f>J69</f>
        <v>9000</v>
      </c>
      <c r="K68" s="35">
        <f>K69</f>
        <v>9000</v>
      </c>
      <c r="L68" s="35">
        <f>L69</f>
        <v>9000</v>
      </c>
    </row>
    <row r="69" spans="1:12" ht="121.5" customHeight="1">
      <c r="A69" s="29" t="s">
        <v>217</v>
      </c>
      <c r="B69" s="31">
        <v>926</v>
      </c>
      <c r="C69" s="25" t="s">
        <v>55</v>
      </c>
      <c r="D69" s="25" t="s">
        <v>61</v>
      </c>
      <c r="E69" s="37" t="s">
        <v>17</v>
      </c>
      <c r="F69" s="37"/>
      <c r="G69" s="37"/>
      <c r="H69" s="37"/>
      <c r="I69" s="25"/>
      <c r="J69" s="35">
        <f>J75+J70</f>
        <v>9000</v>
      </c>
      <c r="K69" s="35">
        <f>K75+K71</f>
        <v>9000</v>
      </c>
      <c r="L69" s="35">
        <f>L75+L70</f>
        <v>9000</v>
      </c>
    </row>
    <row r="70" spans="1:12" ht="36" customHeight="1">
      <c r="A70" s="26" t="s">
        <v>219</v>
      </c>
      <c r="B70" s="31">
        <v>926</v>
      </c>
      <c r="C70" s="25" t="s">
        <v>55</v>
      </c>
      <c r="D70" s="25" t="s">
        <v>61</v>
      </c>
      <c r="E70" s="37" t="s">
        <v>17</v>
      </c>
      <c r="F70" s="37" t="s">
        <v>87</v>
      </c>
      <c r="G70" s="37" t="s">
        <v>56</v>
      </c>
      <c r="H70" s="37"/>
      <c r="I70" s="25"/>
      <c r="J70" s="35">
        <f>J71</f>
        <v>6000</v>
      </c>
      <c r="K70" s="35">
        <f>K71</f>
        <v>6000</v>
      </c>
      <c r="L70" s="35">
        <f>L71</f>
        <v>6000</v>
      </c>
    </row>
    <row r="71" spans="1:12" ht="35.25" customHeight="1">
      <c r="A71" s="30" t="s">
        <v>168</v>
      </c>
      <c r="B71" s="31">
        <v>926</v>
      </c>
      <c r="C71" s="25" t="s">
        <v>55</v>
      </c>
      <c r="D71" s="25" t="s">
        <v>61</v>
      </c>
      <c r="E71" s="37" t="s">
        <v>17</v>
      </c>
      <c r="F71" s="37" t="s">
        <v>87</v>
      </c>
      <c r="G71" s="37" t="s">
        <v>56</v>
      </c>
      <c r="H71" s="37" t="s">
        <v>167</v>
      </c>
      <c r="I71" s="25"/>
      <c r="J71" s="35">
        <f>J72</f>
        <v>6000</v>
      </c>
      <c r="K71" s="35">
        <f t="shared" ref="K71:K72" si="23">K72</f>
        <v>6000</v>
      </c>
      <c r="L71" s="35">
        <f t="shared" ref="L71:L72" si="24">L72</f>
        <v>6000</v>
      </c>
    </row>
    <row r="72" spans="1:12" ht="48" customHeight="1">
      <c r="A72" s="26" t="s">
        <v>49</v>
      </c>
      <c r="B72" s="31">
        <v>926</v>
      </c>
      <c r="C72" s="25" t="s">
        <v>55</v>
      </c>
      <c r="D72" s="25" t="s">
        <v>61</v>
      </c>
      <c r="E72" s="37" t="s">
        <v>17</v>
      </c>
      <c r="F72" s="37" t="s">
        <v>87</v>
      </c>
      <c r="G72" s="37" t="s">
        <v>56</v>
      </c>
      <c r="H72" s="37" t="s">
        <v>167</v>
      </c>
      <c r="I72" s="25" t="s">
        <v>75</v>
      </c>
      <c r="J72" s="35">
        <f>J73</f>
        <v>6000</v>
      </c>
      <c r="K72" s="35">
        <f t="shared" si="23"/>
        <v>6000</v>
      </c>
      <c r="L72" s="35">
        <f t="shared" si="24"/>
        <v>6000</v>
      </c>
    </row>
    <row r="73" spans="1:12" ht="31.5" customHeight="1">
      <c r="A73" s="26" t="s">
        <v>50</v>
      </c>
      <c r="B73" s="31">
        <v>926</v>
      </c>
      <c r="C73" s="25" t="s">
        <v>55</v>
      </c>
      <c r="D73" s="25" t="s">
        <v>61</v>
      </c>
      <c r="E73" s="37" t="s">
        <v>17</v>
      </c>
      <c r="F73" s="37" t="s">
        <v>87</v>
      </c>
      <c r="G73" s="37" t="s">
        <v>56</v>
      </c>
      <c r="H73" s="37" t="s">
        <v>167</v>
      </c>
      <c r="I73" s="25" t="s">
        <v>76</v>
      </c>
      <c r="J73" s="35">
        <v>6000</v>
      </c>
      <c r="K73" s="35">
        <v>6000</v>
      </c>
      <c r="L73" s="35">
        <v>6000</v>
      </c>
    </row>
    <row r="74" spans="1:12" ht="46.5" customHeight="1">
      <c r="A74" s="29" t="s">
        <v>218</v>
      </c>
      <c r="B74" s="31">
        <v>926</v>
      </c>
      <c r="C74" s="25" t="s">
        <v>55</v>
      </c>
      <c r="D74" s="25" t="s">
        <v>61</v>
      </c>
      <c r="E74" s="37" t="s">
        <v>17</v>
      </c>
      <c r="F74" s="37" t="s">
        <v>87</v>
      </c>
      <c r="G74" s="37" t="s">
        <v>216</v>
      </c>
      <c r="H74" s="37"/>
      <c r="I74" s="25"/>
      <c r="J74" s="35">
        <f>J75</f>
        <v>3000</v>
      </c>
      <c r="K74" s="35">
        <f>K75</f>
        <v>3000</v>
      </c>
      <c r="L74" s="35">
        <f>L75</f>
        <v>3000</v>
      </c>
    </row>
    <row r="75" spans="1:12" ht="15">
      <c r="A75" s="30" t="s">
        <v>166</v>
      </c>
      <c r="B75" s="31">
        <v>926</v>
      </c>
      <c r="C75" s="25" t="s">
        <v>55</v>
      </c>
      <c r="D75" s="25" t="s">
        <v>61</v>
      </c>
      <c r="E75" s="37" t="s">
        <v>17</v>
      </c>
      <c r="F75" s="37" t="s">
        <v>87</v>
      </c>
      <c r="G75" s="37" t="s">
        <v>216</v>
      </c>
      <c r="H75" s="37" t="s">
        <v>165</v>
      </c>
      <c r="I75" s="25"/>
      <c r="J75" s="35">
        <f t="shared" ref="J75:J76" si="25">J76</f>
        <v>3000</v>
      </c>
      <c r="K75" s="35">
        <f t="shared" ref="K75:K76" si="26">K76</f>
        <v>3000</v>
      </c>
      <c r="L75" s="35">
        <f>L76</f>
        <v>3000</v>
      </c>
    </row>
    <row r="76" spans="1:12" ht="60">
      <c r="A76" s="26" t="s">
        <v>49</v>
      </c>
      <c r="B76" s="31">
        <v>926</v>
      </c>
      <c r="C76" s="25" t="s">
        <v>55</v>
      </c>
      <c r="D76" s="25" t="s">
        <v>61</v>
      </c>
      <c r="E76" s="37" t="s">
        <v>17</v>
      </c>
      <c r="F76" s="37" t="s">
        <v>87</v>
      </c>
      <c r="G76" s="37" t="s">
        <v>216</v>
      </c>
      <c r="H76" s="37" t="s">
        <v>165</v>
      </c>
      <c r="I76" s="25" t="s">
        <v>75</v>
      </c>
      <c r="J76" s="35">
        <f t="shared" si="25"/>
        <v>3000</v>
      </c>
      <c r="K76" s="35">
        <f t="shared" si="26"/>
        <v>3000</v>
      </c>
      <c r="L76" s="35">
        <f t="shared" ref="L76" si="27">L77</f>
        <v>3000</v>
      </c>
    </row>
    <row r="77" spans="1:12" ht="60">
      <c r="A77" s="26" t="s">
        <v>50</v>
      </c>
      <c r="B77" s="31">
        <v>926</v>
      </c>
      <c r="C77" s="25" t="s">
        <v>55</v>
      </c>
      <c r="D77" s="25" t="s">
        <v>61</v>
      </c>
      <c r="E77" s="37" t="s">
        <v>17</v>
      </c>
      <c r="F77" s="37" t="s">
        <v>87</v>
      </c>
      <c r="G77" s="37" t="s">
        <v>216</v>
      </c>
      <c r="H77" s="37" t="s">
        <v>165</v>
      </c>
      <c r="I77" s="25" t="s">
        <v>76</v>
      </c>
      <c r="J77" s="35">
        <v>3000</v>
      </c>
      <c r="K77" s="35">
        <v>3000</v>
      </c>
      <c r="L77" s="35">
        <v>3000</v>
      </c>
    </row>
    <row r="78" spans="1:12" ht="45">
      <c r="A78" s="30" t="s">
        <v>244</v>
      </c>
      <c r="B78" s="31">
        <v>926</v>
      </c>
      <c r="C78" s="25" t="s">
        <v>55</v>
      </c>
      <c r="D78" s="25" t="s">
        <v>55</v>
      </c>
      <c r="E78" s="37"/>
      <c r="F78" s="37"/>
      <c r="G78" s="37"/>
      <c r="H78" s="37"/>
      <c r="I78" s="25"/>
      <c r="J78" s="35">
        <f t="shared" ref="J78:L79" si="28">J79</f>
        <v>1284.2</v>
      </c>
      <c r="K78" s="35">
        <f t="shared" si="28"/>
        <v>1284.2</v>
      </c>
      <c r="L78" s="35">
        <f t="shared" si="28"/>
        <v>1284.2</v>
      </c>
    </row>
    <row r="79" spans="1:12" ht="75">
      <c r="A79" s="163" t="s">
        <v>245</v>
      </c>
      <c r="B79" s="31">
        <v>926</v>
      </c>
      <c r="C79" s="25" t="s">
        <v>55</v>
      </c>
      <c r="D79" s="25" t="s">
        <v>55</v>
      </c>
      <c r="E79" s="37" t="s">
        <v>242</v>
      </c>
      <c r="F79" s="37" t="s">
        <v>87</v>
      </c>
      <c r="G79" s="37"/>
      <c r="H79" s="37"/>
      <c r="I79" s="25"/>
      <c r="J79" s="35">
        <f t="shared" si="28"/>
        <v>1284.2</v>
      </c>
      <c r="K79" s="35">
        <f t="shared" si="28"/>
        <v>1284.2</v>
      </c>
      <c r="L79" s="35">
        <f t="shared" si="28"/>
        <v>1284.2</v>
      </c>
    </row>
    <row r="80" spans="1:12" ht="45">
      <c r="A80" s="29" t="s">
        <v>246</v>
      </c>
      <c r="B80" s="31">
        <v>926</v>
      </c>
      <c r="C80" s="25" t="s">
        <v>55</v>
      </c>
      <c r="D80" s="25" t="s">
        <v>55</v>
      </c>
      <c r="E80" s="37" t="s">
        <v>242</v>
      </c>
      <c r="F80" s="37" t="s">
        <v>9</v>
      </c>
      <c r="G80" s="37"/>
      <c r="H80" s="37"/>
      <c r="I80" s="25"/>
      <c r="J80" s="35">
        <f>J82</f>
        <v>1284.2</v>
      </c>
      <c r="K80" s="35">
        <f t="shared" ref="K80:L82" si="29">K81</f>
        <v>1284.2</v>
      </c>
      <c r="L80" s="35">
        <f t="shared" si="29"/>
        <v>1284.2</v>
      </c>
    </row>
    <row r="81" spans="1:12" ht="47.25" customHeight="1">
      <c r="A81" s="29" t="s">
        <v>247</v>
      </c>
      <c r="B81" s="31">
        <v>926</v>
      </c>
      <c r="C81" s="25" t="s">
        <v>55</v>
      </c>
      <c r="D81" s="25" t="s">
        <v>55</v>
      </c>
      <c r="E81" s="37" t="s">
        <v>242</v>
      </c>
      <c r="F81" s="37" t="s">
        <v>9</v>
      </c>
      <c r="G81" s="37" t="s">
        <v>55</v>
      </c>
      <c r="H81" s="37"/>
      <c r="I81" s="25"/>
      <c r="J81" s="35">
        <f>J82</f>
        <v>1284.2</v>
      </c>
      <c r="K81" s="35">
        <f t="shared" si="29"/>
        <v>1284.2</v>
      </c>
      <c r="L81" s="35">
        <f t="shared" si="29"/>
        <v>1284.2</v>
      </c>
    </row>
    <row r="82" spans="1:12" ht="90">
      <c r="A82" s="211" t="s">
        <v>248</v>
      </c>
      <c r="B82" s="31">
        <v>926</v>
      </c>
      <c r="C82" s="25" t="s">
        <v>55</v>
      </c>
      <c r="D82" s="25" t="s">
        <v>55</v>
      </c>
      <c r="E82" s="37" t="s">
        <v>242</v>
      </c>
      <c r="F82" s="37" t="s">
        <v>9</v>
      </c>
      <c r="G82" s="37" t="s">
        <v>55</v>
      </c>
      <c r="H82" s="37" t="s">
        <v>243</v>
      </c>
      <c r="I82" s="25"/>
      <c r="J82" s="35">
        <f>J83</f>
        <v>1284.2</v>
      </c>
      <c r="K82" s="35">
        <f t="shared" si="29"/>
        <v>1284.2</v>
      </c>
      <c r="L82" s="35">
        <f t="shared" si="29"/>
        <v>1284.2</v>
      </c>
    </row>
    <row r="83" spans="1:12" ht="46.5" customHeight="1">
      <c r="A83" s="26" t="str">
        <f>A76</f>
        <v>Закупка товаров, работ и услуг для обеспечения государственных (муниципальных) нужд</v>
      </c>
      <c r="B83" s="31">
        <v>926</v>
      </c>
      <c r="C83" s="25" t="s">
        <v>55</v>
      </c>
      <c r="D83" s="25" t="s">
        <v>55</v>
      </c>
      <c r="E83" s="37" t="s">
        <v>242</v>
      </c>
      <c r="F83" s="37" t="s">
        <v>9</v>
      </c>
      <c r="G83" s="37" t="s">
        <v>55</v>
      </c>
      <c r="H83" s="37" t="s">
        <v>243</v>
      </c>
      <c r="I83" s="250" t="s">
        <v>75</v>
      </c>
      <c r="J83" s="35">
        <f>J84</f>
        <v>1284.2</v>
      </c>
      <c r="K83" s="35">
        <f>K84</f>
        <v>1284.2</v>
      </c>
      <c r="L83" s="35">
        <v>1284.2</v>
      </c>
    </row>
    <row r="84" spans="1:12" ht="58.5" customHeight="1">
      <c r="A84" s="26" t="str">
        <f>A77</f>
        <v>Иные закупки товаров, работ и услуг для обеспечения государственных (муниципальных) нужд</v>
      </c>
      <c r="B84" s="31">
        <v>926</v>
      </c>
      <c r="C84" s="25" t="s">
        <v>55</v>
      </c>
      <c r="D84" s="25" t="s">
        <v>55</v>
      </c>
      <c r="E84" s="37" t="s">
        <v>242</v>
      </c>
      <c r="F84" s="37" t="s">
        <v>9</v>
      </c>
      <c r="G84" s="37" t="s">
        <v>55</v>
      </c>
      <c r="H84" s="37" t="s">
        <v>243</v>
      </c>
      <c r="I84" s="250" t="s">
        <v>76</v>
      </c>
      <c r="J84" s="249">
        <v>1284.2</v>
      </c>
      <c r="K84" s="35">
        <v>1284.2</v>
      </c>
      <c r="L84" s="35">
        <v>1284.2</v>
      </c>
    </row>
    <row r="85" spans="1:12" ht="15">
      <c r="A85" s="23" t="s">
        <v>67</v>
      </c>
      <c r="B85" s="24" t="s">
        <v>160</v>
      </c>
      <c r="C85" s="189" t="s">
        <v>17</v>
      </c>
      <c r="D85" s="25"/>
      <c r="E85" s="37"/>
      <c r="F85" s="37"/>
      <c r="G85" s="37"/>
      <c r="H85" s="37"/>
      <c r="I85" s="34"/>
      <c r="J85" s="35">
        <f t="shared" ref="J85:L90" si="30">J86</f>
        <v>166.2</v>
      </c>
      <c r="K85" s="46">
        <f t="shared" si="30"/>
        <v>166.2</v>
      </c>
      <c r="L85" s="35">
        <f t="shared" si="30"/>
        <v>166.2</v>
      </c>
    </row>
    <row r="86" spans="1:12" ht="15">
      <c r="A86" s="26" t="s">
        <v>68</v>
      </c>
      <c r="B86" s="25" t="s">
        <v>160</v>
      </c>
      <c r="C86" s="25" t="s">
        <v>17</v>
      </c>
      <c r="D86" s="25" t="s">
        <v>40</v>
      </c>
      <c r="E86" s="37"/>
      <c r="F86" s="37"/>
      <c r="G86" s="37"/>
      <c r="H86" s="37"/>
      <c r="I86" s="34"/>
      <c r="J86" s="35">
        <f t="shared" si="30"/>
        <v>166.2</v>
      </c>
      <c r="K86" s="35">
        <f t="shared" si="30"/>
        <v>166.2</v>
      </c>
      <c r="L86" s="35">
        <f t="shared" si="30"/>
        <v>166.2</v>
      </c>
    </row>
    <row r="87" spans="1:12" ht="99" customHeight="1">
      <c r="A87" s="26" t="str">
        <f>A29</f>
        <v>Непрограммные расходы главных распорядителей средств бюджета  Ромодановского сельского поселения  Ромодановского муниципального района Республики Мордовия</v>
      </c>
      <c r="B87" s="25" t="s">
        <v>160</v>
      </c>
      <c r="C87" s="25" t="s">
        <v>17</v>
      </c>
      <c r="D87" s="25" t="s">
        <v>40</v>
      </c>
      <c r="E87" s="37" t="s">
        <v>86</v>
      </c>
      <c r="F87" s="37"/>
      <c r="G87" s="37"/>
      <c r="H87" s="37"/>
      <c r="I87" s="34"/>
      <c r="J87" s="35">
        <f t="shared" si="30"/>
        <v>166.2</v>
      </c>
      <c r="K87" s="35">
        <f t="shared" si="30"/>
        <v>166.2</v>
      </c>
      <c r="L87" s="35">
        <f t="shared" si="30"/>
        <v>166.2</v>
      </c>
    </row>
    <row r="88" spans="1:12" ht="106.5" customHeight="1">
      <c r="A88" s="26" t="str">
        <f>A30</f>
        <v>Непрограммные расходы в рамках обеспечения деятельности главных распорядителей средств бюджета  Ромодановского сельского поселения Ромодановского муниципального района Республики Мордовия</v>
      </c>
      <c r="B88" s="25" t="s">
        <v>160</v>
      </c>
      <c r="C88" s="25" t="s">
        <v>17</v>
      </c>
      <c r="D88" s="25" t="s">
        <v>40</v>
      </c>
      <c r="E88" s="37" t="s">
        <v>86</v>
      </c>
      <c r="F88" s="37" t="s">
        <v>8</v>
      </c>
      <c r="G88" s="37"/>
      <c r="H88" s="37"/>
      <c r="I88" s="34"/>
      <c r="J88" s="35">
        <f>J89</f>
        <v>166.2</v>
      </c>
      <c r="K88" s="35">
        <f>K89</f>
        <v>166.2</v>
      </c>
      <c r="L88" s="35">
        <f>L89</f>
        <v>166.2</v>
      </c>
    </row>
    <row r="89" spans="1:12" ht="45">
      <c r="A89" s="26" t="s">
        <v>69</v>
      </c>
      <c r="B89" s="25" t="s">
        <v>160</v>
      </c>
      <c r="C89" s="25" t="s">
        <v>17</v>
      </c>
      <c r="D89" s="25" t="s">
        <v>40</v>
      </c>
      <c r="E89" s="37" t="s">
        <v>86</v>
      </c>
      <c r="F89" s="37" t="s">
        <v>8</v>
      </c>
      <c r="G89" s="37" t="s">
        <v>71</v>
      </c>
      <c r="H89" s="37" t="s">
        <v>89</v>
      </c>
      <c r="I89" s="34"/>
      <c r="J89" s="35">
        <f t="shared" si="30"/>
        <v>166.2</v>
      </c>
      <c r="K89" s="35">
        <f t="shared" si="30"/>
        <v>166.2</v>
      </c>
      <c r="L89" s="35">
        <f t="shared" si="30"/>
        <v>166.2</v>
      </c>
    </row>
    <row r="90" spans="1:12" ht="30">
      <c r="A90" s="26" t="s">
        <v>63</v>
      </c>
      <c r="B90" s="25" t="s">
        <v>160</v>
      </c>
      <c r="C90" s="25" t="s">
        <v>17</v>
      </c>
      <c r="D90" s="25" t="s">
        <v>40</v>
      </c>
      <c r="E90" s="37" t="s">
        <v>86</v>
      </c>
      <c r="F90" s="37" t="s">
        <v>8</v>
      </c>
      <c r="G90" s="37" t="s">
        <v>71</v>
      </c>
      <c r="H90" s="37" t="s">
        <v>89</v>
      </c>
      <c r="I90" s="34" t="s">
        <v>80</v>
      </c>
      <c r="J90" s="35">
        <f>J91</f>
        <v>166.2</v>
      </c>
      <c r="K90" s="35">
        <f t="shared" si="30"/>
        <v>166.2</v>
      </c>
      <c r="L90" s="35">
        <f t="shared" si="30"/>
        <v>166.2</v>
      </c>
    </row>
    <row r="91" spans="1:12" ht="30">
      <c r="A91" s="182" t="s">
        <v>70</v>
      </c>
      <c r="B91" s="43" t="s">
        <v>160</v>
      </c>
      <c r="C91" s="43" t="s">
        <v>17</v>
      </c>
      <c r="D91" s="43" t="s">
        <v>40</v>
      </c>
      <c r="E91" s="42" t="s">
        <v>86</v>
      </c>
      <c r="F91" s="42" t="s">
        <v>8</v>
      </c>
      <c r="G91" s="42" t="s">
        <v>71</v>
      </c>
      <c r="H91" s="42" t="s">
        <v>89</v>
      </c>
      <c r="I91" s="183" t="s">
        <v>81</v>
      </c>
      <c r="J91" s="44">
        <v>166.2</v>
      </c>
      <c r="K91" s="44">
        <v>166.2</v>
      </c>
      <c r="L91" s="44">
        <v>166.2</v>
      </c>
    </row>
    <row r="92" spans="1:12" ht="15">
      <c r="A92" s="184" t="s">
        <v>187</v>
      </c>
      <c r="B92" s="25" t="s">
        <v>160</v>
      </c>
      <c r="C92" s="25" t="s">
        <v>185</v>
      </c>
      <c r="D92" s="25"/>
      <c r="E92" s="185"/>
      <c r="F92" s="185"/>
      <c r="G92" s="185"/>
      <c r="H92" s="185"/>
      <c r="I92" s="34"/>
      <c r="J92" s="181"/>
      <c r="K92" s="188">
        <f t="shared" ref="K92:L97" si="31">K93</f>
        <v>409.7</v>
      </c>
      <c r="L92" s="188">
        <f t="shared" si="31"/>
        <v>831.5</v>
      </c>
    </row>
    <row r="93" spans="1:12" ht="15">
      <c r="A93" s="184" t="s">
        <v>187</v>
      </c>
      <c r="B93" s="25" t="s">
        <v>160</v>
      </c>
      <c r="C93" s="25" t="s">
        <v>185</v>
      </c>
      <c r="D93" s="25" t="s">
        <v>185</v>
      </c>
      <c r="E93" s="185"/>
      <c r="F93" s="185"/>
      <c r="G93" s="185"/>
      <c r="H93" s="185"/>
      <c r="I93" s="34"/>
      <c r="J93" s="181"/>
      <c r="K93" s="188">
        <f t="shared" si="31"/>
        <v>409.7</v>
      </c>
      <c r="L93" s="188">
        <f t="shared" si="31"/>
        <v>831.5</v>
      </c>
    </row>
    <row r="94" spans="1:12" ht="87" customHeight="1">
      <c r="A94" s="184" t="str">
        <f>A16</f>
        <v>Обеспечение деятельности   Администрации Ромодановского сельского поселения Ромодановского муниципального района Республики Мордовия</v>
      </c>
      <c r="B94" s="25" t="s">
        <v>160</v>
      </c>
      <c r="C94" s="43" t="s">
        <v>185</v>
      </c>
      <c r="D94" s="43" t="s">
        <v>185</v>
      </c>
      <c r="E94" s="186" t="s">
        <v>183</v>
      </c>
      <c r="F94" s="186"/>
      <c r="G94" s="186"/>
      <c r="H94" s="186"/>
      <c r="I94" s="183"/>
      <c r="J94" s="181"/>
      <c r="K94" s="188">
        <f t="shared" si="31"/>
        <v>409.7</v>
      </c>
      <c r="L94" s="188">
        <f t="shared" si="31"/>
        <v>831.5</v>
      </c>
    </row>
    <row r="95" spans="1:12" ht="15">
      <c r="A95" s="184" t="s">
        <v>43</v>
      </c>
      <c r="B95" s="43" t="s">
        <v>160</v>
      </c>
      <c r="C95" s="25" t="s">
        <v>185</v>
      </c>
      <c r="D95" s="25" t="s">
        <v>185</v>
      </c>
      <c r="E95" s="185" t="s">
        <v>183</v>
      </c>
      <c r="F95" s="185" t="s">
        <v>8</v>
      </c>
      <c r="G95" s="185"/>
      <c r="H95" s="185"/>
      <c r="I95" s="34"/>
      <c r="J95" s="181"/>
      <c r="K95" s="188">
        <f t="shared" si="31"/>
        <v>409.7</v>
      </c>
      <c r="L95" s="188">
        <f t="shared" si="31"/>
        <v>831.5</v>
      </c>
    </row>
    <row r="96" spans="1:12" ht="15">
      <c r="A96" s="184" t="s">
        <v>187</v>
      </c>
      <c r="B96" s="25" t="s">
        <v>160</v>
      </c>
      <c r="C96" s="43" t="s">
        <v>185</v>
      </c>
      <c r="D96" s="43" t="s">
        <v>185</v>
      </c>
      <c r="E96" s="186" t="s">
        <v>183</v>
      </c>
      <c r="F96" s="186" t="s">
        <v>8</v>
      </c>
      <c r="G96" s="186" t="s">
        <v>71</v>
      </c>
      <c r="H96" s="186" t="s">
        <v>186</v>
      </c>
      <c r="I96" s="183"/>
      <c r="J96" s="181"/>
      <c r="K96" s="188">
        <f t="shared" si="31"/>
        <v>409.7</v>
      </c>
      <c r="L96" s="188">
        <f t="shared" si="31"/>
        <v>831.5</v>
      </c>
    </row>
    <row r="97" spans="1:12" ht="15">
      <c r="A97" s="184" t="s">
        <v>53</v>
      </c>
      <c r="B97" s="25" t="s">
        <v>160</v>
      </c>
      <c r="C97" s="25" t="s">
        <v>185</v>
      </c>
      <c r="D97" s="25" t="s">
        <v>185</v>
      </c>
      <c r="E97" s="185" t="s">
        <v>183</v>
      </c>
      <c r="F97" s="185" t="s">
        <v>8</v>
      </c>
      <c r="G97" s="185" t="s">
        <v>71</v>
      </c>
      <c r="H97" s="185" t="s">
        <v>186</v>
      </c>
      <c r="I97" s="34" t="s">
        <v>77</v>
      </c>
      <c r="J97" s="181"/>
      <c r="K97" s="188">
        <f t="shared" si="31"/>
        <v>409.7</v>
      </c>
      <c r="L97" s="188">
        <f t="shared" si="31"/>
        <v>831.5</v>
      </c>
    </row>
    <row r="98" spans="1:12" ht="15">
      <c r="A98" s="184" t="s">
        <v>58</v>
      </c>
      <c r="B98" s="43" t="s">
        <v>160</v>
      </c>
      <c r="C98" s="25" t="s">
        <v>185</v>
      </c>
      <c r="D98" s="25" t="s">
        <v>185</v>
      </c>
      <c r="E98" s="185" t="s">
        <v>183</v>
      </c>
      <c r="F98" s="185" t="s">
        <v>8</v>
      </c>
      <c r="G98" s="185" t="s">
        <v>71</v>
      </c>
      <c r="H98" s="185" t="s">
        <v>186</v>
      </c>
      <c r="I98" s="34" t="s">
        <v>79</v>
      </c>
      <c r="J98" s="181"/>
      <c r="K98" s="188">
        <v>409.7</v>
      </c>
      <c r="L98" s="188">
        <v>831.5</v>
      </c>
    </row>
    <row r="99" spans="1:12">
      <c r="E99" s="39"/>
      <c r="F99" s="39"/>
      <c r="G99" s="39"/>
      <c r="H99" s="39"/>
      <c r="I99" s="39"/>
    </row>
    <row r="100" spans="1:12">
      <c r="E100" s="39"/>
      <c r="F100" s="39"/>
      <c r="G100" s="39"/>
      <c r="H100" s="39"/>
      <c r="I100" s="39"/>
    </row>
    <row r="101" spans="1:12">
      <c r="E101" s="39"/>
      <c r="F101" s="39"/>
      <c r="G101" s="39"/>
      <c r="H101" s="39"/>
      <c r="I101" s="39"/>
    </row>
    <row r="102" spans="1:12">
      <c r="E102" s="39"/>
      <c r="F102" s="39"/>
      <c r="G102" s="39"/>
      <c r="H102" s="39"/>
      <c r="I102" s="39"/>
    </row>
    <row r="103" spans="1:12">
      <c r="E103" s="39"/>
      <c r="F103" s="39"/>
      <c r="G103" s="39"/>
      <c r="H103" s="39"/>
      <c r="I103" s="39"/>
    </row>
    <row r="104" spans="1:12">
      <c r="E104" s="39"/>
      <c r="F104" s="39"/>
      <c r="G104" s="39"/>
      <c r="H104" s="39"/>
      <c r="I104" s="39"/>
    </row>
    <row r="105" spans="1:12">
      <c r="E105" s="39"/>
      <c r="F105" s="39"/>
      <c r="G105" s="39"/>
      <c r="H105" s="39"/>
      <c r="I105" s="39"/>
    </row>
    <row r="106" spans="1:12">
      <c r="E106" s="39"/>
      <c r="F106" s="39"/>
      <c r="G106" s="39"/>
      <c r="H106" s="39"/>
      <c r="I106" s="39"/>
    </row>
    <row r="107" spans="1:12">
      <c r="E107" s="39"/>
      <c r="F107" s="39"/>
      <c r="G107" s="39"/>
      <c r="H107" s="39"/>
      <c r="I107" s="39"/>
    </row>
    <row r="108" spans="1:12">
      <c r="E108" s="39"/>
      <c r="F108" s="39"/>
      <c r="G108" s="39"/>
      <c r="H108" s="39"/>
      <c r="I108" s="39"/>
    </row>
    <row r="109" spans="1:12">
      <c r="E109" s="39"/>
      <c r="F109" s="39"/>
      <c r="G109" s="39"/>
      <c r="H109" s="39"/>
      <c r="I109" s="39"/>
    </row>
    <row r="110" spans="1:12">
      <c r="E110" s="39"/>
      <c r="F110" s="39"/>
      <c r="G110" s="39"/>
      <c r="H110" s="39"/>
      <c r="I110" s="39"/>
    </row>
    <row r="111" spans="1:12">
      <c r="E111" s="39"/>
      <c r="F111" s="39"/>
      <c r="G111" s="39"/>
      <c r="H111" s="39"/>
      <c r="I111" s="39"/>
    </row>
    <row r="112" spans="1:12">
      <c r="E112" s="39"/>
      <c r="F112" s="39"/>
      <c r="G112" s="39"/>
      <c r="H112" s="39"/>
      <c r="I112" s="39"/>
    </row>
    <row r="113" spans="5:9">
      <c r="E113" s="39"/>
      <c r="F113" s="39"/>
      <c r="G113" s="39"/>
      <c r="H113" s="39"/>
      <c r="I113" s="39"/>
    </row>
    <row r="114" spans="5:9">
      <c r="E114" s="39"/>
      <c r="F114" s="39"/>
      <c r="G114" s="39"/>
      <c r="H114" s="39"/>
      <c r="I114" s="39"/>
    </row>
    <row r="115" spans="5:9">
      <c r="E115" s="39"/>
      <c r="F115" s="39"/>
      <c r="G115" s="39"/>
      <c r="H115" s="39"/>
      <c r="I115" s="39"/>
    </row>
    <row r="116" spans="5:9">
      <c r="E116" s="39"/>
      <c r="F116" s="39"/>
      <c r="G116" s="39"/>
      <c r="H116" s="39"/>
      <c r="I116" s="39"/>
    </row>
    <row r="117" spans="5:9">
      <c r="E117" s="39"/>
      <c r="F117" s="39"/>
      <c r="G117" s="39"/>
      <c r="H117" s="39"/>
      <c r="I117" s="39"/>
    </row>
    <row r="118" spans="5:9">
      <c r="E118" s="39"/>
      <c r="F118" s="39"/>
      <c r="G118" s="39"/>
      <c r="H118" s="39"/>
      <c r="I118" s="39"/>
    </row>
    <row r="119" spans="5:9">
      <c r="E119" s="39"/>
      <c r="F119" s="39"/>
      <c r="G119" s="39"/>
      <c r="H119" s="39"/>
      <c r="I119" s="39"/>
    </row>
    <row r="120" spans="5:9">
      <c r="E120" s="39"/>
      <c r="F120" s="39"/>
      <c r="G120" s="39"/>
      <c r="H120" s="39"/>
      <c r="I120" s="39"/>
    </row>
    <row r="121" spans="5:9">
      <c r="E121" s="39"/>
      <c r="F121" s="39"/>
      <c r="G121" s="39"/>
      <c r="H121" s="39"/>
      <c r="I121" s="39"/>
    </row>
    <row r="122" spans="5:9">
      <c r="E122" s="39"/>
      <c r="F122" s="39"/>
      <c r="G122" s="39"/>
      <c r="H122" s="39"/>
      <c r="I122" s="39"/>
    </row>
    <row r="123" spans="5:9">
      <c r="E123" s="39"/>
      <c r="F123" s="39"/>
      <c r="G123" s="39"/>
      <c r="H123" s="39"/>
      <c r="I123" s="39"/>
    </row>
    <row r="124" spans="5:9">
      <c r="E124" s="39"/>
      <c r="F124" s="39"/>
      <c r="G124" s="39"/>
      <c r="H124" s="39"/>
      <c r="I124" s="39"/>
    </row>
    <row r="125" spans="5:9">
      <c r="E125" s="39"/>
      <c r="F125" s="39"/>
      <c r="G125" s="39"/>
      <c r="H125" s="39"/>
      <c r="I125" s="39"/>
    </row>
    <row r="126" spans="5:9">
      <c r="E126" s="39"/>
      <c r="F126" s="39"/>
      <c r="G126" s="39"/>
      <c r="H126" s="39"/>
      <c r="I126" s="39"/>
    </row>
  </sheetData>
  <autoFilter ref="A1:L98">
    <filterColumn colId="4"/>
    <filterColumn colId="7"/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A1:L540">
        <filterColumn colId="4"/>
        <filterColumn colId="8" showButton="0">
          <filters blank="1"/>
        </filterColumn>
        <filterColumn colId="9" showButton="0"/>
        <filterColumn colId="10" showButton="0"/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16:D16 A51">
    <cfRule type="expression" dxfId="23" priority="49" stopIfTrue="1">
      <formula>$F16=""</formula>
    </cfRule>
    <cfRule type="expression" dxfId="22" priority="50" stopIfTrue="1">
      <formula>#REF!&lt;&gt;""</formula>
    </cfRule>
    <cfRule type="expression" dxfId="21" priority="51" stopIfTrue="1">
      <formula>AND($G16="",$F16&lt;&gt;"")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K98"/>
  <sheetViews>
    <sheetView view="pageBreakPreview" topLeftCell="A77" zoomScaleNormal="110" zoomScaleSheetLayoutView="100" workbookViewId="0">
      <selection activeCell="H83" sqref="H83:H84"/>
    </sheetView>
  </sheetViews>
  <sheetFormatPr defaultRowHeight="12.75"/>
  <cols>
    <col min="1" max="1" width="43" customWidth="1"/>
    <col min="2" max="2" width="4.1640625" style="197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24.5" customHeight="1">
      <c r="A1" s="41" t="s">
        <v>0</v>
      </c>
      <c r="B1" s="193" t="s">
        <v>0</v>
      </c>
      <c r="C1" s="40" t="s">
        <v>0</v>
      </c>
      <c r="D1" s="40" t="s">
        <v>0</v>
      </c>
      <c r="E1" s="40" t="s">
        <v>0</v>
      </c>
      <c r="F1" s="40" t="s">
        <v>0</v>
      </c>
      <c r="G1" s="40" t="s">
        <v>0</v>
      </c>
      <c r="H1" s="227" t="s">
        <v>252</v>
      </c>
      <c r="I1" s="228"/>
      <c r="J1" s="228"/>
      <c r="K1" s="228"/>
    </row>
    <row r="2" spans="1:11" ht="128.25" customHeight="1">
      <c r="A2" s="229" t="s">
        <v>204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</row>
    <row r="3" spans="1:11" ht="15" customHeight="1">
      <c r="A3" s="3" t="s">
        <v>0</v>
      </c>
      <c r="B3" s="194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230" t="s">
        <v>1</v>
      </c>
      <c r="I3" s="230"/>
      <c r="J3" s="230"/>
      <c r="K3" s="230"/>
    </row>
    <row r="4" spans="1:11" ht="20.45" customHeight="1">
      <c r="A4" s="20" t="s">
        <v>8</v>
      </c>
      <c r="B4" s="232" t="s">
        <v>3</v>
      </c>
      <c r="C4" s="231" t="s">
        <v>4</v>
      </c>
      <c r="D4" s="231" t="s">
        <v>5</v>
      </c>
      <c r="E4" s="231"/>
      <c r="F4" s="231"/>
      <c r="G4" s="231"/>
      <c r="H4" s="231" t="s">
        <v>6</v>
      </c>
      <c r="I4" s="231" t="s">
        <v>7</v>
      </c>
      <c r="J4" s="231"/>
      <c r="K4" s="231"/>
    </row>
    <row r="5" spans="1:11" ht="16.7" customHeight="1">
      <c r="A5" s="20" t="s">
        <v>8</v>
      </c>
      <c r="B5" s="232" t="s">
        <v>0</v>
      </c>
      <c r="C5" s="231" t="s">
        <v>0</v>
      </c>
      <c r="D5" s="231" t="s">
        <v>0</v>
      </c>
      <c r="E5" s="231"/>
      <c r="F5" s="231"/>
      <c r="G5" s="231"/>
      <c r="H5" s="231" t="s">
        <v>0</v>
      </c>
      <c r="I5" s="199" t="s">
        <v>31</v>
      </c>
      <c r="J5" s="199" t="s">
        <v>32</v>
      </c>
      <c r="K5" s="199" t="s">
        <v>202</v>
      </c>
    </row>
    <row r="6" spans="1:11" ht="13.7" customHeight="1">
      <c r="A6" s="21"/>
      <c r="B6" s="195" t="s">
        <v>9</v>
      </c>
      <c r="C6" s="20" t="s">
        <v>10</v>
      </c>
      <c r="D6" s="20" t="s">
        <v>11</v>
      </c>
      <c r="E6" s="20" t="s">
        <v>12</v>
      </c>
      <c r="F6" s="20" t="s">
        <v>13</v>
      </c>
      <c r="G6" s="20" t="s">
        <v>14</v>
      </c>
      <c r="H6" s="20" t="s">
        <v>15</v>
      </c>
      <c r="I6" s="20" t="s">
        <v>16</v>
      </c>
      <c r="J6" s="20" t="s">
        <v>17</v>
      </c>
      <c r="K6" s="20" t="s">
        <v>18</v>
      </c>
    </row>
    <row r="7" spans="1:11" ht="14.45" customHeight="1">
      <c r="A7" s="21" t="s">
        <v>19</v>
      </c>
      <c r="B7" s="196"/>
      <c r="C7" s="22"/>
      <c r="D7" s="5" t="s">
        <v>0</v>
      </c>
      <c r="E7" s="5" t="s">
        <v>0</v>
      </c>
      <c r="F7" s="5" t="s">
        <v>0</v>
      </c>
      <c r="G7" s="5" t="s">
        <v>0</v>
      </c>
      <c r="H7" s="22" t="s">
        <v>0</v>
      </c>
      <c r="I7" s="33">
        <f>I8+I46+I54+I61+I85</f>
        <v>17678.900000000001</v>
      </c>
      <c r="J7" s="33">
        <f>J8+J46+J54+J61+J85+J92</f>
        <v>18337.600000000002</v>
      </c>
      <c r="K7" s="33">
        <f>K8+K46+K54+K61+K85+K92+K40</f>
        <v>18571.8</v>
      </c>
    </row>
    <row r="8" spans="1:11" ht="15">
      <c r="A8" s="23" t="s">
        <v>39</v>
      </c>
      <c r="B8" s="189" t="s">
        <v>40</v>
      </c>
      <c r="C8" s="25"/>
      <c r="D8" s="38"/>
      <c r="E8" s="38"/>
      <c r="F8" s="38"/>
      <c r="G8" s="38"/>
      <c r="H8" s="34"/>
      <c r="I8" s="35">
        <f>I9+I15+I34+I41</f>
        <v>3214.4000000000005</v>
      </c>
      <c r="J8" s="35">
        <f>J9+J15+J34+J40</f>
        <v>2791.6</v>
      </c>
      <c r="K8" s="35">
        <f>K9+K15+K34</f>
        <v>2483.6</v>
      </c>
    </row>
    <row r="9" spans="1:11" ht="60">
      <c r="A9" s="26" t="s">
        <v>41</v>
      </c>
      <c r="B9" s="169" t="s">
        <v>40</v>
      </c>
      <c r="C9" s="169" t="s">
        <v>42</v>
      </c>
      <c r="D9" s="38"/>
      <c r="E9" s="38"/>
      <c r="F9" s="38"/>
      <c r="G9" s="38"/>
      <c r="H9" s="25"/>
      <c r="I9" s="46">
        <f>I10</f>
        <v>520.79999999999995</v>
      </c>
      <c r="J9" s="35">
        <f>J10</f>
        <v>319</v>
      </c>
      <c r="K9" s="35">
        <f>K10</f>
        <v>130.19999999999999</v>
      </c>
    </row>
    <row r="10" spans="1:11" ht="75" customHeight="1">
      <c r="A10" s="26" t="str">
        <f>'Приложение 3'!A10</f>
        <v>Обеспечение деятельности   Администрации Ромодановского сельского поселения Ромодановского муниципального района Республики Мордовия</v>
      </c>
      <c r="B10" s="25" t="s">
        <v>40</v>
      </c>
      <c r="C10" s="25" t="s">
        <v>42</v>
      </c>
      <c r="D10" s="37">
        <v>65</v>
      </c>
      <c r="E10" s="37"/>
      <c r="F10" s="37"/>
      <c r="G10" s="37"/>
      <c r="H10" s="25"/>
      <c r="I10" s="35">
        <f t="shared" ref="I10:K12" si="0">I11</f>
        <v>520.79999999999995</v>
      </c>
      <c r="J10" s="35">
        <f t="shared" si="0"/>
        <v>319</v>
      </c>
      <c r="K10" s="35">
        <f t="shared" si="0"/>
        <v>130.19999999999999</v>
      </c>
    </row>
    <row r="11" spans="1:11" ht="15">
      <c r="A11" s="26" t="s">
        <v>43</v>
      </c>
      <c r="B11" s="25" t="s">
        <v>40</v>
      </c>
      <c r="C11" s="25" t="s">
        <v>42</v>
      </c>
      <c r="D11" s="37">
        <v>65</v>
      </c>
      <c r="E11" s="37">
        <v>1</v>
      </c>
      <c r="F11" s="37"/>
      <c r="G11" s="37"/>
      <c r="H11" s="25"/>
      <c r="I11" s="35">
        <f t="shared" si="0"/>
        <v>520.79999999999995</v>
      </c>
      <c r="J11" s="35">
        <f t="shared" si="0"/>
        <v>319</v>
      </c>
      <c r="K11" s="35">
        <f t="shared" si="0"/>
        <v>130.19999999999999</v>
      </c>
    </row>
    <row r="12" spans="1:11" ht="30">
      <c r="A12" s="26" t="s">
        <v>44</v>
      </c>
      <c r="B12" s="25" t="s">
        <v>40</v>
      </c>
      <c r="C12" s="25" t="s">
        <v>42</v>
      </c>
      <c r="D12" s="37">
        <v>65</v>
      </c>
      <c r="E12" s="37">
        <v>1</v>
      </c>
      <c r="F12" s="37" t="s">
        <v>71</v>
      </c>
      <c r="G12" s="37" t="s">
        <v>82</v>
      </c>
      <c r="H12" s="25"/>
      <c r="I12" s="35">
        <f t="shared" si="0"/>
        <v>520.79999999999995</v>
      </c>
      <c r="J12" s="35">
        <f t="shared" si="0"/>
        <v>319</v>
      </c>
      <c r="K12" s="35">
        <f t="shared" si="0"/>
        <v>130.19999999999999</v>
      </c>
    </row>
    <row r="13" spans="1:11" ht="105">
      <c r="A13" s="26" t="s">
        <v>45</v>
      </c>
      <c r="B13" s="25" t="s">
        <v>40</v>
      </c>
      <c r="C13" s="25" t="s">
        <v>42</v>
      </c>
      <c r="D13" s="37">
        <v>65</v>
      </c>
      <c r="E13" s="37">
        <v>1</v>
      </c>
      <c r="F13" s="37" t="s">
        <v>71</v>
      </c>
      <c r="G13" s="37" t="s">
        <v>82</v>
      </c>
      <c r="H13" s="25" t="s">
        <v>73</v>
      </c>
      <c r="I13" s="35">
        <f>I14</f>
        <v>520.79999999999995</v>
      </c>
      <c r="J13" s="35">
        <f>J14</f>
        <v>319</v>
      </c>
      <c r="K13" s="35">
        <f>K14</f>
        <v>130.19999999999999</v>
      </c>
    </row>
    <row r="14" spans="1:11" ht="45">
      <c r="A14" s="26" t="s">
        <v>46</v>
      </c>
      <c r="B14" s="25" t="s">
        <v>40</v>
      </c>
      <c r="C14" s="25" t="s">
        <v>42</v>
      </c>
      <c r="D14" s="37">
        <v>65</v>
      </c>
      <c r="E14" s="37">
        <v>1</v>
      </c>
      <c r="F14" s="37" t="s">
        <v>71</v>
      </c>
      <c r="G14" s="37" t="s">
        <v>82</v>
      </c>
      <c r="H14" s="25" t="s">
        <v>74</v>
      </c>
      <c r="I14" s="35">
        <f>'Приложение 3'!J14</f>
        <v>520.79999999999995</v>
      </c>
      <c r="J14" s="35">
        <f>'Приложение 3'!K14</f>
        <v>319</v>
      </c>
      <c r="K14" s="35">
        <f>'Приложение 3'!L14</f>
        <v>130.19999999999999</v>
      </c>
    </row>
    <row r="15" spans="1:11" ht="90">
      <c r="A15" s="26" t="s">
        <v>47</v>
      </c>
      <c r="B15" s="169" t="s">
        <v>40</v>
      </c>
      <c r="C15" s="169" t="s">
        <v>48</v>
      </c>
      <c r="D15" s="37"/>
      <c r="E15" s="37"/>
      <c r="F15" s="37"/>
      <c r="G15" s="37"/>
      <c r="H15" s="34"/>
      <c r="I15" s="46">
        <f>I16+I29+I26</f>
        <v>2543.6000000000004</v>
      </c>
      <c r="J15" s="46">
        <f>J16+J29</f>
        <v>2322.6</v>
      </c>
      <c r="K15" s="46">
        <f>K16+K29</f>
        <v>2303.4</v>
      </c>
    </row>
    <row r="16" spans="1:11" ht="78" customHeight="1">
      <c r="A16" s="26" t="str">
        <f>A10</f>
        <v>Обеспечение деятельности   Администрации Ромодановского сельского поселения Ромодановского муниципального района Республики Мордовия</v>
      </c>
      <c r="B16" s="169" t="s">
        <v>40</v>
      </c>
      <c r="C16" s="169" t="s">
        <v>48</v>
      </c>
      <c r="D16" s="37">
        <v>65</v>
      </c>
      <c r="E16" s="37"/>
      <c r="F16" s="37"/>
      <c r="G16" s="37"/>
      <c r="H16" s="34"/>
      <c r="I16" s="35">
        <f t="shared" ref="I16:K16" si="1">I17</f>
        <v>2336.8000000000002</v>
      </c>
      <c r="J16" s="35">
        <f t="shared" si="1"/>
        <v>2317.4</v>
      </c>
      <c r="K16" s="35">
        <f t="shared" si="1"/>
        <v>2297.9</v>
      </c>
    </row>
    <row r="17" spans="1:11" ht="45.75" customHeight="1">
      <c r="A17" s="26" t="str">
        <f>'Приложение 3'!A17</f>
        <v>Расходы в рамках обеспечения деятельности Администрации Ромодановского сельского поселения</v>
      </c>
      <c r="B17" s="25" t="s">
        <v>40</v>
      </c>
      <c r="C17" s="25" t="s">
        <v>48</v>
      </c>
      <c r="D17" s="37">
        <v>65</v>
      </c>
      <c r="E17" s="37">
        <v>2</v>
      </c>
      <c r="F17" s="37"/>
      <c r="G17" s="37"/>
      <c r="H17" s="34"/>
      <c r="I17" s="35">
        <f>I18+I21</f>
        <v>2336.8000000000002</v>
      </c>
      <c r="J17" s="35">
        <f>J18+J21</f>
        <v>2317.4</v>
      </c>
      <c r="K17" s="35">
        <f>K18+K21</f>
        <v>2297.9</v>
      </c>
    </row>
    <row r="18" spans="1:11" ht="45">
      <c r="A18" s="26" t="s">
        <v>51</v>
      </c>
      <c r="B18" s="25" t="s">
        <v>40</v>
      </c>
      <c r="C18" s="25" t="s">
        <v>48</v>
      </c>
      <c r="D18" s="37">
        <v>65</v>
      </c>
      <c r="E18" s="37">
        <v>2</v>
      </c>
      <c r="F18" s="37" t="s">
        <v>71</v>
      </c>
      <c r="G18" s="37" t="s">
        <v>83</v>
      </c>
      <c r="H18" s="34"/>
      <c r="I18" s="35">
        <f t="shared" ref="I18:K19" si="2">I19</f>
        <v>960.3</v>
      </c>
      <c r="J18" s="35">
        <f t="shared" si="2"/>
        <v>943.9</v>
      </c>
      <c r="K18" s="35">
        <f t="shared" si="2"/>
        <v>700.9</v>
      </c>
    </row>
    <row r="19" spans="1:11" ht="105">
      <c r="A19" s="26" t="s">
        <v>45</v>
      </c>
      <c r="B19" s="25" t="s">
        <v>40</v>
      </c>
      <c r="C19" s="25" t="s">
        <v>48</v>
      </c>
      <c r="D19" s="37">
        <v>65</v>
      </c>
      <c r="E19" s="37">
        <v>2</v>
      </c>
      <c r="F19" s="37" t="s">
        <v>71</v>
      </c>
      <c r="G19" s="37" t="s">
        <v>83</v>
      </c>
      <c r="H19" s="34" t="s">
        <v>73</v>
      </c>
      <c r="I19" s="35">
        <f t="shared" si="2"/>
        <v>960.3</v>
      </c>
      <c r="J19" s="35">
        <f t="shared" si="2"/>
        <v>943.9</v>
      </c>
      <c r="K19" s="35">
        <f t="shared" si="2"/>
        <v>700.9</v>
      </c>
    </row>
    <row r="20" spans="1:11" ht="45">
      <c r="A20" s="26" t="s">
        <v>46</v>
      </c>
      <c r="B20" s="25" t="s">
        <v>40</v>
      </c>
      <c r="C20" s="25" t="s">
        <v>48</v>
      </c>
      <c r="D20" s="37">
        <v>65</v>
      </c>
      <c r="E20" s="37">
        <v>2</v>
      </c>
      <c r="F20" s="37" t="s">
        <v>71</v>
      </c>
      <c r="G20" s="37" t="s">
        <v>83</v>
      </c>
      <c r="H20" s="34" t="s">
        <v>74</v>
      </c>
      <c r="I20" s="35">
        <f>'Приложение 3'!J20</f>
        <v>960.3</v>
      </c>
      <c r="J20" s="35">
        <v>943.9</v>
      </c>
      <c r="K20" s="35">
        <f>'Приложение 3'!L18</f>
        <v>700.9</v>
      </c>
    </row>
    <row r="21" spans="1:11" ht="30">
      <c r="A21" s="26" t="s">
        <v>52</v>
      </c>
      <c r="B21" s="25" t="s">
        <v>40</v>
      </c>
      <c r="C21" s="25" t="s">
        <v>48</v>
      </c>
      <c r="D21" s="37">
        <v>65</v>
      </c>
      <c r="E21" s="37">
        <v>2</v>
      </c>
      <c r="F21" s="37" t="s">
        <v>71</v>
      </c>
      <c r="G21" s="37" t="s">
        <v>84</v>
      </c>
      <c r="H21" s="34"/>
      <c r="I21" s="35">
        <f>+I22+I24</f>
        <v>1376.5</v>
      </c>
      <c r="J21" s="35">
        <f t="shared" ref="J21:K21" si="3">+J22+J24</f>
        <v>1373.5</v>
      </c>
      <c r="K21" s="35">
        <f t="shared" si="3"/>
        <v>1597</v>
      </c>
    </row>
    <row r="22" spans="1:11" ht="45">
      <c r="A22" s="26" t="s">
        <v>49</v>
      </c>
      <c r="B22" s="25" t="s">
        <v>40</v>
      </c>
      <c r="C22" s="25" t="s">
        <v>48</v>
      </c>
      <c r="D22" s="37">
        <v>65</v>
      </c>
      <c r="E22" s="37">
        <v>2</v>
      </c>
      <c r="F22" s="37" t="s">
        <v>71</v>
      </c>
      <c r="G22" s="37" t="s">
        <v>84</v>
      </c>
      <c r="H22" s="34" t="s">
        <v>75</v>
      </c>
      <c r="I22" s="35">
        <f t="shared" ref="I22:K22" si="4">I23</f>
        <v>1326.5</v>
      </c>
      <c r="J22" s="35">
        <f t="shared" si="4"/>
        <v>1323.5</v>
      </c>
      <c r="K22" s="35">
        <f t="shared" si="4"/>
        <v>1547</v>
      </c>
    </row>
    <row r="23" spans="1:11" ht="45">
      <c r="A23" s="26" t="s">
        <v>50</v>
      </c>
      <c r="B23" s="25" t="s">
        <v>40</v>
      </c>
      <c r="C23" s="25" t="s">
        <v>48</v>
      </c>
      <c r="D23" s="37">
        <v>65</v>
      </c>
      <c r="E23" s="37">
        <v>2</v>
      </c>
      <c r="F23" s="37" t="s">
        <v>71</v>
      </c>
      <c r="G23" s="37" t="s">
        <v>84</v>
      </c>
      <c r="H23" s="34" t="s">
        <v>76</v>
      </c>
      <c r="I23" s="35">
        <f>'Приложение 3'!J23</f>
        <v>1326.5</v>
      </c>
      <c r="J23" s="35">
        <f>'Приложение 3'!K23</f>
        <v>1323.5</v>
      </c>
      <c r="K23" s="35">
        <f>'Приложение 3'!L23</f>
        <v>1547</v>
      </c>
    </row>
    <row r="24" spans="1:11" ht="15">
      <c r="A24" s="26" t="s">
        <v>53</v>
      </c>
      <c r="B24" s="25" t="s">
        <v>40</v>
      </c>
      <c r="C24" s="25" t="s">
        <v>48</v>
      </c>
      <c r="D24" s="37">
        <v>65</v>
      </c>
      <c r="E24" s="37">
        <v>2</v>
      </c>
      <c r="F24" s="37" t="s">
        <v>71</v>
      </c>
      <c r="G24" s="37" t="s">
        <v>84</v>
      </c>
      <c r="H24" s="34" t="s">
        <v>77</v>
      </c>
      <c r="I24" s="35">
        <f t="shared" ref="I24" si="5">I25</f>
        <v>50</v>
      </c>
      <c r="J24" s="35">
        <f>J25</f>
        <v>50</v>
      </c>
      <c r="K24" s="35">
        <f>K25</f>
        <v>50</v>
      </c>
    </row>
    <row r="25" spans="1:11" ht="30">
      <c r="A25" s="26" t="s">
        <v>54</v>
      </c>
      <c r="B25" s="25" t="s">
        <v>40</v>
      </c>
      <c r="C25" s="25" t="s">
        <v>48</v>
      </c>
      <c r="D25" s="37">
        <v>65</v>
      </c>
      <c r="E25" s="37">
        <v>2</v>
      </c>
      <c r="F25" s="37" t="s">
        <v>71</v>
      </c>
      <c r="G25" s="37" t="s">
        <v>84</v>
      </c>
      <c r="H25" s="34" t="s">
        <v>78</v>
      </c>
      <c r="I25" s="35">
        <f>'Приложение 3'!J25</f>
        <v>50</v>
      </c>
      <c r="J25" s="35">
        <f>'Приложение 3'!K25</f>
        <v>50</v>
      </c>
      <c r="K25" s="35">
        <f>'Приложение 3'!L25</f>
        <v>50</v>
      </c>
    </row>
    <row r="26" spans="1:11" ht="89.25" customHeight="1">
      <c r="A26" s="26" t="str">
        <f>'Приложение 3'!A26</f>
        <v xml:space="preserve"> 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 </v>
      </c>
      <c r="B26" s="25" t="s">
        <v>40</v>
      </c>
      <c r="C26" s="25" t="s">
        <v>48</v>
      </c>
      <c r="D26" s="37" t="s">
        <v>183</v>
      </c>
      <c r="E26" s="37" t="s">
        <v>9</v>
      </c>
      <c r="F26" s="37" t="s">
        <v>71</v>
      </c>
      <c r="G26" s="37" t="s">
        <v>233</v>
      </c>
      <c r="H26" s="34"/>
      <c r="I26" s="35">
        <f>I27</f>
        <v>201.8</v>
      </c>
      <c r="J26" s="35"/>
      <c r="K26" s="35"/>
    </row>
    <row r="27" spans="1:11" ht="106.5" customHeight="1">
      <c r="A27" s="26" t="str">
        <f>'Приложение 3'!A19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7" s="25" t="s">
        <v>40</v>
      </c>
      <c r="C27" s="25" t="s">
        <v>48</v>
      </c>
      <c r="D27" s="37" t="s">
        <v>183</v>
      </c>
      <c r="E27" s="37" t="s">
        <v>9</v>
      </c>
      <c r="F27" s="37" t="s">
        <v>71</v>
      </c>
      <c r="G27" s="37" t="s">
        <v>233</v>
      </c>
      <c r="H27" s="34" t="s">
        <v>73</v>
      </c>
      <c r="I27" s="35">
        <f>I28</f>
        <v>201.8</v>
      </c>
      <c r="J27" s="35"/>
      <c r="K27" s="35"/>
    </row>
    <row r="28" spans="1:11" ht="44.25" customHeight="1">
      <c r="A28" s="26" t="str">
        <f>'Приложение 3'!A20</f>
        <v>Расходы на выплаты персоналу государственных (муниципальных) органов</v>
      </c>
      <c r="B28" s="25" t="s">
        <v>40</v>
      </c>
      <c r="C28" s="25" t="s">
        <v>48</v>
      </c>
      <c r="D28" s="37" t="s">
        <v>183</v>
      </c>
      <c r="E28" s="37" t="s">
        <v>9</v>
      </c>
      <c r="F28" s="37" t="s">
        <v>71</v>
      </c>
      <c r="G28" s="37" t="s">
        <v>233</v>
      </c>
      <c r="H28" s="34" t="s">
        <v>74</v>
      </c>
      <c r="I28" s="35">
        <f>'Приложение 3'!J26</f>
        <v>201.8</v>
      </c>
      <c r="J28" s="35"/>
      <c r="K28" s="35"/>
    </row>
    <row r="29" spans="1:11" ht="74.25" customHeight="1">
      <c r="A29" s="26" t="str">
        <f>'Приложение 3'!A29</f>
        <v>Непрограммные расходы главных распорядителей средств бюджета  Ромодановского сельского поселения  Ромодановского муниципального района Республики Мордовия</v>
      </c>
      <c r="B29" s="25" t="s">
        <v>40</v>
      </c>
      <c r="C29" s="25" t="s">
        <v>48</v>
      </c>
      <c r="D29" s="37">
        <v>89</v>
      </c>
      <c r="E29" s="37"/>
      <c r="F29" s="37"/>
      <c r="G29" s="37"/>
      <c r="H29" s="34"/>
      <c r="I29" s="35">
        <f t="shared" ref="I29:K30" si="6">I30</f>
        <v>5</v>
      </c>
      <c r="J29" s="35">
        <f t="shared" si="6"/>
        <v>5.2</v>
      </c>
      <c r="K29" s="35">
        <f t="shared" si="6"/>
        <v>5.5</v>
      </c>
    </row>
    <row r="30" spans="1:11" ht="93" customHeight="1">
      <c r="A30" s="26" t="str">
        <f>'Приложение 3'!A30</f>
        <v>Непрограммные расходы в рамках обеспечения деятельности главных распорядителей средств бюджета  Ромодановского сельского поселения Ромодановского муниципального района Республики Мордовия</v>
      </c>
      <c r="B30" s="25" t="s">
        <v>40</v>
      </c>
      <c r="C30" s="25" t="s">
        <v>48</v>
      </c>
      <c r="D30" s="37">
        <v>89</v>
      </c>
      <c r="E30" s="37">
        <v>1</v>
      </c>
      <c r="F30" s="37"/>
      <c r="G30" s="37"/>
      <c r="H30" s="34"/>
      <c r="I30" s="35">
        <f>I31</f>
        <v>5</v>
      </c>
      <c r="J30" s="35">
        <f t="shared" si="6"/>
        <v>5.2</v>
      </c>
      <c r="K30" s="35">
        <f t="shared" si="6"/>
        <v>5.5</v>
      </c>
    </row>
    <row r="31" spans="1:11" ht="150">
      <c r="A31" s="26" t="s">
        <v>37</v>
      </c>
      <c r="B31" s="25" t="s">
        <v>40</v>
      </c>
      <c r="C31" s="25" t="s">
        <v>48</v>
      </c>
      <c r="D31" s="37">
        <v>89</v>
      </c>
      <c r="E31" s="37">
        <v>1</v>
      </c>
      <c r="F31" s="37" t="s">
        <v>71</v>
      </c>
      <c r="G31" s="37" t="s">
        <v>85</v>
      </c>
      <c r="H31" s="34"/>
      <c r="I31" s="36">
        <f t="shared" ref="I31:K32" si="7">I32</f>
        <v>5</v>
      </c>
      <c r="J31" s="36">
        <f t="shared" si="7"/>
        <v>5.2</v>
      </c>
      <c r="K31" s="36">
        <f t="shared" si="7"/>
        <v>5.5</v>
      </c>
    </row>
    <row r="32" spans="1:11" ht="45">
      <c r="A32" s="26" t="s">
        <v>49</v>
      </c>
      <c r="B32" s="25" t="s">
        <v>40</v>
      </c>
      <c r="C32" s="25" t="s">
        <v>48</v>
      </c>
      <c r="D32" s="37">
        <v>89</v>
      </c>
      <c r="E32" s="37">
        <v>1</v>
      </c>
      <c r="F32" s="37" t="s">
        <v>71</v>
      </c>
      <c r="G32" s="37" t="s">
        <v>85</v>
      </c>
      <c r="H32" s="34" t="s">
        <v>75</v>
      </c>
      <c r="I32" s="36">
        <f t="shared" si="7"/>
        <v>5</v>
      </c>
      <c r="J32" s="36">
        <f t="shared" si="7"/>
        <v>5.2</v>
      </c>
      <c r="K32" s="36">
        <f t="shared" si="7"/>
        <v>5.5</v>
      </c>
    </row>
    <row r="33" spans="1:11" ht="45">
      <c r="A33" s="26" t="s">
        <v>50</v>
      </c>
      <c r="B33" s="25" t="s">
        <v>40</v>
      </c>
      <c r="C33" s="25" t="s">
        <v>48</v>
      </c>
      <c r="D33" s="37">
        <v>89</v>
      </c>
      <c r="E33" s="37">
        <v>1</v>
      </c>
      <c r="F33" s="37" t="s">
        <v>71</v>
      </c>
      <c r="G33" s="37" t="s">
        <v>85</v>
      </c>
      <c r="H33" s="34" t="s">
        <v>76</v>
      </c>
      <c r="I33" s="36">
        <f>'Приложение 3'!J33</f>
        <v>5</v>
      </c>
      <c r="J33" s="36">
        <f>'Приложение 3'!K33</f>
        <v>5.2</v>
      </c>
      <c r="K33" s="36">
        <f>'Приложение 3'!L33</f>
        <v>5.5</v>
      </c>
    </row>
    <row r="34" spans="1:11" ht="15">
      <c r="A34" s="26" t="s">
        <v>57</v>
      </c>
      <c r="B34" s="169" t="s">
        <v>40</v>
      </c>
      <c r="C34" s="169" t="s">
        <v>18</v>
      </c>
      <c r="D34" s="37"/>
      <c r="E34" s="37"/>
      <c r="F34" s="37"/>
      <c r="G34" s="37"/>
      <c r="H34" s="34"/>
      <c r="I34" s="46">
        <f t="shared" ref="I34:K36" si="8">I35</f>
        <v>50</v>
      </c>
      <c r="J34" s="35">
        <f t="shared" si="8"/>
        <v>50</v>
      </c>
      <c r="K34" s="35">
        <f t="shared" si="8"/>
        <v>50</v>
      </c>
    </row>
    <row r="35" spans="1:11" ht="78" customHeight="1">
      <c r="A35" s="26" t="str">
        <f>'Приложение 3'!A29</f>
        <v>Непрограммные расходы главных распорядителей средств бюджета  Ромодановского сельского поселения  Ромодановского муниципального района Республики Мордовия</v>
      </c>
      <c r="B35" s="25" t="s">
        <v>40</v>
      </c>
      <c r="C35" s="25" t="s">
        <v>18</v>
      </c>
      <c r="D35" s="37" t="s">
        <v>86</v>
      </c>
      <c r="E35" s="37"/>
      <c r="F35" s="37"/>
      <c r="G35" s="37"/>
      <c r="H35" s="34"/>
      <c r="I35" s="35">
        <f t="shared" si="8"/>
        <v>50</v>
      </c>
      <c r="J35" s="35">
        <f t="shared" si="8"/>
        <v>50</v>
      </c>
      <c r="K35" s="35">
        <f t="shared" si="8"/>
        <v>50</v>
      </c>
    </row>
    <row r="36" spans="1:11" ht="90.75" customHeight="1">
      <c r="A36" s="26" t="str">
        <f>'Приложение 3'!A30</f>
        <v>Непрограммные расходы в рамках обеспечения деятельности главных распорядителей средств бюджета  Ромодановского сельского поселения Ромодановского муниципального района Республики Мордовия</v>
      </c>
      <c r="B36" s="25" t="s">
        <v>40</v>
      </c>
      <c r="C36" s="25" t="s">
        <v>18</v>
      </c>
      <c r="D36" s="37" t="s">
        <v>86</v>
      </c>
      <c r="E36" s="37" t="s">
        <v>8</v>
      </c>
      <c r="F36" s="37"/>
      <c r="G36" s="37"/>
      <c r="H36" s="34"/>
      <c r="I36" s="35">
        <f t="shared" si="8"/>
        <v>50</v>
      </c>
      <c r="J36" s="35">
        <f t="shared" si="8"/>
        <v>50</v>
      </c>
      <c r="K36" s="35">
        <f t="shared" si="8"/>
        <v>50</v>
      </c>
    </row>
    <row r="37" spans="1:11" ht="60">
      <c r="A37" s="26" t="s">
        <v>256</v>
      </c>
      <c r="B37" s="25" t="s">
        <v>40</v>
      </c>
      <c r="C37" s="25" t="s">
        <v>18</v>
      </c>
      <c r="D37" s="37" t="s">
        <v>86</v>
      </c>
      <c r="E37" s="37" t="s">
        <v>8</v>
      </c>
      <c r="F37" s="37" t="s">
        <v>71</v>
      </c>
      <c r="G37" s="37" t="s">
        <v>88</v>
      </c>
      <c r="H37" s="34"/>
      <c r="I37" s="35">
        <f>I39</f>
        <v>50</v>
      </c>
      <c r="J37" s="35">
        <f>J39</f>
        <v>50</v>
      </c>
      <c r="K37" s="35">
        <f>K39</f>
        <v>50</v>
      </c>
    </row>
    <row r="38" spans="1:11" ht="15">
      <c r="A38" s="26" t="s">
        <v>53</v>
      </c>
      <c r="B38" s="25" t="s">
        <v>40</v>
      </c>
      <c r="C38" s="25" t="s">
        <v>18</v>
      </c>
      <c r="D38" s="37" t="s">
        <v>86</v>
      </c>
      <c r="E38" s="37" t="s">
        <v>8</v>
      </c>
      <c r="F38" s="37" t="s">
        <v>71</v>
      </c>
      <c r="G38" s="37" t="s">
        <v>88</v>
      </c>
      <c r="H38" s="34" t="s">
        <v>77</v>
      </c>
      <c r="I38" s="35">
        <f>I39</f>
        <v>50</v>
      </c>
      <c r="J38" s="35">
        <f>J39</f>
        <v>50</v>
      </c>
      <c r="K38" s="35">
        <f>K39</f>
        <v>50</v>
      </c>
    </row>
    <row r="39" spans="1:11" ht="15">
      <c r="A39" s="26" t="s">
        <v>58</v>
      </c>
      <c r="B39" s="25" t="s">
        <v>40</v>
      </c>
      <c r="C39" s="25" t="s">
        <v>59</v>
      </c>
      <c r="D39" s="37" t="s">
        <v>86</v>
      </c>
      <c r="E39" s="37" t="s">
        <v>8</v>
      </c>
      <c r="F39" s="37" t="s">
        <v>71</v>
      </c>
      <c r="G39" s="37" t="s">
        <v>88</v>
      </c>
      <c r="H39" s="34" t="s">
        <v>79</v>
      </c>
      <c r="I39" s="35">
        <f>'Приложение 3'!J39</f>
        <v>50</v>
      </c>
      <c r="J39" s="35">
        <f>'Приложение 3'!K39</f>
        <v>50</v>
      </c>
      <c r="K39" s="35">
        <f>'Приложение 3'!L39</f>
        <v>50</v>
      </c>
    </row>
    <row r="40" spans="1:11" ht="18.75" customHeight="1">
      <c r="A40" s="26" t="str">
        <f>'Приложение 3'!A40</f>
        <v>Другие общегосударственные вопросы</v>
      </c>
      <c r="B40" s="25" t="s">
        <v>40</v>
      </c>
      <c r="C40" s="25" t="s">
        <v>60</v>
      </c>
      <c r="D40" s="37"/>
      <c r="E40" s="37"/>
      <c r="F40" s="37"/>
      <c r="G40" s="37"/>
      <c r="H40" s="34"/>
      <c r="I40" s="35">
        <f t="shared" ref="I40:K44" si="9">I41</f>
        <v>100</v>
      </c>
      <c r="J40" s="35">
        <f t="shared" si="9"/>
        <v>100</v>
      </c>
      <c r="K40" s="35">
        <f t="shared" si="9"/>
        <v>100</v>
      </c>
    </row>
    <row r="41" spans="1:11" ht="80.25" customHeight="1">
      <c r="A41" s="26" t="str">
        <f>'Приложение 3'!A41</f>
        <v>Непрограммные расходы главных распорядителей средств бюджета  Ромодановского сельского поселения  Ромодановского муниципального района Республики Мордовия</v>
      </c>
      <c r="B41" s="25" t="s">
        <v>40</v>
      </c>
      <c r="C41" s="25" t="s">
        <v>60</v>
      </c>
      <c r="D41" s="37" t="s">
        <v>86</v>
      </c>
      <c r="E41" s="37"/>
      <c r="F41" s="37"/>
      <c r="G41" s="37"/>
      <c r="H41" s="34"/>
      <c r="I41" s="35">
        <f t="shared" si="9"/>
        <v>100</v>
      </c>
      <c r="J41" s="35">
        <f t="shared" si="9"/>
        <v>100</v>
      </c>
      <c r="K41" s="35">
        <f t="shared" si="9"/>
        <v>100</v>
      </c>
    </row>
    <row r="42" spans="1:11" ht="91.5" customHeight="1">
      <c r="A42" s="26" t="str">
        <f>'Приложение 3'!A42</f>
        <v>Непрограммные расходы в рамках обеспечения деятельности главных распорядителей средств бюджета  Ромодановского сельского поселения Ромодановского муниципального района Республики Мордовия</v>
      </c>
      <c r="B42" s="25" t="s">
        <v>40</v>
      </c>
      <c r="C42" s="25" t="s">
        <v>60</v>
      </c>
      <c r="D42" s="37" t="s">
        <v>86</v>
      </c>
      <c r="E42" s="37" t="s">
        <v>8</v>
      </c>
      <c r="F42" s="37"/>
      <c r="G42" s="37"/>
      <c r="H42" s="34"/>
      <c r="I42" s="35">
        <f t="shared" si="9"/>
        <v>100</v>
      </c>
      <c r="J42" s="35">
        <f t="shared" si="9"/>
        <v>100</v>
      </c>
      <c r="K42" s="35">
        <f t="shared" si="9"/>
        <v>100</v>
      </c>
    </row>
    <row r="43" spans="1:11" ht="35.25" customHeight="1">
      <c r="A43" s="26" t="str">
        <f>'Приложение 3'!A43</f>
        <v>Мероприятия,связанные с муниципальным управлением</v>
      </c>
      <c r="B43" s="25" t="s">
        <v>40</v>
      </c>
      <c r="C43" s="25" t="s">
        <v>60</v>
      </c>
      <c r="D43" s="37" t="s">
        <v>86</v>
      </c>
      <c r="E43" s="37" t="s">
        <v>8</v>
      </c>
      <c r="F43" s="37" t="s">
        <v>71</v>
      </c>
      <c r="G43" s="37" t="s">
        <v>235</v>
      </c>
      <c r="H43" s="34"/>
      <c r="I43" s="35">
        <f t="shared" si="9"/>
        <v>100</v>
      </c>
      <c r="J43" s="35">
        <f t="shared" si="9"/>
        <v>100</v>
      </c>
      <c r="K43" s="35">
        <f t="shared" si="9"/>
        <v>100</v>
      </c>
    </row>
    <row r="44" spans="1:11" ht="47.25" customHeight="1">
      <c r="A44" s="26" t="str">
        <f>'Приложение 3'!A44</f>
        <v>Закупка товаров, работ и услуг для обеспечения государственных (муниципальных) нужд</v>
      </c>
      <c r="B44" s="25" t="s">
        <v>40</v>
      </c>
      <c r="C44" s="25" t="s">
        <v>60</v>
      </c>
      <c r="D44" s="37" t="s">
        <v>86</v>
      </c>
      <c r="E44" s="37" t="s">
        <v>8</v>
      </c>
      <c r="F44" s="37" t="s">
        <v>71</v>
      </c>
      <c r="G44" s="37" t="s">
        <v>235</v>
      </c>
      <c r="H44" s="34" t="s">
        <v>75</v>
      </c>
      <c r="I44" s="35">
        <f t="shared" si="9"/>
        <v>100</v>
      </c>
      <c r="J44" s="35">
        <f t="shared" si="9"/>
        <v>100</v>
      </c>
      <c r="K44" s="35">
        <f t="shared" si="9"/>
        <v>100</v>
      </c>
    </row>
    <row r="45" spans="1:11" ht="46.5" customHeight="1">
      <c r="A45" s="26" t="str">
        <f>'Приложение 3'!A45</f>
        <v>Иные закупки товаров, работ и услуг для обеспечения государственных (муниципальных) нужд</v>
      </c>
      <c r="B45" s="25" t="s">
        <v>40</v>
      </c>
      <c r="C45" s="25" t="s">
        <v>60</v>
      </c>
      <c r="D45" s="37" t="s">
        <v>86</v>
      </c>
      <c r="E45" s="37" t="s">
        <v>8</v>
      </c>
      <c r="F45" s="37" t="s">
        <v>71</v>
      </c>
      <c r="G45" s="37" t="s">
        <v>235</v>
      </c>
      <c r="H45" s="34" t="s">
        <v>76</v>
      </c>
      <c r="I45" s="35">
        <f>'Приложение 3'!J45</f>
        <v>100</v>
      </c>
      <c r="J45" s="35">
        <f>'Приложение 3'!K45</f>
        <v>100</v>
      </c>
      <c r="K45" s="35">
        <f>'Приложение 3'!L45</f>
        <v>100</v>
      </c>
    </row>
    <row r="46" spans="1:11" ht="15">
      <c r="A46" s="23" t="s">
        <v>161</v>
      </c>
      <c r="B46" s="189" t="s">
        <v>42</v>
      </c>
      <c r="C46" s="25"/>
      <c r="D46" s="37"/>
      <c r="E46" s="37"/>
      <c r="F46" s="37"/>
      <c r="G46" s="37"/>
      <c r="H46" s="34"/>
      <c r="I46" s="35">
        <f>I47</f>
        <v>595</v>
      </c>
      <c r="J46" s="35">
        <f t="shared" ref="J46:K46" si="10">J47</f>
        <v>622.29999999999995</v>
      </c>
      <c r="K46" s="35">
        <f t="shared" si="10"/>
        <v>642.70000000000005</v>
      </c>
    </row>
    <row r="47" spans="1:11" ht="30">
      <c r="A47" s="26" t="s">
        <v>221</v>
      </c>
      <c r="B47" s="25" t="s">
        <v>42</v>
      </c>
      <c r="C47" s="25" t="s">
        <v>61</v>
      </c>
      <c r="D47" s="37"/>
      <c r="E47" s="37"/>
      <c r="F47" s="37"/>
      <c r="G47" s="37"/>
      <c r="H47" s="34"/>
      <c r="I47" s="35">
        <f t="shared" ref="I47:K52" si="11">I48</f>
        <v>595</v>
      </c>
      <c r="J47" s="35">
        <f t="shared" si="11"/>
        <v>622.29999999999995</v>
      </c>
      <c r="K47" s="35">
        <f t="shared" si="11"/>
        <v>642.70000000000005</v>
      </c>
    </row>
    <row r="48" spans="1:11" ht="63.75" customHeight="1">
      <c r="A48" s="26" t="str">
        <f>'Приложение 3'!A48</f>
        <v>Государстваенная программа повышения эфективности управления государственными финансими в Республике Мордовия</v>
      </c>
      <c r="B48" s="25" t="s">
        <v>42</v>
      </c>
      <c r="C48" s="25" t="s">
        <v>61</v>
      </c>
      <c r="D48" s="37" t="s">
        <v>90</v>
      </c>
      <c r="E48" s="37"/>
      <c r="F48" s="37"/>
      <c r="G48" s="37"/>
      <c r="H48" s="34"/>
      <c r="I48" s="35">
        <f>I49</f>
        <v>595</v>
      </c>
      <c r="J48" s="35">
        <f t="shared" si="11"/>
        <v>622.29999999999995</v>
      </c>
      <c r="K48" s="35">
        <f t="shared" si="11"/>
        <v>642.70000000000005</v>
      </c>
    </row>
    <row r="49" spans="1:11" ht="45">
      <c r="A49" s="26" t="s">
        <v>162</v>
      </c>
      <c r="B49" s="25" t="s">
        <v>42</v>
      </c>
      <c r="C49" s="25" t="s">
        <v>61</v>
      </c>
      <c r="D49" s="37" t="s">
        <v>90</v>
      </c>
      <c r="E49" s="37" t="s">
        <v>10</v>
      </c>
      <c r="F49" s="37"/>
      <c r="G49" s="37"/>
      <c r="H49" s="34"/>
      <c r="I49" s="35">
        <f t="shared" ref="I49:I52" si="12">I50</f>
        <v>595</v>
      </c>
      <c r="J49" s="35">
        <f t="shared" si="11"/>
        <v>622.29999999999995</v>
      </c>
      <c r="K49" s="35">
        <f t="shared" si="11"/>
        <v>642.70000000000005</v>
      </c>
    </row>
    <row r="50" spans="1:11" ht="76.5" customHeight="1">
      <c r="A50" s="28" t="str">
        <f>'Приложение 3'!A50</f>
        <v>Основное мероприятие "Обеспечение и  осуществления органами местного самоуправления отдельных государственных полномочий"</v>
      </c>
      <c r="B50" s="25" t="s">
        <v>42</v>
      </c>
      <c r="C50" s="25" t="s">
        <v>61</v>
      </c>
      <c r="D50" s="37" t="s">
        <v>90</v>
      </c>
      <c r="E50" s="37" t="s">
        <v>10</v>
      </c>
      <c r="F50" s="37" t="s">
        <v>42</v>
      </c>
      <c r="G50" s="37"/>
      <c r="H50" s="34"/>
      <c r="I50" s="35">
        <f t="shared" si="12"/>
        <v>595</v>
      </c>
      <c r="J50" s="35">
        <f t="shared" si="11"/>
        <v>622.29999999999995</v>
      </c>
      <c r="K50" s="35">
        <f t="shared" si="11"/>
        <v>642.70000000000005</v>
      </c>
    </row>
    <row r="51" spans="1:11" ht="75" customHeight="1">
      <c r="A51" s="26" t="str">
        <f>'Приложение 3'!A51</f>
        <v>Осуществление государственных полномочий Российской Федерации по  первичному воинскому учету на территориях, где отсутствуют военные комиссариаты</v>
      </c>
      <c r="B51" s="25" t="s">
        <v>42</v>
      </c>
      <c r="C51" s="25" t="s">
        <v>61</v>
      </c>
      <c r="D51" s="37" t="s">
        <v>90</v>
      </c>
      <c r="E51" s="37" t="s">
        <v>10</v>
      </c>
      <c r="F51" s="37" t="s">
        <v>42</v>
      </c>
      <c r="G51" s="37" t="s">
        <v>163</v>
      </c>
      <c r="H51" s="34"/>
      <c r="I51" s="35">
        <f t="shared" si="12"/>
        <v>595</v>
      </c>
      <c r="J51" s="35">
        <f t="shared" si="11"/>
        <v>622.29999999999995</v>
      </c>
      <c r="K51" s="35">
        <f t="shared" si="11"/>
        <v>642.70000000000005</v>
      </c>
    </row>
    <row r="52" spans="1:11" ht="45">
      <c r="A52" s="26" t="s">
        <v>49</v>
      </c>
      <c r="B52" s="25" t="s">
        <v>42</v>
      </c>
      <c r="C52" s="25" t="s">
        <v>61</v>
      </c>
      <c r="D52" s="37" t="s">
        <v>90</v>
      </c>
      <c r="E52" s="37" t="s">
        <v>10</v>
      </c>
      <c r="F52" s="37" t="s">
        <v>42</v>
      </c>
      <c r="G52" s="37" t="s">
        <v>163</v>
      </c>
      <c r="H52" s="34" t="s">
        <v>75</v>
      </c>
      <c r="I52" s="35">
        <f t="shared" si="12"/>
        <v>595</v>
      </c>
      <c r="J52" s="35">
        <f t="shared" si="11"/>
        <v>622.29999999999995</v>
      </c>
      <c r="K52" s="35">
        <f t="shared" si="11"/>
        <v>642.70000000000005</v>
      </c>
    </row>
    <row r="53" spans="1:11" ht="45">
      <c r="A53" s="26" t="s">
        <v>50</v>
      </c>
      <c r="B53" s="25" t="s">
        <v>42</v>
      </c>
      <c r="C53" s="25" t="s">
        <v>61</v>
      </c>
      <c r="D53" s="37" t="s">
        <v>90</v>
      </c>
      <c r="E53" s="37" t="s">
        <v>10</v>
      </c>
      <c r="F53" s="37" t="s">
        <v>42</v>
      </c>
      <c r="G53" s="37" t="s">
        <v>163</v>
      </c>
      <c r="H53" s="34" t="s">
        <v>76</v>
      </c>
      <c r="I53" s="35">
        <f>'Приложение 3'!J53</f>
        <v>595</v>
      </c>
      <c r="J53" s="35">
        <f>'Приложение 3'!K53</f>
        <v>622.29999999999995</v>
      </c>
      <c r="K53" s="35">
        <f>'Приложение 3'!L53</f>
        <v>642.70000000000005</v>
      </c>
    </row>
    <row r="54" spans="1:11" ht="15">
      <c r="A54" s="23" t="s">
        <v>62</v>
      </c>
      <c r="B54" s="189" t="s">
        <v>48</v>
      </c>
      <c r="C54" s="25"/>
      <c r="D54" s="37"/>
      <c r="E54" s="37"/>
      <c r="F54" s="37"/>
      <c r="G54" s="37"/>
      <c r="H54" s="34"/>
      <c r="I54" s="35">
        <f>I55</f>
        <v>3313.3</v>
      </c>
      <c r="J54" s="35">
        <f>J55</f>
        <v>3943.6</v>
      </c>
      <c r="K54" s="35">
        <f>K55</f>
        <v>3943.6</v>
      </c>
    </row>
    <row r="55" spans="1:11" ht="16.5" customHeight="1">
      <c r="A55" s="26" t="s">
        <v>64</v>
      </c>
      <c r="B55" s="25" t="s">
        <v>48</v>
      </c>
      <c r="C55" s="25" t="s">
        <v>65</v>
      </c>
      <c r="D55" s="37"/>
      <c r="E55" s="37"/>
      <c r="F55" s="37"/>
      <c r="G55" s="37"/>
      <c r="H55" s="34"/>
      <c r="I55" s="35">
        <f t="shared" ref="I55:K55" si="13">I56</f>
        <v>3313.3</v>
      </c>
      <c r="J55" s="35">
        <f t="shared" si="13"/>
        <v>3943.6</v>
      </c>
      <c r="K55" s="35">
        <f t="shared" si="13"/>
        <v>3943.6</v>
      </c>
    </row>
    <row r="56" spans="1:11" ht="89.25" customHeight="1">
      <c r="A56" s="29" t="str">
        <f>'Приложение 3'!A56</f>
        <v>Муниципальная программа «Комплексное развитие транспортной инфраструктуры Ромодановского сельского поселения Ромодановского муниципального района Республики Мордовия на 2018- 2027 годы"</v>
      </c>
      <c r="B56" s="25" t="s">
        <v>48</v>
      </c>
      <c r="C56" s="25" t="s">
        <v>65</v>
      </c>
      <c r="D56" s="37" t="s">
        <v>60</v>
      </c>
      <c r="E56" s="37"/>
      <c r="F56" s="37"/>
      <c r="G56" s="37"/>
      <c r="H56" s="34"/>
      <c r="I56" s="35">
        <f>I57</f>
        <v>3313.3</v>
      </c>
      <c r="J56" s="35">
        <f>J57</f>
        <v>3943.6</v>
      </c>
      <c r="K56" s="35">
        <f>K57</f>
        <v>3943.6</v>
      </c>
    </row>
    <row r="57" spans="1:11" ht="63.75" customHeight="1">
      <c r="A57" s="29" t="s">
        <v>164</v>
      </c>
      <c r="B57" s="25" t="s">
        <v>48</v>
      </c>
      <c r="C57" s="25" t="s">
        <v>65</v>
      </c>
      <c r="D57" s="37" t="s">
        <v>60</v>
      </c>
      <c r="E57" s="37" t="s">
        <v>87</v>
      </c>
      <c r="F57" s="37" t="s">
        <v>40</v>
      </c>
      <c r="G57" s="37"/>
      <c r="H57" s="34"/>
      <c r="I57" s="35">
        <f t="shared" ref="I57:K59" si="14">I58</f>
        <v>3313.3</v>
      </c>
      <c r="J57" s="35">
        <f t="shared" si="14"/>
        <v>3943.6</v>
      </c>
      <c r="K57" s="35">
        <f t="shared" si="14"/>
        <v>3943.6</v>
      </c>
    </row>
    <row r="58" spans="1:11" ht="320.25" customHeight="1">
      <c r="A58" s="29" t="str">
        <f>'Приложение 3'!A58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8" s="25" t="s">
        <v>48</v>
      </c>
      <c r="C58" s="25" t="s">
        <v>65</v>
      </c>
      <c r="D58" s="37" t="s">
        <v>60</v>
      </c>
      <c r="E58" s="37" t="s">
        <v>87</v>
      </c>
      <c r="F58" s="37" t="s">
        <v>40</v>
      </c>
      <c r="G58" s="37" t="s">
        <v>91</v>
      </c>
      <c r="H58" s="34"/>
      <c r="I58" s="35">
        <f t="shared" si="14"/>
        <v>3313.3</v>
      </c>
      <c r="J58" s="35">
        <f t="shared" si="14"/>
        <v>3943.6</v>
      </c>
      <c r="K58" s="35">
        <f t="shared" si="14"/>
        <v>3943.6</v>
      </c>
    </row>
    <row r="59" spans="1:11" ht="45">
      <c r="A59" s="26" t="s">
        <v>49</v>
      </c>
      <c r="B59" s="25" t="s">
        <v>48</v>
      </c>
      <c r="C59" s="25" t="s">
        <v>65</v>
      </c>
      <c r="D59" s="37" t="s">
        <v>60</v>
      </c>
      <c r="E59" s="37" t="s">
        <v>87</v>
      </c>
      <c r="F59" s="37" t="s">
        <v>40</v>
      </c>
      <c r="G59" s="37" t="s">
        <v>91</v>
      </c>
      <c r="H59" s="34" t="s">
        <v>75</v>
      </c>
      <c r="I59" s="35">
        <f t="shared" si="14"/>
        <v>3313.3</v>
      </c>
      <c r="J59" s="35">
        <f t="shared" si="14"/>
        <v>3943.6</v>
      </c>
      <c r="K59" s="35">
        <f t="shared" si="14"/>
        <v>3943.6</v>
      </c>
    </row>
    <row r="60" spans="1:11" ht="45">
      <c r="A60" s="26" t="s">
        <v>50</v>
      </c>
      <c r="B60" s="25" t="s">
        <v>48</v>
      </c>
      <c r="C60" s="25" t="s">
        <v>65</v>
      </c>
      <c r="D60" s="37" t="s">
        <v>60</v>
      </c>
      <c r="E60" s="37" t="s">
        <v>87</v>
      </c>
      <c r="F60" s="37" t="s">
        <v>40</v>
      </c>
      <c r="G60" s="37" t="s">
        <v>91</v>
      </c>
      <c r="H60" s="34" t="s">
        <v>76</v>
      </c>
      <c r="I60" s="35">
        <f>'Приложение 3'!J60</f>
        <v>3313.3</v>
      </c>
      <c r="J60" s="35">
        <f>'Приложение 3'!K60</f>
        <v>3943.6</v>
      </c>
      <c r="K60" s="35">
        <f>'Приложение 3'!L60</f>
        <v>3943.6</v>
      </c>
    </row>
    <row r="61" spans="1:11" ht="16.5" customHeight="1">
      <c r="A61" s="23" t="s">
        <v>66</v>
      </c>
      <c r="B61" s="189" t="s">
        <v>55</v>
      </c>
      <c r="C61" s="25"/>
      <c r="D61" s="37"/>
      <c r="E61" s="37"/>
      <c r="F61" s="37"/>
      <c r="G61" s="37"/>
      <c r="H61" s="34"/>
      <c r="I61" s="35">
        <f>I68+I62+I78</f>
        <v>10390</v>
      </c>
      <c r="J61" s="35">
        <f>J68+J62+J78</f>
        <v>10404.200000000001</v>
      </c>
      <c r="K61" s="35">
        <f>K68+K62+K78</f>
        <v>10404.200000000001</v>
      </c>
    </row>
    <row r="62" spans="1:11" ht="16.5" customHeight="1">
      <c r="A62" s="26" t="str">
        <f>'Приложение 3'!A62</f>
        <v>Коммунальное хозяйство</v>
      </c>
      <c r="B62" s="169" t="s">
        <v>55</v>
      </c>
      <c r="C62" s="25" t="s">
        <v>42</v>
      </c>
      <c r="D62" s="37"/>
      <c r="E62" s="37"/>
      <c r="F62" s="37"/>
      <c r="G62" s="37"/>
      <c r="H62" s="34"/>
      <c r="I62" s="35">
        <f t="shared" ref="I62:K66" si="15">I63</f>
        <v>105.8</v>
      </c>
      <c r="J62" s="35">
        <f t="shared" si="15"/>
        <v>120</v>
      </c>
      <c r="K62" s="35">
        <f t="shared" si="15"/>
        <v>120</v>
      </c>
    </row>
    <row r="63" spans="1:11" ht="58.5" customHeight="1">
      <c r="A63" s="26" t="str">
        <f>'Приложение 3'!A63</f>
        <v>Муниципальная программа "Энергосбережение и повышение энергетической эффетивности в Ромодановсом муниципальном районе"</v>
      </c>
      <c r="B63" s="169" t="s">
        <v>55</v>
      </c>
      <c r="C63" s="25" t="s">
        <v>42</v>
      </c>
      <c r="D63" s="37" t="s">
        <v>20</v>
      </c>
      <c r="E63" s="37" t="s">
        <v>87</v>
      </c>
      <c r="F63" s="37"/>
      <c r="G63" s="37"/>
      <c r="H63" s="34"/>
      <c r="I63" s="35">
        <f t="shared" si="15"/>
        <v>105.8</v>
      </c>
      <c r="J63" s="35">
        <f t="shared" si="15"/>
        <v>120</v>
      </c>
      <c r="K63" s="35">
        <f t="shared" si="15"/>
        <v>120</v>
      </c>
    </row>
    <row r="64" spans="1:11" ht="65.25" customHeight="1">
      <c r="A64" s="26" t="str">
        <f>'Приложение 3'!A64</f>
        <v>Основное мероприятие"Субсидирование оформления прав собственности на бесхозяйные объекты инженерной инфраструктуры"</v>
      </c>
      <c r="B64" s="169" t="s">
        <v>55</v>
      </c>
      <c r="C64" s="25" t="s">
        <v>42</v>
      </c>
      <c r="D64" s="37" t="s">
        <v>20</v>
      </c>
      <c r="E64" s="37" t="s">
        <v>87</v>
      </c>
      <c r="F64" s="37" t="s">
        <v>40</v>
      </c>
      <c r="G64" s="37"/>
      <c r="H64" s="34"/>
      <c r="I64" s="35">
        <f t="shared" si="15"/>
        <v>105.8</v>
      </c>
      <c r="J64" s="35">
        <f t="shared" si="15"/>
        <v>120</v>
      </c>
      <c r="K64" s="35">
        <f t="shared" si="15"/>
        <v>120</v>
      </c>
    </row>
    <row r="65" spans="1:11" ht="54" customHeight="1">
      <c r="A65" s="26" t="str">
        <f>'Приложение 3'!A65</f>
        <v>Оформление прав собственности на бесхозяйные объекты инженерной инфаструктуры</v>
      </c>
      <c r="B65" s="169" t="s">
        <v>55</v>
      </c>
      <c r="C65" s="25" t="s">
        <v>42</v>
      </c>
      <c r="D65" s="37" t="s">
        <v>20</v>
      </c>
      <c r="E65" s="37" t="s">
        <v>87</v>
      </c>
      <c r="F65" s="37" t="s">
        <v>40</v>
      </c>
      <c r="G65" s="37" t="s">
        <v>238</v>
      </c>
      <c r="H65" s="34"/>
      <c r="I65" s="35">
        <f t="shared" si="15"/>
        <v>105.8</v>
      </c>
      <c r="J65" s="35">
        <f t="shared" si="15"/>
        <v>120</v>
      </c>
      <c r="K65" s="35">
        <f t="shared" si="15"/>
        <v>120</v>
      </c>
    </row>
    <row r="66" spans="1:11" ht="42.75" customHeight="1">
      <c r="A66" s="26" t="str">
        <f>A59</f>
        <v>Закупка товаров, работ и услуг для обеспечения государственных (муниципальных) нужд</v>
      </c>
      <c r="B66" s="169" t="s">
        <v>55</v>
      </c>
      <c r="C66" s="25" t="s">
        <v>42</v>
      </c>
      <c r="D66" s="37" t="s">
        <v>20</v>
      </c>
      <c r="E66" s="37" t="s">
        <v>87</v>
      </c>
      <c r="F66" s="37" t="s">
        <v>40</v>
      </c>
      <c r="G66" s="37" t="s">
        <v>238</v>
      </c>
      <c r="H66" s="34" t="s">
        <v>75</v>
      </c>
      <c r="I66" s="35">
        <f t="shared" si="15"/>
        <v>105.8</v>
      </c>
      <c r="J66" s="35">
        <f t="shared" si="15"/>
        <v>120</v>
      </c>
      <c r="K66" s="35">
        <f t="shared" si="15"/>
        <v>120</v>
      </c>
    </row>
    <row r="67" spans="1:11" ht="49.5" customHeight="1">
      <c r="A67" s="26" t="str">
        <f>A60</f>
        <v>Иные закупки товаров, работ и услуг для обеспечения государственных (муниципальных) нужд</v>
      </c>
      <c r="B67" s="169" t="s">
        <v>55</v>
      </c>
      <c r="C67" s="25" t="s">
        <v>42</v>
      </c>
      <c r="D67" s="37" t="s">
        <v>20</v>
      </c>
      <c r="E67" s="37" t="s">
        <v>87</v>
      </c>
      <c r="F67" s="37" t="s">
        <v>40</v>
      </c>
      <c r="G67" s="37" t="s">
        <v>238</v>
      </c>
      <c r="H67" s="34" t="s">
        <v>76</v>
      </c>
      <c r="I67" s="35">
        <f>'Приложение 3'!J67</f>
        <v>105.8</v>
      </c>
      <c r="J67" s="35">
        <f>'Приложение 3'!K67</f>
        <v>120</v>
      </c>
      <c r="K67" s="35">
        <f>'Приложение 3'!L67</f>
        <v>120</v>
      </c>
    </row>
    <row r="68" spans="1:11" ht="15">
      <c r="A68" s="30" t="s">
        <v>72</v>
      </c>
      <c r="B68" s="25" t="s">
        <v>55</v>
      </c>
      <c r="C68" s="25" t="s">
        <v>61</v>
      </c>
      <c r="D68" s="37"/>
      <c r="E68" s="37"/>
      <c r="F68" s="37"/>
      <c r="G68" s="37"/>
      <c r="H68" s="25"/>
      <c r="I68" s="35">
        <f t="shared" ref="I68:K68" si="16">I69</f>
        <v>9000</v>
      </c>
      <c r="J68" s="35">
        <f t="shared" si="16"/>
        <v>9000</v>
      </c>
      <c r="K68" s="35">
        <f t="shared" si="16"/>
        <v>9000</v>
      </c>
    </row>
    <row r="69" spans="1:11" ht="93.75" customHeight="1">
      <c r="A69" s="30" t="str">
        <f>'Приложение 3'!A69</f>
        <v>Муниципальная программа «Комплексное развитие социальной инфраструктуры Ромодановского сельского поселения Ромодановского муниципального района Республики Мордовия на 2018- 2027 годы"</v>
      </c>
      <c r="B69" s="25" t="s">
        <v>55</v>
      </c>
      <c r="C69" s="25" t="s">
        <v>61</v>
      </c>
      <c r="D69" s="37" t="s">
        <v>17</v>
      </c>
      <c r="E69" s="37"/>
      <c r="F69" s="37"/>
      <c r="G69" s="37"/>
      <c r="H69" s="25"/>
      <c r="I69" s="35">
        <f>'Приложение 3'!J69</f>
        <v>9000</v>
      </c>
      <c r="J69" s="35">
        <f>'Приложение 3'!K69</f>
        <v>9000</v>
      </c>
      <c r="K69" s="35">
        <f>'Приложение 3'!L69</f>
        <v>9000</v>
      </c>
    </row>
    <row r="70" spans="1:11" ht="27" customHeight="1">
      <c r="A70" s="26" t="str">
        <f>'Приложение 3'!A70</f>
        <v>Основное мероприятия "Благоустройство территории"</v>
      </c>
      <c r="B70" s="25" t="s">
        <v>55</v>
      </c>
      <c r="C70" s="25" t="s">
        <v>61</v>
      </c>
      <c r="D70" s="37" t="s">
        <v>17</v>
      </c>
      <c r="E70" s="37" t="s">
        <v>87</v>
      </c>
      <c r="F70" s="37" t="s">
        <v>56</v>
      </c>
      <c r="G70" s="37"/>
      <c r="H70" s="25"/>
      <c r="I70" s="35">
        <f>I71</f>
        <v>6000</v>
      </c>
      <c r="J70" s="35">
        <f>J71</f>
        <v>6000</v>
      </c>
      <c r="K70" s="35">
        <f>K71</f>
        <v>6000</v>
      </c>
    </row>
    <row r="71" spans="1:11" ht="32.25" customHeight="1">
      <c r="A71" s="30" t="s">
        <v>168</v>
      </c>
      <c r="B71" s="25" t="s">
        <v>55</v>
      </c>
      <c r="C71" s="25" t="s">
        <v>61</v>
      </c>
      <c r="D71" s="37" t="s">
        <v>17</v>
      </c>
      <c r="E71" s="37" t="s">
        <v>87</v>
      </c>
      <c r="F71" s="37" t="s">
        <v>56</v>
      </c>
      <c r="G71" s="37" t="s">
        <v>167</v>
      </c>
      <c r="H71" s="25"/>
      <c r="I71" s="35">
        <f>I72</f>
        <v>6000</v>
      </c>
      <c r="J71" s="35">
        <f t="shared" ref="J71:K72" si="17">J72</f>
        <v>6000</v>
      </c>
      <c r="K71" s="35">
        <f t="shared" si="17"/>
        <v>6000</v>
      </c>
    </row>
    <row r="72" spans="1:11" ht="51" customHeight="1">
      <c r="A72" s="26" t="s">
        <v>220</v>
      </c>
      <c r="B72" s="25" t="s">
        <v>55</v>
      </c>
      <c r="C72" s="25" t="s">
        <v>61</v>
      </c>
      <c r="D72" s="37" t="s">
        <v>17</v>
      </c>
      <c r="E72" s="37" t="s">
        <v>87</v>
      </c>
      <c r="F72" s="37" t="s">
        <v>56</v>
      </c>
      <c r="G72" s="37" t="s">
        <v>167</v>
      </c>
      <c r="H72" s="25" t="s">
        <v>75</v>
      </c>
      <c r="I72" s="35">
        <f>I73</f>
        <v>6000</v>
      </c>
      <c r="J72" s="35">
        <f t="shared" si="17"/>
        <v>6000</v>
      </c>
      <c r="K72" s="35">
        <f t="shared" si="17"/>
        <v>6000</v>
      </c>
    </row>
    <row r="73" spans="1:11" ht="45" customHeight="1">
      <c r="A73" s="26" t="s">
        <v>50</v>
      </c>
      <c r="B73" s="25" t="s">
        <v>55</v>
      </c>
      <c r="C73" s="25" t="s">
        <v>61</v>
      </c>
      <c r="D73" s="37" t="s">
        <v>17</v>
      </c>
      <c r="E73" s="37" t="s">
        <v>87</v>
      </c>
      <c r="F73" s="37" t="s">
        <v>56</v>
      </c>
      <c r="G73" s="37" t="s">
        <v>167</v>
      </c>
      <c r="H73" s="25" t="s">
        <v>76</v>
      </c>
      <c r="I73" s="35">
        <f>'Приложение 3'!J73</f>
        <v>6000</v>
      </c>
      <c r="J73" s="35">
        <f>'Приложение 3'!K73</f>
        <v>6000</v>
      </c>
      <c r="K73" s="35">
        <f>'Приложение 3'!L73</f>
        <v>6000</v>
      </c>
    </row>
    <row r="74" spans="1:11" ht="33" customHeight="1">
      <c r="A74" s="30" t="str">
        <f>'Приложение 3'!A74</f>
        <v>Основное мероприятия "Освещение территории сельского поселения"</v>
      </c>
      <c r="B74" s="25" t="s">
        <v>55</v>
      </c>
      <c r="C74" s="25" t="s">
        <v>61</v>
      </c>
      <c r="D74" s="37" t="s">
        <v>17</v>
      </c>
      <c r="E74" s="37" t="s">
        <v>87</v>
      </c>
      <c r="F74" s="37" t="s">
        <v>216</v>
      </c>
      <c r="G74" s="37"/>
      <c r="H74" s="25"/>
      <c r="I74" s="35">
        <f>I75</f>
        <v>3000</v>
      </c>
      <c r="J74" s="35">
        <f>J75</f>
        <v>3000</v>
      </c>
      <c r="K74" s="35">
        <f>K75</f>
        <v>3000</v>
      </c>
    </row>
    <row r="75" spans="1:11" ht="15">
      <c r="A75" s="30" t="s">
        <v>166</v>
      </c>
      <c r="B75" s="25" t="s">
        <v>55</v>
      </c>
      <c r="C75" s="25" t="s">
        <v>61</v>
      </c>
      <c r="D75" s="37" t="s">
        <v>17</v>
      </c>
      <c r="E75" s="37" t="s">
        <v>87</v>
      </c>
      <c r="F75" s="37" t="s">
        <v>216</v>
      </c>
      <c r="G75" s="37" t="s">
        <v>165</v>
      </c>
      <c r="H75" s="25"/>
      <c r="I75" s="35">
        <f t="shared" ref="I75:K76" si="18">I76</f>
        <v>3000</v>
      </c>
      <c r="J75" s="35">
        <f t="shared" si="18"/>
        <v>3000</v>
      </c>
      <c r="K75" s="35">
        <f t="shared" si="18"/>
        <v>3000</v>
      </c>
    </row>
    <row r="76" spans="1:11" ht="45">
      <c r="A76" s="26" t="s">
        <v>49</v>
      </c>
      <c r="B76" s="25" t="s">
        <v>55</v>
      </c>
      <c r="C76" s="25" t="s">
        <v>61</v>
      </c>
      <c r="D76" s="37" t="s">
        <v>17</v>
      </c>
      <c r="E76" s="37" t="s">
        <v>87</v>
      </c>
      <c r="F76" s="37" t="s">
        <v>216</v>
      </c>
      <c r="G76" s="37" t="s">
        <v>165</v>
      </c>
      <c r="H76" s="25" t="s">
        <v>75</v>
      </c>
      <c r="I76" s="35">
        <f t="shared" si="18"/>
        <v>3000</v>
      </c>
      <c r="J76" s="35">
        <f t="shared" si="18"/>
        <v>3000</v>
      </c>
      <c r="K76" s="35">
        <f t="shared" si="18"/>
        <v>3000</v>
      </c>
    </row>
    <row r="77" spans="1:11" ht="45">
      <c r="A77" s="26" t="s">
        <v>50</v>
      </c>
      <c r="B77" s="25" t="s">
        <v>55</v>
      </c>
      <c r="C77" s="25" t="s">
        <v>61</v>
      </c>
      <c r="D77" s="37" t="s">
        <v>17</v>
      </c>
      <c r="E77" s="37" t="s">
        <v>87</v>
      </c>
      <c r="F77" s="37" t="s">
        <v>216</v>
      </c>
      <c r="G77" s="37" t="s">
        <v>165</v>
      </c>
      <c r="H77" s="25" t="s">
        <v>76</v>
      </c>
      <c r="I77" s="35">
        <f>'Приложение 3'!J77</f>
        <v>3000</v>
      </c>
      <c r="J77" s="35">
        <f>'Приложение 3'!K77</f>
        <v>3000</v>
      </c>
      <c r="K77" s="35">
        <f>'Приложение 3'!L77</f>
        <v>3000</v>
      </c>
    </row>
    <row r="78" spans="1:11" ht="33" customHeight="1">
      <c r="A78" s="26" t="str">
        <f>'Приложение 3'!A78</f>
        <v>Другие вопросы в области жилищно-коммунального хозяйства</v>
      </c>
      <c r="B78" s="25" t="s">
        <v>55</v>
      </c>
      <c r="C78" s="25" t="s">
        <v>55</v>
      </c>
      <c r="D78" s="37"/>
      <c r="E78" s="37"/>
      <c r="F78" s="37"/>
      <c r="G78" s="37"/>
      <c r="H78" s="25"/>
      <c r="I78" s="35">
        <f t="shared" ref="I78:K83" si="19">I79</f>
        <v>1284.2</v>
      </c>
      <c r="J78" s="35">
        <f t="shared" si="19"/>
        <v>1284.2</v>
      </c>
      <c r="K78" s="35">
        <f t="shared" si="19"/>
        <v>1284.2</v>
      </c>
    </row>
    <row r="79" spans="1:11" ht="60" customHeight="1">
      <c r="A79" s="26" t="str">
        <f>'Приложение 3'!A79</f>
        <v>Муниципальная программа Ромодановского сельского поселения «Комплексное развитие сельских территори»на 2020-2025 гг"</v>
      </c>
      <c r="B79" s="25" t="s">
        <v>55</v>
      </c>
      <c r="C79" s="25" t="s">
        <v>55</v>
      </c>
      <c r="D79" s="37" t="s">
        <v>242</v>
      </c>
      <c r="E79" s="37" t="s">
        <v>87</v>
      </c>
      <c r="F79" s="37"/>
      <c r="G79" s="37"/>
      <c r="H79" s="25"/>
      <c r="I79" s="35">
        <f t="shared" si="19"/>
        <v>1284.2</v>
      </c>
      <c r="J79" s="35">
        <f t="shared" si="19"/>
        <v>1284.2</v>
      </c>
      <c r="K79" s="35">
        <f t="shared" si="19"/>
        <v>1284.2</v>
      </c>
    </row>
    <row r="80" spans="1:11" ht="43.5" customHeight="1">
      <c r="A80" s="26" t="str">
        <f>'Приложение 3'!A80</f>
        <v>Подпрограмма «Создание и развитие инфраструктуры на сельских территориях»</v>
      </c>
      <c r="B80" s="25" t="s">
        <v>55</v>
      </c>
      <c r="C80" s="25" t="s">
        <v>55</v>
      </c>
      <c r="D80" s="37" t="s">
        <v>242</v>
      </c>
      <c r="E80" s="37" t="s">
        <v>9</v>
      </c>
      <c r="F80" s="37"/>
      <c r="G80" s="37"/>
      <c r="H80" s="25"/>
      <c r="I80" s="35">
        <f t="shared" si="19"/>
        <v>1284.2</v>
      </c>
      <c r="J80" s="35">
        <f t="shared" si="19"/>
        <v>1284.2</v>
      </c>
      <c r="K80" s="35">
        <f t="shared" si="19"/>
        <v>1284.2</v>
      </c>
    </row>
    <row r="81" spans="1:11" ht="45.75" customHeight="1">
      <c r="A81" s="26" t="str">
        <f>'Приложение 3'!A81</f>
        <v>Основное мероприятие «Развитие инженерной инфраструктуры на сельских территориях»</v>
      </c>
      <c r="B81" s="25" t="s">
        <v>55</v>
      </c>
      <c r="C81" s="25" t="s">
        <v>55</v>
      </c>
      <c r="D81" s="37" t="s">
        <v>242</v>
      </c>
      <c r="E81" s="37" t="s">
        <v>9</v>
      </c>
      <c r="F81" s="37" t="s">
        <v>55</v>
      </c>
      <c r="G81" s="37"/>
      <c r="H81" s="25"/>
      <c r="I81" s="35">
        <f t="shared" si="19"/>
        <v>1284.2</v>
      </c>
      <c r="J81" s="35">
        <f t="shared" si="19"/>
        <v>1284.2</v>
      </c>
      <c r="K81" s="35">
        <f t="shared" si="19"/>
        <v>1284.2</v>
      </c>
    </row>
    <row r="82" spans="1:11" ht="78.75" customHeight="1">
      <c r="A82" s="26" t="str">
        <f>'Приложение 3'!A82</f>
        <v>Обустройство объектами инженерной инфраструктуры  и благоустройство площадок, расположенных на сельских территориях, под компактную жилищную застройку</v>
      </c>
      <c r="B82" s="25" t="s">
        <v>55</v>
      </c>
      <c r="C82" s="25" t="s">
        <v>55</v>
      </c>
      <c r="D82" s="37" t="s">
        <v>242</v>
      </c>
      <c r="E82" s="37" t="s">
        <v>9</v>
      </c>
      <c r="F82" s="37" t="s">
        <v>55</v>
      </c>
      <c r="G82" s="37" t="s">
        <v>243</v>
      </c>
      <c r="H82" s="25"/>
      <c r="I82" s="35">
        <f t="shared" si="19"/>
        <v>1284.2</v>
      </c>
      <c r="J82" s="35">
        <f t="shared" si="19"/>
        <v>1284.2</v>
      </c>
      <c r="K82" s="35">
        <f t="shared" si="19"/>
        <v>1284.2</v>
      </c>
    </row>
    <row r="83" spans="1:11" ht="43.5" customHeight="1">
      <c r="A83" s="26" t="str">
        <f>'Приложение 3'!A83</f>
        <v>Закупка товаров, работ и услуг для обеспечения государственных (муниципальных) нужд</v>
      </c>
      <c r="B83" s="25" t="s">
        <v>55</v>
      </c>
      <c r="C83" s="25" t="s">
        <v>55</v>
      </c>
      <c r="D83" s="37" t="s">
        <v>242</v>
      </c>
      <c r="E83" s="37" t="s">
        <v>9</v>
      </c>
      <c r="F83" s="37" t="s">
        <v>55</v>
      </c>
      <c r="G83" s="37" t="s">
        <v>243</v>
      </c>
      <c r="H83" s="250" t="s">
        <v>75</v>
      </c>
      <c r="I83" s="35">
        <f t="shared" si="19"/>
        <v>1284.2</v>
      </c>
      <c r="J83" s="35">
        <f t="shared" si="19"/>
        <v>1284.2</v>
      </c>
      <c r="K83" s="35">
        <f t="shared" si="19"/>
        <v>1284.2</v>
      </c>
    </row>
    <row r="84" spans="1:11" ht="45">
      <c r="A84" s="26" t="str">
        <f>'Приложение 3'!A84</f>
        <v>Иные закупки товаров, работ и услуг для обеспечения государственных (муниципальных) нужд</v>
      </c>
      <c r="B84" s="25" t="s">
        <v>55</v>
      </c>
      <c r="C84" s="25" t="s">
        <v>55</v>
      </c>
      <c r="D84" s="37" t="s">
        <v>242</v>
      </c>
      <c r="E84" s="37" t="s">
        <v>9</v>
      </c>
      <c r="F84" s="37" t="s">
        <v>55</v>
      </c>
      <c r="G84" s="37" t="s">
        <v>243</v>
      </c>
      <c r="H84" s="250" t="s">
        <v>76</v>
      </c>
      <c r="I84" s="35">
        <f>'Приложение 3'!J84</f>
        <v>1284.2</v>
      </c>
      <c r="J84" s="35">
        <f>'Приложение 3'!K84</f>
        <v>1284.2</v>
      </c>
      <c r="K84" s="35">
        <f>'Приложение 3'!L84</f>
        <v>1284.2</v>
      </c>
    </row>
    <row r="85" spans="1:11" ht="15">
      <c r="A85" s="23" t="s">
        <v>67</v>
      </c>
      <c r="B85" s="189" t="s">
        <v>17</v>
      </c>
      <c r="C85" s="25"/>
      <c r="D85" s="37"/>
      <c r="E85" s="37"/>
      <c r="F85" s="37"/>
      <c r="G85" s="37"/>
      <c r="H85" s="34"/>
      <c r="I85" s="35">
        <f t="shared" ref="I85:K90" si="20">I86</f>
        <v>166.2</v>
      </c>
      <c r="J85" s="46">
        <f t="shared" si="20"/>
        <v>166.2</v>
      </c>
      <c r="K85" s="35">
        <f t="shared" si="20"/>
        <v>166.2</v>
      </c>
    </row>
    <row r="86" spans="1:11" ht="15">
      <c r="A86" s="26" t="s">
        <v>68</v>
      </c>
      <c r="B86" s="25" t="s">
        <v>17</v>
      </c>
      <c r="C86" s="25" t="s">
        <v>40</v>
      </c>
      <c r="D86" s="37"/>
      <c r="E86" s="37"/>
      <c r="F86" s="37"/>
      <c r="G86" s="37"/>
      <c r="H86" s="34"/>
      <c r="I86" s="35">
        <f t="shared" si="20"/>
        <v>166.2</v>
      </c>
      <c r="J86" s="35">
        <f t="shared" si="20"/>
        <v>166.2</v>
      </c>
      <c r="K86" s="35">
        <f t="shared" si="20"/>
        <v>166.2</v>
      </c>
    </row>
    <row r="87" spans="1:11" ht="75.75" customHeight="1">
      <c r="A87" s="26" t="str">
        <f>'Приложение 3'!A87</f>
        <v>Непрограммные расходы главных распорядителей средств бюджета  Ромодановского сельского поселения  Ромодановского муниципального района Республики Мордовия</v>
      </c>
      <c r="B87" s="25" t="s">
        <v>17</v>
      </c>
      <c r="C87" s="25" t="s">
        <v>40</v>
      </c>
      <c r="D87" s="37" t="s">
        <v>86</v>
      </c>
      <c r="E87" s="37"/>
      <c r="F87" s="37"/>
      <c r="G87" s="37"/>
      <c r="H87" s="34"/>
      <c r="I87" s="35">
        <f t="shared" si="20"/>
        <v>166.2</v>
      </c>
      <c r="J87" s="35">
        <f t="shared" si="20"/>
        <v>166.2</v>
      </c>
      <c r="K87" s="35">
        <f t="shared" si="20"/>
        <v>166.2</v>
      </c>
    </row>
    <row r="88" spans="1:11" ht="90" customHeight="1">
      <c r="A88" s="26" t="str">
        <f>'Приложение 3'!A88</f>
        <v>Непрограммные расходы в рамках обеспечения деятельности главных распорядителей средств бюджета  Ромодановского сельского поселения Ромодановского муниципального района Республики Мордовия</v>
      </c>
      <c r="B88" s="25" t="s">
        <v>17</v>
      </c>
      <c r="C88" s="25" t="s">
        <v>40</v>
      </c>
      <c r="D88" s="37" t="s">
        <v>86</v>
      </c>
      <c r="E88" s="37" t="s">
        <v>8</v>
      </c>
      <c r="F88" s="37"/>
      <c r="G88" s="37"/>
      <c r="H88" s="34"/>
      <c r="I88" s="35">
        <f>I89</f>
        <v>166.2</v>
      </c>
      <c r="J88" s="35">
        <f>J89</f>
        <v>166.2</v>
      </c>
      <c r="K88" s="35">
        <f>K89</f>
        <v>166.2</v>
      </c>
    </row>
    <row r="89" spans="1:11" ht="30">
      <c r="A89" s="26" t="s">
        <v>69</v>
      </c>
      <c r="B89" s="25" t="s">
        <v>17</v>
      </c>
      <c r="C89" s="25" t="s">
        <v>40</v>
      </c>
      <c r="D89" s="37" t="s">
        <v>86</v>
      </c>
      <c r="E89" s="37" t="s">
        <v>8</v>
      </c>
      <c r="F89" s="37" t="s">
        <v>71</v>
      </c>
      <c r="G89" s="37" t="s">
        <v>89</v>
      </c>
      <c r="H89" s="34"/>
      <c r="I89" s="35">
        <f t="shared" si="20"/>
        <v>166.2</v>
      </c>
      <c r="J89" s="35">
        <f t="shared" si="20"/>
        <v>166.2</v>
      </c>
      <c r="K89" s="35">
        <f t="shared" si="20"/>
        <v>166.2</v>
      </c>
    </row>
    <row r="90" spans="1:11" ht="30">
      <c r="A90" s="26" t="s">
        <v>63</v>
      </c>
      <c r="B90" s="25" t="s">
        <v>17</v>
      </c>
      <c r="C90" s="25" t="s">
        <v>40</v>
      </c>
      <c r="D90" s="37" t="s">
        <v>86</v>
      </c>
      <c r="E90" s="37" t="s">
        <v>8</v>
      </c>
      <c r="F90" s="37" t="s">
        <v>71</v>
      </c>
      <c r="G90" s="37" t="s">
        <v>89</v>
      </c>
      <c r="H90" s="34" t="s">
        <v>80</v>
      </c>
      <c r="I90" s="35">
        <f>I91</f>
        <v>166.2</v>
      </c>
      <c r="J90" s="35">
        <f t="shared" si="20"/>
        <v>166.2</v>
      </c>
      <c r="K90" s="35">
        <f t="shared" si="20"/>
        <v>166.2</v>
      </c>
    </row>
    <row r="91" spans="1:11" ht="30">
      <c r="A91" s="26" t="s">
        <v>70</v>
      </c>
      <c r="B91" s="25" t="s">
        <v>17</v>
      </c>
      <c r="C91" s="25" t="s">
        <v>40</v>
      </c>
      <c r="D91" s="37" t="s">
        <v>86</v>
      </c>
      <c r="E91" s="37" t="s">
        <v>8</v>
      </c>
      <c r="F91" s="37" t="s">
        <v>71</v>
      </c>
      <c r="G91" s="37" t="s">
        <v>89</v>
      </c>
      <c r="H91" s="34" t="s">
        <v>81</v>
      </c>
      <c r="I91" s="35">
        <f>'Приложение 3'!J91</f>
        <v>166.2</v>
      </c>
      <c r="J91" s="35">
        <f>'Приложение 3'!K91</f>
        <v>166.2</v>
      </c>
      <c r="K91" s="35">
        <f>'Приложение 3'!L91</f>
        <v>166.2</v>
      </c>
    </row>
    <row r="92" spans="1:11" ht="15">
      <c r="A92" s="26" t="str">
        <f>'Приложение 3'!A92</f>
        <v>Условно утвержденные расходы</v>
      </c>
      <c r="B92" s="25" t="s">
        <v>185</v>
      </c>
      <c r="C92" s="25"/>
      <c r="D92" s="37"/>
      <c r="E92" s="37"/>
      <c r="F92" s="37"/>
      <c r="G92" s="37"/>
      <c r="H92" s="45"/>
      <c r="I92" s="46"/>
      <c r="J92" s="46">
        <f>'Приложение 3'!K92</f>
        <v>409.7</v>
      </c>
      <c r="K92" s="46">
        <f>'Приложение 3'!L92</f>
        <v>831.5</v>
      </c>
    </row>
    <row r="93" spans="1:11" ht="15">
      <c r="A93" s="26" t="str">
        <f>'Приложение 3'!A93</f>
        <v>Условно утвержденные расходы</v>
      </c>
      <c r="B93" s="25" t="s">
        <v>185</v>
      </c>
      <c r="C93" s="25" t="s">
        <v>185</v>
      </c>
      <c r="D93" s="37"/>
      <c r="E93" s="37"/>
      <c r="F93" s="37"/>
      <c r="G93" s="37"/>
      <c r="H93" s="34"/>
      <c r="I93" s="35"/>
      <c r="J93" s="35">
        <f>'Приложение 3'!K93</f>
        <v>409.7</v>
      </c>
      <c r="K93" s="35">
        <f>'Приложение 3'!L93</f>
        <v>831.5</v>
      </c>
    </row>
    <row r="94" spans="1:11" ht="75.75" customHeight="1">
      <c r="A94" s="26" t="str">
        <f>'Приложение 3'!A94</f>
        <v>Обеспечение деятельности   Администрации Ромодановского сельского поселения Ромодановского муниципального района Республики Мордовия</v>
      </c>
      <c r="B94" s="25" t="s">
        <v>185</v>
      </c>
      <c r="C94" s="25" t="s">
        <v>185</v>
      </c>
      <c r="D94" s="37" t="s">
        <v>183</v>
      </c>
      <c r="E94" s="37"/>
      <c r="F94" s="37"/>
      <c r="G94" s="37"/>
      <c r="H94" s="34"/>
      <c r="I94" s="35"/>
      <c r="J94" s="35">
        <f>'Приложение 3'!K94</f>
        <v>409.7</v>
      </c>
      <c r="K94" s="35">
        <f>'Приложение 3'!L94</f>
        <v>831.5</v>
      </c>
    </row>
    <row r="95" spans="1:11" ht="15">
      <c r="A95" s="26" t="str">
        <f>'Приложение 3'!A95</f>
        <v xml:space="preserve">Высшее должностное лицо </v>
      </c>
      <c r="B95" s="25" t="s">
        <v>185</v>
      </c>
      <c r="C95" s="25" t="s">
        <v>185</v>
      </c>
      <c r="D95" s="37" t="s">
        <v>183</v>
      </c>
      <c r="E95" s="37" t="s">
        <v>8</v>
      </c>
      <c r="F95" s="37"/>
      <c r="G95" s="37"/>
      <c r="H95" s="34"/>
      <c r="I95" s="35"/>
      <c r="J95" s="35">
        <f>'Приложение 3'!K95</f>
        <v>409.7</v>
      </c>
      <c r="K95" s="35">
        <f>'Приложение 3'!L95</f>
        <v>831.5</v>
      </c>
    </row>
    <row r="96" spans="1:11" ht="15">
      <c r="A96" s="26" t="str">
        <f>'Приложение 3'!A96</f>
        <v>Условно утвержденные расходы</v>
      </c>
      <c r="B96" s="25" t="s">
        <v>185</v>
      </c>
      <c r="C96" s="25" t="s">
        <v>185</v>
      </c>
      <c r="D96" s="37" t="s">
        <v>183</v>
      </c>
      <c r="E96" s="37" t="s">
        <v>8</v>
      </c>
      <c r="F96" s="37" t="s">
        <v>71</v>
      </c>
      <c r="G96" s="37" t="s">
        <v>186</v>
      </c>
      <c r="H96" s="34"/>
      <c r="I96" s="35"/>
      <c r="J96" s="35">
        <f>'Приложение 3'!K96</f>
        <v>409.7</v>
      </c>
      <c r="K96" s="35">
        <f>'Приложение 3'!L96</f>
        <v>831.5</v>
      </c>
    </row>
    <row r="97" spans="1:11" ht="15">
      <c r="A97" s="26" t="str">
        <f>'Приложение 3'!A97</f>
        <v>Иные бюджетные ассигнования</v>
      </c>
      <c r="B97" s="25" t="s">
        <v>185</v>
      </c>
      <c r="C97" s="25" t="s">
        <v>185</v>
      </c>
      <c r="D97" s="37" t="s">
        <v>183</v>
      </c>
      <c r="E97" s="37" t="s">
        <v>8</v>
      </c>
      <c r="F97" s="37" t="s">
        <v>71</v>
      </c>
      <c r="G97" s="37" t="s">
        <v>186</v>
      </c>
      <c r="H97" s="34" t="s">
        <v>77</v>
      </c>
      <c r="I97" s="35"/>
      <c r="J97" s="35">
        <f>'Приложение 3'!K97</f>
        <v>409.7</v>
      </c>
      <c r="K97" s="35">
        <f>'Приложение 3'!L97</f>
        <v>831.5</v>
      </c>
    </row>
    <row r="98" spans="1:11" ht="15">
      <c r="A98" s="26" t="str">
        <f>'Приложение 3'!A98</f>
        <v>Резервные средства</v>
      </c>
      <c r="B98" s="25" t="s">
        <v>185</v>
      </c>
      <c r="C98" s="25" t="s">
        <v>185</v>
      </c>
      <c r="D98" s="37" t="s">
        <v>183</v>
      </c>
      <c r="E98" s="37" t="s">
        <v>8</v>
      </c>
      <c r="F98" s="37" t="s">
        <v>71</v>
      </c>
      <c r="G98" s="37" t="s">
        <v>186</v>
      </c>
      <c r="H98" s="34" t="s">
        <v>79</v>
      </c>
      <c r="I98" s="35"/>
      <c r="J98" s="35">
        <f>'Приложение 3'!K98</f>
        <v>409.7</v>
      </c>
      <c r="K98" s="35">
        <f>'Приложение 3'!L98</f>
        <v>831.5</v>
      </c>
    </row>
  </sheetData>
  <autoFilter ref="A1:K98">
    <filterColumn colId="3"/>
    <filterColumn colId="6"/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3"/>
        <filterColumn colId="7" showButton="0">
          <filters blank="1"/>
        </filterColumn>
        <filterColumn colId="8" showButton="0"/>
        <filterColumn colId="9" showButton="0"/>
      </autoFilter>
    </customSheetView>
  </customSheetViews>
  <mergeCells count="8">
    <mergeCell ref="H1:K1"/>
    <mergeCell ref="A2:K2"/>
    <mergeCell ref="H3:K3"/>
    <mergeCell ref="B4:B5"/>
    <mergeCell ref="C4:C5"/>
    <mergeCell ref="D4:G5"/>
    <mergeCell ref="H4:H5"/>
    <mergeCell ref="I4:K4"/>
  </mergeCells>
  <conditionalFormatting sqref="A51">
    <cfRule type="expression" dxfId="20" priority="31" stopIfTrue="1">
      <formula>$F51=""</formula>
    </cfRule>
    <cfRule type="expression" dxfId="19" priority="32" stopIfTrue="1">
      <formula>#REF!&lt;&gt;""</formula>
    </cfRule>
    <cfRule type="expression" dxfId="18" priority="33" stopIfTrue="1">
      <formula>AND($G51="",$F51&lt;&gt;"")</formula>
    </cfRule>
  </conditionalFormatting>
  <conditionalFormatting sqref="A51">
    <cfRule type="expression" dxfId="17" priority="22" stopIfTrue="1">
      <formula>$F51=""</formula>
    </cfRule>
    <cfRule type="expression" dxfId="16" priority="23" stopIfTrue="1">
      <formula>#REF!&lt;&gt;""</formula>
    </cfRule>
    <cfRule type="expression" dxfId="15" priority="24" stopIfTrue="1">
      <formula>AND($G51="",$F51&lt;&gt;"")</formula>
    </cfRule>
  </conditionalFormatting>
  <conditionalFormatting sqref="A52">
    <cfRule type="expression" dxfId="14" priority="10" stopIfTrue="1">
      <formula>$F52=""</formula>
    </cfRule>
    <cfRule type="expression" dxfId="13" priority="11" stopIfTrue="1">
      <formula>#REF!&lt;&gt;""</formula>
    </cfRule>
    <cfRule type="expression" dxfId="12" priority="12" stopIfTrue="1">
      <formula>AND($G52="",$F52&lt;&gt;"")</formula>
    </cfRule>
  </conditionalFormatting>
  <conditionalFormatting sqref="A52">
    <cfRule type="expression" dxfId="11" priority="7" stopIfTrue="1">
      <formula>$F52=""</formula>
    </cfRule>
    <cfRule type="expression" dxfId="10" priority="8" stopIfTrue="1">
      <formula>#REF!&lt;&gt;""</formula>
    </cfRule>
    <cfRule type="expression" dxfId="9" priority="9" stopIfTrue="1">
      <formula>AND($G52="",$F52&lt;&gt;"")</formula>
    </cfRule>
  </conditionalFormatting>
  <conditionalFormatting sqref="A50">
    <cfRule type="expression" dxfId="8" priority="4" stopIfTrue="1">
      <formula>$F50=""</formula>
    </cfRule>
    <cfRule type="expression" dxfId="7" priority="5" stopIfTrue="1">
      <formula>#REF!&lt;&gt;""</formula>
    </cfRule>
    <cfRule type="expression" dxfId="6" priority="6" stopIfTrue="1">
      <formula>AND($G50="",$F50&lt;&gt;"")</formula>
    </cfRule>
  </conditionalFormatting>
  <conditionalFormatting sqref="A51">
    <cfRule type="expression" dxfId="5" priority="1" stopIfTrue="1">
      <formula>$F51=""</formula>
    </cfRule>
    <cfRule type="expression" dxfId="4" priority="2" stopIfTrue="1">
      <formula>#REF!&lt;&gt;""</formula>
    </cfRule>
    <cfRule type="expression" dxfId="3" priority="3" stopIfTrue="1">
      <formula>AND($G51="",$F51&lt;&gt;"")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L125"/>
  <sheetViews>
    <sheetView view="pageBreakPreview" topLeftCell="A55" zoomScaleSheetLayoutView="100" workbookViewId="0">
      <selection activeCell="F56" sqref="F56:F61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117.75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27" t="s">
        <v>251</v>
      </c>
      <c r="J1" s="228"/>
      <c r="K1" s="228"/>
      <c r="L1" s="228"/>
    </row>
    <row r="2" spans="1:12" ht="129.75" customHeight="1">
      <c r="A2" s="229" t="s">
        <v>205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30" t="s">
        <v>1</v>
      </c>
      <c r="J3" s="230"/>
      <c r="K3" s="230"/>
      <c r="L3" s="230"/>
    </row>
    <row r="4" spans="1:12" ht="19.5" customHeight="1">
      <c r="A4" s="231" t="s">
        <v>2</v>
      </c>
      <c r="B4" s="231" t="s">
        <v>5</v>
      </c>
      <c r="C4" s="231"/>
      <c r="D4" s="231"/>
      <c r="E4" s="231"/>
      <c r="F4" s="231" t="s">
        <v>22</v>
      </c>
      <c r="G4" s="231" t="s">
        <v>3</v>
      </c>
      <c r="H4" s="231" t="s">
        <v>4</v>
      </c>
      <c r="I4" s="231" t="s">
        <v>21</v>
      </c>
      <c r="J4" s="231" t="s">
        <v>7</v>
      </c>
      <c r="K4" s="231"/>
      <c r="L4" s="231"/>
    </row>
    <row r="5" spans="1:12" ht="14.85" customHeight="1">
      <c r="A5" s="231" t="s">
        <v>0</v>
      </c>
      <c r="B5" s="231" t="s">
        <v>0</v>
      </c>
      <c r="C5" s="231"/>
      <c r="D5" s="231"/>
      <c r="E5" s="231"/>
      <c r="F5" s="231" t="s">
        <v>0</v>
      </c>
      <c r="G5" s="231" t="s">
        <v>0</v>
      </c>
      <c r="H5" s="231" t="s">
        <v>0</v>
      </c>
      <c r="I5" s="231" t="s">
        <v>0</v>
      </c>
      <c r="J5" s="199" t="s">
        <v>31</v>
      </c>
      <c r="K5" s="199" t="s">
        <v>32</v>
      </c>
      <c r="L5" s="199" t="s">
        <v>202</v>
      </c>
    </row>
    <row r="6" spans="1:12" ht="13.7" customHeight="1">
      <c r="A6" s="152" t="s">
        <v>8</v>
      </c>
      <c r="B6" s="152" t="s">
        <v>9</v>
      </c>
      <c r="C6" s="152" t="s">
        <v>10</v>
      </c>
      <c r="D6" s="152" t="s">
        <v>11</v>
      </c>
      <c r="E6" s="152" t="s">
        <v>12</v>
      </c>
      <c r="F6" s="152" t="s">
        <v>13</v>
      </c>
      <c r="G6" s="152" t="s">
        <v>14</v>
      </c>
      <c r="H6" s="152" t="s">
        <v>15</v>
      </c>
      <c r="I6" s="152" t="s">
        <v>16</v>
      </c>
      <c r="J6" s="152" t="s">
        <v>17</v>
      </c>
      <c r="K6" s="152" t="s">
        <v>18</v>
      </c>
      <c r="L6" s="152" t="s">
        <v>20</v>
      </c>
    </row>
    <row r="7" spans="1:12" ht="13.7" customHeight="1">
      <c r="A7" s="153" t="s">
        <v>19</v>
      </c>
      <c r="B7" s="154" t="s">
        <v>0</v>
      </c>
      <c r="C7" s="154" t="s">
        <v>0</v>
      </c>
      <c r="D7" s="154" t="s">
        <v>0</v>
      </c>
      <c r="E7" s="154" t="s">
        <v>0</v>
      </c>
      <c r="F7" s="154" t="s">
        <v>0</v>
      </c>
      <c r="G7" s="154" t="s">
        <v>0</v>
      </c>
      <c r="H7" s="154" t="s">
        <v>0</v>
      </c>
      <c r="I7" s="154" t="s">
        <v>0</v>
      </c>
      <c r="J7" s="155">
        <f>J8+J31+J44+J62+J100+J23+J53</f>
        <v>17678.900000000001</v>
      </c>
      <c r="K7" s="155">
        <f>K8+K31+K44+K62+K100+K23+K53</f>
        <v>18337.600000000002</v>
      </c>
      <c r="L7" s="155">
        <f>L8+L31+L44+L62+L100+L23+L53</f>
        <v>18571.800000000003</v>
      </c>
    </row>
    <row r="8" spans="1:12" ht="120.75" customHeight="1">
      <c r="A8" s="30" t="str">
        <f>'Приложение 3'!A69</f>
        <v>Муниципальная программа «Комплексное развитие социальной инфраструктуры Ромодановского сельского поселения Ромодановского муниципального района Республики Мордовия на 2018- 2027 годы"</v>
      </c>
      <c r="B8" s="174" t="s">
        <v>17</v>
      </c>
      <c r="C8" s="174"/>
      <c r="D8" s="174"/>
      <c r="E8" s="174"/>
      <c r="F8" s="173"/>
      <c r="G8" s="162"/>
      <c r="H8" s="162"/>
      <c r="I8" s="162"/>
      <c r="J8" s="156">
        <f>J16+J10</f>
        <v>9000</v>
      </c>
      <c r="K8" s="156">
        <f>K16+K10</f>
        <v>9000</v>
      </c>
      <c r="L8" s="156">
        <f>L16+L10</f>
        <v>9000</v>
      </c>
    </row>
    <row r="9" spans="1:12" ht="28.5" customHeight="1">
      <c r="A9" s="172" t="str">
        <f>'Приложение 3'!A70</f>
        <v>Основное мероприятия "Благоустройство территории"</v>
      </c>
      <c r="B9" s="174" t="s">
        <v>17</v>
      </c>
      <c r="C9" s="174" t="s">
        <v>87</v>
      </c>
      <c r="D9" s="174" t="s">
        <v>56</v>
      </c>
      <c r="E9" s="174"/>
      <c r="F9" s="169"/>
      <c r="G9" s="192"/>
      <c r="H9" s="192"/>
      <c r="I9" s="192"/>
      <c r="J9" s="156">
        <f t="shared" ref="J9:L10" si="0">J10</f>
        <v>6000</v>
      </c>
      <c r="K9" s="156">
        <f t="shared" si="0"/>
        <v>6000</v>
      </c>
      <c r="L9" s="156">
        <f t="shared" si="0"/>
        <v>6000</v>
      </c>
    </row>
    <row r="10" spans="1:12" ht="33.75" customHeight="1">
      <c r="A10" s="164" t="s">
        <v>168</v>
      </c>
      <c r="B10" s="174" t="s">
        <v>17</v>
      </c>
      <c r="C10" s="174" t="s">
        <v>87</v>
      </c>
      <c r="D10" s="174" t="s">
        <v>56</v>
      </c>
      <c r="E10" s="168" t="s">
        <v>167</v>
      </c>
      <c r="F10" s="160"/>
      <c r="G10" s="159"/>
      <c r="H10" s="159"/>
      <c r="I10" s="159"/>
      <c r="J10" s="156">
        <f t="shared" si="0"/>
        <v>6000</v>
      </c>
      <c r="K10" s="156">
        <f t="shared" si="0"/>
        <v>6000</v>
      </c>
      <c r="L10" s="156">
        <f t="shared" si="0"/>
        <v>6000</v>
      </c>
    </row>
    <row r="11" spans="1:12" ht="45.75" customHeight="1">
      <c r="A11" s="165" t="s">
        <v>49</v>
      </c>
      <c r="B11" s="168" t="s">
        <v>17</v>
      </c>
      <c r="C11" s="174" t="s">
        <v>87</v>
      </c>
      <c r="D11" s="168" t="s">
        <v>56</v>
      </c>
      <c r="E11" s="168" t="s">
        <v>167</v>
      </c>
      <c r="F11" s="160" t="s">
        <v>75</v>
      </c>
      <c r="G11" s="159"/>
      <c r="H11" s="159"/>
      <c r="I11" s="159"/>
      <c r="J11" s="156">
        <f t="shared" ref="J11:J14" si="1">J12</f>
        <v>6000</v>
      </c>
      <c r="K11" s="156">
        <f t="shared" ref="K11:K14" si="2">K12</f>
        <v>6000</v>
      </c>
      <c r="L11" s="156">
        <f t="shared" ref="L11:L14" si="3">L12</f>
        <v>6000</v>
      </c>
    </row>
    <row r="12" spans="1:12" ht="61.5" customHeight="1">
      <c r="A12" s="165" t="s">
        <v>50</v>
      </c>
      <c r="B12" s="168" t="s">
        <v>17</v>
      </c>
      <c r="C12" s="174" t="s">
        <v>87</v>
      </c>
      <c r="D12" s="168" t="s">
        <v>56</v>
      </c>
      <c r="E12" s="168" t="s">
        <v>167</v>
      </c>
      <c r="F12" s="160" t="s">
        <v>76</v>
      </c>
      <c r="G12" s="159"/>
      <c r="H12" s="159"/>
      <c r="I12" s="159"/>
      <c r="J12" s="156">
        <f t="shared" si="1"/>
        <v>6000</v>
      </c>
      <c r="K12" s="156">
        <f t="shared" si="2"/>
        <v>6000</v>
      </c>
      <c r="L12" s="156">
        <f t="shared" si="3"/>
        <v>6000</v>
      </c>
    </row>
    <row r="13" spans="1:12" ht="24.75" customHeight="1">
      <c r="A13" s="172" t="s">
        <v>66</v>
      </c>
      <c r="B13" s="168" t="s">
        <v>17</v>
      </c>
      <c r="C13" s="174" t="s">
        <v>87</v>
      </c>
      <c r="D13" s="168" t="s">
        <v>56</v>
      </c>
      <c r="E13" s="168" t="s">
        <v>167</v>
      </c>
      <c r="F13" s="160" t="s">
        <v>76</v>
      </c>
      <c r="G13" s="162" t="s">
        <v>55</v>
      </c>
      <c r="H13" s="162"/>
      <c r="I13" s="162"/>
      <c r="J13" s="156">
        <f t="shared" si="1"/>
        <v>6000</v>
      </c>
      <c r="K13" s="156">
        <f t="shared" si="2"/>
        <v>6000</v>
      </c>
      <c r="L13" s="156">
        <f t="shared" si="3"/>
        <v>6000</v>
      </c>
    </row>
    <row r="14" spans="1:12" ht="24.75" customHeight="1">
      <c r="A14" s="30" t="s">
        <v>72</v>
      </c>
      <c r="B14" s="168" t="s">
        <v>17</v>
      </c>
      <c r="C14" s="174" t="s">
        <v>87</v>
      </c>
      <c r="D14" s="168" t="s">
        <v>56</v>
      </c>
      <c r="E14" s="168" t="s">
        <v>167</v>
      </c>
      <c r="F14" s="160" t="s">
        <v>76</v>
      </c>
      <c r="G14" s="162" t="s">
        <v>55</v>
      </c>
      <c r="H14" s="162" t="s">
        <v>61</v>
      </c>
      <c r="I14" s="162"/>
      <c r="J14" s="156">
        <f t="shared" si="1"/>
        <v>6000</v>
      </c>
      <c r="K14" s="156">
        <f t="shared" si="2"/>
        <v>6000</v>
      </c>
      <c r="L14" s="156">
        <f t="shared" si="3"/>
        <v>6000</v>
      </c>
    </row>
    <row r="15" spans="1:12" ht="62.25" customHeight="1">
      <c r="A15" s="172" t="str">
        <f>A22</f>
        <v>Администрация Ромодановского сельского поселения Ромодановского муниципального района Республики Мордовия</v>
      </c>
      <c r="B15" s="168" t="s">
        <v>17</v>
      </c>
      <c r="C15" s="174" t="s">
        <v>87</v>
      </c>
      <c r="D15" s="168" t="s">
        <v>56</v>
      </c>
      <c r="E15" s="168" t="s">
        <v>167</v>
      </c>
      <c r="F15" s="160" t="s">
        <v>76</v>
      </c>
      <c r="G15" s="162" t="s">
        <v>55</v>
      </c>
      <c r="H15" s="162" t="s">
        <v>61</v>
      </c>
      <c r="I15" s="162" t="s">
        <v>160</v>
      </c>
      <c r="J15" s="156">
        <f>'Приложение 3'!J73</f>
        <v>6000</v>
      </c>
      <c r="K15" s="156">
        <f>'Приложение 3'!K73</f>
        <v>6000</v>
      </c>
      <c r="L15" s="156">
        <f>'Приложение 3'!L73</f>
        <v>6000</v>
      </c>
    </row>
    <row r="16" spans="1:12" ht="43.5" customHeight="1">
      <c r="A16" s="30" t="str">
        <f>'Приложение 3'!A74</f>
        <v>Основное мероприятия "Освещение территории сельского поселения"</v>
      </c>
      <c r="B16" s="174" t="s">
        <v>17</v>
      </c>
      <c r="C16" s="174" t="s">
        <v>87</v>
      </c>
      <c r="D16" s="174" t="s">
        <v>216</v>
      </c>
      <c r="E16" s="174"/>
      <c r="F16" s="173"/>
      <c r="G16" s="162"/>
      <c r="H16" s="162"/>
      <c r="I16" s="162"/>
      <c r="J16" s="156">
        <f t="shared" ref="J16:L17" si="4">J17</f>
        <v>3000</v>
      </c>
      <c r="K16" s="156">
        <f t="shared" si="4"/>
        <v>3000</v>
      </c>
      <c r="L16" s="156">
        <f t="shared" si="4"/>
        <v>3000</v>
      </c>
    </row>
    <row r="17" spans="1:12" ht="15">
      <c r="A17" s="164" t="s">
        <v>166</v>
      </c>
      <c r="B17" s="174" t="s">
        <v>17</v>
      </c>
      <c r="C17" s="174" t="s">
        <v>87</v>
      </c>
      <c r="D17" s="174" t="s">
        <v>216</v>
      </c>
      <c r="E17" s="168" t="s">
        <v>165</v>
      </c>
      <c r="F17" s="160"/>
      <c r="G17" s="159"/>
      <c r="H17" s="159"/>
      <c r="I17" s="159"/>
      <c r="J17" s="156">
        <f t="shared" si="4"/>
        <v>3000</v>
      </c>
      <c r="K17" s="156">
        <f t="shared" si="4"/>
        <v>3000</v>
      </c>
      <c r="L17" s="156">
        <f t="shared" si="4"/>
        <v>3000</v>
      </c>
    </row>
    <row r="18" spans="1:12" ht="51" customHeight="1">
      <c r="A18" s="165" t="s">
        <v>49</v>
      </c>
      <c r="B18" s="168" t="s">
        <v>17</v>
      </c>
      <c r="C18" s="174" t="s">
        <v>87</v>
      </c>
      <c r="D18" s="174" t="s">
        <v>216</v>
      </c>
      <c r="E18" s="168" t="s">
        <v>165</v>
      </c>
      <c r="F18" s="160" t="s">
        <v>75</v>
      </c>
      <c r="G18" s="159"/>
      <c r="H18" s="159"/>
      <c r="I18" s="159"/>
      <c r="J18" s="156">
        <f t="shared" ref="J18:J21" si="5">J19</f>
        <v>3000</v>
      </c>
      <c r="K18" s="156">
        <f t="shared" ref="K18:K21" si="6">K19</f>
        <v>3000</v>
      </c>
      <c r="L18" s="156">
        <f t="shared" ref="L18:L21" si="7">L19</f>
        <v>3000</v>
      </c>
    </row>
    <row r="19" spans="1:12" ht="60">
      <c r="A19" s="165" t="s">
        <v>50</v>
      </c>
      <c r="B19" s="168" t="s">
        <v>17</v>
      </c>
      <c r="C19" s="174" t="s">
        <v>87</v>
      </c>
      <c r="D19" s="174" t="s">
        <v>216</v>
      </c>
      <c r="E19" s="168" t="s">
        <v>165</v>
      </c>
      <c r="F19" s="160" t="s">
        <v>76</v>
      </c>
      <c r="G19" s="159"/>
      <c r="H19" s="159"/>
      <c r="I19" s="159"/>
      <c r="J19" s="156">
        <f t="shared" si="5"/>
        <v>3000</v>
      </c>
      <c r="K19" s="156">
        <f t="shared" si="6"/>
        <v>3000</v>
      </c>
      <c r="L19" s="156">
        <f t="shared" si="7"/>
        <v>3000</v>
      </c>
    </row>
    <row r="20" spans="1:12" ht="18" customHeight="1">
      <c r="A20" s="172" t="s">
        <v>66</v>
      </c>
      <c r="B20" s="174" t="s">
        <v>17</v>
      </c>
      <c r="C20" s="174" t="s">
        <v>87</v>
      </c>
      <c r="D20" s="174" t="s">
        <v>216</v>
      </c>
      <c r="E20" s="174" t="s">
        <v>165</v>
      </c>
      <c r="F20" s="169" t="s">
        <v>76</v>
      </c>
      <c r="G20" s="170" t="s">
        <v>55</v>
      </c>
      <c r="H20" s="170"/>
      <c r="I20" s="170"/>
      <c r="J20" s="156">
        <f t="shared" si="5"/>
        <v>3000</v>
      </c>
      <c r="K20" s="156">
        <f t="shared" si="6"/>
        <v>3000</v>
      </c>
      <c r="L20" s="156">
        <f t="shared" si="7"/>
        <v>3000</v>
      </c>
    </row>
    <row r="21" spans="1:12" ht="15">
      <c r="A21" s="30" t="s">
        <v>72</v>
      </c>
      <c r="B21" s="174" t="s">
        <v>17</v>
      </c>
      <c r="C21" s="174" t="s">
        <v>87</v>
      </c>
      <c r="D21" s="174" t="s">
        <v>216</v>
      </c>
      <c r="E21" s="174" t="s">
        <v>165</v>
      </c>
      <c r="F21" s="169" t="s">
        <v>76</v>
      </c>
      <c r="G21" s="170" t="s">
        <v>55</v>
      </c>
      <c r="H21" s="170" t="s">
        <v>61</v>
      </c>
      <c r="I21" s="170"/>
      <c r="J21" s="156">
        <f t="shared" si="5"/>
        <v>3000</v>
      </c>
      <c r="K21" s="156">
        <f t="shared" si="6"/>
        <v>3000</v>
      </c>
      <c r="L21" s="156">
        <f t="shared" si="7"/>
        <v>3000</v>
      </c>
    </row>
    <row r="22" spans="1:12" ht="64.5" customHeight="1">
      <c r="A22" s="172" t="str">
        <f>A43</f>
        <v>Администрация Ромодановского сельского поселения Ромодановского муниципального района Республики Мордовия</v>
      </c>
      <c r="B22" s="174" t="s">
        <v>17</v>
      </c>
      <c r="C22" s="174" t="s">
        <v>87</v>
      </c>
      <c r="D22" s="174" t="s">
        <v>216</v>
      </c>
      <c r="E22" s="174" t="s">
        <v>165</v>
      </c>
      <c r="F22" s="169" t="s">
        <v>76</v>
      </c>
      <c r="G22" s="170" t="s">
        <v>55</v>
      </c>
      <c r="H22" s="170" t="s">
        <v>61</v>
      </c>
      <c r="I22" s="170" t="s">
        <v>160</v>
      </c>
      <c r="J22" s="156">
        <f>'Приложение 3'!J77</f>
        <v>3000</v>
      </c>
      <c r="K22" s="156">
        <f>'Приложение 3'!K77</f>
        <v>3000</v>
      </c>
      <c r="L22" s="156">
        <f>'Приложение 3'!L77</f>
        <v>3000</v>
      </c>
    </row>
    <row r="23" spans="1:12" ht="73.5" customHeight="1">
      <c r="A23" s="172" t="str">
        <f>'Приложение 3'!A63</f>
        <v>Муниципальная программа "Энергосбережение и повышение энергетической эффетивности в Ромодановсом муниципальном районе"</v>
      </c>
      <c r="B23" s="174" t="s">
        <v>20</v>
      </c>
      <c r="C23" s="174" t="s">
        <v>87</v>
      </c>
      <c r="D23" s="174"/>
      <c r="E23" s="174"/>
      <c r="F23" s="169"/>
      <c r="G23" s="170"/>
      <c r="H23" s="170"/>
      <c r="I23" s="170"/>
      <c r="J23" s="156">
        <f t="shared" ref="J23:L29" si="8">J24</f>
        <v>105.8</v>
      </c>
      <c r="K23" s="156">
        <f t="shared" si="8"/>
        <v>120</v>
      </c>
      <c r="L23" s="156">
        <f t="shared" si="8"/>
        <v>120</v>
      </c>
    </row>
    <row r="24" spans="1:12" ht="77.25" customHeight="1">
      <c r="A24" s="172" t="str">
        <f>'Приложение 3'!A64</f>
        <v>Основное мероприятие"Субсидирование оформления прав собственности на бесхозяйные объекты инженерной инфраструктуры"</v>
      </c>
      <c r="B24" s="174" t="s">
        <v>20</v>
      </c>
      <c r="C24" s="174" t="s">
        <v>87</v>
      </c>
      <c r="D24" s="174" t="s">
        <v>40</v>
      </c>
      <c r="E24" s="174"/>
      <c r="F24" s="169"/>
      <c r="G24" s="170"/>
      <c r="H24" s="170"/>
      <c r="I24" s="170"/>
      <c r="J24" s="156">
        <f t="shared" si="8"/>
        <v>105.8</v>
      </c>
      <c r="K24" s="156">
        <f t="shared" si="8"/>
        <v>120</v>
      </c>
      <c r="L24" s="156">
        <f t="shared" si="8"/>
        <v>120</v>
      </c>
    </row>
    <row r="25" spans="1:12" ht="84.75" customHeight="1">
      <c r="A25" s="172" t="str">
        <f>'Приложение 3'!A65</f>
        <v>Оформление прав собственности на бесхозяйные объекты инженерной инфаструктуры</v>
      </c>
      <c r="B25" s="174" t="s">
        <v>20</v>
      </c>
      <c r="C25" s="174" t="s">
        <v>87</v>
      </c>
      <c r="D25" s="174" t="s">
        <v>40</v>
      </c>
      <c r="E25" s="174" t="s">
        <v>238</v>
      </c>
      <c r="F25" s="169"/>
      <c r="G25" s="170"/>
      <c r="H25" s="170"/>
      <c r="I25" s="170"/>
      <c r="J25" s="156">
        <f t="shared" si="8"/>
        <v>105.8</v>
      </c>
      <c r="K25" s="156">
        <f t="shared" si="8"/>
        <v>120</v>
      </c>
      <c r="L25" s="156">
        <f t="shared" si="8"/>
        <v>120</v>
      </c>
    </row>
    <row r="26" spans="1:12" ht="52.5" customHeight="1">
      <c r="A26" s="172" t="str">
        <f>'Приложение 3'!A66</f>
        <v>Закупка товаров, работ и услуг для обеспечения государственных (муниципальных) нужд</v>
      </c>
      <c r="B26" s="174" t="s">
        <v>20</v>
      </c>
      <c r="C26" s="174" t="s">
        <v>87</v>
      </c>
      <c r="D26" s="174" t="s">
        <v>40</v>
      </c>
      <c r="E26" s="174" t="s">
        <v>238</v>
      </c>
      <c r="F26" s="169" t="s">
        <v>75</v>
      </c>
      <c r="G26" s="170"/>
      <c r="H26" s="170"/>
      <c r="I26" s="170"/>
      <c r="J26" s="156">
        <f t="shared" si="8"/>
        <v>105.8</v>
      </c>
      <c r="K26" s="156">
        <f t="shared" si="8"/>
        <v>120</v>
      </c>
      <c r="L26" s="156">
        <f t="shared" si="8"/>
        <v>120</v>
      </c>
    </row>
    <row r="27" spans="1:12" ht="64.5" customHeight="1">
      <c r="A27" s="172" t="str">
        <f>'Приложение 3'!A67</f>
        <v>Иные закупки товаров, работ и услуг для обеспечения государственных (муниципальных) нужд</v>
      </c>
      <c r="B27" s="174" t="s">
        <v>20</v>
      </c>
      <c r="C27" s="174" t="s">
        <v>87</v>
      </c>
      <c r="D27" s="174" t="s">
        <v>40</v>
      </c>
      <c r="E27" s="174" t="s">
        <v>238</v>
      </c>
      <c r="F27" s="169" t="s">
        <v>76</v>
      </c>
      <c r="G27" s="170"/>
      <c r="H27" s="170"/>
      <c r="I27" s="170"/>
      <c r="J27" s="156">
        <f t="shared" si="8"/>
        <v>105.8</v>
      </c>
      <c r="K27" s="156">
        <f t="shared" si="8"/>
        <v>120</v>
      </c>
      <c r="L27" s="156">
        <f t="shared" si="8"/>
        <v>120</v>
      </c>
    </row>
    <row r="28" spans="1:12" ht="18.75" customHeight="1">
      <c r="A28" s="172" t="str">
        <f>'Приложение 3'!A61</f>
        <v>Жилищно-коммунальное хозяйство</v>
      </c>
      <c r="B28" s="174" t="s">
        <v>20</v>
      </c>
      <c r="C28" s="174" t="s">
        <v>87</v>
      </c>
      <c r="D28" s="174" t="s">
        <v>40</v>
      </c>
      <c r="E28" s="174" t="s">
        <v>238</v>
      </c>
      <c r="F28" s="169" t="s">
        <v>76</v>
      </c>
      <c r="G28" s="212" t="s">
        <v>55</v>
      </c>
      <c r="H28" s="170"/>
      <c r="I28" s="170"/>
      <c r="J28" s="156">
        <f t="shared" si="8"/>
        <v>105.8</v>
      </c>
      <c r="K28" s="156">
        <f t="shared" si="8"/>
        <v>120</v>
      </c>
      <c r="L28" s="156">
        <f t="shared" si="8"/>
        <v>120</v>
      </c>
    </row>
    <row r="29" spans="1:12" ht="17.25" customHeight="1">
      <c r="A29" s="172" t="str">
        <f>'Приложение 3'!A62</f>
        <v>Коммунальное хозяйство</v>
      </c>
      <c r="B29" s="174" t="s">
        <v>20</v>
      </c>
      <c r="C29" s="174" t="s">
        <v>87</v>
      </c>
      <c r="D29" s="174" t="s">
        <v>40</v>
      </c>
      <c r="E29" s="174" t="s">
        <v>238</v>
      </c>
      <c r="F29" s="169" t="s">
        <v>76</v>
      </c>
      <c r="G29" s="212" t="s">
        <v>55</v>
      </c>
      <c r="H29" s="212" t="s">
        <v>42</v>
      </c>
      <c r="I29" s="170"/>
      <c r="J29" s="156">
        <f t="shared" si="8"/>
        <v>105.8</v>
      </c>
      <c r="K29" s="156">
        <f t="shared" si="8"/>
        <v>120</v>
      </c>
      <c r="L29" s="156">
        <f t="shared" si="8"/>
        <v>120</v>
      </c>
    </row>
    <row r="30" spans="1:12" ht="64.5" customHeight="1">
      <c r="A30" s="172" t="str">
        <f>A22</f>
        <v>Администрация Ромодановского сельского поселения Ромодановского муниципального района Республики Мордовия</v>
      </c>
      <c r="B30" s="174" t="s">
        <v>20</v>
      </c>
      <c r="C30" s="174" t="s">
        <v>87</v>
      </c>
      <c r="D30" s="174" t="s">
        <v>40</v>
      </c>
      <c r="E30" s="174" t="s">
        <v>238</v>
      </c>
      <c r="F30" s="169" t="s">
        <v>76</v>
      </c>
      <c r="G30" s="212" t="s">
        <v>55</v>
      </c>
      <c r="H30" s="212" t="s">
        <v>42</v>
      </c>
      <c r="I30" s="212" t="s">
        <v>160</v>
      </c>
      <c r="J30" s="156">
        <f>'Приложение 3'!J67</f>
        <v>105.8</v>
      </c>
      <c r="K30" s="156">
        <f>'Приложение 3'!K67</f>
        <v>120</v>
      </c>
      <c r="L30" s="156">
        <f>'Приложение 3'!L67</f>
        <v>120</v>
      </c>
    </row>
    <row r="31" spans="1:12" ht="120.75" customHeight="1">
      <c r="A31" s="29" t="str">
        <f>'Приложение 3'!A56</f>
        <v>Муниципальная программа «Комплексное развитие транспортной инфраструктуры Ромодановского сельского поселения Ромодановского муниципального района Республики Мордовия на 2018- 2027 годы"</v>
      </c>
      <c r="B31" s="174" t="s">
        <v>60</v>
      </c>
      <c r="C31" s="168"/>
      <c r="D31" s="168"/>
      <c r="E31" s="168"/>
      <c r="F31" s="166"/>
      <c r="G31" s="159"/>
      <c r="H31" s="159"/>
      <c r="I31" s="159"/>
      <c r="J31" s="155">
        <f>J32</f>
        <v>3313.3</v>
      </c>
      <c r="K31" s="155">
        <f>K32</f>
        <v>3943.6</v>
      </c>
      <c r="L31" s="155">
        <f>L32</f>
        <v>3943.6</v>
      </c>
    </row>
    <row r="32" spans="1:12" ht="74.25" customHeight="1">
      <c r="A32" s="29" t="s">
        <v>164</v>
      </c>
      <c r="B32" s="174" t="s">
        <v>60</v>
      </c>
      <c r="C32" s="174" t="s">
        <v>87</v>
      </c>
      <c r="D32" s="174" t="s">
        <v>40</v>
      </c>
      <c r="E32" s="168"/>
      <c r="F32" s="166"/>
      <c r="G32" s="159"/>
      <c r="H32" s="159"/>
      <c r="I32" s="159"/>
      <c r="J32" s="156">
        <f t="shared" ref="J32:J33" si="9">J33</f>
        <v>3313.3</v>
      </c>
      <c r="K32" s="156">
        <f t="shared" ref="K32:K33" si="10">K33</f>
        <v>3943.6</v>
      </c>
      <c r="L32" s="156">
        <f t="shared" ref="L32:L33" si="11">L33</f>
        <v>3943.6</v>
      </c>
    </row>
    <row r="33" spans="1:12" ht="362.25" customHeight="1">
      <c r="A33" s="163" t="str">
        <f>'Приложение 3'!A58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33" s="174" t="s">
        <v>60</v>
      </c>
      <c r="C33" s="174" t="s">
        <v>87</v>
      </c>
      <c r="D33" s="174" t="s">
        <v>40</v>
      </c>
      <c r="E33" s="168" t="s">
        <v>91</v>
      </c>
      <c r="F33" s="166"/>
      <c r="G33" s="159"/>
      <c r="H33" s="159"/>
      <c r="I33" s="159"/>
      <c r="J33" s="156">
        <f t="shared" si="9"/>
        <v>3313.3</v>
      </c>
      <c r="K33" s="156">
        <f t="shared" si="10"/>
        <v>3943.6</v>
      </c>
      <c r="L33" s="156">
        <f t="shared" si="11"/>
        <v>3943.6</v>
      </c>
    </row>
    <row r="34" spans="1:12" ht="44.25" customHeight="1">
      <c r="A34" s="165" t="s">
        <v>49</v>
      </c>
      <c r="B34" s="174" t="s">
        <v>60</v>
      </c>
      <c r="C34" s="174" t="s">
        <v>87</v>
      </c>
      <c r="D34" s="174" t="s">
        <v>40</v>
      </c>
      <c r="E34" s="168" t="s">
        <v>91</v>
      </c>
      <c r="F34" s="166" t="s">
        <v>75</v>
      </c>
      <c r="G34" s="159"/>
      <c r="H34" s="159"/>
      <c r="I34" s="159"/>
      <c r="J34" s="156">
        <f t="shared" ref="J34:J37" si="12">J35</f>
        <v>3313.3</v>
      </c>
      <c r="K34" s="156">
        <f t="shared" ref="K34:K37" si="13">K35</f>
        <v>3943.6</v>
      </c>
      <c r="L34" s="156">
        <f t="shared" ref="L34:L37" si="14">L35</f>
        <v>3943.6</v>
      </c>
    </row>
    <row r="35" spans="1:12" ht="69" customHeight="1">
      <c r="A35" s="165" t="s">
        <v>50</v>
      </c>
      <c r="B35" s="174" t="s">
        <v>60</v>
      </c>
      <c r="C35" s="174" t="s">
        <v>87</v>
      </c>
      <c r="D35" s="174" t="s">
        <v>40</v>
      </c>
      <c r="E35" s="168" t="s">
        <v>91</v>
      </c>
      <c r="F35" s="166" t="s">
        <v>76</v>
      </c>
      <c r="G35" s="159"/>
      <c r="H35" s="159"/>
      <c r="I35" s="159"/>
      <c r="J35" s="156">
        <f t="shared" si="12"/>
        <v>3313.3</v>
      </c>
      <c r="K35" s="156">
        <f t="shared" si="13"/>
        <v>3943.6</v>
      </c>
      <c r="L35" s="156">
        <f t="shared" si="14"/>
        <v>3943.6</v>
      </c>
    </row>
    <row r="36" spans="1:12" ht="23.25" customHeight="1">
      <c r="A36" s="171" t="s">
        <v>62</v>
      </c>
      <c r="B36" s="174" t="s">
        <v>60</v>
      </c>
      <c r="C36" s="174" t="s">
        <v>87</v>
      </c>
      <c r="D36" s="174" t="s">
        <v>40</v>
      </c>
      <c r="E36" s="168" t="s">
        <v>91</v>
      </c>
      <c r="F36" s="166" t="s">
        <v>76</v>
      </c>
      <c r="G36" s="162" t="s">
        <v>48</v>
      </c>
      <c r="H36" s="162"/>
      <c r="I36" s="162"/>
      <c r="J36" s="156">
        <f t="shared" si="12"/>
        <v>3313.3</v>
      </c>
      <c r="K36" s="156">
        <f t="shared" si="13"/>
        <v>3943.6</v>
      </c>
      <c r="L36" s="156">
        <f t="shared" si="14"/>
        <v>3943.6</v>
      </c>
    </row>
    <row r="37" spans="1:12" ht="24.75" customHeight="1">
      <c r="A37" s="172" t="s">
        <v>169</v>
      </c>
      <c r="B37" s="174" t="s">
        <v>60</v>
      </c>
      <c r="C37" s="174" t="s">
        <v>87</v>
      </c>
      <c r="D37" s="174" t="s">
        <v>40</v>
      </c>
      <c r="E37" s="168" t="s">
        <v>91</v>
      </c>
      <c r="F37" s="166" t="s">
        <v>76</v>
      </c>
      <c r="G37" s="162" t="s">
        <v>48</v>
      </c>
      <c r="H37" s="162" t="s">
        <v>65</v>
      </c>
      <c r="I37" s="162"/>
      <c r="J37" s="156">
        <f t="shared" si="12"/>
        <v>3313.3</v>
      </c>
      <c r="K37" s="156">
        <f t="shared" si="13"/>
        <v>3943.6</v>
      </c>
      <c r="L37" s="156">
        <f t="shared" si="14"/>
        <v>3943.6</v>
      </c>
    </row>
    <row r="38" spans="1:12" ht="69" customHeight="1">
      <c r="A38" s="172" t="str">
        <f>A43</f>
        <v>Администрация Ромодановского сельского поселения Ромодановского муниципального района Республики Мордовия</v>
      </c>
      <c r="B38" s="174" t="s">
        <v>60</v>
      </c>
      <c r="C38" s="174" t="s">
        <v>87</v>
      </c>
      <c r="D38" s="174" t="s">
        <v>40</v>
      </c>
      <c r="E38" s="168" t="s">
        <v>91</v>
      </c>
      <c r="F38" s="166" t="s">
        <v>76</v>
      </c>
      <c r="G38" s="162" t="s">
        <v>48</v>
      </c>
      <c r="H38" s="162" t="s">
        <v>65</v>
      </c>
      <c r="I38" s="162" t="s">
        <v>160</v>
      </c>
      <c r="J38" s="156">
        <f>'Приложение 3'!J60</f>
        <v>3313.3</v>
      </c>
      <c r="K38" s="156">
        <f>'Приложение 3'!K60</f>
        <v>3943.6</v>
      </c>
      <c r="L38" s="156">
        <f>'Приложение 3'!L60</f>
        <v>3943.6</v>
      </c>
    </row>
    <row r="39" spans="1:12" ht="50.25" customHeight="1">
      <c r="A39" s="172" t="str">
        <f>'Приложение 3'!A59</f>
        <v>Закупка товаров, работ и услуг для обеспечения государственных (муниципальных) нужд</v>
      </c>
      <c r="B39" s="174" t="s">
        <v>60</v>
      </c>
      <c r="C39" s="174" t="s">
        <v>87</v>
      </c>
      <c r="D39" s="174" t="s">
        <v>40</v>
      </c>
      <c r="E39" s="174" t="s">
        <v>91</v>
      </c>
      <c r="F39" s="173" t="s">
        <v>75</v>
      </c>
      <c r="G39" s="162"/>
      <c r="H39" s="162"/>
      <c r="I39" s="162"/>
      <c r="J39" s="156">
        <f t="shared" ref="J39:L42" si="15">J40</f>
        <v>3313.3</v>
      </c>
      <c r="K39" s="156">
        <f t="shared" si="15"/>
        <v>3943.6</v>
      </c>
      <c r="L39" s="156">
        <f t="shared" si="15"/>
        <v>3943.6</v>
      </c>
    </row>
    <row r="40" spans="1:12" ht="62.25" customHeight="1">
      <c r="A40" s="172" t="str">
        <f>'Приложение 3'!A77</f>
        <v>Иные закупки товаров, работ и услуг для обеспечения государственных (муниципальных) нужд</v>
      </c>
      <c r="B40" s="174" t="s">
        <v>60</v>
      </c>
      <c r="C40" s="174" t="s">
        <v>87</v>
      </c>
      <c r="D40" s="174" t="s">
        <v>40</v>
      </c>
      <c r="E40" s="174" t="s">
        <v>91</v>
      </c>
      <c r="F40" s="173" t="s">
        <v>76</v>
      </c>
      <c r="G40" s="162"/>
      <c r="H40" s="162"/>
      <c r="I40" s="162"/>
      <c r="J40" s="156">
        <f t="shared" si="15"/>
        <v>3313.3</v>
      </c>
      <c r="K40" s="156">
        <f t="shared" si="15"/>
        <v>3943.6</v>
      </c>
      <c r="L40" s="156">
        <f t="shared" si="15"/>
        <v>3943.6</v>
      </c>
    </row>
    <row r="41" spans="1:12" ht="18" customHeight="1">
      <c r="A41" s="172" t="str">
        <f>'Приложение 3'!A54</f>
        <v>Национальная экономика</v>
      </c>
      <c r="B41" s="174" t="s">
        <v>60</v>
      </c>
      <c r="C41" s="174" t="s">
        <v>87</v>
      </c>
      <c r="D41" s="174" t="s">
        <v>40</v>
      </c>
      <c r="E41" s="174" t="s">
        <v>91</v>
      </c>
      <c r="F41" s="173" t="s">
        <v>76</v>
      </c>
      <c r="G41" s="191" t="s">
        <v>48</v>
      </c>
      <c r="H41" s="162"/>
      <c r="I41" s="162"/>
      <c r="J41" s="156">
        <f t="shared" si="15"/>
        <v>3313.3</v>
      </c>
      <c r="K41" s="156">
        <f t="shared" si="15"/>
        <v>3943.6</v>
      </c>
      <c r="L41" s="156">
        <f t="shared" si="15"/>
        <v>3943.6</v>
      </c>
    </row>
    <row r="42" spans="1:12" ht="30.75" customHeight="1">
      <c r="A42" s="172" t="str">
        <f>'Приложение 3'!A55</f>
        <v>Дорожное хозяйство (дорожные фонды)</v>
      </c>
      <c r="B42" s="174" t="s">
        <v>60</v>
      </c>
      <c r="C42" s="174" t="s">
        <v>87</v>
      </c>
      <c r="D42" s="174" t="s">
        <v>40</v>
      </c>
      <c r="E42" s="174" t="s">
        <v>91</v>
      </c>
      <c r="F42" s="173" t="s">
        <v>76</v>
      </c>
      <c r="G42" s="191" t="s">
        <v>48</v>
      </c>
      <c r="H42" s="191" t="s">
        <v>65</v>
      </c>
      <c r="I42" s="162"/>
      <c r="J42" s="156">
        <f t="shared" si="15"/>
        <v>3313.3</v>
      </c>
      <c r="K42" s="156">
        <f t="shared" si="15"/>
        <v>3943.6</v>
      </c>
      <c r="L42" s="156">
        <f t="shared" si="15"/>
        <v>3943.6</v>
      </c>
    </row>
    <row r="43" spans="1:12" ht="60">
      <c r="A43" s="172" t="str">
        <f>'Приложение 3'!A7</f>
        <v>Администрация Ромодановского сельского поселения Ромодановского муниципального района Республики Мордовия</v>
      </c>
      <c r="B43" s="174" t="s">
        <v>60</v>
      </c>
      <c r="C43" s="174" t="s">
        <v>87</v>
      </c>
      <c r="D43" s="174" t="s">
        <v>40</v>
      </c>
      <c r="E43" s="174" t="s">
        <v>91</v>
      </c>
      <c r="F43" s="173" t="s">
        <v>76</v>
      </c>
      <c r="G43" s="191" t="s">
        <v>48</v>
      </c>
      <c r="H43" s="191" t="s">
        <v>65</v>
      </c>
      <c r="I43" s="191" t="s">
        <v>160</v>
      </c>
      <c r="J43" s="156">
        <f>'Приложение 3'!J60</f>
        <v>3313.3</v>
      </c>
      <c r="K43" s="156">
        <f>'Приложение 3'!K60</f>
        <v>3943.6</v>
      </c>
      <c r="L43" s="156">
        <f>'Приложение 3'!L60</f>
        <v>3943.6</v>
      </c>
    </row>
    <row r="44" spans="1:12" ht="74.25" customHeight="1">
      <c r="A44" s="172" t="str">
        <f>'Приложение 3'!A48</f>
        <v>Государстваенная программа повышения эфективности управления государственными финансими в Республике Мордовия</v>
      </c>
      <c r="B44" s="174" t="s">
        <v>90</v>
      </c>
      <c r="C44" s="174"/>
      <c r="D44" s="174"/>
      <c r="E44" s="174"/>
      <c r="F44" s="173"/>
      <c r="G44" s="191"/>
      <c r="H44" s="191"/>
      <c r="I44" s="191"/>
      <c r="J44" s="156">
        <f t="shared" ref="J44:L45" si="16">J45</f>
        <v>595</v>
      </c>
      <c r="K44" s="156">
        <f t="shared" si="16"/>
        <v>622.29999999999995</v>
      </c>
      <c r="L44" s="156">
        <f t="shared" si="16"/>
        <v>642.70000000000005</v>
      </c>
    </row>
    <row r="45" spans="1:12" ht="45.75" customHeight="1">
      <c r="A45" s="172" t="str">
        <f>'Приложение 3'!A49</f>
        <v>Подпрограмма "Повышения эффективности межбюджетных отношений"</v>
      </c>
      <c r="B45" s="174" t="s">
        <v>90</v>
      </c>
      <c r="C45" s="174" t="s">
        <v>10</v>
      </c>
      <c r="D45" s="174"/>
      <c r="E45" s="174"/>
      <c r="F45" s="173"/>
      <c r="G45" s="191"/>
      <c r="H45" s="191"/>
      <c r="I45" s="191"/>
      <c r="J45" s="156">
        <f t="shared" si="16"/>
        <v>595</v>
      </c>
      <c r="K45" s="156">
        <f t="shared" si="16"/>
        <v>622.29999999999995</v>
      </c>
      <c r="L45" s="156">
        <f t="shared" si="16"/>
        <v>642.70000000000005</v>
      </c>
    </row>
    <row r="46" spans="1:12" ht="76.5" customHeight="1">
      <c r="A46" s="167" t="str">
        <f>'Приложение 3'!A50</f>
        <v>Основное мероприятие "Обеспечение и  осуществления органами местного самоуправления отдельных государственных полномочий"</v>
      </c>
      <c r="B46" s="168" t="s">
        <v>90</v>
      </c>
      <c r="C46" s="168" t="s">
        <v>10</v>
      </c>
      <c r="D46" s="168" t="s">
        <v>42</v>
      </c>
      <c r="E46" s="168"/>
      <c r="F46" s="166"/>
      <c r="G46" s="159"/>
      <c r="H46" s="159"/>
      <c r="I46" s="159"/>
      <c r="J46" s="156">
        <f>J47</f>
        <v>595</v>
      </c>
      <c r="K46" s="156">
        <f t="shared" ref="K46:L51" si="17">K47</f>
        <v>622.29999999999995</v>
      </c>
      <c r="L46" s="156">
        <f t="shared" si="17"/>
        <v>642.70000000000005</v>
      </c>
    </row>
    <row r="47" spans="1:12" ht="91.5" customHeight="1">
      <c r="A47" s="172" t="str">
        <f>'Приложение 3'!A51</f>
        <v>Осуществление государственных полномочий Российской Федерации по  первичному воинскому учету на территориях, где отсутствуют военные комиссариаты</v>
      </c>
      <c r="B47" s="168" t="s">
        <v>90</v>
      </c>
      <c r="C47" s="168" t="s">
        <v>10</v>
      </c>
      <c r="D47" s="168" t="s">
        <v>42</v>
      </c>
      <c r="E47" s="168" t="s">
        <v>163</v>
      </c>
      <c r="F47" s="166"/>
      <c r="G47" s="159"/>
      <c r="H47" s="159"/>
      <c r="I47" s="159"/>
      <c r="J47" s="156">
        <f>J48</f>
        <v>595</v>
      </c>
      <c r="K47" s="156">
        <f t="shared" si="17"/>
        <v>622.29999999999995</v>
      </c>
      <c r="L47" s="156">
        <f t="shared" si="17"/>
        <v>642.70000000000005</v>
      </c>
    </row>
    <row r="48" spans="1:12" ht="45" customHeight="1">
      <c r="A48" s="165" t="s">
        <v>49</v>
      </c>
      <c r="B48" s="168" t="s">
        <v>90</v>
      </c>
      <c r="C48" s="168" t="s">
        <v>10</v>
      </c>
      <c r="D48" s="168" t="s">
        <v>42</v>
      </c>
      <c r="E48" s="168" t="s">
        <v>163</v>
      </c>
      <c r="F48" s="166" t="s">
        <v>75</v>
      </c>
      <c r="G48" s="159"/>
      <c r="H48" s="159"/>
      <c r="I48" s="159"/>
      <c r="J48" s="156">
        <f t="shared" ref="J48:J51" si="18">J49</f>
        <v>595</v>
      </c>
      <c r="K48" s="156">
        <f t="shared" si="17"/>
        <v>622.29999999999995</v>
      </c>
      <c r="L48" s="156">
        <f t="shared" si="17"/>
        <v>642.70000000000005</v>
      </c>
    </row>
    <row r="49" spans="1:12" ht="60">
      <c r="A49" s="165" t="s">
        <v>50</v>
      </c>
      <c r="B49" s="168" t="s">
        <v>90</v>
      </c>
      <c r="C49" s="168" t="s">
        <v>10</v>
      </c>
      <c r="D49" s="168" t="s">
        <v>42</v>
      </c>
      <c r="E49" s="168" t="s">
        <v>163</v>
      </c>
      <c r="F49" s="166" t="s">
        <v>76</v>
      </c>
      <c r="G49" s="159"/>
      <c r="H49" s="159"/>
      <c r="I49" s="159"/>
      <c r="J49" s="156">
        <f t="shared" si="18"/>
        <v>595</v>
      </c>
      <c r="K49" s="156">
        <f t="shared" si="17"/>
        <v>622.29999999999995</v>
      </c>
      <c r="L49" s="156">
        <f t="shared" si="17"/>
        <v>642.70000000000005</v>
      </c>
    </row>
    <row r="50" spans="1:12" ht="15">
      <c r="A50" s="172" t="s">
        <v>161</v>
      </c>
      <c r="B50" s="168" t="s">
        <v>90</v>
      </c>
      <c r="C50" s="168" t="s">
        <v>10</v>
      </c>
      <c r="D50" s="168" t="s">
        <v>42</v>
      </c>
      <c r="E50" s="168" t="s">
        <v>163</v>
      </c>
      <c r="F50" s="166" t="s">
        <v>76</v>
      </c>
      <c r="G50" s="162" t="s">
        <v>42</v>
      </c>
      <c r="H50" s="162"/>
      <c r="I50" s="162"/>
      <c r="J50" s="156">
        <f t="shared" si="18"/>
        <v>595</v>
      </c>
      <c r="K50" s="156">
        <f t="shared" si="17"/>
        <v>622.29999999999995</v>
      </c>
      <c r="L50" s="156">
        <f t="shared" si="17"/>
        <v>642.70000000000005</v>
      </c>
    </row>
    <row r="51" spans="1:12" ht="30">
      <c r="A51" s="172" t="s">
        <v>221</v>
      </c>
      <c r="B51" s="168" t="s">
        <v>90</v>
      </c>
      <c r="C51" s="168" t="s">
        <v>10</v>
      </c>
      <c r="D51" s="168" t="s">
        <v>42</v>
      </c>
      <c r="E51" s="168" t="s">
        <v>163</v>
      </c>
      <c r="F51" s="166" t="s">
        <v>76</v>
      </c>
      <c r="G51" s="162" t="s">
        <v>42</v>
      </c>
      <c r="H51" s="162" t="s">
        <v>61</v>
      </c>
      <c r="I51" s="162"/>
      <c r="J51" s="156">
        <f t="shared" si="18"/>
        <v>595</v>
      </c>
      <c r="K51" s="156">
        <f t="shared" si="17"/>
        <v>622.29999999999995</v>
      </c>
      <c r="L51" s="156">
        <f t="shared" si="17"/>
        <v>642.70000000000005</v>
      </c>
    </row>
    <row r="52" spans="1:12" ht="58.5" customHeight="1">
      <c r="A52" s="172" t="str">
        <f>A43</f>
        <v>Администрация Ромодановского сельского поселения Ромодановского муниципального района Республики Мордовия</v>
      </c>
      <c r="B52" s="168" t="s">
        <v>90</v>
      </c>
      <c r="C52" s="168" t="s">
        <v>10</v>
      </c>
      <c r="D52" s="168" t="s">
        <v>42</v>
      </c>
      <c r="E52" s="168" t="s">
        <v>163</v>
      </c>
      <c r="F52" s="166" t="s">
        <v>76</v>
      </c>
      <c r="G52" s="162" t="s">
        <v>42</v>
      </c>
      <c r="H52" s="162" t="s">
        <v>61</v>
      </c>
      <c r="I52" s="162" t="s">
        <v>160</v>
      </c>
      <c r="J52" s="156">
        <f>'Приложение 3'!J53</f>
        <v>595</v>
      </c>
      <c r="K52" s="156">
        <f>'Приложение 3'!K53</f>
        <v>622.29999999999995</v>
      </c>
      <c r="L52" s="156">
        <f>'Приложение 3'!L53</f>
        <v>642.70000000000005</v>
      </c>
    </row>
    <row r="53" spans="1:12" ht="74.25" customHeight="1">
      <c r="A53" s="172" t="str">
        <f>'Приложение 3'!A79</f>
        <v>Муниципальная программа Ромодановского сельского поселения «Комплексное развитие сельских территори»на 2020-2025 гг"</v>
      </c>
      <c r="B53" s="174" t="s">
        <v>242</v>
      </c>
      <c r="C53" s="174" t="s">
        <v>87</v>
      </c>
      <c r="D53" s="174"/>
      <c r="E53" s="174"/>
      <c r="F53" s="173"/>
      <c r="G53" s="162"/>
      <c r="H53" s="162"/>
      <c r="I53" s="162"/>
      <c r="J53" s="156">
        <f t="shared" ref="J53:L60" si="19">J54</f>
        <v>1284.2</v>
      </c>
      <c r="K53" s="156">
        <f t="shared" si="19"/>
        <v>1284.2</v>
      </c>
      <c r="L53" s="156">
        <f t="shared" si="19"/>
        <v>1284.2</v>
      </c>
    </row>
    <row r="54" spans="1:12" ht="44.25" customHeight="1">
      <c r="A54" s="172" t="str">
        <f>'Приложение 3'!A80</f>
        <v>Подпрограмма «Создание и развитие инфраструктуры на сельских территориях»</v>
      </c>
      <c r="B54" s="174" t="s">
        <v>242</v>
      </c>
      <c r="C54" s="174" t="s">
        <v>9</v>
      </c>
      <c r="D54" s="174"/>
      <c r="E54" s="174"/>
      <c r="F54" s="173"/>
      <c r="G54" s="162"/>
      <c r="H54" s="162"/>
      <c r="I54" s="162"/>
      <c r="J54" s="156">
        <f t="shared" si="19"/>
        <v>1284.2</v>
      </c>
      <c r="K54" s="156">
        <f t="shared" si="19"/>
        <v>1284.2</v>
      </c>
      <c r="L54" s="156">
        <f t="shared" si="19"/>
        <v>1284.2</v>
      </c>
    </row>
    <row r="55" spans="1:12" ht="52.5" customHeight="1">
      <c r="A55" s="172" t="str">
        <f>'Приложение 3'!A81</f>
        <v>Основное мероприятие «Развитие инженерной инфраструктуры на сельских территориях»</v>
      </c>
      <c r="B55" s="174" t="s">
        <v>242</v>
      </c>
      <c r="C55" s="174" t="s">
        <v>9</v>
      </c>
      <c r="D55" s="174" t="s">
        <v>55</v>
      </c>
      <c r="E55" s="174"/>
      <c r="F55" s="173"/>
      <c r="G55" s="162"/>
      <c r="H55" s="162"/>
      <c r="I55" s="162"/>
      <c r="J55" s="156">
        <f t="shared" si="19"/>
        <v>1284.2</v>
      </c>
      <c r="K55" s="156">
        <f t="shared" si="19"/>
        <v>1284.2</v>
      </c>
      <c r="L55" s="156">
        <f t="shared" si="19"/>
        <v>1284.2</v>
      </c>
    </row>
    <row r="56" spans="1:12" ht="96.75" customHeight="1">
      <c r="A56" s="172" t="str">
        <f>'Приложение 3'!A82</f>
        <v>Обустройство объектами инженерной инфраструктуры  и благоустройство площадок, расположенных на сельских территориях, под компактную жилищную застройку</v>
      </c>
      <c r="B56" s="174" t="s">
        <v>242</v>
      </c>
      <c r="C56" s="174" t="s">
        <v>9</v>
      </c>
      <c r="D56" s="174" t="s">
        <v>55</v>
      </c>
      <c r="E56" s="174" t="s">
        <v>243</v>
      </c>
      <c r="F56" s="251"/>
      <c r="G56" s="162"/>
      <c r="H56" s="162"/>
      <c r="I56" s="162"/>
      <c r="J56" s="156">
        <f t="shared" si="19"/>
        <v>1284.2</v>
      </c>
      <c r="K56" s="156">
        <f t="shared" si="19"/>
        <v>1284.2</v>
      </c>
      <c r="L56" s="156">
        <f t="shared" si="19"/>
        <v>1284.2</v>
      </c>
    </row>
    <row r="57" spans="1:12" ht="46.5" customHeight="1">
      <c r="A57" s="172" t="str">
        <f>'Приложение 3'!A83</f>
        <v>Закупка товаров, работ и услуг для обеспечения государственных (муниципальных) нужд</v>
      </c>
      <c r="B57" s="174" t="s">
        <v>242</v>
      </c>
      <c r="C57" s="174" t="s">
        <v>9</v>
      </c>
      <c r="D57" s="174" t="s">
        <v>55</v>
      </c>
      <c r="E57" s="174" t="s">
        <v>243</v>
      </c>
      <c r="F57" s="251" t="s">
        <v>75</v>
      </c>
      <c r="G57" s="162"/>
      <c r="H57" s="162"/>
      <c r="I57" s="162"/>
      <c r="J57" s="156">
        <f t="shared" si="19"/>
        <v>1284.2</v>
      </c>
      <c r="K57" s="156">
        <f t="shared" si="19"/>
        <v>1284.2</v>
      </c>
      <c r="L57" s="156">
        <f t="shared" si="19"/>
        <v>1284.2</v>
      </c>
    </row>
    <row r="58" spans="1:12" ht="16.5" customHeight="1">
      <c r="A58" s="172" t="str">
        <f>'Приложение 3'!A84</f>
        <v>Иные закупки товаров, работ и услуг для обеспечения государственных (муниципальных) нужд</v>
      </c>
      <c r="B58" s="174" t="s">
        <v>242</v>
      </c>
      <c r="C58" s="174" t="s">
        <v>9</v>
      </c>
      <c r="D58" s="174" t="s">
        <v>55</v>
      </c>
      <c r="E58" s="174" t="s">
        <v>243</v>
      </c>
      <c r="F58" s="251" t="s">
        <v>76</v>
      </c>
      <c r="G58" s="162"/>
      <c r="H58" s="162"/>
      <c r="I58" s="162"/>
      <c r="J58" s="156">
        <f t="shared" si="19"/>
        <v>1284.2</v>
      </c>
      <c r="K58" s="156">
        <f t="shared" si="19"/>
        <v>1284.2</v>
      </c>
      <c r="L58" s="156">
        <f t="shared" si="19"/>
        <v>1284.2</v>
      </c>
    </row>
    <row r="59" spans="1:12" ht="15" customHeight="1">
      <c r="A59" s="172" t="str">
        <f>'Приложение 3'!A61</f>
        <v>Жилищно-коммунальное хозяйство</v>
      </c>
      <c r="B59" s="174" t="s">
        <v>242</v>
      </c>
      <c r="C59" s="174" t="s">
        <v>9</v>
      </c>
      <c r="D59" s="174" t="s">
        <v>55</v>
      </c>
      <c r="E59" s="174" t="s">
        <v>243</v>
      </c>
      <c r="F59" s="251" t="s">
        <v>76</v>
      </c>
      <c r="G59" s="213" t="s">
        <v>55</v>
      </c>
      <c r="H59" s="162"/>
      <c r="I59" s="162"/>
      <c r="J59" s="156">
        <f t="shared" si="19"/>
        <v>1284.2</v>
      </c>
      <c r="K59" s="156">
        <f t="shared" si="19"/>
        <v>1284.2</v>
      </c>
      <c r="L59" s="156">
        <f t="shared" si="19"/>
        <v>1284.2</v>
      </c>
    </row>
    <row r="60" spans="1:12" ht="47.25" customHeight="1">
      <c r="A60" s="172" t="str">
        <f>'Приложение 3'!A78</f>
        <v>Другие вопросы в области жилищно-коммунального хозяйства</v>
      </c>
      <c r="B60" s="174" t="s">
        <v>242</v>
      </c>
      <c r="C60" s="174" t="s">
        <v>9</v>
      </c>
      <c r="D60" s="174" t="s">
        <v>55</v>
      </c>
      <c r="E60" s="174" t="s">
        <v>243</v>
      </c>
      <c r="F60" s="251" t="s">
        <v>76</v>
      </c>
      <c r="G60" s="213" t="s">
        <v>55</v>
      </c>
      <c r="H60" s="213" t="s">
        <v>55</v>
      </c>
      <c r="I60" s="162"/>
      <c r="J60" s="156">
        <f t="shared" si="19"/>
        <v>1284.2</v>
      </c>
      <c r="K60" s="156">
        <f t="shared" si="19"/>
        <v>1284.2</v>
      </c>
      <c r="L60" s="156">
        <f t="shared" si="19"/>
        <v>1284.2</v>
      </c>
    </row>
    <row r="61" spans="1:12" ht="58.5" customHeight="1">
      <c r="A61" s="172" t="str">
        <f>A52</f>
        <v>Администрация Ромодановского сельского поселения Ромодановского муниципального района Республики Мордовия</v>
      </c>
      <c r="B61" s="174" t="s">
        <v>242</v>
      </c>
      <c r="C61" s="174" t="s">
        <v>9</v>
      </c>
      <c r="D61" s="174" t="s">
        <v>55</v>
      </c>
      <c r="E61" s="174" t="s">
        <v>243</v>
      </c>
      <c r="F61" s="251" t="s">
        <v>76</v>
      </c>
      <c r="G61" s="213" t="s">
        <v>55</v>
      </c>
      <c r="H61" s="213" t="s">
        <v>55</v>
      </c>
      <c r="I61" s="213" t="s">
        <v>160</v>
      </c>
      <c r="J61" s="156">
        <f>'Приложение 3'!J84</f>
        <v>1284.2</v>
      </c>
      <c r="K61" s="156">
        <f>'Приложение 3'!K84</f>
        <v>1284.2</v>
      </c>
      <c r="L61" s="156">
        <f>'Приложение 3'!L84</f>
        <v>1284.2</v>
      </c>
    </row>
    <row r="62" spans="1:12" ht="80.25" customHeight="1">
      <c r="A62" s="172" t="str">
        <f>'Приложение 3'!A16</f>
        <v>Обеспечение деятельности   Администрации Ромодановского сельского поселения Ромодановского муниципального района Республики Мордовия</v>
      </c>
      <c r="B62" s="168">
        <v>65</v>
      </c>
      <c r="C62" s="168"/>
      <c r="D62" s="168"/>
      <c r="E62" s="168"/>
      <c r="F62" s="160"/>
      <c r="G62" s="159"/>
      <c r="H62" s="159"/>
      <c r="I62" s="159"/>
      <c r="J62" s="156">
        <f>J63+J76</f>
        <v>3059.4000000000005</v>
      </c>
      <c r="K62" s="156">
        <f t="shared" ref="K62" si="20">K63+K76</f>
        <v>3046.1000000000004</v>
      </c>
      <c r="L62" s="156">
        <f>L63+L76</f>
        <v>3259.6000000000004</v>
      </c>
    </row>
    <row r="63" spans="1:12" ht="15">
      <c r="A63" s="165" t="s">
        <v>43</v>
      </c>
      <c r="B63" s="168">
        <v>65</v>
      </c>
      <c r="C63" s="168">
        <v>1</v>
      </c>
      <c r="D63" s="168"/>
      <c r="E63" s="168"/>
      <c r="F63" s="160"/>
      <c r="G63" s="159"/>
      <c r="H63" s="159"/>
      <c r="I63" s="159"/>
      <c r="J63" s="156">
        <f>J64+J70</f>
        <v>520.79999999999995</v>
      </c>
      <c r="K63" s="156">
        <f t="shared" ref="K63:L63" si="21">K64+K70</f>
        <v>728.7</v>
      </c>
      <c r="L63" s="156">
        <f t="shared" si="21"/>
        <v>961.7</v>
      </c>
    </row>
    <row r="64" spans="1:12" ht="28.5" customHeight="1">
      <c r="A64" s="165" t="s">
        <v>44</v>
      </c>
      <c r="B64" s="168">
        <v>65</v>
      </c>
      <c r="C64" s="168">
        <v>1</v>
      </c>
      <c r="D64" s="168" t="s">
        <v>71</v>
      </c>
      <c r="E64" s="168" t="s">
        <v>82</v>
      </c>
      <c r="F64" s="160"/>
      <c r="G64" s="159"/>
      <c r="H64" s="159"/>
      <c r="I64" s="159"/>
      <c r="J64" s="156">
        <f t="shared" ref="J64:L64" si="22">J65</f>
        <v>520.79999999999995</v>
      </c>
      <c r="K64" s="156">
        <f t="shared" si="22"/>
        <v>319</v>
      </c>
      <c r="L64" s="156">
        <f t="shared" si="22"/>
        <v>130.19999999999999</v>
      </c>
    </row>
    <row r="65" spans="1:12" ht="120">
      <c r="A65" s="165" t="s">
        <v>45</v>
      </c>
      <c r="B65" s="168">
        <v>65</v>
      </c>
      <c r="C65" s="168">
        <v>1</v>
      </c>
      <c r="D65" s="168" t="s">
        <v>71</v>
      </c>
      <c r="E65" s="168" t="s">
        <v>82</v>
      </c>
      <c r="F65" s="160" t="s">
        <v>73</v>
      </c>
      <c r="G65" s="159"/>
      <c r="H65" s="159"/>
      <c r="I65" s="159"/>
      <c r="J65" s="156">
        <f t="shared" ref="J65:J68" si="23">J66</f>
        <v>520.79999999999995</v>
      </c>
      <c r="K65" s="156">
        <f t="shared" ref="K65:L68" si="24">K66</f>
        <v>319</v>
      </c>
      <c r="L65" s="156">
        <f t="shared" si="24"/>
        <v>130.19999999999999</v>
      </c>
    </row>
    <row r="66" spans="1:12" ht="45">
      <c r="A66" s="165" t="s">
        <v>46</v>
      </c>
      <c r="B66" s="168">
        <v>65</v>
      </c>
      <c r="C66" s="168">
        <v>1</v>
      </c>
      <c r="D66" s="168" t="s">
        <v>71</v>
      </c>
      <c r="E66" s="168" t="s">
        <v>82</v>
      </c>
      <c r="F66" s="160" t="s">
        <v>74</v>
      </c>
      <c r="G66" s="159"/>
      <c r="H66" s="159"/>
      <c r="I66" s="159"/>
      <c r="J66" s="156">
        <f t="shared" si="23"/>
        <v>520.79999999999995</v>
      </c>
      <c r="K66" s="156">
        <f t="shared" si="24"/>
        <v>319</v>
      </c>
      <c r="L66" s="156">
        <f t="shared" si="24"/>
        <v>130.19999999999999</v>
      </c>
    </row>
    <row r="67" spans="1:12" ht="15">
      <c r="A67" s="172" t="s">
        <v>39</v>
      </c>
      <c r="B67" s="168">
        <v>65</v>
      </c>
      <c r="C67" s="168">
        <v>1</v>
      </c>
      <c r="D67" s="168" t="s">
        <v>71</v>
      </c>
      <c r="E67" s="168" t="s">
        <v>82</v>
      </c>
      <c r="F67" s="160" t="s">
        <v>74</v>
      </c>
      <c r="G67" s="162" t="s">
        <v>40</v>
      </c>
      <c r="H67" s="162"/>
      <c r="I67" s="162"/>
      <c r="J67" s="156">
        <f t="shared" si="23"/>
        <v>520.79999999999995</v>
      </c>
      <c r="K67" s="156">
        <f t="shared" si="24"/>
        <v>319</v>
      </c>
      <c r="L67" s="156">
        <f t="shared" si="24"/>
        <v>130.19999999999999</v>
      </c>
    </row>
    <row r="68" spans="1:12" ht="60">
      <c r="A68" s="26" t="s">
        <v>41</v>
      </c>
      <c r="B68" s="168">
        <v>65</v>
      </c>
      <c r="C68" s="168">
        <v>1</v>
      </c>
      <c r="D68" s="168" t="s">
        <v>71</v>
      </c>
      <c r="E68" s="168" t="s">
        <v>82</v>
      </c>
      <c r="F68" s="160" t="s">
        <v>74</v>
      </c>
      <c r="G68" s="162" t="s">
        <v>40</v>
      </c>
      <c r="H68" s="162" t="s">
        <v>42</v>
      </c>
      <c r="I68" s="162"/>
      <c r="J68" s="156">
        <f t="shared" si="23"/>
        <v>520.79999999999995</v>
      </c>
      <c r="K68" s="156">
        <f t="shared" si="24"/>
        <v>319</v>
      </c>
      <c r="L68" s="156">
        <f t="shared" si="24"/>
        <v>130.19999999999999</v>
      </c>
    </row>
    <row r="69" spans="1:12" ht="63" customHeight="1">
      <c r="A69" s="172" t="str">
        <f>A52</f>
        <v>Администрация Ромодановского сельского поселения Ромодановского муниципального района Республики Мордовия</v>
      </c>
      <c r="B69" s="168">
        <v>65</v>
      </c>
      <c r="C69" s="168">
        <v>1</v>
      </c>
      <c r="D69" s="168" t="s">
        <v>71</v>
      </c>
      <c r="E69" s="168" t="s">
        <v>82</v>
      </c>
      <c r="F69" s="160" t="s">
        <v>74</v>
      </c>
      <c r="G69" s="162" t="s">
        <v>40</v>
      </c>
      <c r="H69" s="162" t="s">
        <v>42</v>
      </c>
      <c r="I69" s="162" t="s">
        <v>160</v>
      </c>
      <c r="J69" s="156">
        <f>'Приложение 3'!J14</f>
        <v>520.79999999999995</v>
      </c>
      <c r="K69" s="156">
        <f>'Приложение 3'!K14</f>
        <v>319</v>
      </c>
      <c r="L69" s="156">
        <f>'Приложение 3'!L14</f>
        <v>130.19999999999999</v>
      </c>
    </row>
    <row r="70" spans="1:12" ht="15">
      <c r="A70" s="172" t="str">
        <f>'Приложение 4'!A93</f>
        <v>Условно утвержденные расходы</v>
      </c>
      <c r="B70" s="174" t="s">
        <v>183</v>
      </c>
      <c r="C70" s="174" t="s">
        <v>8</v>
      </c>
      <c r="D70" s="174" t="s">
        <v>71</v>
      </c>
      <c r="E70" s="174" t="s">
        <v>186</v>
      </c>
      <c r="F70" s="169"/>
      <c r="G70" s="162"/>
      <c r="H70" s="162"/>
      <c r="I70" s="162"/>
      <c r="J70" s="156"/>
      <c r="K70" s="156">
        <f t="shared" ref="K70:L74" si="25">K71</f>
        <v>409.7</v>
      </c>
      <c r="L70" s="156">
        <f t="shared" si="25"/>
        <v>831.5</v>
      </c>
    </row>
    <row r="71" spans="1:12" ht="15">
      <c r="A71" s="172" t="str">
        <f>'Приложение 4'!A97</f>
        <v>Иные бюджетные ассигнования</v>
      </c>
      <c r="B71" s="174" t="s">
        <v>183</v>
      </c>
      <c r="C71" s="174" t="s">
        <v>8</v>
      </c>
      <c r="D71" s="174" t="s">
        <v>71</v>
      </c>
      <c r="E71" s="174" t="s">
        <v>186</v>
      </c>
      <c r="F71" s="169" t="s">
        <v>77</v>
      </c>
      <c r="G71" s="162"/>
      <c r="H71" s="162"/>
      <c r="I71" s="162"/>
      <c r="J71" s="156"/>
      <c r="K71" s="156">
        <f t="shared" si="25"/>
        <v>409.7</v>
      </c>
      <c r="L71" s="156">
        <f t="shared" si="25"/>
        <v>831.5</v>
      </c>
    </row>
    <row r="72" spans="1:12" ht="15">
      <c r="A72" s="172" t="str">
        <f>'Приложение 4'!A98</f>
        <v>Резервные средства</v>
      </c>
      <c r="B72" s="174" t="s">
        <v>183</v>
      </c>
      <c r="C72" s="174" t="s">
        <v>8</v>
      </c>
      <c r="D72" s="174" t="s">
        <v>71</v>
      </c>
      <c r="E72" s="174" t="s">
        <v>186</v>
      </c>
      <c r="F72" s="169" t="s">
        <v>79</v>
      </c>
      <c r="G72" s="162"/>
      <c r="H72" s="162"/>
      <c r="I72" s="162"/>
      <c r="J72" s="156"/>
      <c r="K72" s="156">
        <f t="shared" si="25"/>
        <v>409.7</v>
      </c>
      <c r="L72" s="156">
        <f t="shared" si="25"/>
        <v>831.5</v>
      </c>
    </row>
    <row r="73" spans="1:12" ht="15">
      <c r="A73" s="172" t="s">
        <v>187</v>
      </c>
      <c r="B73" s="174" t="s">
        <v>183</v>
      </c>
      <c r="C73" s="174" t="s">
        <v>8</v>
      </c>
      <c r="D73" s="174" t="s">
        <v>71</v>
      </c>
      <c r="E73" s="174" t="s">
        <v>186</v>
      </c>
      <c r="F73" s="169" t="s">
        <v>79</v>
      </c>
      <c r="G73" s="187" t="s">
        <v>185</v>
      </c>
      <c r="H73" s="162"/>
      <c r="I73" s="162"/>
      <c r="J73" s="156"/>
      <c r="K73" s="156">
        <f t="shared" si="25"/>
        <v>409.7</v>
      </c>
      <c r="L73" s="156">
        <f t="shared" si="25"/>
        <v>831.5</v>
      </c>
    </row>
    <row r="74" spans="1:12" ht="15">
      <c r="A74" s="172" t="s">
        <v>187</v>
      </c>
      <c r="B74" s="174" t="s">
        <v>183</v>
      </c>
      <c r="C74" s="174" t="s">
        <v>8</v>
      </c>
      <c r="D74" s="174" t="s">
        <v>71</v>
      </c>
      <c r="E74" s="174" t="s">
        <v>186</v>
      </c>
      <c r="F74" s="169" t="s">
        <v>79</v>
      </c>
      <c r="G74" s="187" t="s">
        <v>185</v>
      </c>
      <c r="H74" s="187" t="s">
        <v>185</v>
      </c>
      <c r="I74" s="162"/>
      <c r="J74" s="156"/>
      <c r="K74" s="156">
        <f t="shared" si="25"/>
        <v>409.7</v>
      </c>
      <c r="L74" s="156">
        <f t="shared" si="25"/>
        <v>831.5</v>
      </c>
    </row>
    <row r="75" spans="1:12" ht="63.75" customHeight="1">
      <c r="A75" s="172" t="str">
        <f>A69</f>
        <v>Администрация Ромодановского сельского поселения Ромодановского муниципального района Республики Мордовия</v>
      </c>
      <c r="B75" s="174" t="s">
        <v>183</v>
      </c>
      <c r="C75" s="174" t="s">
        <v>8</v>
      </c>
      <c r="D75" s="174" t="s">
        <v>71</v>
      </c>
      <c r="E75" s="174" t="s">
        <v>186</v>
      </c>
      <c r="F75" s="169" t="s">
        <v>79</v>
      </c>
      <c r="G75" s="187" t="s">
        <v>185</v>
      </c>
      <c r="H75" s="187" t="s">
        <v>185</v>
      </c>
      <c r="I75" s="187" t="s">
        <v>160</v>
      </c>
      <c r="J75" s="156"/>
      <c r="K75" s="156">
        <f>'Приложение 4'!J98</f>
        <v>409.7</v>
      </c>
      <c r="L75" s="156">
        <f>'Приложение 4'!K98</f>
        <v>831.5</v>
      </c>
    </row>
    <row r="76" spans="1:12" ht="63" customHeight="1">
      <c r="A76" s="165" t="str">
        <f>'Приложение 3'!A17</f>
        <v>Расходы в рамках обеспечения деятельности Администрации Ромодановского сельского поселения</v>
      </c>
      <c r="B76" s="168">
        <v>65</v>
      </c>
      <c r="C76" s="168">
        <v>2</v>
      </c>
      <c r="D76" s="168"/>
      <c r="E76" s="168"/>
      <c r="F76" s="166"/>
      <c r="G76" s="159"/>
      <c r="H76" s="159"/>
      <c r="I76" s="159"/>
      <c r="J76" s="156">
        <f>J77+J83+J94</f>
        <v>2538.6000000000004</v>
      </c>
      <c r="K76" s="156">
        <f t="shared" ref="K76:L76" si="26">K77+K83</f>
        <v>2317.4</v>
      </c>
      <c r="L76" s="156">
        <f t="shared" si="26"/>
        <v>2297.9</v>
      </c>
    </row>
    <row r="77" spans="1:12" ht="45">
      <c r="A77" s="165" t="s">
        <v>51</v>
      </c>
      <c r="B77" s="168">
        <v>65</v>
      </c>
      <c r="C77" s="168">
        <v>2</v>
      </c>
      <c r="D77" s="168" t="s">
        <v>71</v>
      </c>
      <c r="E77" s="168" t="s">
        <v>83</v>
      </c>
      <c r="F77" s="166"/>
      <c r="G77" s="159"/>
      <c r="H77" s="159"/>
      <c r="I77" s="159"/>
      <c r="J77" s="156">
        <f>J78</f>
        <v>960.3</v>
      </c>
      <c r="K77" s="156">
        <f>K78</f>
        <v>943.9</v>
      </c>
      <c r="L77" s="156">
        <f>L78</f>
        <v>700.9</v>
      </c>
    </row>
    <row r="78" spans="1:12" ht="123.75" customHeight="1">
      <c r="A78" s="172" t="str">
        <f>'Приложение 3'!A19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78" s="174" t="s">
        <v>183</v>
      </c>
      <c r="C78" s="174" t="s">
        <v>9</v>
      </c>
      <c r="D78" s="174" t="s">
        <v>71</v>
      </c>
      <c r="E78" s="174" t="s">
        <v>83</v>
      </c>
      <c r="F78" s="169" t="s">
        <v>73</v>
      </c>
      <c r="G78" s="162"/>
      <c r="H78" s="162"/>
      <c r="I78" s="162"/>
      <c r="J78" s="156">
        <f t="shared" ref="J78:L81" si="27">J79</f>
        <v>960.3</v>
      </c>
      <c r="K78" s="156">
        <f t="shared" si="27"/>
        <v>943.9</v>
      </c>
      <c r="L78" s="156">
        <f t="shared" si="27"/>
        <v>700.9</v>
      </c>
    </row>
    <row r="79" spans="1:12" ht="44.25" customHeight="1">
      <c r="A79" s="172" t="str">
        <f>'Приложение 3'!A20</f>
        <v>Расходы на выплаты персоналу государственных (муниципальных) органов</v>
      </c>
      <c r="B79" s="174" t="s">
        <v>183</v>
      </c>
      <c r="C79" s="174" t="s">
        <v>9</v>
      </c>
      <c r="D79" s="174" t="s">
        <v>71</v>
      </c>
      <c r="E79" s="174" t="s">
        <v>83</v>
      </c>
      <c r="F79" s="169" t="s">
        <v>74</v>
      </c>
      <c r="G79" s="162"/>
      <c r="H79" s="162"/>
      <c r="I79" s="162"/>
      <c r="J79" s="156">
        <f t="shared" si="27"/>
        <v>960.3</v>
      </c>
      <c r="K79" s="156">
        <f t="shared" si="27"/>
        <v>943.9</v>
      </c>
      <c r="L79" s="156">
        <f t="shared" si="27"/>
        <v>700.9</v>
      </c>
    </row>
    <row r="80" spans="1:12" ht="15">
      <c r="A80" s="172" t="str">
        <f>'Приложение 3'!A8</f>
        <v>Общегосударственные вопросы</v>
      </c>
      <c r="B80" s="174" t="s">
        <v>183</v>
      </c>
      <c r="C80" s="174" t="s">
        <v>9</v>
      </c>
      <c r="D80" s="174" t="s">
        <v>71</v>
      </c>
      <c r="E80" s="174" t="s">
        <v>83</v>
      </c>
      <c r="F80" s="169" t="s">
        <v>74</v>
      </c>
      <c r="G80" s="191" t="s">
        <v>40</v>
      </c>
      <c r="H80" s="162"/>
      <c r="I80" s="162"/>
      <c r="J80" s="156">
        <f t="shared" si="27"/>
        <v>960.3</v>
      </c>
      <c r="K80" s="156">
        <f t="shared" si="27"/>
        <v>943.9</v>
      </c>
      <c r="L80" s="156">
        <f t="shared" si="27"/>
        <v>700.9</v>
      </c>
    </row>
    <row r="81" spans="1:12" ht="93.75" customHeight="1">
      <c r="A81" s="172" t="str">
        <f>'Приложение 3'!A15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81" s="174" t="s">
        <v>183</v>
      </c>
      <c r="C81" s="174" t="s">
        <v>9</v>
      </c>
      <c r="D81" s="174" t="s">
        <v>71</v>
      </c>
      <c r="E81" s="174" t="s">
        <v>83</v>
      </c>
      <c r="F81" s="169" t="s">
        <v>74</v>
      </c>
      <c r="G81" s="191" t="s">
        <v>40</v>
      </c>
      <c r="H81" s="191" t="s">
        <v>48</v>
      </c>
      <c r="I81" s="162"/>
      <c r="J81" s="156">
        <f t="shared" si="27"/>
        <v>960.3</v>
      </c>
      <c r="K81" s="156">
        <f t="shared" si="27"/>
        <v>943.9</v>
      </c>
      <c r="L81" s="156">
        <f>'Приложение 3'!L20</f>
        <v>700.9</v>
      </c>
    </row>
    <row r="82" spans="1:12" ht="61.5" customHeight="1">
      <c r="A82" s="172" t="str">
        <f>A75</f>
        <v>Администрация Ромодановского сельского поселения Ромодановского муниципального района Республики Мордовия</v>
      </c>
      <c r="B82" s="174" t="s">
        <v>183</v>
      </c>
      <c r="C82" s="174" t="s">
        <v>9</v>
      </c>
      <c r="D82" s="174" t="s">
        <v>71</v>
      </c>
      <c r="E82" s="174" t="s">
        <v>83</v>
      </c>
      <c r="F82" s="169" t="s">
        <v>74</v>
      </c>
      <c r="G82" s="191" t="s">
        <v>40</v>
      </c>
      <c r="H82" s="191" t="s">
        <v>48</v>
      </c>
      <c r="I82" s="191" t="s">
        <v>160</v>
      </c>
      <c r="J82" s="156">
        <f>'Приложение 3'!J20</f>
        <v>960.3</v>
      </c>
      <c r="K82" s="156">
        <f>'Приложение 3'!K20</f>
        <v>943.9</v>
      </c>
      <c r="L82" s="156">
        <v>4</v>
      </c>
    </row>
    <row r="83" spans="1:12" ht="35.25" customHeight="1">
      <c r="A83" s="26" t="s">
        <v>52</v>
      </c>
      <c r="B83" s="174" t="s">
        <v>183</v>
      </c>
      <c r="C83" s="174" t="s">
        <v>9</v>
      </c>
      <c r="D83" s="174" t="s">
        <v>71</v>
      </c>
      <c r="E83" s="174" t="s">
        <v>84</v>
      </c>
      <c r="F83" s="169"/>
      <c r="G83" s="162"/>
      <c r="H83" s="162"/>
      <c r="I83" s="162"/>
      <c r="J83" s="156">
        <f>J84+J89</f>
        <v>1376.5</v>
      </c>
      <c r="K83" s="156">
        <f t="shared" ref="K83:L83" si="28">K84+K89</f>
        <v>1373.5</v>
      </c>
      <c r="L83" s="156">
        <f t="shared" si="28"/>
        <v>1597</v>
      </c>
    </row>
    <row r="84" spans="1:12" ht="48.75" customHeight="1">
      <c r="A84" s="26" t="str">
        <f>'Приложение 3'!A22</f>
        <v>Закупка товаров, работ и услуг для обеспечения государственных (муниципальных) нужд</v>
      </c>
      <c r="B84" s="174" t="s">
        <v>183</v>
      </c>
      <c r="C84" s="174" t="s">
        <v>9</v>
      </c>
      <c r="D84" s="174" t="s">
        <v>71</v>
      </c>
      <c r="E84" s="174" t="s">
        <v>84</v>
      </c>
      <c r="F84" s="169" t="s">
        <v>75</v>
      </c>
      <c r="G84" s="162"/>
      <c r="H84" s="162"/>
      <c r="I84" s="162"/>
      <c r="J84" s="156">
        <f t="shared" ref="J84:L87" si="29">J85</f>
        <v>1326.5</v>
      </c>
      <c r="K84" s="156">
        <f t="shared" si="29"/>
        <v>1323.5</v>
      </c>
      <c r="L84" s="156">
        <f t="shared" si="29"/>
        <v>1547</v>
      </c>
    </row>
    <row r="85" spans="1:12" ht="63" customHeight="1">
      <c r="A85" s="26" t="str">
        <f>'Приложение 3'!A23</f>
        <v>Иные закупки товаров, работ и услуг для обеспечения государственных (муниципальных) нужд</v>
      </c>
      <c r="B85" s="174" t="s">
        <v>183</v>
      </c>
      <c r="C85" s="174" t="s">
        <v>9</v>
      </c>
      <c r="D85" s="174" t="s">
        <v>71</v>
      </c>
      <c r="E85" s="174" t="s">
        <v>84</v>
      </c>
      <c r="F85" s="169" t="s">
        <v>76</v>
      </c>
      <c r="G85" s="162"/>
      <c r="H85" s="162"/>
      <c r="I85" s="162"/>
      <c r="J85" s="156">
        <f t="shared" si="29"/>
        <v>1326.5</v>
      </c>
      <c r="K85" s="156">
        <f t="shared" si="29"/>
        <v>1323.5</v>
      </c>
      <c r="L85" s="156">
        <f t="shared" si="29"/>
        <v>1547</v>
      </c>
    </row>
    <row r="86" spans="1:12" ht="19.5" customHeight="1">
      <c r="A86" s="26" t="str">
        <f>A80</f>
        <v>Общегосударственные вопросы</v>
      </c>
      <c r="B86" s="174" t="s">
        <v>183</v>
      </c>
      <c r="C86" s="174" t="s">
        <v>9</v>
      </c>
      <c r="D86" s="174" t="s">
        <v>71</v>
      </c>
      <c r="E86" s="174" t="s">
        <v>84</v>
      </c>
      <c r="F86" s="169" t="s">
        <v>76</v>
      </c>
      <c r="G86" s="191" t="s">
        <v>40</v>
      </c>
      <c r="H86" s="162"/>
      <c r="I86" s="162"/>
      <c r="J86" s="156">
        <f t="shared" si="29"/>
        <v>1326.5</v>
      </c>
      <c r="K86" s="156">
        <f t="shared" si="29"/>
        <v>1323.5</v>
      </c>
      <c r="L86" s="156">
        <f t="shared" si="29"/>
        <v>1547</v>
      </c>
    </row>
    <row r="87" spans="1:12" ht="93.75" customHeight="1">
      <c r="A87" s="26" t="str">
        <f>A81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87" s="174" t="s">
        <v>183</v>
      </c>
      <c r="C87" s="174" t="s">
        <v>9</v>
      </c>
      <c r="D87" s="174" t="s">
        <v>71</v>
      </c>
      <c r="E87" s="174" t="s">
        <v>84</v>
      </c>
      <c r="F87" s="169" t="s">
        <v>76</v>
      </c>
      <c r="G87" s="191" t="s">
        <v>40</v>
      </c>
      <c r="H87" s="191" t="s">
        <v>48</v>
      </c>
      <c r="I87" s="162"/>
      <c r="J87" s="156">
        <f t="shared" si="29"/>
        <v>1326.5</v>
      </c>
      <c r="K87" s="156">
        <f t="shared" si="29"/>
        <v>1323.5</v>
      </c>
      <c r="L87" s="156">
        <f t="shared" si="29"/>
        <v>1547</v>
      </c>
    </row>
    <row r="88" spans="1:12" ht="66.75" customHeight="1">
      <c r="A88" s="26" t="str">
        <f>A82</f>
        <v>Администрация Ромодановского сельского поселения Ромодановского муниципального района Республики Мордовия</v>
      </c>
      <c r="B88" s="174" t="s">
        <v>183</v>
      </c>
      <c r="C88" s="174" t="s">
        <v>9</v>
      </c>
      <c r="D88" s="174" t="s">
        <v>71</v>
      </c>
      <c r="E88" s="174" t="s">
        <v>84</v>
      </c>
      <c r="F88" s="169" t="s">
        <v>76</v>
      </c>
      <c r="G88" s="191" t="s">
        <v>40</v>
      </c>
      <c r="H88" s="191" t="s">
        <v>48</v>
      </c>
      <c r="I88" s="191" t="s">
        <v>160</v>
      </c>
      <c r="J88" s="156">
        <f>'Приложение 3'!J23</f>
        <v>1326.5</v>
      </c>
      <c r="K88" s="156">
        <f>'Приложение 3'!K23</f>
        <v>1323.5</v>
      </c>
      <c r="L88" s="156">
        <f>'Приложение 3'!L23</f>
        <v>1547</v>
      </c>
    </row>
    <row r="89" spans="1:12" ht="17.25" customHeight="1">
      <c r="A89" s="26" t="str">
        <f>'Приложение 3'!A24</f>
        <v>Иные бюджетные ассигнования</v>
      </c>
      <c r="B89" s="174" t="s">
        <v>183</v>
      </c>
      <c r="C89" s="174" t="s">
        <v>9</v>
      </c>
      <c r="D89" s="174" t="s">
        <v>71</v>
      </c>
      <c r="E89" s="174" t="s">
        <v>84</v>
      </c>
      <c r="F89" s="169" t="s">
        <v>77</v>
      </c>
      <c r="G89" s="191"/>
      <c r="H89" s="191"/>
      <c r="I89" s="191"/>
      <c r="J89" s="156">
        <f t="shared" ref="J89:L92" si="30">J90</f>
        <v>50</v>
      </c>
      <c r="K89" s="156">
        <f t="shared" si="30"/>
        <v>50</v>
      </c>
      <c r="L89" s="156">
        <f t="shared" si="30"/>
        <v>50</v>
      </c>
    </row>
    <row r="90" spans="1:12" ht="32.25" customHeight="1">
      <c r="A90" s="26" t="str">
        <f>'Приложение 3'!A25</f>
        <v>Уплата налогов, сборов и иных платежей</v>
      </c>
      <c r="B90" s="174" t="s">
        <v>183</v>
      </c>
      <c r="C90" s="174" t="s">
        <v>9</v>
      </c>
      <c r="D90" s="174" t="s">
        <v>71</v>
      </c>
      <c r="E90" s="174" t="s">
        <v>84</v>
      </c>
      <c r="F90" s="169" t="s">
        <v>78</v>
      </c>
      <c r="G90" s="191"/>
      <c r="H90" s="191"/>
      <c r="I90" s="191"/>
      <c r="J90" s="156">
        <f t="shared" si="30"/>
        <v>50</v>
      </c>
      <c r="K90" s="156">
        <f t="shared" si="30"/>
        <v>50</v>
      </c>
      <c r="L90" s="156">
        <f t="shared" si="30"/>
        <v>50</v>
      </c>
    </row>
    <row r="91" spans="1:12" ht="21" customHeight="1">
      <c r="A91" s="26" t="str">
        <f>'Приложение 3'!A8</f>
        <v>Общегосударственные вопросы</v>
      </c>
      <c r="B91" s="174" t="s">
        <v>183</v>
      </c>
      <c r="C91" s="174" t="s">
        <v>9</v>
      </c>
      <c r="D91" s="174" t="s">
        <v>71</v>
      </c>
      <c r="E91" s="174" t="s">
        <v>84</v>
      </c>
      <c r="F91" s="169" t="s">
        <v>78</v>
      </c>
      <c r="G91" s="191" t="s">
        <v>40</v>
      </c>
      <c r="H91" s="191"/>
      <c r="I91" s="191"/>
      <c r="J91" s="156">
        <f t="shared" si="30"/>
        <v>50</v>
      </c>
      <c r="K91" s="156">
        <f t="shared" si="30"/>
        <v>50</v>
      </c>
      <c r="L91" s="156">
        <f t="shared" si="30"/>
        <v>50</v>
      </c>
    </row>
    <row r="92" spans="1:12" ht="94.5" customHeight="1">
      <c r="A92" s="26" t="str">
        <f>'Приложение 3'!A15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92" s="174" t="s">
        <v>183</v>
      </c>
      <c r="C92" s="174" t="s">
        <v>9</v>
      </c>
      <c r="D92" s="174" t="s">
        <v>71</v>
      </c>
      <c r="E92" s="174" t="s">
        <v>84</v>
      </c>
      <c r="F92" s="169" t="s">
        <v>78</v>
      </c>
      <c r="G92" s="191" t="s">
        <v>40</v>
      </c>
      <c r="H92" s="191" t="s">
        <v>48</v>
      </c>
      <c r="I92" s="191"/>
      <c r="J92" s="156">
        <f t="shared" si="30"/>
        <v>50</v>
      </c>
      <c r="K92" s="156">
        <f t="shared" si="30"/>
        <v>50</v>
      </c>
      <c r="L92" s="156">
        <f t="shared" si="30"/>
        <v>50</v>
      </c>
    </row>
    <row r="93" spans="1:12" ht="66.75" customHeight="1">
      <c r="A93" s="26" t="s">
        <v>223</v>
      </c>
      <c r="B93" s="174" t="s">
        <v>183</v>
      </c>
      <c r="C93" s="174" t="s">
        <v>9</v>
      </c>
      <c r="D93" s="174" t="s">
        <v>71</v>
      </c>
      <c r="E93" s="174" t="s">
        <v>84</v>
      </c>
      <c r="F93" s="169" t="s">
        <v>78</v>
      </c>
      <c r="G93" s="191" t="s">
        <v>40</v>
      </c>
      <c r="H93" s="191" t="s">
        <v>48</v>
      </c>
      <c r="I93" s="191" t="s">
        <v>160</v>
      </c>
      <c r="J93" s="156">
        <f>'Приложение 3'!J25</f>
        <v>50</v>
      </c>
      <c r="K93" s="156">
        <f>'Приложение 3'!K25</f>
        <v>50</v>
      </c>
      <c r="L93" s="156">
        <f>'Приложение 3'!L25</f>
        <v>50</v>
      </c>
    </row>
    <row r="94" spans="1:12" ht="91.5" customHeight="1">
      <c r="A94" s="26" t="str">
        <f>'Приложение 3'!A26</f>
        <v xml:space="preserve"> 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 </v>
      </c>
      <c r="B94" s="174" t="s">
        <v>183</v>
      </c>
      <c r="C94" s="174" t="s">
        <v>9</v>
      </c>
      <c r="D94" s="174" t="s">
        <v>71</v>
      </c>
      <c r="E94" s="174" t="s">
        <v>233</v>
      </c>
      <c r="F94" s="169"/>
      <c r="G94" s="191"/>
      <c r="H94" s="191"/>
      <c r="I94" s="191"/>
      <c r="J94" s="156">
        <f>J95</f>
        <v>201.8</v>
      </c>
      <c r="K94" s="156"/>
      <c r="L94" s="156"/>
    </row>
    <row r="95" spans="1:12" ht="120" customHeight="1">
      <c r="A95" s="26" t="str">
        <f>A78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95" s="174" t="s">
        <v>183</v>
      </c>
      <c r="C95" s="174" t="s">
        <v>9</v>
      </c>
      <c r="D95" s="174" t="s">
        <v>71</v>
      </c>
      <c r="E95" s="174" t="s">
        <v>233</v>
      </c>
      <c r="F95" s="169" t="s">
        <v>73</v>
      </c>
      <c r="G95" s="191"/>
      <c r="H95" s="191"/>
      <c r="I95" s="191"/>
      <c r="J95" s="156">
        <f>J96</f>
        <v>201.8</v>
      </c>
      <c r="K95" s="156"/>
      <c r="L95" s="156"/>
    </row>
    <row r="96" spans="1:12" ht="50.25" customHeight="1">
      <c r="A96" s="26" t="str">
        <f>A79</f>
        <v>Расходы на выплаты персоналу государственных (муниципальных) органов</v>
      </c>
      <c r="B96" s="174" t="s">
        <v>183</v>
      </c>
      <c r="C96" s="174" t="s">
        <v>9</v>
      </c>
      <c r="D96" s="174" t="s">
        <v>71</v>
      </c>
      <c r="E96" s="174" t="s">
        <v>233</v>
      </c>
      <c r="F96" s="169" t="s">
        <v>74</v>
      </c>
      <c r="G96" s="191"/>
      <c r="H96" s="191"/>
      <c r="I96" s="191"/>
      <c r="J96" s="156">
        <f>J97</f>
        <v>201.8</v>
      </c>
      <c r="K96" s="156"/>
      <c r="L96" s="156"/>
    </row>
    <row r="97" spans="1:12" ht="21.75" customHeight="1">
      <c r="A97" s="26" t="str">
        <f>A91</f>
        <v>Общегосударственные вопросы</v>
      </c>
      <c r="B97" s="174" t="s">
        <v>183</v>
      </c>
      <c r="C97" s="174" t="s">
        <v>9</v>
      </c>
      <c r="D97" s="174" t="s">
        <v>71</v>
      </c>
      <c r="E97" s="174" t="s">
        <v>233</v>
      </c>
      <c r="F97" s="169" t="s">
        <v>74</v>
      </c>
      <c r="G97" s="213" t="s">
        <v>40</v>
      </c>
      <c r="H97" s="191"/>
      <c r="I97" s="191"/>
      <c r="J97" s="156">
        <f>J98</f>
        <v>201.8</v>
      </c>
      <c r="K97" s="156"/>
      <c r="L97" s="156"/>
    </row>
    <row r="98" spans="1:12" ht="92.25" customHeight="1">
      <c r="A98" s="26" t="str">
        <f>A87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98" s="174" t="s">
        <v>183</v>
      </c>
      <c r="C98" s="174" t="s">
        <v>9</v>
      </c>
      <c r="D98" s="174" t="s">
        <v>71</v>
      </c>
      <c r="E98" s="174" t="s">
        <v>233</v>
      </c>
      <c r="F98" s="169" t="s">
        <v>74</v>
      </c>
      <c r="G98" s="213" t="s">
        <v>40</v>
      </c>
      <c r="H98" s="213" t="s">
        <v>48</v>
      </c>
      <c r="I98" s="191"/>
      <c r="J98" s="156">
        <f>J99</f>
        <v>201.8</v>
      </c>
      <c r="K98" s="156"/>
      <c r="L98" s="156"/>
    </row>
    <row r="99" spans="1:12" ht="66.75" customHeight="1">
      <c r="A99" s="26" t="str">
        <f>A93</f>
        <v>Администрации Ромодановского сельского поселения Ромодановского муниципального района Республики Мордовия</v>
      </c>
      <c r="B99" s="174" t="s">
        <v>183</v>
      </c>
      <c r="C99" s="174" t="s">
        <v>9</v>
      </c>
      <c r="D99" s="174" t="s">
        <v>71</v>
      </c>
      <c r="E99" s="174" t="s">
        <v>233</v>
      </c>
      <c r="F99" s="169" t="s">
        <v>74</v>
      </c>
      <c r="G99" s="213" t="s">
        <v>40</v>
      </c>
      <c r="H99" s="213" t="s">
        <v>48</v>
      </c>
      <c r="I99" s="213" t="s">
        <v>160</v>
      </c>
      <c r="J99" s="156">
        <f>'Приложение 3'!J28</f>
        <v>201.8</v>
      </c>
      <c r="K99" s="156"/>
      <c r="L99" s="156"/>
    </row>
    <row r="100" spans="1:12" ht="90" customHeight="1">
      <c r="A100" s="26" t="str">
        <f>'Приложение 3'!A87</f>
        <v>Непрограммные расходы главных распорядителей средств бюджета  Ромодановского сельского поселения  Ромодановского муниципального района Республики Мордовия</v>
      </c>
      <c r="B100" s="174" t="s">
        <v>86</v>
      </c>
      <c r="C100" s="174"/>
      <c r="D100" s="174"/>
      <c r="E100" s="174"/>
      <c r="F100" s="169"/>
      <c r="G100" s="191"/>
      <c r="H100" s="191"/>
      <c r="I100" s="191"/>
      <c r="J100" s="156">
        <f>J101</f>
        <v>321.2</v>
      </c>
      <c r="K100" s="156">
        <f t="shared" ref="K100:L100" si="31">K101</f>
        <v>321.39999999999998</v>
      </c>
      <c r="L100" s="156">
        <f t="shared" si="31"/>
        <v>321.7</v>
      </c>
    </row>
    <row r="101" spans="1:12" ht="111" customHeight="1">
      <c r="A101" s="26" t="str">
        <f>'Приложение 3'!A88</f>
        <v>Непрограммные расходы в рамках обеспечения деятельности главных распорядителей средств бюджета  Ромодановского сельского поселения Ромодановского муниципального района Республики Мордовия</v>
      </c>
      <c r="B101" s="174" t="s">
        <v>86</v>
      </c>
      <c r="C101" s="174" t="s">
        <v>8</v>
      </c>
      <c r="D101" s="174"/>
      <c r="E101" s="174"/>
      <c r="F101" s="169"/>
      <c r="G101" s="191"/>
      <c r="H101" s="191"/>
      <c r="I101" s="191"/>
      <c r="J101" s="156">
        <f>J102+J108+J120+J114</f>
        <v>321.2</v>
      </c>
      <c r="K101" s="156">
        <f>K102+K108+K120+K119</f>
        <v>321.39999999999998</v>
      </c>
      <c r="L101" s="156">
        <f>L102+L108+L120+L114</f>
        <v>321.7</v>
      </c>
    </row>
    <row r="102" spans="1:12" ht="46.5" customHeight="1">
      <c r="A102" s="26" t="str">
        <f>'Приложение 3'!A89</f>
        <v>Доплаты к пенсиям муниципальных служащих Республики Мордовия</v>
      </c>
      <c r="B102" s="174" t="s">
        <v>86</v>
      </c>
      <c r="C102" s="174" t="s">
        <v>8</v>
      </c>
      <c r="D102" s="174" t="s">
        <v>71</v>
      </c>
      <c r="E102" s="174" t="s">
        <v>89</v>
      </c>
      <c r="F102" s="166"/>
      <c r="G102" s="159"/>
      <c r="H102" s="159"/>
      <c r="I102" s="159"/>
      <c r="J102" s="156">
        <f t="shared" ref="J102:L103" si="32">J103</f>
        <v>166.2</v>
      </c>
      <c r="K102" s="156">
        <f t="shared" si="32"/>
        <v>166.2</v>
      </c>
      <c r="L102" s="156">
        <f t="shared" si="32"/>
        <v>166.2</v>
      </c>
    </row>
    <row r="103" spans="1:12" ht="28.5" customHeight="1">
      <c r="A103" s="26" t="str">
        <f>'Приложение 3'!A90</f>
        <v>Социальное обеспечение и иные выплаты населению</v>
      </c>
      <c r="B103" s="174" t="s">
        <v>86</v>
      </c>
      <c r="C103" s="174" t="s">
        <v>8</v>
      </c>
      <c r="D103" s="174" t="s">
        <v>71</v>
      </c>
      <c r="E103" s="174" t="s">
        <v>89</v>
      </c>
      <c r="F103" s="173" t="s">
        <v>80</v>
      </c>
      <c r="G103" s="159"/>
      <c r="H103" s="159"/>
      <c r="I103" s="159"/>
      <c r="J103" s="156">
        <f t="shared" si="32"/>
        <v>166.2</v>
      </c>
      <c r="K103" s="156">
        <f t="shared" si="32"/>
        <v>166.2</v>
      </c>
      <c r="L103" s="156">
        <f t="shared" si="32"/>
        <v>166.2</v>
      </c>
    </row>
    <row r="104" spans="1:12" ht="30.75" customHeight="1">
      <c r="A104" s="165" t="str">
        <f>'Приложение 3'!A91</f>
        <v>Публичные нормативные социальные выплаты гражданам</v>
      </c>
      <c r="B104" s="174" t="s">
        <v>86</v>
      </c>
      <c r="C104" s="174" t="s">
        <v>8</v>
      </c>
      <c r="D104" s="174" t="s">
        <v>71</v>
      </c>
      <c r="E104" s="174" t="s">
        <v>89</v>
      </c>
      <c r="F104" s="173" t="s">
        <v>81</v>
      </c>
      <c r="G104" s="159"/>
      <c r="H104" s="159"/>
      <c r="I104" s="159"/>
      <c r="J104" s="156">
        <f t="shared" ref="J104:L105" si="33">J105</f>
        <v>166.2</v>
      </c>
      <c r="K104" s="156">
        <f t="shared" si="33"/>
        <v>166.2</v>
      </c>
      <c r="L104" s="156">
        <f t="shared" si="33"/>
        <v>166.2</v>
      </c>
    </row>
    <row r="105" spans="1:12" ht="22.5" customHeight="1">
      <c r="A105" s="172" t="str">
        <f>'Приложение 3'!A85</f>
        <v>Социальная политика</v>
      </c>
      <c r="B105" s="174" t="s">
        <v>86</v>
      </c>
      <c r="C105" s="174" t="s">
        <v>8</v>
      </c>
      <c r="D105" s="174" t="s">
        <v>71</v>
      </c>
      <c r="E105" s="174" t="s">
        <v>89</v>
      </c>
      <c r="F105" s="173" t="s">
        <v>81</v>
      </c>
      <c r="G105" s="191" t="s">
        <v>17</v>
      </c>
      <c r="H105" s="162"/>
      <c r="I105" s="162"/>
      <c r="J105" s="156">
        <f t="shared" si="33"/>
        <v>166.2</v>
      </c>
      <c r="K105" s="156">
        <f t="shared" si="33"/>
        <v>166.2</v>
      </c>
      <c r="L105" s="156">
        <f t="shared" si="33"/>
        <v>166.2</v>
      </c>
    </row>
    <row r="106" spans="1:12" ht="15">
      <c r="A106" s="172" t="str">
        <f>'Приложение 3'!A86</f>
        <v xml:space="preserve"> Пенсионное обеспечение</v>
      </c>
      <c r="B106" s="174" t="s">
        <v>86</v>
      </c>
      <c r="C106" s="174" t="s">
        <v>8</v>
      </c>
      <c r="D106" s="174" t="s">
        <v>71</v>
      </c>
      <c r="E106" s="174" t="s">
        <v>89</v>
      </c>
      <c r="F106" s="173" t="s">
        <v>81</v>
      </c>
      <c r="G106" s="159">
        <v>10</v>
      </c>
      <c r="H106" s="159">
        <v>1</v>
      </c>
      <c r="I106" s="159"/>
      <c r="J106" s="156">
        <f>'Приложение 3'!J91</f>
        <v>166.2</v>
      </c>
      <c r="K106" s="156">
        <f>'Приложение 3'!K91</f>
        <v>166.2</v>
      </c>
      <c r="L106" s="156">
        <f>'Приложение 3'!L91</f>
        <v>166.2</v>
      </c>
    </row>
    <row r="107" spans="1:12" ht="63" customHeight="1">
      <c r="A107" s="172" t="str">
        <f>A93</f>
        <v>Администрации Ромодановского сельского поселения Ромодановского муниципального района Республики Мордовия</v>
      </c>
      <c r="B107" s="174" t="s">
        <v>86</v>
      </c>
      <c r="C107" s="174" t="s">
        <v>8</v>
      </c>
      <c r="D107" s="174" t="s">
        <v>71</v>
      </c>
      <c r="E107" s="174" t="s">
        <v>89</v>
      </c>
      <c r="F107" s="173" t="s">
        <v>81</v>
      </c>
      <c r="G107" s="159">
        <v>10</v>
      </c>
      <c r="H107" s="159">
        <v>1</v>
      </c>
      <c r="I107" s="159">
        <v>926</v>
      </c>
      <c r="J107" s="156">
        <f>'Приложение 3'!J91</f>
        <v>166.2</v>
      </c>
      <c r="K107" s="156">
        <f>'Приложение 3'!K91</f>
        <v>166.2</v>
      </c>
      <c r="L107" s="156">
        <f>'Приложение 3'!L91</f>
        <v>166.2</v>
      </c>
    </row>
    <row r="108" spans="1:12" ht="64.5" customHeight="1">
      <c r="A108" s="172" t="str">
        <f>'Приложение 3'!A37</f>
        <v>Резервный фонд администрации Ромодановского сельского поселения  Ромодановского муниципального района Республики Мордовия</v>
      </c>
      <c r="B108" s="174" t="s">
        <v>86</v>
      </c>
      <c r="C108" s="174" t="s">
        <v>8</v>
      </c>
      <c r="D108" s="174" t="s">
        <v>71</v>
      </c>
      <c r="E108" s="174" t="s">
        <v>88</v>
      </c>
      <c r="F108" s="161"/>
      <c r="G108" s="191"/>
      <c r="H108" s="191"/>
      <c r="I108" s="191"/>
      <c r="J108" s="156">
        <f t="shared" ref="J108:L112" si="34">J109</f>
        <v>50</v>
      </c>
      <c r="K108" s="156">
        <f t="shared" si="34"/>
        <v>50</v>
      </c>
      <c r="L108" s="156">
        <f t="shared" si="34"/>
        <v>50</v>
      </c>
    </row>
    <row r="109" spans="1:12" ht="21.75" customHeight="1">
      <c r="A109" s="172" t="str">
        <f>'Приложение 3'!A38</f>
        <v>Иные бюджетные ассигнования</v>
      </c>
      <c r="B109" s="174" t="s">
        <v>86</v>
      </c>
      <c r="C109" s="174" t="s">
        <v>8</v>
      </c>
      <c r="D109" s="174" t="s">
        <v>71</v>
      </c>
      <c r="E109" s="174" t="s">
        <v>88</v>
      </c>
      <c r="F109" s="161" t="s">
        <v>77</v>
      </c>
      <c r="G109" s="191"/>
      <c r="H109" s="191"/>
      <c r="I109" s="191"/>
      <c r="J109" s="156">
        <f t="shared" si="34"/>
        <v>50</v>
      </c>
      <c r="K109" s="156">
        <f t="shared" si="34"/>
        <v>50</v>
      </c>
      <c r="L109" s="156">
        <f t="shared" si="34"/>
        <v>50</v>
      </c>
    </row>
    <row r="110" spans="1:12" ht="21.75" customHeight="1">
      <c r="A110" s="172" t="str">
        <f>'Приложение 3'!A39</f>
        <v>Резервные средства</v>
      </c>
      <c r="B110" s="174" t="s">
        <v>86</v>
      </c>
      <c r="C110" s="174" t="s">
        <v>8</v>
      </c>
      <c r="D110" s="174" t="s">
        <v>71</v>
      </c>
      <c r="E110" s="174" t="s">
        <v>88</v>
      </c>
      <c r="F110" s="161" t="s">
        <v>79</v>
      </c>
      <c r="G110" s="191"/>
      <c r="H110" s="191"/>
      <c r="I110" s="191"/>
      <c r="J110" s="156">
        <f t="shared" si="34"/>
        <v>50</v>
      </c>
      <c r="K110" s="156">
        <f t="shared" si="34"/>
        <v>50</v>
      </c>
      <c r="L110" s="156">
        <f t="shared" si="34"/>
        <v>50</v>
      </c>
    </row>
    <row r="111" spans="1:12" ht="21.75" customHeight="1">
      <c r="A111" s="172" t="str">
        <f>A86</f>
        <v>Общегосударственные вопросы</v>
      </c>
      <c r="B111" s="174" t="s">
        <v>86</v>
      </c>
      <c r="C111" s="174" t="s">
        <v>8</v>
      </c>
      <c r="D111" s="174" t="s">
        <v>71</v>
      </c>
      <c r="E111" s="174" t="s">
        <v>88</v>
      </c>
      <c r="F111" s="161" t="s">
        <v>79</v>
      </c>
      <c r="G111" s="191" t="s">
        <v>40</v>
      </c>
      <c r="H111" s="191"/>
      <c r="I111" s="191"/>
      <c r="J111" s="156">
        <f t="shared" si="34"/>
        <v>50</v>
      </c>
      <c r="K111" s="156">
        <f t="shared" si="34"/>
        <v>50</v>
      </c>
      <c r="L111" s="156">
        <f t="shared" si="34"/>
        <v>50</v>
      </c>
    </row>
    <row r="112" spans="1:12" ht="21.75" customHeight="1">
      <c r="A112" s="172" t="str">
        <f>'Приложение 3'!A34</f>
        <v xml:space="preserve">Резервные фонды </v>
      </c>
      <c r="B112" s="174" t="s">
        <v>86</v>
      </c>
      <c r="C112" s="174" t="s">
        <v>8</v>
      </c>
      <c r="D112" s="174" t="s">
        <v>71</v>
      </c>
      <c r="E112" s="174" t="s">
        <v>88</v>
      </c>
      <c r="F112" s="161" t="s">
        <v>79</v>
      </c>
      <c r="G112" s="191" t="s">
        <v>40</v>
      </c>
      <c r="H112" s="191" t="s">
        <v>18</v>
      </c>
      <c r="I112" s="191"/>
      <c r="J112" s="156">
        <f t="shared" si="34"/>
        <v>50</v>
      </c>
      <c r="K112" s="156">
        <f t="shared" si="34"/>
        <v>50</v>
      </c>
      <c r="L112" s="156">
        <f t="shared" si="34"/>
        <v>50</v>
      </c>
    </row>
    <row r="113" spans="1:12" ht="64.5" customHeight="1">
      <c r="A113" s="172" t="s">
        <v>223</v>
      </c>
      <c r="B113" s="174" t="s">
        <v>86</v>
      </c>
      <c r="C113" s="174" t="s">
        <v>8</v>
      </c>
      <c r="D113" s="174" t="s">
        <v>71</v>
      </c>
      <c r="E113" s="174" t="s">
        <v>88</v>
      </c>
      <c r="F113" s="161" t="s">
        <v>79</v>
      </c>
      <c r="G113" s="191" t="s">
        <v>40</v>
      </c>
      <c r="H113" s="191" t="s">
        <v>18</v>
      </c>
      <c r="I113" s="191" t="s">
        <v>160</v>
      </c>
      <c r="J113" s="156">
        <f>'Приложение 3'!J39</f>
        <v>50</v>
      </c>
      <c r="K113" s="156">
        <f>'Приложение 3'!K39</f>
        <v>50</v>
      </c>
      <c r="L113" s="156">
        <f>'Приложение 3'!L39</f>
        <v>50</v>
      </c>
    </row>
    <row r="114" spans="1:12" ht="29.25" customHeight="1">
      <c r="A114" s="172" t="str">
        <f>'Приложение 3'!A43</f>
        <v>Мероприятия,связанные с муниципальным управлением</v>
      </c>
      <c r="B114" s="174" t="s">
        <v>86</v>
      </c>
      <c r="C114" s="174" t="s">
        <v>8</v>
      </c>
      <c r="D114" s="174" t="s">
        <v>71</v>
      </c>
      <c r="E114" s="174" t="s">
        <v>235</v>
      </c>
      <c r="F114" s="161"/>
      <c r="G114" s="191"/>
      <c r="H114" s="191"/>
      <c r="I114" s="191"/>
      <c r="J114" s="156">
        <f t="shared" ref="J114:L118" si="35">J115</f>
        <v>100</v>
      </c>
      <c r="K114" s="156">
        <f t="shared" si="35"/>
        <v>100</v>
      </c>
      <c r="L114" s="156">
        <f t="shared" si="35"/>
        <v>100</v>
      </c>
    </row>
    <row r="115" spans="1:12" ht="51.75" customHeight="1">
      <c r="A115" s="172" t="str">
        <f>'Приложение 3'!A44</f>
        <v>Закупка товаров, работ и услуг для обеспечения государственных (муниципальных) нужд</v>
      </c>
      <c r="B115" s="174" t="s">
        <v>86</v>
      </c>
      <c r="C115" s="174" t="s">
        <v>8</v>
      </c>
      <c r="D115" s="174" t="s">
        <v>71</v>
      </c>
      <c r="E115" s="174" t="s">
        <v>235</v>
      </c>
      <c r="F115" s="161" t="s">
        <v>75</v>
      </c>
      <c r="G115" s="191"/>
      <c r="H115" s="191"/>
      <c r="I115" s="191"/>
      <c r="J115" s="156">
        <f t="shared" si="35"/>
        <v>100</v>
      </c>
      <c r="K115" s="156">
        <f t="shared" si="35"/>
        <v>100</v>
      </c>
      <c r="L115" s="156">
        <f t="shared" si="35"/>
        <v>100</v>
      </c>
    </row>
    <row r="116" spans="1:12" ht="64.5" customHeight="1">
      <c r="A116" s="172" t="str">
        <f>'Приложение 3'!A45</f>
        <v>Иные закупки товаров, работ и услуг для обеспечения государственных (муниципальных) нужд</v>
      </c>
      <c r="B116" s="174" t="s">
        <v>86</v>
      </c>
      <c r="C116" s="174" t="s">
        <v>8</v>
      </c>
      <c r="D116" s="174" t="s">
        <v>71</v>
      </c>
      <c r="E116" s="174" t="s">
        <v>235</v>
      </c>
      <c r="F116" s="161" t="s">
        <v>76</v>
      </c>
      <c r="G116" s="191"/>
      <c r="H116" s="191"/>
      <c r="I116" s="191"/>
      <c r="J116" s="156">
        <f t="shared" si="35"/>
        <v>100</v>
      </c>
      <c r="K116" s="156">
        <f t="shared" si="35"/>
        <v>100</v>
      </c>
      <c r="L116" s="156">
        <f t="shared" si="35"/>
        <v>100</v>
      </c>
    </row>
    <row r="117" spans="1:12" ht="18.75" customHeight="1">
      <c r="A117" s="172" t="str">
        <f>A111</f>
        <v>Общегосударственные вопросы</v>
      </c>
      <c r="B117" s="174" t="s">
        <v>86</v>
      </c>
      <c r="C117" s="174" t="s">
        <v>8</v>
      </c>
      <c r="D117" s="174" t="s">
        <v>71</v>
      </c>
      <c r="E117" s="174" t="s">
        <v>235</v>
      </c>
      <c r="F117" s="161" t="s">
        <v>76</v>
      </c>
      <c r="G117" s="213" t="s">
        <v>40</v>
      </c>
      <c r="H117" s="191"/>
      <c r="I117" s="191"/>
      <c r="J117" s="156">
        <f t="shared" si="35"/>
        <v>100</v>
      </c>
      <c r="K117" s="156">
        <f t="shared" si="35"/>
        <v>100</v>
      </c>
      <c r="L117" s="156">
        <f t="shared" si="35"/>
        <v>100</v>
      </c>
    </row>
    <row r="118" spans="1:12" ht="30.75" customHeight="1">
      <c r="A118" s="172" t="str">
        <f>'Приложение 3'!A40</f>
        <v>Другие общегосударственные вопросы</v>
      </c>
      <c r="B118" s="174" t="s">
        <v>86</v>
      </c>
      <c r="C118" s="174" t="s">
        <v>8</v>
      </c>
      <c r="D118" s="174" t="s">
        <v>71</v>
      </c>
      <c r="E118" s="174" t="s">
        <v>235</v>
      </c>
      <c r="F118" s="161" t="s">
        <v>76</v>
      </c>
      <c r="G118" s="213" t="s">
        <v>40</v>
      </c>
      <c r="H118" s="213" t="s">
        <v>60</v>
      </c>
      <c r="I118" s="191"/>
      <c r="J118" s="156">
        <f t="shared" si="35"/>
        <v>100</v>
      </c>
      <c r="K118" s="156">
        <f t="shared" si="35"/>
        <v>100</v>
      </c>
      <c r="L118" s="156">
        <f t="shared" si="35"/>
        <v>100</v>
      </c>
    </row>
    <row r="119" spans="1:12" ht="64.5" customHeight="1">
      <c r="A119" s="172" t="str">
        <f>A113</f>
        <v>Администрации Ромодановского сельского поселения Ромодановского муниципального района Республики Мордовия</v>
      </c>
      <c r="B119" s="174" t="s">
        <v>86</v>
      </c>
      <c r="C119" s="174" t="s">
        <v>8</v>
      </c>
      <c r="D119" s="174" t="s">
        <v>71</v>
      </c>
      <c r="E119" s="174" t="s">
        <v>235</v>
      </c>
      <c r="F119" s="161" t="s">
        <v>76</v>
      </c>
      <c r="G119" s="213" t="s">
        <v>40</v>
      </c>
      <c r="H119" s="213" t="s">
        <v>60</v>
      </c>
      <c r="I119" s="213" t="s">
        <v>160</v>
      </c>
      <c r="J119" s="156">
        <f>'Приложение 3'!J45</f>
        <v>100</v>
      </c>
      <c r="K119" s="156">
        <f>'Приложение 3'!K45</f>
        <v>100</v>
      </c>
      <c r="L119" s="156">
        <f>'Приложение 3'!L45</f>
        <v>100</v>
      </c>
    </row>
    <row r="120" spans="1:12" ht="196.5" customHeight="1">
      <c r="A120" s="172" t="str">
        <f>'Приложение 3'!A31</f>
        <v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v>
      </c>
      <c r="B120" s="174" t="s">
        <v>86</v>
      </c>
      <c r="C120" s="174" t="s">
        <v>8</v>
      </c>
      <c r="D120" s="174" t="s">
        <v>71</v>
      </c>
      <c r="E120" s="174" t="s">
        <v>85</v>
      </c>
      <c r="F120" s="161"/>
      <c r="G120" s="191"/>
      <c r="H120" s="191"/>
      <c r="I120" s="191"/>
      <c r="J120" s="156">
        <f t="shared" ref="J120:L124" si="36">J121</f>
        <v>5</v>
      </c>
      <c r="K120" s="156">
        <f t="shared" si="36"/>
        <v>5.2</v>
      </c>
      <c r="L120" s="156">
        <f t="shared" si="36"/>
        <v>5.5</v>
      </c>
    </row>
    <row r="121" spans="1:12" ht="50.25" customHeight="1">
      <c r="A121" s="172" t="str">
        <f>'Приложение 3'!A32</f>
        <v>Закупка товаров, работ и услуг для обеспечения государственных (муниципальных) нужд</v>
      </c>
      <c r="B121" s="174" t="s">
        <v>86</v>
      </c>
      <c r="C121" s="174" t="s">
        <v>8</v>
      </c>
      <c r="D121" s="174" t="s">
        <v>71</v>
      </c>
      <c r="E121" s="174" t="s">
        <v>85</v>
      </c>
      <c r="F121" s="161" t="s">
        <v>75</v>
      </c>
      <c r="G121" s="191"/>
      <c r="H121" s="191"/>
      <c r="I121" s="191"/>
      <c r="J121" s="156">
        <f t="shared" si="36"/>
        <v>5</v>
      </c>
      <c r="K121" s="156">
        <f t="shared" si="36"/>
        <v>5.2</v>
      </c>
      <c r="L121" s="156">
        <f t="shared" si="36"/>
        <v>5.5</v>
      </c>
    </row>
    <row r="122" spans="1:12" ht="64.5" customHeight="1">
      <c r="A122" s="172" t="str">
        <f>'Приложение 3'!A33</f>
        <v>Иные закупки товаров, работ и услуг для обеспечения государственных (муниципальных) нужд</v>
      </c>
      <c r="B122" s="174" t="s">
        <v>86</v>
      </c>
      <c r="C122" s="174" t="s">
        <v>8</v>
      </c>
      <c r="D122" s="174" t="s">
        <v>71</v>
      </c>
      <c r="E122" s="174" t="s">
        <v>85</v>
      </c>
      <c r="F122" s="161" t="s">
        <v>76</v>
      </c>
      <c r="G122" s="191"/>
      <c r="H122" s="191"/>
      <c r="I122" s="191"/>
      <c r="J122" s="156">
        <f t="shared" si="36"/>
        <v>5</v>
      </c>
      <c r="K122" s="156">
        <f t="shared" si="36"/>
        <v>5.2</v>
      </c>
      <c r="L122" s="156">
        <f t="shared" si="36"/>
        <v>5.5</v>
      </c>
    </row>
    <row r="123" spans="1:12" ht="21.75" customHeight="1">
      <c r="A123" s="172" t="str">
        <f>A111</f>
        <v>Общегосударственные вопросы</v>
      </c>
      <c r="B123" s="174" t="s">
        <v>86</v>
      </c>
      <c r="C123" s="174" t="s">
        <v>8</v>
      </c>
      <c r="D123" s="174" t="s">
        <v>71</v>
      </c>
      <c r="E123" s="174" t="s">
        <v>85</v>
      </c>
      <c r="F123" s="161" t="s">
        <v>76</v>
      </c>
      <c r="G123" s="191" t="s">
        <v>40</v>
      </c>
      <c r="H123" s="191"/>
      <c r="I123" s="191"/>
      <c r="J123" s="156">
        <f t="shared" si="36"/>
        <v>5</v>
      </c>
      <c r="K123" s="156">
        <f t="shared" si="36"/>
        <v>5.2</v>
      </c>
      <c r="L123" s="156">
        <f t="shared" si="36"/>
        <v>5.5</v>
      </c>
    </row>
    <row r="124" spans="1:12" ht="94.5" customHeight="1">
      <c r="A124" s="172" t="str">
        <f>A87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24" s="174" t="s">
        <v>86</v>
      </c>
      <c r="C124" s="174" t="s">
        <v>8</v>
      </c>
      <c r="D124" s="174" t="s">
        <v>71</v>
      </c>
      <c r="E124" s="174" t="s">
        <v>85</v>
      </c>
      <c r="F124" s="161" t="s">
        <v>76</v>
      </c>
      <c r="G124" s="191" t="s">
        <v>40</v>
      </c>
      <c r="H124" s="191" t="s">
        <v>48</v>
      </c>
      <c r="I124" s="191"/>
      <c r="J124" s="156">
        <f t="shared" si="36"/>
        <v>5</v>
      </c>
      <c r="K124" s="156">
        <f t="shared" si="36"/>
        <v>5.2</v>
      </c>
      <c r="L124" s="156">
        <f t="shared" si="36"/>
        <v>5.5</v>
      </c>
    </row>
    <row r="125" spans="1:12" ht="62.25" customHeight="1">
      <c r="A125" s="172" t="str">
        <f>A113</f>
        <v>Администрации Ромодановского сельского поселения Ромодановского муниципального района Республики Мордовия</v>
      </c>
      <c r="B125" s="174" t="s">
        <v>86</v>
      </c>
      <c r="C125" s="174" t="s">
        <v>8</v>
      </c>
      <c r="D125" s="174" t="s">
        <v>71</v>
      </c>
      <c r="E125" s="174" t="s">
        <v>85</v>
      </c>
      <c r="F125" s="161" t="s">
        <v>76</v>
      </c>
      <c r="G125" s="191" t="s">
        <v>40</v>
      </c>
      <c r="H125" s="191" t="s">
        <v>48</v>
      </c>
      <c r="I125" s="191" t="s">
        <v>160</v>
      </c>
      <c r="J125" s="156">
        <f>'Приложение 3'!J33</f>
        <v>5</v>
      </c>
      <c r="K125" s="156">
        <f>'Приложение 3'!K33</f>
        <v>5.2</v>
      </c>
      <c r="L125" s="156">
        <f>'Приложение 3'!L33</f>
        <v>5.5</v>
      </c>
    </row>
  </sheetData>
  <autoFilter ref="A1:L125">
    <filterColumn colId="5"/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G39"/>
  <sheetViews>
    <sheetView view="pageBreakPreview" topLeftCell="A16" zoomScale="60" zoomScaleNormal="55" workbookViewId="0">
      <selection activeCell="E26" sqref="E26"/>
    </sheetView>
  </sheetViews>
  <sheetFormatPr defaultRowHeight="12.75"/>
  <cols>
    <col min="1" max="1" width="58.6640625" style="82" customWidth="1"/>
    <col min="2" max="2" width="125" style="82" customWidth="1"/>
    <col min="3" max="3" width="27" style="82" customWidth="1"/>
    <col min="4" max="4" width="30.83203125" style="82" customWidth="1"/>
    <col min="5" max="5" width="27.5" style="82" customWidth="1"/>
    <col min="6" max="6" width="41.83203125" style="83" customWidth="1"/>
    <col min="7" max="7" width="23.6640625" style="82" customWidth="1"/>
    <col min="8" max="8" width="19.5" style="82" customWidth="1"/>
    <col min="9" max="9" width="25.5" style="82" customWidth="1"/>
    <col min="10" max="16384" width="9.33203125" style="82"/>
  </cols>
  <sheetData>
    <row r="1" spans="1:7" ht="51.6" customHeight="1">
      <c r="B1" s="132"/>
      <c r="C1" s="235" t="s">
        <v>222</v>
      </c>
      <c r="D1" s="235"/>
      <c r="E1" s="235"/>
      <c r="F1" s="81"/>
    </row>
    <row r="2" spans="1:7" ht="176.25" customHeight="1">
      <c r="A2" s="131"/>
      <c r="B2" s="130"/>
      <c r="C2" s="234" t="s">
        <v>250</v>
      </c>
      <c r="D2" s="234"/>
      <c r="E2" s="234"/>
      <c r="F2" s="48"/>
      <c r="G2" s="48"/>
    </row>
    <row r="3" spans="1:7" ht="13.15" customHeight="1">
      <c r="A3" s="233" t="s">
        <v>206</v>
      </c>
      <c r="B3" s="233"/>
      <c r="C3" s="233"/>
      <c r="D3" s="233"/>
      <c r="E3" s="233"/>
    </row>
    <row r="4" spans="1:7" ht="13.15" customHeight="1">
      <c r="A4" s="233"/>
      <c r="B4" s="233"/>
      <c r="C4" s="233"/>
      <c r="D4" s="233"/>
      <c r="E4" s="233"/>
    </row>
    <row r="5" spans="1:7" ht="90.75" customHeight="1">
      <c r="A5" s="233"/>
      <c r="B5" s="233"/>
      <c r="C5" s="233"/>
      <c r="D5" s="233"/>
      <c r="E5" s="233"/>
      <c r="F5" s="129"/>
    </row>
    <row r="6" spans="1:7" ht="15.75">
      <c r="A6" s="128"/>
      <c r="B6" s="128"/>
      <c r="C6" s="127"/>
    </row>
    <row r="7" spans="1:7" ht="37.15" customHeight="1">
      <c r="A7" s="236" t="s">
        <v>26</v>
      </c>
      <c r="B7" s="237" t="s">
        <v>27</v>
      </c>
      <c r="C7" s="238" t="s">
        <v>28</v>
      </c>
      <c r="D7" s="238"/>
      <c r="E7" s="238"/>
    </row>
    <row r="8" spans="1:7" s="88" customFormat="1" ht="138.6" customHeight="1">
      <c r="A8" s="236"/>
      <c r="B8" s="237"/>
      <c r="C8" s="69" t="s">
        <v>31</v>
      </c>
      <c r="D8" s="69" t="s">
        <v>32</v>
      </c>
      <c r="E8" s="69" t="s">
        <v>202</v>
      </c>
      <c r="F8" s="89"/>
    </row>
    <row r="9" spans="1:7" s="104" customFormat="1" ht="28.15" customHeight="1">
      <c r="A9" s="126" t="s">
        <v>8</v>
      </c>
      <c r="B9" s="125" t="s">
        <v>9</v>
      </c>
      <c r="C9" s="124">
        <v>3</v>
      </c>
      <c r="D9" s="124">
        <v>4</v>
      </c>
      <c r="E9" s="124">
        <v>5</v>
      </c>
      <c r="F9" s="105"/>
    </row>
    <row r="10" spans="1:7" s="104" customFormat="1" ht="44.45" customHeight="1">
      <c r="A10" s="121" t="s">
        <v>129</v>
      </c>
      <c r="B10" s="133" t="s">
        <v>158</v>
      </c>
      <c r="C10" s="123">
        <f>C11+C22+C14+C18</f>
        <v>-55.3</v>
      </c>
      <c r="D10" s="123">
        <f>D11+D22+D14+D18</f>
        <v>-82.9</v>
      </c>
      <c r="E10" s="123">
        <f>E11+E22+E14+E18</f>
        <v>-110.5</v>
      </c>
      <c r="F10" s="105"/>
    </row>
    <row r="11" spans="1:7" s="104" customFormat="1" ht="55.5" customHeight="1">
      <c r="A11" s="121" t="s">
        <v>157</v>
      </c>
      <c r="B11" s="122" t="s">
        <v>126</v>
      </c>
      <c r="C11" s="116">
        <f t="shared" ref="C11:E12" si="0">SUM(C12)</f>
        <v>0</v>
      </c>
      <c r="D11" s="115">
        <f t="shared" si="0"/>
        <v>0</v>
      </c>
      <c r="E11" s="115">
        <f t="shared" si="0"/>
        <v>0</v>
      </c>
      <c r="F11" s="105"/>
    </row>
    <row r="12" spans="1:7" s="104" customFormat="1" ht="58.5" customHeight="1">
      <c r="A12" s="121" t="s">
        <v>156</v>
      </c>
      <c r="B12" s="120" t="s">
        <v>196</v>
      </c>
      <c r="C12" s="116">
        <f t="shared" si="0"/>
        <v>0</v>
      </c>
      <c r="D12" s="115">
        <f t="shared" si="0"/>
        <v>0</v>
      </c>
      <c r="E12" s="115">
        <f t="shared" si="0"/>
        <v>0</v>
      </c>
      <c r="F12" s="105"/>
    </row>
    <row r="13" spans="1:7" s="104" customFormat="1" ht="51.75" customHeight="1">
      <c r="A13" s="121" t="s">
        <v>155</v>
      </c>
      <c r="B13" s="120" t="s">
        <v>195</v>
      </c>
      <c r="C13" s="116">
        <v>0</v>
      </c>
      <c r="D13" s="98">
        <v>0</v>
      </c>
      <c r="E13" s="98">
        <v>0</v>
      </c>
      <c r="F13" s="105"/>
    </row>
    <row r="14" spans="1:7" s="104" customFormat="1" ht="63" customHeight="1">
      <c r="A14" s="102" t="s">
        <v>154</v>
      </c>
      <c r="B14" s="119" t="s">
        <v>153</v>
      </c>
      <c r="C14" s="116">
        <f t="shared" ref="C14:E15" si="1">C15</f>
        <v>-55.3</v>
      </c>
      <c r="D14" s="115">
        <f t="shared" si="1"/>
        <v>-82.9</v>
      </c>
      <c r="E14" s="115">
        <f t="shared" si="1"/>
        <v>-110.5</v>
      </c>
      <c r="F14" s="105"/>
    </row>
    <row r="15" spans="1:7" s="104" customFormat="1" ht="57" customHeight="1">
      <c r="A15" s="102" t="s">
        <v>152</v>
      </c>
      <c r="B15" s="119" t="s">
        <v>151</v>
      </c>
      <c r="C15" s="116">
        <f t="shared" si="1"/>
        <v>-55.3</v>
      </c>
      <c r="D15" s="115">
        <f t="shared" si="1"/>
        <v>-82.9</v>
      </c>
      <c r="E15" s="115">
        <f t="shared" si="1"/>
        <v>-110.5</v>
      </c>
      <c r="F15" s="105"/>
    </row>
    <row r="16" spans="1:7" s="104" customFormat="1" ht="82.9" customHeight="1">
      <c r="A16" s="118" t="s">
        <v>150</v>
      </c>
      <c r="B16" s="117" t="s">
        <v>149</v>
      </c>
      <c r="C16" s="116">
        <f>SUM(C17)</f>
        <v>-55.3</v>
      </c>
      <c r="D16" s="115">
        <f>SUM(D17)</f>
        <v>-82.9</v>
      </c>
      <c r="E16" s="115">
        <f>SUM(E17)</f>
        <v>-110.5</v>
      </c>
      <c r="F16" s="105"/>
    </row>
    <row r="17" spans="1:6" s="104" customFormat="1" ht="77.45" customHeight="1">
      <c r="A17" s="102" t="s">
        <v>191</v>
      </c>
      <c r="B17" s="114" t="s">
        <v>190</v>
      </c>
      <c r="C17" s="113">
        <v>-55.3</v>
      </c>
      <c r="D17" s="113">
        <v>-82.9</v>
      </c>
      <c r="E17" s="113">
        <v>-110.5</v>
      </c>
      <c r="F17" s="105"/>
    </row>
    <row r="18" spans="1:6" s="104" customFormat="1" ht="48" customHeight="1">
      <c r="A18" s="109" t="s">
        <v>148</v>
      </c>
      <c r="B18" s="111" t="s">
        <v>147</v>
      </c>
      <c r="C18" s="110">
        <f t="shared" ref="C18:E19" si="2">C19</f>
        <v>0</v>
      </c>
      <c r="D18" s="98">
        <f t="shared" si="2"/>
        <v>0</v>
      </c>
      <c r="E18" s="98">
        <f t="shared" si="2"/>
        <v>0</v>
      </c>
      <c r="F18" s="105"/>
    </row>
    <row r="19" spans="1:6" s="104" customFormat="1" ht="57.6" customHeight="1">
      <c r="A19" s="109" t="s">
        <v>146</v>
      </c>
      <c r="B19" s="111" t="s">
        <v>145</v>
      </c>
      <c r="C19" s="110">
        <f t="shared" si="2"/>
        <v>0</v>
      </c>
      <c r="D19" s="98">
        <f t="shared" si="2"/>
        <v>0</v>
      </c>
      <c r="E19" s="98">
        <f t="shared" si="2"/>
        <v>0</v>
      </c>
      <c r="F19" s="105"/>
    </row>
    <row r="20" spans="1:6" s="104" customFormat="1" ht="77.45" customHeight="1">
      <c r="A20" s="112" t="s">
        <v>144</v>
      </c>
      <c r="B20" s="111" t="s">
        <v>143</v>
      </c>
      <c r="C20" s="110">
        <v>0</v>
      </c>
      <c r="D20" s="98">
        <v>0</v>
      </c>
      <c r="E20" s="98">
        <v>0</v>
      </c>
      <c r="F20" s="105"/>
    </row>
    <row r="21" spans="1:6" s="104" customFormat="1" ht="101.45" customHeight="1">
      <c r="A21" s="112" t="s">
        <v>142</v>
      </c>
      <c r="B21" s="111" t="s">
        <v>197</v>
      </c>
      <c r="C21" s="110">
        <v>0</v>
      </c>
      <c r="D21" s="98">
        <v>0</v>
      </c>
      <c r="E21" s="98">
        <v>0</v>
      </c>
      <c r="F21" s="105"/>
    </row>
    <row r="22" spans="1:6" s="104" customFormat="1" ht="52.9" customHeight="1">
      <c r="A22" s="109" t="s">
        <v>141</v>
      </c>
      <c r="B22" s="108" t="s">
        <v>140</v>
      </c>
      <c r="C22" s="107">
        <v>0</v>
      </c>
      <c r="D22" s="106">
        <v>0</v>
      </c>
      <c r="E22" s="106">
        <v>0</v>
      </c>
      <c r="F22" s="105"/>
    </row>
    <row r="23" spans="1:6" s="96" customFormat="1" ht="40.15" customHeight="1">
      <c r="A23" s="100" t="s">
        <v>139</v>
      </c>
      <c r="B23" s="103" t="s">
        <v>138</v>
      </c>
      <c r="C23" s="98">
        <f t="shared" ref="C23:E24" si="3">SUM(C24)</f>
        <v>-17734.2</v>
      </c>
      <c r="D23" s="98">
        <f t="shared" si="3"/>
        <v>-18420.5</v>
      </c>
      <c r="E23" s="98">
        <f t="shared" si="3"/>
        <v>-18682.3</v>
      </c>
      <c r="F23" s="97"/>
    </row>
    <row r="24" spans="1:6" s="88" customFormat="1" ht="46.15" customHeight="1">
      <c r="A24" s="102" t="s">
        <v>137</v>
      </c>
      <c r="B24" s="101" t="s">
        <v>136</v>
      </c>
      <c r="C24" s="84">
        <f t="shared" si="3"/>
        <v>-17734.2</v>
      </c>
      <c r="D24" s="84">
        <f t="shared" si="3"/>
        <v>-18420.5</v>
      </c>
      <c r="E24" s="84">
        <f t="shared" si="3"/>
        <v>-18682.3</v>
      </c>
      <c r="F24" s="89"/>
    </row>
    <row r="25" spans="1:6" s="88" customFormat="1" ht="58.15" customHeight="1">
      <c r="A25" s="102" t="s">
        <v>189</v>
      </c>
      <c r="B25" s="101" t="s">
        <v>188</v>
      </c>
      <c r="C25" s="84">
        <v>-17734.2</v>
      </c>
      <c r="D25" s="84">
        <v>-18420.5</v>
      </c>
      <c r="E25" s="84">
        <v>-18682.3</v>
      </c>
      <c r="F25" s="89"/>
    </row>
    <row r="26" spans="1:6" s="96" customFormat="1" ht="43.15" customHeight="1">
      <c r="A26" s="100" t="s">
        <v>135</v>
      </c>
      <c r="B26" s="99" t="s">
        <v>134</v>
      </c>
      <c r="C26" s="98">
        <f t="shared" ref="C26:E27" si="4">SUM(C27)</f>
        <v>17734.2</v>
      </c>
      <c r="D26" s="98">
        <f t="shared" si="4"/>
        <v>18420.5</v>
      </c>
      <c r="E26" s="98">
        <f t="shared" si="4"/>
        <v>18682.3</v>
      </c>
      <c r="F26" s="97"/>
    </row>
    <row r="27" spans="1:6" s="88" customFormat="1" ht="47.45" customHeight="1">
      <c r="A27" s="95" t="s">
        <v>133</v>
      </c>
      <c r="B27" s="94" t="s">
        <v>132</v>
      </c>
      <c r="C27" s="84">
        <f t="shared" si="4"/>
        <v>17734.2</v>
      </c>
      <c r="D27" s="84">
        <f t="shared" si="4"/>
        <v>18420.5</v>
      </c>
      <c r="E27" s="84">
        <f t="shared" si="4"/>
        <v>18682.3</v>
      </c>
      <c r="F27" s="89"/>
    </row>
    <row r="28" spans="1:6" s="88" customFormat="1" ht="56.45" customHeight="1">
      <c r="A28" s="93" t="s">
        <v>131</v>
      </c>
      <c r="B28" s="92" t="s">
        <v>130</v>
      </c>
      <c r="C28" s="84">
        <v>17734.2</v>
      </c>
      <c r="D28" s="84">
        <v>18420.5</v>
      </c>
      <c r="E28" s="84">
        <v>18682.3</v>
      </c>
      <c r="F28" s="89"/>
    </row>
    <row r="29" spans="1:6" s="88" customFormat="1" ht="79.5" customHeight="1">
      <c r="A29" s="91" t="s">
        <v>129</v>
      </c>
      <c r="B29" s="90" t="s">
        <v>198</v>
      </c>
      <c r="C29" s="84">
        <v>0</v>
      </c>
      <c r="D29" s="84">
        <v>0</v>
      </c>
      <c r="E29" s="84">
        <v>0</v>
      </c>
      <c r="F29" s="89"/>
    </row>
    <row r="30" spans="1:6" ht="37.15" customHeight="1">
      <c r="A30" s="87"/>
      <c r="B30" s="86"/>
      <c r="C30" s="85">
        <v>12229.1</v>
      </c>
      <c r="D30" s="84">
        <v>12445.2</v>
      </c>
      <c r="E30" s="84">
        <v>12686.3</v>
      </c>
    </row>
    <row r="32" spans="1:6">
      <c r="F32" s="82"/>
    </row>
    <row r="33" spans="6:6" ht="44.45" customHeight="1">
      <c r="F33" s="82"/>
    </row>
    <row r="34" spans="6:6">
      <c r="F34" s="82"/>
    </row>
    <row r="35" spans="6:6">
      <c r="F35" s="82"/>
    </row>
    <row r="36" spans="6:6">
      <c r="F36" s="82"/>
    </row>
    <row r="37" spans="6:6">
      <c r="F37" s="82"/>
    </row>
    <row r="38" spans="6:6">
      <c r="F38" s="82"/>
    </row>
    <row r="39" spans="6:6">
      <c r="F39" s="82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27"/>
  <sheetViews>
    <sheetView view="pageBreakPreview" zoomScale="60" zoomScaleNormal="55" workbookViewId="0">
      <selection activeCell="A4" sqref="A4:E6"/>
    </sheetView>
  </sheetViews>
  <sheetFormatPr defaultColWidth="9.33203125" defaultRowHeight="15.75"/>
  <cols>
    <col min="1" max="1" width="25" style="47" customWidth="1"/>
    <col min="2" max="2" width="91" style="47" customWidth="1"/>
    <col min="3" max="3" width="26.5" style="47" customWidth="1"/>
    <col min="4" max="4" width="28.33203125" style="47" customWidth="1"/>
    <col min="5" max="5" width="28.83203125" style="47" customWidth="1"/>
    <col min="6" max="6" width="58.5" style="49" customWidth="1"/>
    <col min="7" max="16384" width="9.33203125" style="47"/>
  </cols>
  <sheetData>
    <row r="1" spans="1:7" s="77" customFormat="1" ht="27">
      <c r="B1" s="241"/>
      <c r="C1" s="241"/>
      <c r="D1" s="241"/>
      <c r="E1" s="241"/>
      <c r="F1" s="81"/>
    </row>
    <row r="2" spans="1:7" s="77" customFormat="1" ht="27" customHeight="1">
      <c r="A2" s="79"/>
      <c r="B2" s="78"/>
      <c r="C2" s="78"/>
      <c r="D2" s="242" t="s">
        <v>184</v>
      </c>
      <c r="E2" s="242"/>
      <c r="F2" s="80"/>
    </row>
    <row r="3" spans="1:7" s="77" customFormat="1" ht="139.5" customHeight="1">
      <c r="A3" s="79"/>
      <c r="B3" s="78"/>
      <c r="C3" s="78"/>
      <c r="D3" s="243" t="s">
        <v>249</v>
      </c>
      <c r="E3" s="243"/>
      <c r="F3" s="48"/>
      <c r="G3" s="48"/>
    </row>
    <row r="4" spans="1:7" ht="15.6" customHeight="1">
      <c r="A4" s="244" t="s">
        <v>207</v>
      </c>
      <c r="B4" s="244"/>
      <c r="C4" s="244"/>
      <c r="D4" s="244"/>
      <c r="E4" s="244"/>
    </row>
    <row r="5" spans="1:7" ht="15.6" customHeight="1">
      <c r="A5" s="244"/>
      <c r="B5" s="244"/>
      <c r="C5" s="244"/>
      <c r="D5" s="244"/>
      <c r="E5" s="244"/>
      <c r="F5" s="76"/>
    </row>
    <row r="6" spans="1:7" ht="103.9" customHeight="1">
      <c r="A6" s="244"/>
      <c r="B6" s="244"/>
      <c r="C6" s="244"/>
      <c r="D6" s="244"/>
      <c r="E6" s="244"/>
      <c r="F6" s="75"/>
    </row>
    <row r="7" spans="1:7" ht="24.75" customHeight="1">
      <c r="A7" s="74"/>
      <c r="B7" s="74"/>
      <c r="C7" s="73"/>
      <c r="E7" s="72"/>
    </row>
    <row r="8" spans="1:7" ht="25.5" customHeight="1">
      <c r="A8" s="245" t="s">
        <v>29</v>
      </c>
      <c r="B8" s="246" t="s">
        <v>128</v>
      </c>
      <c r="C8" s="247" t="s">
        <v>30</v>
      </c>
      <c r="D8" s="248"/>
      <c r="E8" s="248"/>
      <c r="F8" s="71"/>
      <c r="G8" s="70"/>
    </row>
    <row r="9" spans="1:7" s="51" customFormat="1" ht="31.15" customHeight="1">
      <c r="A9" s="245"/>
      <c r="B9" s="246"/>
      <c r="C9" s="69" t="s">
        <v>31</v>
      </c>
      <c r="D9" s="69" t="s">
        <v>32</v>
      </c>
      <c r="E9" s="69" t="s">
        <v>202</v>
      </c>
      <c r="F9" s="52"/>
    </row>
    <row r="10" spans="1:7" s="51" customFormat="1" ht="26.25">
      <c r="A10" s="68">
        <v>1</v>
      </c>
      <c r="B10" s="67">
        <v>2</v>
      </c>
      <c r="C10" s="66">
        <v>3</v>
      </c>
      <c r="D10" s="65">
        <v>4</v>
      </c>
      <c r="E10" s="65">
        <v>5</v>
      </c>
      <c r="F10" s="52"/>
    </row>
    <row r="11" spans="1:7" s="51" customFormat="1" ht="26.25">
      <c r="A11" s="239" t="s">
        <v>19</v>
      </c>
      <c r="B11" s="240"/>
      <c r="C11" s="64"/>
      <c r="D11" s="61"/>
      <c r="E11" s="61"/>
      <c r="F11" s="52"/>
    </row>
    <row r="12" spans="1:7" s="51" customFormat="1" ht="54.6" customHeight="1">
      <c r="A12" s="59" t="s">
        <v>127</v>
      </c>
      <c r="B12" s="63" t="s">
        <v>126</v>
      </c>
      <c r="C12" s="57">
        <f>C14</f>
        <v>0</v>
      </c>
      <c r="D12" s="57">
        <f>D14</f>
        <v>0</v>
      </c>
      <c r="E12" s="57">
        <f>E14</f>
        <v>0</v>
      </c>
      <c r="F12" s="52"/>
    </row>
    <row r="13" spans="1:7" s="51" customFormat="1" ht="31.15" customHeight="1">
      <c r="A13" s="55"/>
      <c r="B13" s="58" t="s">
        <v>124</v>
      </c>
      <c r="C13" s="62"/>
      <c r="D13" s="61"/>
      <c r="E13" s="61"/>
      <c r="F13" s="52"/>
    </row>
    <row r="14" spans="1:7" s="51" customFormat="1" ht="43.15" customHeight="1">
      <c r="A14" s="55">
        <v>1</v>
      </c>
      <c r="B14" s="58" t="s">
        <v>123</v>
      </c>
      <c r="C14" s="53"/>
      <c r="D14" s="53"/>
      <c r="E14" s="53"/>
      <c r="F14" s="52"/>
    </row>
    <row r="15" spans="1:7" s="51" customFormat="1" ht="54" customHeight="1">
      <c r="A15" s="55">
        <v>2</v>
      </c>
      <c r="B15" s="56" t="s">
        <v>199</v>
      </c>
      <c r="C15" s="53"/>
      <c r="D15" s="53"/>
      <c r="E15" s="53"/>
      <c r="F15" s="52"/>
    </row>
    <row r="16" spans="1:7" s="51" customFormat="1" ht="58.15" customHeight="1">
      <c r="A16" s="59">
        <v>11</v>
      </c>
      <c r="B16" s="60" t="s">
        <v>125</v>
      </c>
      <c r="C16" s="57">
        <f>C19</f>
        <v>-55.3</v>
      </c>
      <c r="D16" s="57">
        <f>D19</f>
        <v>-82.9</v>
      </c>
      <c r="E16" s="57">
        <f>E19</f>
        <v>-110.5</v>
      </c>
      <c r="F16" s="52"/>
    </row>
    <row r="17" spans="1:6" s="51" customFormat="1" ht="29.45" customHeight="1">
      <c r="A17" s="59"/>
      <c r="B17" s="58" t="s">
        <v>124</v>
      </c>
      <c r="C17" s="57"/>
      <c r="D17" s="57"/>
      <c r="E17" s="57"/>
      <c r="F17" s="52"/>
    </row>
    <row r="18" spans="1:6" s="51" customFormat="1" ht="29.45" customHeight="1">
      <c r="A18" s="55">
        <v>1</v>
      </c>
      <c r="B18" s="58" t="s">
        <v>123</v>
      </c>
      <c r="C18" s="57"/>
      <c r="D18" s="57"/>
      <c r="E18" s="57"/>
      <c r="F18" s="52"/>
    </row>
    <row r="19" spans="1:6" s="51" customFormat="1" ht="55.9" customHeight="1">
      <c r="A19" s="55">
        <v>2</v>
      </c>
      <c r="B19" s="56" t="s">
        <v>199</v>
      </c>
      <c r="C19" s="53">
        <f>'прил 6'!C17</f>
        <v>-55.3</v>
      </c>
      <c r="D19" s="53">
        <f>'прил 6'!D17</f>
        <v>-82.9</v>
      </c>
      <c r="E19" s="53">
        <f>'прил 6'!E17</f>
        <v>-110.5</v>
      </c>
      <c r="F19" s="52"/>
    </row>
    <row r="20" spans="1:6" s="51" customFormat="1" ht="36" customHeight="1">
      <c r="A20" s="55"/>
      <c r="B20" s="54" t="s">
        <v>19</v>
      </c>
      <c r="C20" s="53">
        <f>C14+C19</f>
        <v>-55.3</v>
      </c>
      <c r="D20" s="53">
        <f>D14+D19</f>
        <v>-82.9</v>
      </c>
      <c r="E20" s="53">
        <f>E14+E19</f>
        <v>-110.5</v>
      </c>
      <c r="F20" s="52"/>
    </row>
    <row r="25" spans="1:6">
      <c r="D25" s="50"/>
    </row>
    <row r="26" spans="1:6">
      <c r="D26" s="50"/>
    </row>
    <row r="27" spans="1:6">
      <c r="D27" s="50"/>
    </row>
  </sheetData>
  <mergeCells count="9">
    <mergeCell ref="A11:B11"/>
    <mergeCell ref="B1:C1"/>
    <mergeCell ref="D1:E1"/>
    <mergeCell ref="D2:E2"/>
    <mergeCell ref="D3:E3"/>
    <mergeCell ref="A4:E6"/>
    <mergeCell ref="A8:A9"/>
    <mergeCell ref="B8:B9"/>
    <mergeCell ref="C8:E8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5</vt:i4>
      </vt:variant>
    </vt:vector>
  </HeadingPairs>
  <TitlesOfParts>
    <vt:vector size="12" baseType="lpstr">
      <vt:lpstr>Прил 1</vt:lpstr>
      <vt:lpstr>Приложение 2</vt:lpstr>
      <vt:lpstr>Приложение 3</vt:lpstr>
      <vt:lpstr>Приложение 4</vt:lpstr>
      <vt:lpstr>Приложение 5</vt:lpstr>
      <vt:lpstr>прил 6</vt:lpstr>
      <vt:lpstr>прил7</vt:lpstr>
      <vt:lpstr>'прил 6'!Область_печати</vt:lpstr>
      <vt:lpstr>прил7!Область_печати</vt:lpstr>
      <vt:lpstr>'Приложение 2'!Область_печати</vt:lpstr>
      <vt:lpstr>'Приложение 3'!Область_печати</vt:lpstr>
      <vt:lpstr>'Приложение 5'!Область_печати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Светлана Васильевна Грачева</cp:lastModifiedBy>
  <cp:lastPrinted>2023-02-03T13:54:01Z</cp:lastPrinted>
  <dcterms:created xsi:type="dcterms:W3CDTF">2006-09-16T00:00:00Z</dcterms:created>
  <dcterms:modified xsi:type="dcterms:W3CDTF">2023-02-06T07:46:15Z</dcterms:modified>
</cp:coreProperties>
</file>