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3" sheetId="4" r:id="rId3"/>
    <sheet name="Приложение4" sheetId="6" r:id="rId4"/>
    <sheet name="прил5" sheetId="14" r:id="rId5"/>
  </sheets>
  <definedNames>
    <definedName name="_xlnm._FilterDatabase" localSheetId="1" hidden="1">'Приложение 2'!$A$1:$L$93</definedName>
    <definedName name="_xlnm._FilterDatabase" localSheetId="2" hidden="1">Приложение3!$A$1:$K$93</definedName>
    <definedName name="_xlnm._FilterDatabase" localSheetId="3" hidden="1">Приложение4!$A$1:$L$123</definedName>
    <definedName name="Z_146E8F15_80AC_4549_8E02_D6058BD21F29_.wvu.FilterData" localSheetId="1" hidden="1">'Приложение 2'!$A$1:$L$93</definedName>
    <definedName name="Z_146E8F15_80AC_4549_8E02_D6058BD21F29_.wvu.FilterData" localSheetId="2" hidden="1">Приложение3!$A$1:$K$93</definedName>
    <definedName name="Z_146E8F15_80AC_4549_8E02_D6058BD21F29_.wvu.FilterData" localSheetId="3" hidden="1">Приложение4!$A$6:$L$123</definedName>
    <definedName name="Z_146E8F15_80AC_4549_8E02_D6058BD21F29_.wvu.PrintArea" localSheetId="0" hidden="1">'Приложение 1'!$A$1:$E$29</definedName>
    <definedName name="Z_1F1289EE_F3DA_4F9E_9F23_CD1DBBB60441_.wvu.FilterData" localSheetId="2" hidden="1">Приложение3!$A$1:$K$93</definedName>
    <definedName name="Z_2EE6EB00_C2BB_404A_98A6_E66B3D281ECF_.wvu.FilterData" localSheetId="1" hidden="1">'Приложение 2'!$A$6:$L$86</definedName>
    <definedName name="Z_2EE6EB00_C2BB_404A_98A6_E66B3D281ECF_.wvu.FilterData" localSheetId="2" hidden="1">Приложение3!$A$6:$O$93</definedName>
    <definedName name="Z_2EE6EB00_C2BB_404A_98A6_E66B3D281ECF_.wvu.FilterData" localSheetId="3" hidden="1">Приложение4!$A$6:$L$123</definedName>
    <definedName name="Z_2EE6EB00_C2BB_404A_98A6_E66B3D281ECF_.wvu.PrintArea" localSheetId="0" hidden="1">'Приложение 1'!$A$1:$E$29</definedName>
    <definedName name="Z_D2A2E364_7F41_4DF0_B445_F266635B8190_.wvu.FilterData" localSheetId="1" hidden="1">'Приложение 2'!$A$1:$L$93</definedName>
    <definedName name="Z_D2A2E364_7F41_4DF0_B445_F266635B8190_.wvu.FilterData" localSheetId="2" hidden="1">Приложение3!$A$1:$K$93</definedName>
    <definedName name="Z_D2A2E364_7F41_4DF0_B445_F266635B8190_.wvu.FilterData" localSheetId="3" hidden="1">Приложение4!$A$6:$L$123</definedName>
    <definedName name="Z_D2A2E364_7F41_4DF0_B445_F266635B8190_.wvu.PrintArea" localSheetId="0" hidden="1">'Приложение 1'!$A$1:$E$29</definedName>
    <definedName name="Z_E262048E_84F9_43BC_A071_99F77224052B_.wvu.FilterData" localSheetId="3" hidden="1">Приложение4!$A$6:$L$123</definedName>
    <definedName name="_xlnm.Print_Area" localSheetId="4">прил5!$A$1:$E$29</definedName>
    <definedName name="_xlnm.Print_Area" localSheetId="0">'Приложение 1'!$A$1:$E$29</definedName>
    <definedName name="_xlnm.Print_Area" localSheetId="1">'Приложение 2'!$A$1:$L$93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E28" i="14"/>
  <c r="D28"/>
  <c r="C28"/>
  <c r="J7" i="6"/>
  <c r="J45"/>
  <c r="J46"/>
  <c r="J47"/>
  <c r="J48"/>
  <c r="J49"/>
  <c r="J50"/>
  <c r="J51"/>
  <c r="J52"/>
  <c r="J53"/>
  <c r="J54"/>
  <c r="J55"/>
  <c r="J56"/>
  <c r="J57"/>
  <c r="J58"/>
  <c r="J59"/>
  <c r="A59"/>
  <c r="A58"/>
  <c r="A57"/>
  <c r="A56"/>
  <c r="A55"/>
  <c r="A54"/>
  <c r="A53"/>
  <c r="A52"/>
  <c r="A51"/>
  <c r="A50"/>
  <c r="A49"/>
  <c r="A48"/>
  <c r="A47"/>
  <c r="A46"/>
  <c r="A45"/>
  <c r="I60" i="4"/>
  <c r="I61"/>
  <c r="I71"/>
  <c r="I73"/>
  <c r="I72" s="1"/>
  <c r="I74"/>
  <c r="I75"/>
  <c r="I76"/>
  <c r="I77"/>
  <c r="I78"/>
  <c r="I79"/>
  <c r="A71"/>
  <c r="A72"/>
  <c r="A73"/>
  <c r="A74"/>
  <c r="A75"/>
  <c r="A76"/>
  <c r="A77"/>
  <c r="A78"/>
  <c r="A79"/>
  <c r="J73" i="3"/>
  <c r="J77"/>
  <c r="J78"/>
  <c r="A78"/>
  <c r="A79"/>
  <c r="A76"/>
  <c r="A75"/>
  <c r="J71"/>
  <c r="J61" s="1"/>
  <c r="J72"/>
  <c r="J74"/>
  <c r="J75"/>
  <c r="C12" i="2"/>
  <c r="C18" l="1"/>
  <c r="A101" i="6"/>
  <c r="A102"/>
  <c r="A103"/>
  <c r="J103"/>
  <c r="J102" s="1"/>
  <c r="J101" s="1"/>
  <c r="J100" s="1"/>
  <c r="J99" s="1"/>
  <c r="J98" s="1"/>
  <c r="J79"/>
  <c r="J78" s="1"/>
  <c r="J77" s="1"/>
  <c r="J76" s="1"/>
  <c r="J75" s="1"/>
  <c r="J74" s="1"/>
  <c r="A75"/>
  <c r="A76"/>
  <c r="A77"/>
  <c r="A78"/>
  <c r="A79"/>
  <c r="K70" i="4"/>
  <c r="J70"/>
  <c r="A30"/>
  <c r="A31"/>
  <c r="I31"/>
  <c r="I30" s="1"/>
  <c r="I29" s="1"/>
  <c r="A15"/>
  <c r="A29" s="1"/>
  <c r="A16"/>
  <c r="A17"/>
  <c r="I17"/>
  <c r="I16" s="1"/>
  <c r="I15" s="1"/>
  <c r="A29" i="3"/>
  <c r="A74" i="6" s="1"/>
  <c r="A30" i="3"/>
  <c r="A99" i="6" s="1"/>
  <c r="A31" i="3"/>
  <c r="A100" i="6" s="1"/>
  <c r="J30" i="3"/>
  <c r="J29" s="1"/>
  <c r="A98" i="6" l="1"/>
  <c r="A16" i="3"/>
  <c r="A17"/>
  <c r="J16"/>
  <c r="J15" s="1"/>
  <c r="C20" i="2"/>
  <c r="A63" i="4"/>
  <c r="A105" i="6"/>
  <c r="A104"/>
  <c r="A67" i="4"/>
  <c r="A8" i="6"/>
  <c r="A23"/>
  <c r="A62" i="4"/>
  <c r="A55"/>
  <c r="I70"/>
  <c r="K25" i="3"/>
  <c r="A89"/>
  <c r="A9" i="6"/>
  <c r="A10" i="4"/>
  <c r="A80" i="6"/>
  <c r="A60"/>
  <c r="A34"/>
  <c r="A33"/>
  <c r="A31"/>
  <c r="A16"/>
  <c r="A29"/>
  <c r="A25"/>
  <c r="A24"/>
  <c r="A33" i="4"/>
  <c r="A32"/>
  <c r="A38" i="3"/>
  <c r="A38" i="4" s="1"/>
  <c r="A39" i="3"/>
  <c r="A39" i="4" s="1"/>
  <c r="A83"/>
  <c r="A82"/>
  <c r="A57" l="1"/>
  <c r="A56"/>
  <c r="A48"/>
  <c r="A47"/>
  <c r="A45"/>
  <c r="A20"/>
  <c r="A89"/>
  <c r="A19" i="3"/>
  <c r="A19" i="4" s="1"/>
  <c r="K93"/>
  <c r="A87" i="6"/>
  <c r="I23" i="4"/>
  <c r="J65" i="3"/>
  <c r="L117" i="6"/>
  <c r="L116" s="1"/>
  <c r="L115" s="1"/>
  <c r="L114" s="1"/>
  <c r="L113" s="1"/>
  <c r="L112" s="1"/>
  <c r="K117"/>
  <c r="K116" s="1"/>
  <c r="K115" s="1"/>
  <c r="K114" s="1"/>
  <c r="K113" s="1"/>
  <c r="K112" s="1"/>
  <c r="J117"/>
  <c r="J116" s="1"/>
  <c r="J115" s="1"/>
  <c r="J114" s="1"/>
  <c r="J113" s="1"/>
  <c r="J112" s="1"/>
  <c r="A116"/>
  <c r="A115"/>
  <c r="A114"/>
  <c r="A113"/>
  <c r="A112"/>
  <c r="L111"/>
  <c r="L110" s="1"/>
  <c r="L109" s="1"/>
  <c r="L108" s="1"/>
  <c r="L107" s="1"/>
  <c r="L106" s="1"/>
  <c r="K111"/>
  <c r="K110" s="1"/>
  <c r="K109" s="1"/>
  <c r="K108" s="1"/>
  <c r="K107" s="1"/>
  <c r="K106" s="1"/>
  <c r="J111"/>
  <c r="J110" s="1"/>
  <c r="J109" s="1"/>
  <c r="J108" s="1"/>
  <c r="J107" s="1"/>
  <c r="J106" s="1"/>
  <c r="K28" i="4"/>
  <c r="K26"/>
  <c r="K59"/>
  <c r="K58" s="1"/>
  <c r="J59"/>
  <c r="I59"/>
  <c r="I58" s="1"/>
  <c r="I57" s="1"/>
  <c r="K52"/>
  <c r="J52"/>
  <c r="I52"/>
  <c r="A43"/>
  <c r="K42"/>
  <c r="K41" s="1"/>
  <c r="J42"/>
  <c r="J41" s="1"/>
  <c r="I42"/>
  <c r="I41" s="1"/>
  <c r="K36"/>
  <c r="J36"/>
  <c r="I36"/>
  <c r="J28"/>
  <c r="J27" s="1"/>
  <c r="I28"/>
  <c r="I27" s="1"/>
  <c r="J26"/>
  <c r="J25" s="1"/>
  <c r="J24" s="1"/>
  <c r="I26"/>
  <c r="I25" s="1"/>
  <c r="K23"/>
  <c r="J23"/>
  <c r="A18"/>
  <c r="K14"/>
  <c r="J14"/>
  <c r="I14"/>
  <c r="A111" i="6"/>
  <c r="A117" s="1"/>
  <c r="A110"/>
  <c r="A109"/>
  <c r="A108"/>
  <c r="A107"/>
  <c r="A106"/>
  <c r="K66" i="4"/>
  <c r="J66"/>
  <c r="I66"/>
  <c r="J93"/>
  <c r="K73" i="6" s="1"/>
  <c r="K72" s="1"/>
  <c r="K71" s="1"/>
  <c r="K70" s="1"/>
  <c r="K69" s="1"/>
  <c r="K68" s="1"/>
  <c r="L92" i="3"/>
  <c r="L91" s="1"/>
  <c r="L90" s="1"/>
  <c r="L89" s="1"/>
  <c r="L88" s="1"/>
  <c r="L87" s="1"/>
  <c r="K92"/>
  <c r="J92" i="4" s="1"/>
  <c r="A93"/>
  <c r="A70" i="6" s="1"/>
  <c r="A92" i="4"/>
  <c r="A69" i="6" s="1"/>
  <c r="A91" i="4"/>
  <c r="A68" i="6" s="1"/>
  <c r="A90" i="4"/>
  <c r="A88"/>
  <c r="A72" i="6" s="1"/>
  <c r="A87" i="4"/>
  <c r="A71" i="6" s="1"/>
  <c r="E23" i="2"/>
  <c r="D23"/>
  <c r="J58" i="3"/>
  <c r="J57" s="1"/>
  <c r="J55" s="1"/>
  <c r="J54" s="1"/>
  <c r="J53" s="1"/>
  <c r="L25"/>
  <c r="K58"/>
  <c r="K57" s="1"/>
  <c r="K55" s="1"/>
  <c r="K54" s="1"/>
  <c r="K53" s="1"/>
  <c r="L58"/>
  <c r="L57" s="1"/>
  <c r="L55" s="1"/>
  <c r="L54" s="1"/>
  <c r="L53" s="1"/>
  <c r="E28" i="2"/>
  <c r="E27" s="1"/>
  <c r="D28"/>
  <c r="D27" s="1"/>
  <c r="C28"/>
  <c r="C27" s="1"/>
  <c r="E25"/>
  <c r="D25"/>
  <c r="C25"/>
  <c r="C23"/>
  <c r="E16"/>
  <c r="D16"/>
  <c r="C16"/>
  <c r="E14"/>
  <c r="D14"/>
  <c r="C14"/>
  <c r="D22" l="1"/>
  <c r="C13"/>
  <c r="E13"/>
  <c r="E22"/>
  <c r="I24" i="4"/>
  <c r="D13" i="2"/>
  <c r="D11" s="1"/>
  <c r="K91" i="3"/>
  <c r="C22" i="2"/>
  <c r="K57" i="4"/>
  <c r="K56" s="1"/>
  <c r="K55" s="1"/>
  <c r="K54" s="1"/>
  <c r="K53" s="1"/>
  <c r="I56"/>
  <c r="I55" s="1"/>
  <c r="I54" s="1"/>
  <c r="I53" s="1"/>
  <c r="L56" i="3"/>
  <c r="K56"/>
  <c r="J56"/>
  <c r="E11" i="2" l="1"/>
  <c r="E12" s="1"/>
  <c r="C11"/>
  <c r="L73" i="6"/>
  <c r="L72" s="1"/>
  <c r="L71" s="1"/>
  <c r="L70" s="1"/>
  <c r="L69" s="1"/>
  <c r="L68" s="1"/>
  <c r="K92" i="4"/>
  <c r="K91" s="1"/>
  <c r="K90" s="1"/>
  <c r="K89" s="1"/>
  <c r="K88" s="1"/>
  <c r="K87" s="1"/>
  <c r="D12" i="2"/>
  <c r="K90" i="3"/>
  <c r="J91" i="4"/>
  <c r="L39" i="6"/>
  <c r="L38" s="1"/>
  <c r="L37" s="1"/>
  <c r="L36" s="1"/>
  <c r="L35" s="1"/>
  <c r="K39"/>
  <c r="K38" s="1"/>
  <c r="K37" s="1"/>
  <c r="K36" s="1"/>
  <c r="K35" s="1"/>
  <c r="J39"/>
  <c r="J38" s="1"/>
  <c r="J37" s="1"/>
  <c r="J36" s="1"/>
  <c r="J35" s="1"/>
  <c r="K51" i="4"/>
  <c r="K50" s="1"/>
  <c r="J51"/>
  <c r="J50" s="1"/>
  <c r="I51"/>
  <c r="I50" s="1"/>
  <c r="L49" i="3"/>
  <c r="K49"/>
  <c r="J49"/>
  <c r="L123" i="6"/>
  <c r="L122" s="1"/>
  <c r="L121" s="1"/>
  <c r="L120" s="1"/>
  <c r="L119" s="1"/>
  <c r="L118" s="1"/>
  <c r="L105" s="1"/>
  <c r="K123"/>
  <c r="K122" s="1"/>
  <c r="K121" s="1"/>
  <c r="K120" s="1"/>
  <c r="K119" s="1"/>
  <c r="K118" s="1"/>
  <c r="K105" s="1"/>
  <c r="J104" s="1"/>
  <c r="L97"/>
  <c r="L96" s="1"/>
  <c r="L95" s="1"/>
  <c r="L94" s="1"/>
  <c r="L93" s="1"/>
  <c r="K97"/>
  <c r="K96" s="1"/>
  <c r="K95" s="1"/>
  <c r="K94" s="1"/>
  <c r="K93" s="1"/>
  <c r="L92"/>
  <c r="L91" s="1"/>
  <c r="L90" s="1"/>
  <c r="L89" s="1"/>
  <c r="L88" s="1"/>
  <c r="K92"/>
  <c r="K91" s="1"/>
  <c r="K90" s="1"/>
  <c r="K89" s="1"/>
  <c r="K88" s="1"/>
  <c r="L86"/>
  <c r="L85" s="1"/>
  <c r="L84" s="1"/>
  <c r="L83" s="1"/>
  <c r="L82" s="1"/>
  <c r="L81" s="1"/>
  <c r="K86"/>
  <c r="K85" s="1"/>
  <c r="K84" s="1"/>
  <c r="K83" s="1"/>
  <c r="K82" s="1"/>
  <c r="K81" s="1"/>
  <c r="L67"/>
  <c r="L66" s="1"/>
  <c r="L65" s="1"/>
  <c r="L64" s="1"/>
  <c r="L63" s="1"/>
  <c r="L62" s="1"/>
  <c r="K67"/>
  <c r="K66" s="1"/>
  <c r="K65" s="1"/>
  <c r="K64" s="1"/>
  <c r="K63" s="1"/>
  <c r="K62" s="1"/>
  <c r="K61" s="1"/>
  <c r="K44"/>
  <c r="K43" s="1"/>
  <c r="K42" s="1"/>
  <c r="K41" s="1"/>
  <c r="K40" s="1"/>
  <c r="L44"/>
  <c r="L43" s="1"/>
  <c r="L42" s="1"/>
  <c r="L41" s="1"/>
  <c r="L40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0"/>
  <c r="L29" s="1"/>
  <c r="L28" s="1"/>
  <c r="L27" s="1"/>
  <c r="L26" s="1"/>
  <c r="L25" s="1"/>
  <c r="L24" s="1"/>
  <c r="K30"/>
  <c r="K29" s="1"/>
  <c r="K28" s="1"/>
  <c r="K27" s="1"/>
  <c r="K26" s="1"/>
  <c r="K25" s="1"/>
  <c r="K24" s="1"/>
  <c r="J123"/>
  <c r="J122" s="1"/>
  <c r="J121" s="1"/>
  <c r="J120" s="1"/>
  <c r="J119" s="1"/>
  <c r="J118" s="1"/>
  <c r="J105" s="1"/>
  <c r="J97"/>
  <c r="J96" s="1"/>
  <c r="J95" s="1"/>
  <c r="J94" s="1"/>
  <c r="J93" s="1"/>
  <c r="J92"/>
  <c r="J91" s="1"/>
  <c r="J90" s="1"/>
  <c r="J89" s="1"/>
  <c r="J88" s="1"/>
  <c r="J86"/>
  <c r="J85" s="1"/>
  <c r="J84" s="1"/>
  <c r="J83" s="1"/>
  <c r="J82" s="1"/>
  <c r="J81" s="1"/>
  <c r="J67"/>
  <c r="J66" s="1"/>
  <c r="J65" s="1"/>
  <c r="J64" s="1"/>
  <c r="J63" s="1"/>
  <c r="J62" s="1"/>
  <c r="J61" s="1"/>
  <c r="J44"/>
  <c r="J43" s="1"/>
  <c r="J42" s="1"/>
  <c r="J41" s="1"/>
  <c r="J40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0"/>
  <c r="J29" s="1"/>
  <c r="J28" s="1"/>
  <c r="J27" s="1"/>
  <c r="J26" s="1"/>
  <c r="J25" s="1"/>
  <c r="J24" s="1"/>
  <c r="K86" i="4"/>
  <c r="J86"/>
  <c r="I86"/>
  <c r="K65"/>
  <c r="K64" s="1"/>
  <c r="J65"/>
  <c r="J64" s="1"/>
  <c r="I65"/>
  <c r="I64" s="1"/>
  <c r="K40"/>
  <c r="K39" s="1"/>
  <c r="K38" s="1"/>
  <c r="K37" s="1"/>
  <c r="J40"/>
  <c r="J39" s="1"/>
  <c r="J38" s="1"/>
  <c r="J37" s="1"/>
  <c r="I40"/>
  <c r="I39" s="1"/>
  <c r="I38" s="1"/>
  <c r="I37" s="1"/>
  <c r="K35"/>
  <c r="K34" s="1"/>
  <c r="J35"/>
  <c r="J34" s="1"/>
  <c r="I35"/>
  <c r="I34" s="1"/>
  <c r="K22"/>
  <c r="J22"/>
  <c r="J21" s="1"/>
  <c r="J20" s="1"/>
  <c r="I22"/>
  <c r="I21" s="1"/>
  <c r="I20" s="1"/>
  <c r="K13"/>
  <c r="K12" s="1"/>
  <c r="K11" s="1"/>
  <c r="K10" s="1"/>
  <c r="K9" s="1"/>
  <c r="J13"/>
  <c r="J12" s="1"/>
  <c r="J11" s="1"/>
  <c r="J10" s="1"/>
  <c r="J9" s="1"/>
  <c r="I13"/>
  <c r="I12" s="1"/>
  <c r="L85" i="3"/>
  <c r="L84" s="1"/>
  <c r="K85"/>
  <c r="K84" s="1"/>
  <c r="J85"/>
  <c r="I11" i="4" l="1"/>
  <c r="I10" s="1"/>
  <c r="I9" s="1"/>
  <c r="K8" i="6"/>
  <c r="J87"/>
  <c r="K87"/>
  <c r="K80" s="1"/>
  <c r="K60" s="1"/>
  <c r="J8"/>
  <c r="L61"/>
  <c r="L87"/>
  <c r="L80" s="1"/>
  <c r="K104"/>
  <c r="L104"/>
  <c r="L8"/>
  <c r="K69" i="4"/>
  <c r="K68" s="1"/>
  <c r="K67" s="1"/>
  <c r="K63"/>
  <c r="L83" i="3"/>
  <c r="L82" s="1"/>
  <c r="L81" s="1"/>
  <c r="L80" s="1"/>
  <c r="J69" i="4"/>
  <c r="J68" s="1"/>
  <c r="J67" s="1"/>
  <c r="J63"/>
  <c r="K83" i="3"/>
  <c r="K82" s="1"/>
  <c r="K81" s="1"/>
  <c r="K80" s="1"/>
  <c r="I69" i="4"/>
  <c r="I68" s="1"/>
  <c r="I67" s="1"/>
  <c r="I63"/>
  <c r="J85"/>
  <c r="J84" s="1"/>
  <c r="I85"/>
  <c r="I84" s="1"/>
  <c r="K85"/>
  <c r="K84" s="1"/>
  <c r="J23" i="6"/>
  <c r="L23"/>
  <c r="K23"/>
  <c r="J90" i="4"/>
  <c r="K89" i="3"/>
  <c r="J58" i="4"/>
  <c r="J57" s="1"/>
  <c r="J56" s="1"/>
  <c r="J55" s="1"/>
  <c r="J54" s="1"/>
  <c r="J53" s="1"/>
  <c r="K34" i="6"/>
  <c r="K33" s="1"/>
  <c r="K32" s="1"/>
  <c r="K31" s="1"/>
  <c r="K49" i="4"/>
  <c r="K48" s="1"/>
  <c r="K47" s="1"/>
  <c r="K46" s="1"/>
  <c r="K45" s="1"/>
  <c r="K44" s="1"/>
  <c r="K43" s="1"/>
  <c r="J49"/>
  <c r="J48" s="1"/>
  <c r="J47" s="1"/>
  <c r="J46" s="1"/>
  <c r="J45" s="1"/>
  <c r="J44" s="1"/>
  <c r="J43" s="1"/>
  <c r="I49"/>
  <c r="I48" s="1"/>
  <c r="I47" s="1"/>
  <c r="I46" s="1"/>
  <c r="I45" s="1"/>
  <c r="I44" s="1"/>
  <c r="I43" s="1"/>
  <c r="J34" i="6"/>
  <c r="J33" s="1"/>
  <c r="J32" s="1"/>
  <c r="J31" s="1"/>
  <c r="L34"/>
  <c r="L33" s="1"/>
  <c r="L32" s="1"/>
  <c r="L31" s="1"/>
  <c r="J33" i="4"/>
  <c r="J32" s="1"/>
  <c r="I33"/>
  <c r="I32" s="1"/>
  <c r="K33"/>
  <c r="K32" s="1"/>
  <c r="K27" s="1"/>
  <c r="J80" i="6" l="1"/>
  <c r="J60" s="1"/>
  <c r="L60"/>
  <c r="L7" s="1"/>
  <c r="K7"/>
  <c r="I62" i="4"/>
  <c r="J62"/>
  <c r="J61" s="1"/>
  <c r="K62"/>
  <c r="K61" s="1"/>
  <c r="K83"/>
  <c r="K82" s="1"/>
  <c r="K81" s="1"/>
  <c r="K80" s="1"/>
  <c r="J83"/>
  <c r="J82" s="1"/>
  <c r="J81" s="1"/>
  <c r="J80" s="1"/>
  <c r="I83"/>
  <c r="I82" s="1"/>
  <c r="I81" s="1"/>
  <c r="I80" s="1"/>
  <c r="K25"/>
  <c r="K21" s="1"/>
  <c r="K20" s="1"/>
  <c r="K19" s="1"/>
  <c r="K18" s="1"/>
  <c r="K8" s="1"/>
  <c r="J19"/>
  <c r="I19"/>
  <c r="K88" i="3"/>
  <c r="J89" i="4"/>
  <c r="I18" l="1"/>
  <c r="I8" s="1"/>
  <c r="K60"/>
  <c r="K7" s="1"/>
  <c r="J60"/>
  <c r="K24"/>
  <c r="J18"/>
  <c r="J8" s="1"/>
  <c r="J88"/>
  <c r="K87" i="3"/>
  <c r="J87" i="4" s="1"/>
  <c r="L65" i="3"/>
  <c r="L64" s="1"/>
  <c r="L63" s="1"/>
  <c r="K65"/>
  <c r="K64" s="1"/>
  <c r="K63" s="1"/>
  <c r="J64"/>
  <c r="J63" s="1"/>
  <c r="L69"/>
  <c r="L68" s="1"/>
  <c r="L67" s="1"/>
  <c r="K69"/>
  <c r="K68" s="1"/>
  <c r="K67" s="1"/>
  <c r="J69"/>
  <c r="J68" s="1"/>
  <c r="J67" s="1"/>
  <c r="J62" l="1"/>
  <c r="K62"/>
  <c r="L62"/>
  <c r="J7" i="4"/>
  <c r="I7"/>
  <c r="J60" i="3" l="1"/>
  <c r="L61"/>
  <c r="L60" s="1"/>
  <c r="K61"/>
  <c r="K60" s="1"/>
  <c r="C12" i="14"/>
  <c r="C11" s="1"/>
  <c r="D12"/>
  <c r="D11" s="1"/>
  <c r="E12"/>
  <c r="E11" s="1"/>
  <c r="C16"/>
  <c r="C15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3" i="3"/>
  <c r="J13" l="1"/>
  <c r="J51"/>
  <c r="J84"/>
  <c r="J41"/>
  <c r="J40"/>
  <c r="J39" s="1"/>
  <c r="J38" s="1"/>
  <c r="J37" s="1"/>
  <c r="J35"/>
  <c r="J34" s="1"/>
  <c r="J33" s="1"/>
  <c r="J27"/>
  <c r="J25"/>
  <c r="J22"/>
  <c r="J21" s="1"/>
  <c r="L51"/>
  <c r="L41"/>
  <c r="L40"/>
  <c r="L39" s="1"/>
  <c r="L38" s="1"/>
  <c r="L37" s="1"/>
  <c r="L35"/>
  <c r="L34" s="1"/>
  <c r="L33" s="1"/>
  <c r="L27"/>
  <c r="L24" s="1"/>
  <c r="L22"/>
  <c r="L21" s="1"/>
  <c r="K51"/>
  <c r="K41"/>
  <c r="K40"/>
  <c r="K39" s="1"/>
  <c r="K38" s="1"/>
  <c r="K37" s="1"/>
  <c r="K35"/>
  <c r="K34" s="1"/>
  <c r="K33" s="1"/>
  <c r="K27"/>
  <c r="K22"/>
  <c r="K21" s="1"/>
  <c r="K13"/>
  <c r="K12" s="1"/>
  <c r="K11" s="1"/>
  <c r="K10" s="1"/>
  <c r="K9" s="1"/>
  <c r="J83" l="1"/>
  <c r="J82" s="1"/>
  <c r="J81" s="1"/>
  <c r="J80" s="1"/>
  <c r="J24"/>
  <c r="J20" s="1"/>
  <c r="K24"/>
  <c r="K20" s="1"/>
  <c r="L20"/>
  <c r="J48"/>
  <c r="J47" s="1"/>
  <c r="J46" s="1"/>
  <c r="J45" s="1"/>
  <c r="J44" s="1"/>
  <c r="J43" s="1"/>
  <c r="K48"/>
  <c r="K47" s="1"/>
  <c r="K46" s="1"/>
  <c r="K45" s="1"/>
  <c r="K44" s="1"/>
  <c r="K43" s="1"/>
  <c r="L48"/>
  <c r="L47" s="1"/>
  <c r="L46" s="1"/>
  <c r="L45" s="1"/>
  <c r="L44" s="1"/>
  <c r="L43" s="1"/>
  <c r="J12"/>
  <c r="L12"/>
  <c r="L11" s="1"/>
  <c r="L10" s="1"/>
  <c r="L9" s="1"/>
  <c r="K32"/>
  <c r="J32"/>
  <c r="L32"/>
  <c r="J11" l="1"/>
  <c r="J10" s="1"/>
  <c r="J9" s="1"/>
  <c r="K19"/>
  <c r="K18" s="1"/>
  <c r="K8" s="1"/>
  <c r="L19"/>
  <c r="L18" s="1"/>
  <c r="L8" s="1"/>
  <c r="J19"/>
  <c r="J18" s="1"/>
  <c r="J8" l="1"/>
  <c r="J7" s="1"/>
  <c r="K7"/>
  <c r="L7"/>
  <c r="C27" i="14" l="1"/>
  <c r="C26" s="1"/>
  <c r="E27"/>
  <c r="E26" s="1"/>
  <c r="D24"/>
  <c r="D23" s="1"/>
  <c r="D27"/>
  <c r="D26" s="1"/>
  <c r="D22" l="1"/>
  <c r="D10" s="1"/>
  <c r="C22"/>
  <c r="E24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<sst xmlns="http://schemas.openxmlformats.org/spreadsheetml/2006/main" count="1876" uniqueCount="216">
  <si>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</si>
  <si>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</si>
  <si>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</si>
  <si>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</si>
  <si>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</si>
  <si>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</si>
  <si>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</si>
  <si>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</si>
  <si>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</si>
  <si>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</si>
  <si>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</si>
  <si>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</si>
  <si>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</si>
  <si>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</si>
  <si>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</si>
  <si>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</si>
  <si>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</si>
  <si>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</si>
  <si>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</si>
  <si>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</si>
  <si>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</si>
  <si>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</si>
  <si>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</si>
  <si>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</si>
  <si>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</si>
  <si>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</si>
  <si>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</si>
  <si>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</si>
  <si>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</si>
  <si>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</si>
  <si>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</si>
  <si>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</si>
  <si>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</si>
  <si>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</si>
  <si>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</si>
  <si>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</si>
  <si>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</si>
  <si>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</si>
  <si>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</si>
  <si>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</si>
  <si>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</si>
  <si>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</si>
  <si>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</si>
  <si>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</si>
  <si>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</si>
  <si>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</si>
  <si>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</si>
  <si>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</si>
  <si>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</si>
  <si>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</si>
  <si>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</si>
  <si>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</si>
  <si>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</si>
  <si>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</si>
  <si>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</si>
  <si>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</si>
  <si>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</si>
  <si>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</si>
  <si>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</si>
  <si>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</si>
  <si>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</si>
  <si>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</si>
  <si>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</si>
  <si>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</si>
  <si>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</si>
  <si>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</si>
  <si>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</si>
  <si>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</si>
  <si>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</si>
  <si>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</si>
  <si>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</si>
  <si>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</si>
  <si>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</si>
  <si>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</si>
  <si>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</si>
  <si>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</si>
  <si>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</si>
  <si>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</si>
  <si>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</si>
  <si>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</si>
  <si>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</si>
  <si>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</si>
  <si>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</si>
  <si>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</si>
  <si>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</si>
  <si>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</si>
  <si>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</si>
  <si>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</si>
  <si>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</si>
  <si>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</si>
  <si>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</si>
  <si>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</si>
  <si>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</si>
  <si>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</si>
  <si>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</si>
  <si>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</si>
  <si>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</si>
  <si>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</si>
  <si>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</si>
  <si>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</si>
  <si>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</si>
  <si>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</si>
  <si>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</si>
  <si>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</si>
  <si>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</si>
  <si>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</si>
  <si>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</si>
  <si>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</si>
  <si>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</si>
  <si>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</si>
  <si>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</si>
  <si>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</si>
  <si>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</si>
  <si>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</si>
  <si>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</si>
  <si>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</si>
  <si>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</si>
  <si>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</si>
  <si>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</si>
  <si>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</si>
  <si>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</si>
  <si>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</si>
  <si>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</si>
  <si>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</si>
  <si>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</si>
  <si>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</si>
  <si>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</si>
  <si>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</si>
  <si>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</si>
  <si>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</si>
  <si>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</si>
  <si>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</si>
  <si>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</si>
  <si>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</si>
  <si>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</si>
  <si>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</si>
  <si>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</si>
  <si>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</si>
  <si>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</si>
  <si>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</si>
  <si>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</si>
  <si>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</si>
  <si>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</si>
  <si>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</si>
  <si>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</si>
  <si>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</si>
  <si>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</si>
  <si>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</si>
  <si>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</si>
  <si>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</si>
  <si>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</si>
  <si>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</si>
  <si>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</si>
  <si>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</si>
  <si>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</si>
  <si>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</si>
  <si>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</si>
  <si>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</si>
  <si>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</si>
  <si>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</si>
  <si>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</si>
  <si>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</si>
  <si>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</si>
  <si>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</si>
  <si>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</si>
  <si>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</si>
  <si>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</si>
  <si>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</si>
  <si>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</si>
  <si>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</si>
  <si>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</si>
  <si>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</si>
  <si>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Пушкинского сельского поселения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</si>
  <si>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</si>
  <si>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</si>
  <si>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</si>
  <si>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</si>
  <si>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</si>
  <si>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</si>
  <si>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</si>
  <si>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</si>
  <si>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</si>
  <si>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</si>
  <si>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</si>
  <si>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</si>
  <si>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</si>
  <si>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</si>
  <si>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</si>
  <si>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"Благоустройство территории "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</si>
  <si>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</si>
  <si>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2 02 20000 00 0000 150</t>
  </si>
  <si>
    <t>2 02 29999 00 0000 150</t>
  </si>
  <si>
    <t>Прочие субсидии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</si>
  <si>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</si>
  <si>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</si>
  <si>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</si>
  <si>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к 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2023 год и на  плановый период 2024 и 2025 годов"</t>
  </si>
  <si>
    <t>Резервный фонд администрации Пушкинского сельского поселения Ромодановского муниципального района Республики Мордовия</t>
  </si>
  <si>
    <t>Условно утвержденные расходы</t>
  </si>
  <si>
    <t>Резервный фонд администрации Пушкинского сельского поселени Ромодановского муниципального района Республики Мордовия</t>
  </si>
  <si>
    <t>Осуществление  государственных полномочий Российской Федерации по первичному воинскому учету на территориях, где отсутствуют военные комиссариаты</t>
  </si>
  <si>
    <t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</si>
  <si>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 xml:space="preserve">Приложение 1
к 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2023 год и на плановый период 2024 и 2025 годов»
</t>
  </si>
  <si>
    <t>2 02 25576 10 0000 150</t>
  </si>
  <si>
    <t>Субсидия на реализацию мероприятий по благоустройству сельских территорий</t>
  </si>
  <si>
    <t>22</t>
  </si>
  <si>
    <t>L5764</t>
  </si>
  <si>
    <t>Муниципальная программа Пушкинского сельского поселения Ромодановского муниципального района Республики Мордовтя "Комплексное развитие сельских территорий"на 2020-2025гг.</t>
  </si>
  <si>
    <t>Подпрограмма "Создание и развитие инфраструктуры на сельских территориях"</t>
  </si>
  <si>
    <t>Основное мероприятие Благоустройство сельских территорий</t>
  </si>
  <si>
    <t>Субсидии на реализацию мероприятий по благоустройству сельских территорий</t>
  </si>
  <si>
    <t>44105</t>
  </si>
  <si>
    <t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
</t>
  </si>
  <si>
    <t>Приложение 2 
к 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</si>
  <si>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3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2023 год и на плановый период 2024 и 2025 годов»</t>
  </si>
  <si>
    <t>Приложение 4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2023 год и на плановый период 2024 и 2025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</si>
</sst>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6">
    <xf numFmtId="164" fontId="0" fillId="0" borderId="0">
      <alignment vertical="top" wrapText="1"/>
    </xf>
    <xf numFmtId="0" fontId="18" fillId="0" borderId="0"/>
    <xf numFmtId="0" fontId="16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7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8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0" fontId="12" fillId="0" borderId="1" xfId="0" applyNumberFormat="1" applyFont="1" applyFill="1" applyBorder="1" applyAlignment="1">
      <alignment horizontal="center" wrapText="1"/>
    </xf>
    <xf numFmtId="168" fontId="22" fillId="2" borderId="5" xfId="0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 applyBorder="1"/>
    <xf numFmtId="0" fontId="19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167" fontId="45" fillId="0" borderId="8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167" fontId="45" fillId="0" borderId="5" xfId="194" applyNumberFormat="1" applyFont="1" applyFill="1" applyBorder="1" applyAlignment="1">
      <alignment horizontal="center"/>
    </xf>
    <xf numFmtId="49" fontId="43" fillId="0" borderId="5" xfId="194" applyNumberFormat="1" applyFont="1" applyFill="1" applyBorder="1" applyAlignment="1">
      <alignment horizontal="left" wrapText="1"/>
    </xf>
    <xf numFmtId="49" fontId="43" fillId="0" borderId="56" xfId="194" applyNumberFormat="1" applyFont="1" applyFill="1" applyBorder="1" applyAlignment="1">
      <alignment horizontal="center" vertical="center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Fill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167" fontId="45" fillId="0" borderId="56" xfId="194" applyNumberFormat="1" applyFont="1" applyFill="1" applyBorder="1" applyAlignment="1">
      <alignment horizontal="center"/>
    </xf>
    <xf numFmtId="49" fontId="43" fillId="0" borderId="57" xfId="194" applyNumberFormat="1" applyFont="1" applyFill="1" applyBorder="1" applyAlignment="1">
      <alignment horizontal="left" wrapText="1"/>
    </xf>
    <xf numFmtId="49" fontId="43" fillId="0" borderId="57" xfId="194" applyNumberFormat="1" applyFont="1" applyFill="1" applyBorder="1" applyAlignment="1">
      <alignment horizontal="center" vertical="center"/>
    </xf>
    <xf numFmtId="49" fontId="43" fillId="0" borderId="56" xfId="194" applyNumberFormat="1" applyFont="1" applyFill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 applyAlignment="1"/>
    <xf numFmtId="0" fontId="22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2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7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7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0" applyFont="1" applyFill="1" applyBorder="1" applyAlignment="1">
      <alignment horizontal="left" vertical="top" wrapText="1"/>
    </xf>
    <xf numFmtId="49" fontId="14" fillId="0" borderId="5" xfId="298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1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8" applyNumberFormat="1" applyFont="1" applyFill="1" applyBorder="1" applyAlignment="1">
      <alignment horizontal="left" wrapText="1"/>
    </xf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NumberFormat="1" applyFont="1" applyFill="1" applyBorder="1" applyProtection="1">
      <alignment horizontal="center"/>
    </xf>
    <xf numFmtId="0" fontId="29" fillId="7" borderId="16" xfId="303" applyNumberFormat="1" applyFont="1" applyFill="1" applyAlignment="1" applyProtection="1">
      <alignment wrapText="1"/>
    </xf>
    <xf numFmtId="49" fontId="29" fillId="0" borderId="1" xfId="304" applyNumberFormat="1" applyFont="1" applyBorder="1" applyProtection="1">
      <alignment horizontal="center"/>
    </xf>
    <xf numFmtId="0" fontId="29" fillId="0" borderId="16" xfId="303" applyNumberFormat="1" applyFont="1" applyAlignment="1" applyProtection="1">
      <alignment wrapText="1"/>
    </xf>
    <xf numFmtId="49" fontId="29" fillId="6" borderId="1" xfId="304" applyNumberFormat="1" applyFont="1" applyFill="1" applyBorder="1" applyProtection="1">
      <alignment horizontal="center"/>
    </xf>
    <xf numFmtId="0" fontId="29" fillId="6" borderId="16" xfId="303" applyNumberFormat="1" applyFont="1" applyFill="1" applyAlignment="1" applyProtection="1">
      <alignment wrapText="1"/>
    </xf>
    <xf numFmtId="49" fontId="29" fillId="8" borderId="1" xfId="304" applyNumberFormat="1" applyFont="1" applyFill="1" applyBorder="1" applyProtection="1">
      <alignment horizontal="center"/>
    </xf>
    <xf numFmtId="0" fontId="29" fillId="8" borderId="16" xfId="303" applyNumberFormat="1" applyFont="1" applyFill="1" applyAlignment="1" applyProtection="1">
      <alignment wrapText="1"/>
    </xf>
    <xf numFmtId="49" fontId="6" fillId="0" borderId="5" xfId="297" applyNumberFormat="1" applyFont="1" applyFill="1" applyBorder="1"/>
    <xf numFmtId="49" fontId="6" fillId="0" borderId="5" xfId="301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5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3" fillId="0" borderId="5" xfId="5" applyNumberFormat="1" applyFont="1" applyFill="1" applyBorder="1" applyAlignment="1">
      <alignment horizontal="left"/>
    </xf>
    <xf numFmtId="49" fontId="68" fillId="0" borderId="5" xfId="5" applyNumberFormat="1" applyFont="1" applyFill="1" applyBorder="1" applyAlignment="1">
      <alignment horizontal="left"/>
    </xf>
    <xf numFmtId="0" fontId="69" fillId="2" borderId="5" xfId="5" applyFont="1" applyFill="1" applyBorder="1" applyAlignment="1">
      <alignment horizontal="left" vertical="top" wrapText="1"/>
    </xf>
    <xf numFmtId="49" fontId="4" fillId="0" borderId="5" xfId="297" applyNumberFormat="1" applyFont="1" applyFill="1" applyBorder="1"/>
    <xf numFmtId="164" fontId="29" fillId="0" borderId="5" xfId="0" applyNumberFormat="1" applyFont="1" applyFill="1" applyBorder="1" applyAlignment="1">
      <alignment vertical="top" wrapText="1"/>
    </xf>
    <xf numFmtId="49" fontId="3" fillId="0" borderId="5" xfId="297" applyNumberFormat="1" applyFont="1" applyFill="1" applyBorder="1"/>
    <xf numFmtId="165" fontId="20" fillId="0" borderId="5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168" fontId="25" fillId="2" borderId="5" xfId="3" applyNumberFormat="1" applyFont="1" applyFill="1" applyBorder="1" applyAlignment="1">
      <alignment vertical="center" wrapText="1"/>
    </xf>
    <xf numFmtId="168" fontId="22" fillId="2" borderId="5" xfId="3" applyNumberFormat="1" applyFont="1" applyFill="1" applyBorder="1" applyAlignment="1">
      <alignment vertical="center" wrapText="1"/>
    </xf>
    <xf numFmtId="168" fontId="22" fillId="2" borderId="5" xfId="0" applyNumberFormat="1" applyFont="1" applyFill="1" applyBorder="1" applyAlignment="1"/>
    <xf numFmtId="0" fontId="12" fillId="0" borderId="0" xfId="0" applyNumberFormat="1" applyFont="1" applyFill="1" applyBorder="1" applyAlignment="1">
      <alignment horizontal="center" wrapText="1"/>
    </xf>
    <xf numFmtId="165" fontId="12" fillId="0" borderId="72" xfId="0" applyNumberFormat="1" applyFont="1" applyFill="1" applyBorder="1" applyAlignment="1">
      <alignment horizontal="center" wrapText="1"/>
    </xf>
    <xf numFmtId="0" fontId="17" fillId="6" borderId="73" xfId="1" applyFont="1" applyFill="1" applyBorder="1" applyAlignment="1">
      <alignment horizontal="center" vertical="top"/>
    </xf>
    <xf numFmtId="0" fontId="29" fillId="6" borderId="16" xfId="125" applyNumberFormat="1" applyFont="1" applyFill="1" applyBorder="1" applyAlignment="1" applyProtection="1">
      <alignment wrapText="1"/>
    </xf>
    <xf numFmtId="0" fontId="29" fillId="0" borderId="16" xfId="125" applyNumberFormat="1" applyFont="1" applyFill="1" applyBorder="1" applyAlignment="1" applyProtection="1">
      <alignment wrapText="1"/>
    </xf>
    <xf numFmtId="164" fontId="29" fillId="0" borderId="0" xfId="0" applyNumberFormat="1" applyFont="1" applyFill="1" applyAlignment="1">
      <alignment vertical="top" wrapText="1"/>
    </xf>
    <xf numFmtId="49" fontId="2" fillId="0" borderId="5" xfId="297" applyNumberFormat="1" applyFont="1" applyFill="1" applyBorder="1"/>
    <xf numFmtId="0" fontId="17" fillId="0" borderId="4" xfId="1" applyFont="1" applyFill="1" applyBorder="1" applyAlignment="1">
      <alignment horizontal="center" vertical="top"/>
    </xf>
    <xf numFmtId="0" fontId="17" fillId="0" borderId="5" xfId="0" applyNumberFormat="1" applyFont="1" applyFill="1" applyBorder="1" applyAlignment="1">
      <alignment horizontal="left" vertical="top" wrapText="1"/>
    </xf>
    <xf numFmtId="49" fontId="1" fillId="0" borderId="5" xfId="297" applyNumberFormat="1" applyFont="1" applyFill="1" applyBorder="1"/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left" vertical="top" wrapText="1"/>
    </xf>
    <xf numFmtId="165" fontId="19" fillId="0" borderId="0" xfId="0" applyNumberFormat="1" applyFont="1" applyFill="1" applyBorder="1" applyAlignment="1">
      <alignment horizontal="left" vertical="top"/>
    </xf>
    <xf numFmtId="0" fontId="1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view="pageBreakPreview" zoomScaleSheetLayoutView="100" workbookViewId="0">
      <selection activeCell="H15" sqref="H1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70" t="s">
        <v>202</v>
      </c>
      <c r="D1" s="171"/>
      <c r="E1" s="171"/>
    </row>
    <row r="2" spans="1:8" ht="15">
      <c r="B2" s="6"/>
      <c r="C2" s="171"/>
      <c r="D2" s="171"/>
      <c r="E2" s="171"/>
    </row>
    <row r="3" spans="1:8" ht="15">
      <c r="B3" s="6"/>
      <c r="C3" s="171"/>
      <c r="D3" s="171"/>
      <c r="E3" s="171"/>
    </row>
    <row r="4" spans="1:8" ht="33.75" customHeight="1">
      <c r="B4" s="6"/>
      <c r="C4" s="171"/>
      <c r="D4" s="171"/>
      <c r="E4" s="171"/>
    </row>
    <row r="5" spans="1:8" ht="24.75" customHeight="1">
      <c r="C5" s="171"/>
      <c r="D5" s="171"/>
      <c r="E5" s="171"/>
    </row>
    <row r="6" spans="1:8" ht="63" customHeight="1">
      <c r="A6" s="167" t="s">
        <v>167</v>
      </c>
      <c r="B6" s="167"/>
      <c r="C6" s="167"/>
      <c r="D6" s="167"/>
      <c r="E6" s="167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68" t="s">
        <v>23</v>
      </c>
      <c r="B8" s="168" t="s">
        <v>2</v>
      </c>
      <c r="C8" s="169" t="s">
        <v>7</v>
      </c>
      <c r="D8" s="169"/>
      <c r="E8" s="169"/>
      <c r="F8" s="14"/>
      <c r="G8" s="15"/>
    </row>
    <row r="9" spans="1:8" s="16" customFormat="1" ht="16.5" customHeight="1">
      <c r="A9" s="168"/>
      <c r="B9" s="168"/>
      <c r="C9" s="152" t="s">
        <v>26</v>
      </c>
      <c r="D9" s="152" t="s">
        <v>27</v>
      </c>
      <c r="E9" s="152" t="s">
        <v>168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1" t="s">
        <v>28</v>
      </c>
      <c r="B11" s="124" t="s">
        <v>29</v>
      </c>
      <c r="C11" s="154">
        <f>C12</f>
        <v>9133</v>
      </c>
      <c r="D11" s="154">
        <f>D13+D22+D27</f>
        <v>784.7</v>
      </c>
      <c r="E11" s="154">
        <f>E13+E22+E27</f>
        <v>838.3</v>
      </c>
      <c r="F11" s="19"/>
      <c r="G11" s="20"/>
    </row>
    <row r="12" spans="1:8" s="21" customFormat="1" ht="30">
      <c r="A12" s="122" t="s">
        <v>30</v>
      </c>
      <c r="B12" s="125" t="s">
        <v>31</v>
      </c>
      <c r="C12" s="155">
        <f>C13+C18+C22+C27</f>
        <v>9133</v>
      </c>
      <c r="D12" s="155">
        <f>D11</f>
        <v>784.7</v>
      </c>
      <c r="E12" s="155">
        <f>E11</f>
        <v>838.3</v>
      </c>
      <c r="F12" s="19"/>
      <c r="G12" s="20"/>
    </row>
    <row r="13" spans="1:8" s="21" customFormat="1" ht="28.5">
      <c r="A13" s="123" t="s">
        <v>125</v>
      </c>
      <c r="B13" s="126" t="s">
        <v>138</v>
      </c>
      <c r="C13" s="155">
        <f>C14+C16</f>
        <v>586</v>
      </c>
      <c r="D13" s="155">
        <f t="shared" ref="D13:E13" si="0">D14+D16</f>
        <v>510.2</v>
      </c>
      <c r="E13" s="155">
        <f t="shared" si="0"/>
        <v>559.5</v>
      </c>
      <c r="F13" s="19"/>
      <c r="G13" s="20"/>
    </row>
    <row r="14" spans="1:8" s="21" customFormat="1" ht="15.75">
      <c r="A14" s="127" t="s">
        <v>126</v>
      </c>
      <c r="B14" s="128" t="s">
        <v>139</v>
      </c>
      <c r="C14" s="156">
        <f>C15</f>
        <v>517.5</v>
      </c>
      <c r="D14" s="156">
        <f>D15</f>
        <v>510.2</v>
      </c>
      <c r="E14" s="156">
        <f>E15</f>
        <v>559.5</v>
      </c>
      <c r="F14" s="19"/>
      <c r="G14" s="20"/>
    </row>
    <row r="15" spans="1:8" s="21" customFormat="1" ht="45">
      <c r="A15" s="129" t="s">
        <v>155</v>
      </c>
      <c r="B15" s="130" t="s">
        <v>154</v>
      </c>
      <c r="C15" s="156">
        <v>517.5</v>
      </c>
      <c r="D15" s="156">
        <v>510.2</v>
      </c>
      <c r="E15" s="156">
        <v>559.5</v>
      </c>
      <c r="F15" s="19"/>
      <c r="G15" s="20"/>
    </row>
    <row r="16" spans="1:8" s="21" customFormat="1" ht="30">
      <c r="A16" s="127" t="s">
        <v>127</v>
      </c>
      <c r="B16" s="128" t="s">
        <v>140</v>
      </c>
      <c r="C16" s="23">
        <f>C17</f>
        <v>68.5</v>
      </c>
      <c r="D16" s="23">
        <f>D17</f>
        <v>0</v>
      </c>
      <c r="E16" s="23">
        <f>E17</f>
        <v>0</v>
      </c>
      <c r="F16" s="19"/>
      <c r="G16" s="20"/>
    </row>
    <row r="17" spans="1:7" s="21" customFormat="1" ht="30">
      <c r="A17" s="129" t="s">
        <v>128</v>
      </c>
      <c r="B17" s="130" t="s">
        <v>141</v>
      </c>
      <c r="C17" s="23">
        <v>68.5</v>
      </c>
      <c r="D17" s="23"/>
      <c r="E17" s="23"/>
      <c r="F17" s="19"/>
      <c r="G17" s="20"/>
    </row>
    <row r="18" spans="1:7" s="21" customFormat="1" ht="30">
      <c r="A18" s="159" t="s">
        <v>190</v>
      </c>
      <c r="B18" s="160" t="s">
        <v>142</v>
      </c>
      <c r="C18" s="23">
        <f>C20+C19</f>
        <v>5765.9</v>
      </c>
      <c r="D18" s="23"/>
      <c r="E18" s="23"/>
      <c r="F18" s="19"/>
      <c r="G18" s="20"/>
    </row>
    <row r="19" spans="1:7" s="21" customFormat="1" ht="30">
      <c r="A19" s="164" t="s">
        <v>203</v>
      </c>
      <c r="B19" s="161" t="s">
        <v>204</v>
      </c>
      <c r="C19" s="23">
        <v>5645.9</v>
      </c>
      <c r="D19" s="23"/>
      <c r="E19" s="23"/>
      <c r="F19" s="19"/>
      <c r="G19" s="20"/>
    </row>
    <row r="20" spans="1:7" s="21" customFormat="1" ht="15.75">
      <c r="A20" s="129" t="s">
        <v>191</v>
      </c>
      <c r="B20" s="161" t="s">
        <v>192</v>
      </c>
      <c r="C20" s="23">
        <f>C21</f>
        <v>120</v>
      </c>
      <c r="D20" s="23"/>
      <c r="E20" s="23"/>
      <c r="F20" s="19"/>
      <c r="G20" s="20"/>
    </row>
    <row r="21" spans="1:7" s="21" customFormat="1" ht="15.75">
      <c r="A21" s="129" t="s">
        <v>129</v>
      </c>
      <c r="B21" s="161" t="s">
        <v>193</v>
      </c>
      <c r="C21" s="23">
        <v>120</v>
      </c>
      <c r="D21" s="23"/>
      <c r="E21" s="23"/>
      <c r="F21" s="19"/>
      <c r="G21" s="20"/>
    </row>
    <row r="22" spans="1:7" s="21" customFormat="1" ht="30">
      <c r="A22" s="131" t="s">
        <v>130</v>
      </c>
      <c r="B22" s="132" t="s">
        <v>143</v>
      </c>
      <c r="C22" s="23">
        <f>C23+C25</f>
        <v>109.6</v>
      </c>
      <c r="D22" s="23">
        <f t="shared" ref="D22:E22" si="1">D23+D25</f>
        <v>114.7</v>
      </c>
      <c r="E22" s="23">
        <f t="shared" si="1"/>
        <v>119</v>
      </c>
      <c r="F22" s="19"/>
      <c r="G22" s="20"/>
    </row>
    <row r="23" spans="1:7" s="21" customFormat="1" ht="45">
      <c r="A23" s="127" t="s">
        <v>131</v>
      </c>
      <c r="B23" s="128" t="s">
        <v>144</v>
      </c>
      <c r="C23" s="23">
        <f>C24</f>
        <v>0.3</v>
      </c>
      <c r="D23" s="23">
        <f>D24</f>
        <v>0.3</v>
      </c>
      <c r="E23" s="23">
        <f>E24</f>
        <v>0.3</v>
      </c>
      <c r="F23" s="19"/>
      <c r="G23" s="20"/>
    </row>
    <row r="24" spans="1:7" s="21" customFormat="1" ht="45">
      <c r="A24" s="129" t="s">
        <v>132</v>
      </c>
      <c r="B24" s="130" t="s">
        <v>145</v>
      </c>
      <c r="C24" s="23">
        <v>0.3</v>
      </c>
      <c r="D24" s="23">
        <v>0.3</v>
      </c>
      <c r="E24" s="23">
        <v>0.3</v>
      </c>
      <c r="F24" s="19"/>
      <c r="G24" s="20"/>
    </row>
    <row r="25" spans="1:7" s="21" customFormat="1" ht="45">
      <c r="A25" s="127" t="s">
        <v>133</v>
      </c>
      <c r="B25" s="128" t="s">
        <v>165</v>
      </c>
      <c r="C25" s="23">
        <f>C26</f>
        <v>109.3</v>
      </c>
      <c r="D25" s="23">
        <f>D26</f>
        <v>114.4</v>
      </c>
      <c r="E25" s="23">
        <f>E26</f>
        <v>118.7</v>
      </c>
      <c r="F25" s="19"/>
      <c r="G25" s="20"/>
    </row>
    <row r="26" spans="1:7" s="21" customFormat="1" ht="60">
      <c r="A26" s="129" t="s">
        <v>134</v>
      </c>
      <c r="B26" s="130" t="s">
        <v>166</v>
      </c>
      <c r="C26" s="23">
        <v>109.3</v>
      </c>
      <c r="D26" s="23">
        <v>114.4</v>
      </c>
      <c r="E26" s="23">
        <v>118.7</v>
      </c>
      <c r="F26" s="19"/>
      <c r="G26" s="20"/>
    </row>
    <row r="27" spans="1:7" s="21" customFormat="1" ht="15.75">
      <c r="A27" s="133" t="s">
        <v>135</v>
      </c>
      <c r="B27" s="134" t="s">
        <v>33</v>
      </c>
      <c r="C27" s="23">
        <f>C28</f>
        <v>2671.5</v>
      </c>
      <c r="D27" s="23">
        <f>D28</f>
        <v>159.80000000000001</v>
      </c>
      <c r="E27" s="23">
        <f>E28</f>
        <v>159.80000000000001</v>
      </c>
      <c r="F27" s="19"/>
      <c r="G27" s="20"/>
    </row>
    <row r="28" spans="1:7" s="21" customFormat="1" ht="63" customHeight="1">
      <c r="A28" s="127" t="s">
        <v>136</v>
      </c>
      <c r="B28" s="128" t="s">
        <v>158</v>
      </c>
      <c r="C28" s="23">
        <f>C29</f>
        <v>2671.5</v>
      </c>
      <c r="D28" s="23">
        <f t="shared" ref="D28:E28" si="2">D29</f>
        <v>159.80000000000001</v>
      </c>
      <c r="E28" s="23">
        <f t="shared" si="2"/>
        <v>159.80000000000001</v>
      </c>
      <c r="F28" s="19"/>
      <c r="G28" s="20"/>
    </row>
    <row r="29" spans="1:7" s="21" customFormat="1" ht="75">
      <c r="A29" s="129" t="s">
        <v>137</v>
      </c>
      <c r="B29" s="130" t="s">
        <v>159</v>
      </c>
      <c r="C29" s="23">
        <v>2671.5</v>
      </c>
      <c r="D29" s="23">
        <v>159.80000000000001</v>
      </c>
      <c r="E29" s="23">
        <v>159.80000000000001</v>
      </c>
      <c r="F29" s="19"/>
      <c r="G29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2"/>
  <sheetViews>
    <sheetView view="pageBreakPreview" topLeftCell="A73" zoomScaleSheetLayoutView="100" workbookViewId="0">
      <selection activeCell="Q6" sqref="Q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213</v>
      </c>
      <c r="J1" s="173"/>
      <c r="K1" s="173"/>
      <c r="L1" s="173"/>
    </row>
    <row r="2" spans="1:12" ht="66" customHeight="1">
      <c r="A2" s="174" t="s">
        <v>169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899999999999999" customHeight="1">
      <c r="A4" s="176" t="s">
        <v>2</v>
      </c>
      <c r="B4" s="176" t="s">
        <v>21</v>
      </c>
      <c r="C4" s="176" t="s">
        <v>3</v>
      </c>
      <c r="D4" s="176" t="s">
        <v>4</v>
      </c>
      <c r="E4" s="176" t="s">
        <v>5</v>
      </c>
      <c r="F4" s="176"/>
      <c r="G4" s="176"/>
      <c r="H4" s="176"/>
      <c r="I4" s="176" t="s">
        <v>6</v>
      </c>
      <c r="J4" s="176" t="s">
        <v>7</v>
      </c>
      <c r="K4" s="176"/>
      <c r="L4" s="176"/>
    </row>
    <row r="5" spans="1:12" ht="16.350000000000001" customHeight="1">
      <c r="A5" s="176" t="s">
        <v>0</v>
      </c>
      <c r="B5" s="176" t="s">
        <v>0</v>
      </c>
      <c r="C5" s="176" t="s">
        <v>0</v>
      </c>
      <c r="D5" s="176" t="s">
        <v>0</v>
      </c>
      <c r="E5" s="176" t="s">
        <v>0</v>
      </c>
      <c r="F5" s="176"/>
      <c r="G5" s="176"/>
      <c r="H5" s="176"/>
      <c r="I5" s="176" t="s">
        <v>0</v>
      </c>
      <c r="J5" s="153" t="s">
        <v>26</v>
      </c>
      <c r="K5" s="153" t="s">
        <v>27</v>
      </c>
      <c r="L5" s="153" t="s">
        <v>168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6" t="s">
        <v>160</v>
      </c>
      <c r="B7" s="27" t="s">
        <v>148</v>
      </c>
      <c r="C7" s="27"/>
      <c r="D7" s="27"/>
      <c r="E7" s="5"/>
      <c r="F7" s="5"/>
      <c r="G7" s="5"/>
      <c r="H7" s="5"/>
      <c r="I7" s="35"/>
      <c r="J7" s="36">
        <f>J8+J43+J53+J60+J80</f>
        <v>9692.2999999999993</v>
      </c>
      <c r="K7" s="36">
        <f>K8+K43+K53+K60+K80+K87</f>
        <v>1271.0999999999999</v>
      </c>
      <c r="L7" s="36">
        <f>L8+L43+L53+L60+L80+L87</f>
        <v>1329</v>
      </c>
    </row>
    <row r="8" spans="1:12" ht="28.5">
      <c r="A8" s="26" t="s">
        <v>34</v>
      </c>
      <c r="B8" s="28" t="s">
        <v>148</v>
      </c>
      <c r="C8" s="146" t="s">
        <v>35</v>
      </c>
      <c r="D8" s="28"/>
      <c r="E8" s="41"/>
      <c r="F8" s="41"/>
      <c r="G8" s="41"/>
      <c r="H8" s="41"/>
      <c r="I8" s="37"/>
      <c r="J8" s="38">
        <f>J9+J18+J37</f>
        <v>973.39999999999986</v>
      </c>
      <c r="K8" s="38">
        <f>K9+K18+K37</f>
        <v>812.3</v>
      </c>
      <c r="L8" s="38">
        <f>L9+L18+L37</f>
        <v>831</v>
      </c>
    </row>
    <row r="9" spans="1:12" ht="60">
      <c r="A9" s="29" t="s">
        <v>36</v>
      </c>
      <c r="B9" s="28" t="s">
        <v>148</v>
      </c>
      <c r="C9" s="115" t="s">
        <v>35</v>
      </c>
      <c r="D9" s="115" t="s">
        <v>37</v>
      </c>
      <c r="E9" s="41"/>
      <c r="F9" s="41"/>
      <c r="G9" s="41"/>
      <c r="H9" s="41"/>
      <c r="I9" s="28"/>
      <c r="J9" s="46">
        <f>J10</f>
        <v>320.3</v>
      </c>
      <c r="K9" s="38">
        <f>K10</f>
        <v>302.39999999999998</v>
      </c>
      <c r="L9" s="38">
        <f>L10</f>
        <v>280.5</v>
      </c>
    </row>
    <row r="10" spans="1:12" ht="76.5" customHeight="1">
      <c r="A10" s="29" t="s">
        <v>181</v>
      </c>
      <c r="B10" s="28" t="s">
        <v>148</v>
      </c>
      <c r="C10" s="28" t="s">
        <v>35</v>
      </c>
      <c r="D10" s="28" t="s">
        <v>37</v>
      </c>
      <c r="E10" s="40">
        <v>65</v>
      </c>
      <c r="F10" s="40"/>
      <c r="G10" s="40"/>
      <c r="H10" s="40"/>
      <c r="I10" s="28"/>
      <c r="J10" s="38">
        <f t="shared" ref="J10:J12" si="0">J11</f>
        <v>320.3</v>
      </c>
      <c r="K10" s="38">
        <f t="shared" ref="K10:L12" si="1">K11</f>
        <v>302.39999999999998</v>
      </c>
      <c r="L10" s="38">
        <f t="shared" si="1"/>
        <v>280.5</v>
      </c>
    </row>
    <row r="11" spans="1:12" ht="15">
      <c r="A11" s="29" t="s">
        <v>38</v>
      </c>
      <c r="B11" s="28" t="s">
        <v>148</v>
      </c>
      <c r="C11" s="28" t="s">
        <v>35</v>
      </c>
      <c r="D11" s="28" t="s">
        <v>37</v>
      </c>
      <c r="E11" s="40">
        <v>65</v>
      </c>
      <c r="F11" s="40">
        <v>1</v>
      </c>
      <c r="G11" s="40"/>
      <c r="H11" s="40"/>
      <c r="I11" s="28"/>
      <c r="J11" s="38">
        <f>J12+J15</f>
        <v>320.3</v>
      </c>
      <c r="K11" s="38">
        <f t="shared" si="1"/>
        <v>302.39999999999998</v>
      </c>
      <c r="L11" s="38">
        <f t="shared" si="1"/>
        <v>280.5</v>
      </c>
    </row>
    <row r="12" spans="1:12" ht="30.75" customHeight="1">
      <c r="A12" s="29" t="s">
        <v>39</v>
      </c>
      <c r="B12" s="28" t="s">
        <v>148</v>
      </c>
      <c r="C12" s="28" t="s">
        <v>35</v>
      </c>
      <c r="D12" s="28" t="s">
        <v>37</v>
      </c>
      <c r="E12" s="40">
        <v>65</v>
      </c>
      <c r="F12" s="40">
        <v>1</v>
      </c>
      <c r="G12" s="40" t="s">
        <v>63</v>
      </c>
      <c r="H12" s="40" t="s">
        <v>74</v>
      </c>
      <c r="I12" s="28"/>
      <c r="J12" s="38">
        <f t="shared" si="0"/>
        <v>260.3</v>
      </c>
      <c r="K12" s="38">
        <f t="shared" si="1"/>
        <v>302.39999999999998</v>
      </c>
      <c r="L12" s="38">
        <f t="shared" si="1"/>
        <v>280.5</v>
      </c>
    </row>
    <row r="13" spans="1:12" ht="120">
      <c r="A13" s="29" t="s">
        <v>40</v>
      </c>
      <c r="B13" s="28" t="s">
        <v>148</v>
      </c>
      <c r="C13" s="28" t="s">
        <v>35</v>
      </c>
      <c r="D13" s="28" t="s">
        <v>37</v>
      </c>
      <c r="E13" s="40">
        <v>65</v>
      </c>
      <c r="F13" s="40">
        <v>1</v>
      </c>
      <c r="G13" s="40" t="s">
        <v>63</v>
      </c>
      <c r="H13" s="40" t="s">
        <v>74</v>
      </c>
      <c r="I13" s="28" t="s">
        <v>65</v>
      </c>
      <c r="J13" s="38">
        <f>J14</f>
        <v>260.3</v>
      </c>
      <c r="K13" s="38">
        <f>K14</f>
        <v>302.39999999999998</v>
      </c>
      <c r="L13" s="38">
        <f>L14</f>
        <v>280.5</v>
      </c>
    </row>
    <row r="14" spans="1:12" ht="45">
      <c r="A14" s="29" t="s">
        <v>41</v>
      </c>
      <c r="B14" s="28" t="s">
        <v>148</v>
      </c>
      <c r="C14" s="28" t="s">
        <v>35</v>
      </c>
      <c r="D14" s="28" t="s">
        <v>37</v>
      </c>
      <c r="E14" s="40">
        <v>65</v>
      </c>
      <c r="F14" s="40">
        <v>1</v>
      </c>
      <c r="G14" s="40" t="s">
        <v>63</v>
      </c>
      <c r="H14" s="40" t="s">
        <v>74</v>
      </c>
      <c r="I14" s="28" t="s">
        <v>66</v>
      </c>
      <c r="J14" s="38">
        <v>260.3</v>
      </c>
      <c r="K14" s="38">
        <v>302.39999999999998</v>
      </c>
      <c r="L14" s="38">
        <v>280.5</v>
      </c>
    </row>
    <row r="15" spans="1:12" ht="94.5" customHeight="1">
      <c r="A15" s="162" t="s">
        <v>195</v>
      </c>
      <c r="B15" s="28" t="s">
        <v>148</v>
      </c>
      <c r="C15" s="28" t="s">
        <v>35</v>
      </c>
      <c r="D15" s="28" t="s">
        <v>37</v>
      </c>
      <c r="E15" s="40" t="s">
        <v>152</v>
      </c>
      <c r="F15" s="40" t="s">
        <v>8</v>
      </c>
      <c r="G15" s="40" t="s">
        <v>63</v>
      </c>
      <c r="H15" s="40" t="s">
        <v>194</v>
      </c>
      <c r="I15" s="28"/>
      <c r="J15" s="38">
        <f>J16</f>
        <v>60</v>
      </c>
      <c r="K15" s="38"/>
      <c r="L15" s="38"/>
    </row>
    <row r="16" spans="1:12" ht="119.25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148</v>
      </c>
      <c r="C16" s="28" t="s">
        <v>35</v>
      </c>
      <c r="D16" s="28" t="s">
        <v>37</v>
      </c>
      <c r="E16" s="40" t="s">
        <v>152</v>
      </c>
      <c r="F16" s="40" t="s">
        <v>8</v>
      </c>
      <c r="G16" s="40" t="s">
        <v>63</v>
      </c>
      <c r="H16" s="40" t="s">
        <v>194</v>
      </c>
      <c r="I16" s="28" t="s">
        <v>65</v>
      </c>
      <c r="J16" s="38">
        <f>J17</f>
        <v>60</v>
      </c>
      <c r="K16" s="38"/>
      <c r="L16" s="38"/>
    </row>
    <row r="17" spans="1:12" ht="46.5" customHeight="1">
      <c r="A17" s="29" t="str">
        <f>A14</f>
        <v>Расходы на выплаты персоналу государственных (муниципальных) органов</v>
      </c>
      <c r="B17" s="28" t="s">
        <v>148</v>
      </c>
      <c r="C17" s="28" t="s">
        <v>35</v>
      </c>
      <c r="D17" s="28" t="s">
        <v>37</v>
      </c>
      <c r="E17" s="40" t="s">
        <v>152</v>
      </c>
      <c r="F17" s="40" t="s">
        <v>8</v>
      </c>
      <c r="G17" s="40" t="s">
        <v>63</v>
      </c>
      <c r="H17" s="40" t="s">
        <v>194</v>
      </c>
      <c r="I17" s="28" t="s">
        <v>66</v>
      </c>
      <c r="J17" s="38">
        <v>60</v>
      </c>
      <c r="K17" s="38"/>
      <c r="L17" s="38"/>
    </row>
    <row r="18" spans="1:12" ht="89.25" customHeight="1">
      <c r="A18" s="29" t="s">
        <v>42</v>
      </c>
      <c r="B18" s="28" t="s">
        <v>148</v>
      </c>
      <c r="C18" s="115" t="s">
        <v>35</v>
      </c>
      <c r="D18" s="115" t="s">
        <v>43</v>
      </c>
      <c r="E18" s="40"/>
      <c r="F18" s="40"/>
      <c r="G18" s="40"/>
      <c r="H18" s="40"/>
      <c r="I18" s="37"/>
      <c r="J18" s="46">
        <f>J19+J32</f>
        <v>648.09999999999991</v>
      </c>
      <c r="K18" s="46">
        <f>K19+K32</f>
        <v>504.90000000000003</v>
      </c>
      <c r="L18" s="46">
        <f>L19+L32</f>
        <v>545.5</v>
      </c>
    </row>
    <row r="19" spans="1:12" ht="73.5" customHeight="1">
      <c r="A19" s="2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28" t="s">
        <v>148</v>
      </c>
      <c r="C19" s="115" t="s">
        <v>35</v>
      </c>
      <c r="D19" s="115" t="s">
        <v>43</v>
      </c>
      <c r="E19" s="40">
        <v>65</v>
      </c>
      <c r="F19" s="40"/>
      <c r="G19" s="40"/>
      <c r="H19" s="40"/>
      <c r="I19" s="37"/>
      <c r="J19" s="38">
        <f t="shared" ref="J19" si="2">J20</f>
        <v>647.79999999999995</v>
      </c>
      <c r="K19" s="38">
        <f t="shared" ref="K19:L19" si="3">K20</f>
        <v>504.6</v>
      </c>
      <c r="L19" s="38">
        <f t="shared" si="3"/>
        <v>545.20000000000005</v>
      </c>
    </row>
    <row r="20" spans="1:12" ht="48.75" customHeight="1">
      <c r="A20" s="29" t="s">
        <v>172</v>
      </c>
      <c r="B20" s="28" t="s">
        <v>148</v>
      </c>
      <c r="C20" s="28" t="s">
        <v>35</v>
      </c>
      <c r="D20" s="28" t="s">
        <v>43</v>
      </c>
      <c r="E20" s="40">
        <v>65</v>
      </c>
      <c r="F20" s="40">
        <v>2</v>
      </c>
      <c r="G20" s="40"/>
      <c r="H20" s="40"/>
      <c r="I20" s="37"/>
      <c r="J20" s="38">
        <f>J21+J24+J29</f>
        <v>647.79999999999995</v>
      </c>
      <c r="K20" s="38">
        <f>K21+K24</f>
        <v>504.6</v>
      </c>
      <c r="L20" s="38">
        <f>L21+L24</f>
        <v>545.20000000000005</v>
      </c>
    </row>
    <row r="21" spans="1:12" ht="45">
      <c r="A21" s="29" t="s">
        <v>45</v>
      </c>
      <c r="B21" s="28" t="s">
        <v>148</v>
      </c>
      <c r="C21" s="28" t="s">
        <v>35</v>
      </c>
      <c r="D21" s="28" t="s">
        <v>43</v>
      </c>
      <c r="E21" s="40">
        <v>65</v>
      </c>
      <c r="F21" s="40">
        <v>2</v>
      </c>
      <c r="G21" s="40" t="s">
        <v>63</v>
      </c>
      <c r="H21" s="40" t="s">
        <v>75</v>
      </c>
      <c r="I21" s="37"/>
      <c r="J21" s="38">
        <f t="shared" ref="J21:J22" si="4">J22</f>
        <v>260.3</v>
      </c>
      <c r="K21" s="38">
        <f t="shared" ref="K21:L22" si="5">K22</f>
        <v>321.5</v>
      </c>
      <c r="L21" s="38">
        <f t="shared" si="5"/>
        <v>315</v>
      </c>
    </row>
    <row r="22" spans="1:12" ht="120">
      <c r="A22" s="29" t="s">
        <v>40</v>
      </c>
      <c r="B22" s="28" t="s">
        <v>148</v>
      </c>
      <c r="C22" s="28" t="s">
        <v>35</v>
      </c>
      <c r="D22" s="28" t="s">
        <v>43</v>
      </c>
      <c r="E22" s="40">
        <v>65</v>
      </c>
      <c r="F22" s="40">
        <v>2</v>
      </c>
      <c r="G22" s="40" t="s">
        <v>63</v>
      </c>
      <c r="H22" s="40" t="s">
        <v>75</v>
      </c>
      <c r="I22" s="37" t="s">
        <v>65</v>
      </c>
      <c r="J22" s="38">
        <f t="shared" si="4"/>
        <v>260.3</v>
      </c>
      <c r="K22" s="38">
        <f t="shared" si="5"/>
        <v>321.5</v>
      </c>
      <c r="L22" s="38">
        <f t="shared" si="5"/>
        <v>315</v>
      </c>
    </row>
    <row r="23" spans="1:12" ht="45">
      <c r="A23" s="29" t="s">
        <v>41</v>
      </c>
      <c r="B23" s="28" t="s">
        <v>148</v>
      </c>
      <c r="C23" s="28" t="s">
        <v>35</v>
      </c>
      <c r="D23" s="28" t="s">
        <v>43</v>
      </c>
      <c r="E23" s="40">
        <v>65</v>
      </c>
      <c r="F23" s="40">
        <v>2</v>
      </c>
      <c r="G23" s="40" t="s">
        <v>63</v>
      </c>
      <c r="H23" s="40" t="s">
        <v>75</v>
      </c>
      <c r="I23" s="37" t="s">
        <v>66</v>
      </c>
      <c r="J23" s="38">
        <v>260.3</v>
      </c>
      <c r="K23" s="38">
        <v>321.5</v>
      </c>
      <c r="L23" s="38">
        <v>315</v>
      </c>
    </row>
    <row r="24" spans="1:12" ht="31.5" customHeight="1">
      <c r="A24" s="29" t="s">
        <v>46</v>
      </c>
      <c r="B24" s="28" t="s">
        <v>148</v>
      </c>
      <c r="C24" s="28" t="s">
        <v>35</v>
      </c>
      <c r="D24" s="28" t="s">
        <v>43</v>
      </c>
      <c r="E24" s="40">
        <v>65</v>
      </c>
      <c r="F24" s="40">
        <v>2</v>
      </c>
      <c r="G24" s="40" t="s">
        <v>63</v>
      </c>
      <c r="H24" s="40" t="s">
        <v>76</v>
      </c>
      <c r="I24" s="37"/>
      <c r="J24" s="38">
        <f>+J25+J27</f>
        <v>327.5</v>
      </c>
      <c r="K24" s="38">
        <f>+K25+K27</f>
        <v>183.1</v>
      </c>
      <c r="L24" s="38">
        <f>+L25+L27</f>
        <v>230.2</v>
      </c>
    </row>
    <row r="25" spans="1:12" ht="44.25" customHeight="1">
      <c r="A25" s="29" t="s">
        <v>185</v>
      </c>
      <c r="B25" s="28" t="s">
        <v>148</v>
      </c>
      <c r="C25" s="28" t="s">
        <v>35</v>
      </c>
      <c r="D25" s="28" t="s">
        <v>43</v>
      </c>
      <c r="E25" s="40">
        <v>65</v>
      </c>
      <c r="F25" s="40">
        <v>2</v>
      </c>
      <c r="G25" s="40" t="s">
        <v>63</v>
      </c>
      <c r="H25" s="40" t="s">
        <v>76</v>
      </c>
      <c r="I25" s="37" t="s">
        <v>67</v>
      </c>
      <c r="J25" s="38">
        <f t="shared" ref="J25" si="6">J26</f>
        <v>321.5</v>
      </c>
      <c r="K25" s="38">
        <f>K26</f>
        <v>177.1</v>
      </c>
      <c r="L25" s="38">
        <f>L26</f>
        <v>224.2</v>
      </c>
    </row>
    <row r="26" spans="1:12" ht="60">
      <c r="A26" s="29" t="s">
        <v>44</v>
      </c>
      <c r="B26" s="28" t="s">
        <v>148</v>
      </c>
      <c r="C26" s="28" t="s">
        <v>35</v>
      </c>
      <c r="D26" s="28" t="s">
        <v>43</v>
      </c>
      <c r="E26" s="40">
        <v>65</v>
      </c>
      <c r="F26" s="40">
        <v>2</v>
      </c>
      <c r="G26" s="40" t="s">
        <v>63</v>
      </c>
      <c r="H26" s="40" t="s">
        <v>76</v>
      </c>
      <c r="I26" s="37" t="s">
        <v>68</v>
      </c>
      <c r="J26" s="38">
        <v>321.5</v>
      </c>
      <c r="K26" s="38">
        <v>177.1</v>
      </c>
      <c r="L26" s="38">
        <v>224.2</v>
      </c>
    </row>
    <row r="27" spans="1:12" ht="15">
      <c r="A27" s="29" t="s">
        <v>47</v>
      </c>
      <c r="B27" s="28" t="s">
        <v>148</v>
      </c>
      <c r="C27" s="28" t="s">
        <v>35</v>
      </c>
      <c r="D27" s="28" t="s">
        <v>43</v>
      </c>
      <c r="E27" s="40">
        <v>65</v>
      </c>
      <c r="F27" s="40">
        <v>2</v>
      </c>
      <c r="G27" s="40" t="s">
        <v>63</v>
      </c>
      <c r="H27" s="40" t="s">
        <v>76</v>
      </c>
      <c r="I27" s="37" t="s">
        <v>69</v>
      </c>
      <c r="J27" s="38">
        <f t="shared" ref="J27" si="7">J28</f>
        <v>6</v>
      </c>
      <c r="K27" s="38">
        <f>K28</f>
        <v>6</v>
      </c>
      <c r="L27" s="38">
        <f>L28</f>
        <v>6</v>
      </c>
    </row>
    <row r="28" spans="1:12" ht="30">
      <c r="A28" s="29" t="s">
        <v>48</v>
      </c>
      <c r="B28" s="28" t="s">
        <v>148</v>
      </c>
      <c r="C28" s="28" t="s">
        <v>35</v>
      </c>
      <c r="D28" s="28" t="s">
        <v>43</v>
      </c>
      <c r="E28" s="40">
        <v>65</v>
      </c>
      <c r="F28" s="40">
        <v>2</v>
      </c>
      <c r="G28" s="40" t="s">
        <v>63</v>
      </c>
      <c r="H28" s="40" t="s">
        <v>76</v>
      </c>
      <c r="I28" s="37" t="s">
        <v>70</v>
      </c>
      <c r="J28" s="38">
        <v>6</v>
      </c>
      <c r="K28" s="38">
        <v>6</v>
      </c>
      <c r="L28" s="38">
        <v>6</v>
      </c>
    </row>
    <row r="29" spans="1:12" ht="92.25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148</v>
      </c>
      <c r="C29" s="28" t="s">
        <v>35</v>
      </c>
      <c r="D29" s="28" t="s">
        <v>43</v>
      </c>
      <c r="E29" s="40" t="s">
        <v>152</v>
      </c>
      <c r="F29" s="40" t="s">
        <v>9</v>
      </c>
      <c r="G29" s="40" t="s">
        <v>63</v>
      </c>
      <c r="H29" s="40" t="s">
        <v>194</v>
      </c>
      <c r="I29" s="37"/>
      <c r="J29" s="38">
        <f>J30</f>
        <v>60</v>
      </c>
      <c r="K29" s="38"/>
      <c r="L29" s="38"/>
    </row>
    <row r="30" spans="1:12" ht="120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148</v>
      </c>
      <c r="C30" s="28" t="s">
        <v>35</v>
      </c>
      <c r="D30" s="28" t="s">
        <v>43</v>
      </c>
      <c r="E30" s="40" t="s">
        <v>152</v>
      </c>
      <c r="F30" s="40" t="s">
        <v>9</v>
      </c>
      <c r="G30" s="40" t="s">
        <v>63</v>
      </c>
      <c r="H30" s="40" t="s">
        <v>194</v>
      </c>
      <c r="I30" s="37" t="s">
        <v>65</v>
      </c>
      <c r="J30" s="38">
        <f>J31</f>
        <v>60</v>
      </c>
      <c r="K30" s="38"/>
      <c r="L30" s="38"/>
    </row>
    <row r="31" spans="1:12" ht="51" customHeight="1">
      <c r="A31" s="29" t="str">
        <f>A23</f>
        <v>Расходы на выплаты персоналу государственных (муниципальных) органов</v>
      </c>
      <c r="B31" s="28" t="s">
        <v>148</v>
      </c>
      <c r="C31" s="28" t="s">
        <v>35</v>
      </c>
      <c r="D31" s="28" t="s">
        <v>43</v>
      </c>
      <c r="E31" s="40" t="s">
        <v>152</v>
      </c>
      <c r="F31" s="40" t="s">
        <v>9</v>
      </c>
      <c r="G31" s="40" t="s">
        <v>63</v>
      </c>
      <c r="H31" s="40" t="s">
        <v>194</v>
      </c>
      <c r="I31" s="37" t="s">
        <v>66</v>
      </c>
      <c r="J31" s="38">
        <v>60</v>
      </c>
      <c r="K31" s="38"/>
      <c r="L31" s="38"/>
    </row>
    <row r="32" spans="1:12" ht="81" customHeight="1">
      <c r="A32" s="29" t="s">
        <v>178</v>
      </c>
      <c r="B32" s="28" t="s">
        <v>148</v>
      </c>
      <c r="C32" s="28" t="s">
        <v>35</v>
      </c>
      <c r="D32" s="28" t="s">
        <v>43</v>
      </c>
      <c r="E32" s="40">
        <v>89</v>
      </c>
      <c r="F32" s="40"/>
      <c r="G32" s="40"/>
      <c r="H32" s="40"/>
      <c r="I32" s="37"/>
      <c r="J32" s="38">
        <f t="shared" ref="J32" si="8">J33</f>
        <v>0.3</v>
      </c>
      <c r="K32" s="38">
        <f t="shared" ref="K32:L33" si="9">K33</f>
        <v>0.3</v>
      </c>
      <c r="L32" s="38">
        <f t="shared" si="9"/>
        <v>0.3</v>
      </c>
    </row>
    <row r="33" spans="1:12" ht="109.5" customHeight="1">
      <c r="A33" s="29" t="s">
        <v>179</v>
      </c>
      <c r="B33" s="28" t="s">
        <v>148</v>
      </c>
      <c r="C33" s="28" t="s">
        <v>35</v>
      </c>
      <c r="D33" s="28" t="s">
        <v>43</v>
      </c>
      <c r="E33" s="40">
        <v>89</v>
      </c>
      <c r="F33" s="40">
        <v>1</v>
      </c>
      <c r="G33" s="40"/>
      <c r="H33" s="40"/>
      <c r="I33" s="37"/>
      <c r="J33" s="38">
        <f>J34</f>
        <v>0.3</v>
      </c>
      <c r="K33" s="38">
        <f t="shared" si="9"/>
        <v>0.3</v>
      </c>
      <c r="L33" s="38">
        <f t="shared" si="9"/>
        <v>0.3</v>
      </c>
    </row>
    <row r="34" spans="1:12" ht="195">
      <c r="A34" s="29" t="s">
        <v>32</v>
      </c>
      <c r="B34" s="28" t="s">
        <v>148</v>
      </c>
      <c r="C34" s="28" t="s">
        <v>35</v>
      </c>
      <c r="D34" s="28" t="s">
        <v>43</v>
      </c>
      <c r="E34" s="40">
        <v>89</v>
      </c>
      <c r="F34" s="40">
        <v>1</v>
      </c>
      <c r="G34" s="40" t="s">
        <v>63</v>
      </c>
      <c r="H34" s="40" t="s">
        <v>77</v>
      </c>
      <c r="I34" s="37"/>
      <c r="J34" s="39">
        <f t="shared" ref="J34:J35" si="10">J35</f>
        <v>0.3</v>
      </c>
      <c r="K34" s="39">
        <f t="shared" ref="K34:L35" si="11">K35</f>
        <v>0.3</v>
      </c>
      <c r="L34" s="39">
        <f t="shared" si="11"/>
        <v>0.3</v>
      </c>
    </row>
    <row r="35" spans="1:12" ht="48" customHeight="1">
      <c r="A35" s="29" t="s">
        <v>185</v>
      </c>
      <c r="B35" s="28" t="s">
        <v>148</v>
      </c>
      <c r="C35" s="28" t="s">
        <v>35</v>
      </c>
      <c r="D35" s="28" t="s">
        <v>43</v>
      </c>
      <c r="E35" s="40">
        <v>89</v>
      </c>
      <c r="F35" s="40">
        <v>1</v>
      </c>
      <c r="G35" s="40" t="s">
        <v>63</v>
      </c>
      <c r="H35" s="40" t="s">
        <v>77</v>
      </c>
      <c r="I35" s="37" t="s">
        <v>67</v>
      </c>
      <c r="J35" s="39">
        <f t="shared" si="10"/>
        <v>0.3</v>
      </c>
      <c r="K35" s="39">
        <f t="shared" si="11"/>
        <v>0.3</v>
      </c>
      <c r="L35" s="39">
        <f t="shared" si="11"/>
        <v>0.3</v>
      </c>
    </row>
    <row r="36" spans="1:12" ht="60">
      <c r="A36" s="29" t="s">
        <v>44</v>
      </c>
      <c r="B36" s="28" t="s">
        <v>148</v>
      </c>
      <c r="C36" s="28" t="s">
        <v>35</v>
      </c>
      <c r="D36" s="28" t="s">
        <v>43</v>
      </c>
      <c r="E36" s="40">
        <v>89</v>
      </c>
      <c r="F36" s="40">
        <v>1</v>
      </c>
      <c r="G36" s="40" t="s">
        <v>63</v>
      </c>
      <c r="H36" s="40" t="s">
        <v>77</v>
      </c>
      <c r="I36" s="37" t="s">
        <v>68</v>
      </c>
      <c r="J36" s="39">
        <v>0.3</v>
      </c>
      <c r="K36" s="39">
        <v>0.3</v>
      </c>
      <c r="L36" s="39">
        <v>0.3</v>
      </c>
    </row>
    <row r="37" spans="1:12" ht="15">
      <c r="A37" s="29" t="s">
        <v>50</v>
      </c>
      <c r="B37" s="28" t="s">
        <v>148</v>
      </c>
      <c r="C37" s="115" t="s">
        <v>35</v>
      </c>
      <c r="D37" s="115" t="s">
        <v>18</v>
      </c>
      <c r="E37" s="40"/>
      <c r="F37" s="40"/>
      <c r="G37" s="40"/>
      <c r="H37" s="40"/>
      <c r="I37" s="37"/>
      <c r="J37" s="46">
        <f t="shared" ref="J37:J39" si="12">J38</f>
        <v>5</v>
      </c>
      <c r="K37" s="38">
        <f t="shared" ref="K37:L39" si="13">K38</f>
        <v>5</v>
      </c>
      <c r="L37" s="38">
        <f t="shared" si="13"/>
        <v>5</v>
      </c>
    </row>
    <row r="38" spans="1:12" ht="75.75" customHeight="1">
      <c r="A38" s="29" t="str">
        <f>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28" t="s">
        <v>148</v>
      </c>
      <c r="C38" s="28" t="s">
        <v>35</v>
      </c>
      <c r="D38" s="28" t="s">
        <v>18</v>
      </c>
      <c r="E38" s="40" t="s">
        <v>78</v>
      </c>
      <c r="F38" s="40"/>
      <c r="G38" s="40"/>
      <c r="H38" s="40"/>
      <c r="I38" s="37"/>
      <c r="J38" s="38">
        <f t="shared" si="12"/>
        <v>5</v>
      </c>
      <c r="K38" s="38">
        <f t="shared" si="13"/>
        <v>5</v>
      </c>
      <c r="L38" s="38">
        <f t="shared" si="13"/>
        <v>5</v>
      </c>
    </row>
    <row r="39" spans="1:12" ht="108" customHeight="1">
      <c r="A39" s="29" t="str">
        <f>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148</v>
      </c>
      <c r="C39" s="28" t="s">
        <v>35</v>
      </c>
      <c r="D39" s="28" t="s">
        <v>18</v>
      </c>
      <c r="E39" s="40" t="s">
        <v>78</v>
      </c>
      <c r="F39" s="40" t="s">
        <v>8</v>
      </c>
      <c r="G39" s="40"/>
      <c r="H39" s="40"/>
      <c r="I39" s="37"/>
      <c r="J39" s="38">
        <f t="shared" si="12"/>
        <v>5</v>
      </c>
      <c r="K39" s="38">
        <f t="shared" si="13"/>
        <v>5</v>
      </c>
      <c r="L39" s="38">
        <f t="shared" si="13"/>
        <v>5</v>
      </c>
    </row>
    <row r="40" spans="1:12" ht="64.5" customHeight="1">
      <c r="A40" s="29" t="s">
        <v>197</v>
      </c>
      <c r="B40" s="28" t="s">
        <v>148</v>
      </c>
      <c r="C40" s="28" t="s">
        <v>35</v>
      </c>
      <c r="D40" s="28" t="s">
        <v>18</v>
      </c>
      <c r="E40" s="40" t="s">
        <v>78</v>
      </c>
      <c r="F40" s="40" t="s">
        <v>8</v>
      </c>
      <c r="G40" s="40" t="s">
        <v>63</v>
      </c>
      <c r="H40" s="40" t="s">
        <v>80</v>
      </c>
      <c r="I40" s="37"/>
      <c r="J40" s="38">
        <f>J42</f>
        <v>5</v>
      </c>
      <c r="K40" s="38">
        <f>K42</f>
        <v>5</v>
      </c>
      <c r="L40" s="38">
        <f>L42</f>
        <v>5</v>
      </c>
    </row>
    <row r="41" spans="1:12" ht="15">
      <c r="A41" s="29" t="s">
        <v>47</v>
      </c>
      <c r="B41" s="28" t="s">
        <v>148</v>
      </c>
      <c r="C41" s="28" t="s">
        <v>35</v>
      </c>
      <c r="D41" s="28" t="s">
        <v>18</v>
      </c>
      <c r="E41" s="40" t="s">
        <v>78</v>
      </c>
      <c r="F41" s="40" t="s">
        <v>8</v>
      </c>
      <c r="G41" s="40" t="s">
        <v>63</v>
      </c>
      <c r="H41" s="40" t="s">
        <v>80</v>
      </c>
      <c r="I41" s="37" t="s">
        <v>69</v>
      </c>
      <c r="J41" s="38">
        <f>J42</f>
        <v>5</v>
      </c>
      <c r="K41" s="38">
        <f>K42</f>
        <v>5</v>
      </c>
      <c r="L41" s="38">
        <f>L42</f>
        <v>5</v>
      </c>
    </row>
    <row r="42" spans="1:12" ht="15">
      <c r="A42" s="29" t="s">
        <v>51</v>
      </c>
      <c r="B42" s="28" t="s">
        <v>148</v>
      </c>
      <c r="C42" s="28" t="s">
        <v>35</v>
      </c>
      <c r="D42" s="28" t="s">
        <v>52</v>
      </c>
      <c r="E42" s="40" t="s">
        <v>78</v>
      </c>
      <c r="F42" s="40" t="s">
        <v>8</v>
      </c>
      <c r="G42" s="40" t="s">
        <v>63</v>
      </c>
      <c r="H42" s="40" t="s">
        <v>80</v>
      </c>
      <c r="I42" s="37" t="s">
        <v>71</v>
      </c>
      <c r="J42" s="38">
        <v>5</v>
      </c>
      <c r="K42" s="38">
        <v>5</v>
      </c>
      <c r="L42" s="38">
        <v>5</v>
      </c>
    </row>
    <row r="43" spans="1:12" ht="15">
      <c r="A43" s="26" t="s">
        <v>117</v>
      </c>
      <c r="B43" s="27" t="s">
        <v>148</v>
      </c>
      <c r="C43" s="27" t="s">
        <v>37</v>
      </c>
      <c r="D43" s="28"/>
      <c r="E43" s="40"/>
      <c r="F43" s="40"/>
      <c r="G43" s="40"/>
      <c r="H43" s="40"/>
      <c r="I43" s="37"/>
      <c r="J43" s="38">
        <f>J44</f>
        <v>109.3</v>
      </c>
      <c r="K43" s="38">
        <f t="shared" ref="K43:L43" si="14">K44</f>
        <v>114.4</v>
      </c>
      <c r="L43" s="38">
        <f t="shared" si="14"/>
        <v>118.7</v>
      </c>
    </row>
    <row r="44" spans="1:12" ht="30">
      <c r="A44" s="29" t="s">
        <v>186</v>
      </c>
      <c r="B44" s="28" t="s">
        <v>148</v>
      </c>
      <c r="C44" s="28" t="s">
        <v>37</v>
      </c>
      <c r="D44" s="28" t="s">
        <v>53</v>
      </c>
      <c r="E44" s="40"/>
      <c r="F44" s="40"/>
      <c r="G44" s="40"/>
      <c r="H44" s="40"/>
      <c r="I44" s="37"/>
      <c r="J44" s="38">
        <f t="shared" ref="J44:L45" si="15">J45</f>
        <v>109.3</v>
      </c>
      <c r="K44" s="38">
        <f t="shared" si="15"/>
        <v>114.4</v>
      </c>
      <c r="L44" s="38">
        <f t="shared" si="15"/>
        <v>118.7</v>
      </c>
    </row>
    <row r="45" spans="1:12" ht="75">
      <c r="A45" s="29" t="s">
        <v>173</v>
      </c>
      <c r="B45" s="28" t="s">
        <v>148</v>
      </c>
      <c r="C45" s="28" t="s">
        <v>37</v>
      </c>
      <c r="D45" s="28" t="s">
        <v>53</v>
      </c>
      <c r="E45" s="40" t="s">
        <v>82</v>
      </c>
      <c r="F45" s="40"/>
      <c r="G45" s="40"/>
      <c r="H45" s="40"/>
      <c r="I45" s="37"/>
      <c r="J45" s="38">
        <f>J46</f>
        <v>109.3</v>
      </c>
      <c r="K45" s="38">
        <f t="shared" si="15"/>
        <v>114.4</v>
      </c>
      <c r="L45" s="38">
        <f t="shared" si="15"/>
        <v>118.7</v>
      </c>
    </row>
    <row r="46" spans="1:12" ht="45">
      <c r="A46" s="29" t="s">
        <v>119</v>
      </c>
      <c r="B46" s="28" t="s">
        <v>148</v>
      </c>
      <c r="C46" s="28" t="s">
        <v>37</v>
      </c>
      <c r="D46" s="28" t="s">
        <v>53</v>
      </c>
      <c r="E46" s="40" t="s">
        <v>82</v>
      </c>
      <c r="F46" s="40" t="s">
        <v>10</v>
      </c>
      <c r="G46" s="40"/>
      <c r="H46" s="40"/>
      <c r="I46" s="37"/>
      <c r="J46" s="38">
        <f t="shared" ref="J46:J51" si="16">J47</f>
        <v>109.3</v>
      </c>
      <c r="K46" s="38">
        <f t="shared" ref="K46:L51" si="17">K47</f>
        <v>114.4</v>
      </c>
      <c r="L46" s="38">
        <f t="shared" si="17"/>
        <v>118.7</v>
      </c>
    </row>
    <row r="47" spans="1:12" ht="75">
      <c r="A47" s="31" t="s">
        <v>187</v>
      </c>
      <c r="B47" s="28" t="s">
        <v>148</v>
      </c>
      <c r="C47" s="28" t="s">
        <v>37</v>
      </c>
      <c r="D47" s="28" t="s">
        <v>53</v>
      </c>
      <c r="E47" s="40" t="s">
        <v>82</v>
      </c>
      <c r="F47" s="40" t="s">
        <v>10</v>
      </c>
      <c r="G47" s="40" t="s">
        <v>37</v>
      </c>
      <c r="H47" s="40"/>
      <c r="I47" s="37"/>
      <c r="J47" s="38">
        <f t="shared" si="16"/>
        <v>109.3</v>
      </c>
      <c r="K47" s="38">
        <f t="shared" si="17"/>
        <v>114.4</v>
      </c>
      <c r="L47" s="38">
        <f t="shared" si="17"/>
        <v>118.7</v>
      </c>
    </row>
    <row r="48" spans="1:12" ht="77.25" customHeight="1">
      <c r="A48" s="29" t="s">
        <v>200</v>
      </c>
      <c r="B48" s="28" t="s">
        <v>148</v>
      </c>
      <c r="C48" s="28" t="s">
        <v>37</v>
      </c>
      <c r="D48" s="28" t="s">
        <v>53</v>
      </c>
      <c r="E48" s="40" t="s">
        <v>82</v>
      </c>
      <c r="F48" s="40" t="s">
        <v>10</v>
      </c>
      <c r="G48" s="40" t="s">
        <v>37</v>
      </c>
      <c r="H48" s="40" t="s">
        <v>120</v>
      </c>
      <c r="I48" s="37"/>
      <c r="J48" s="38">
        <f>J51+J49</f>
        <v>109.3</v>
      </c>
      <c r="K48" s="38">
        <f t="shared" ref="K48:L48" si="18">K51+K49</f>
        <v>114.4</v>
      </c>
      <c r="L48" s="38">
        <f t="shared" si="18"/>
        <v>118.7</v>
      </c>
    </row>
    <row r="49" spans="1:12" ht="120">
      <c r="A49" s="29" t="s">
        <v>40</v>
      </c>
      <c r="B49" s="28" t="s">
        <v>148</v>
      </c>
      <c r="C49" s="28" t="s">
        <v>37</v>
      </c>
      <c r="D49" s="28" t="s">
        <v>53</v>
      </c>
      <c r="E49" s="40" t="s">
        <v>82</v>
      </c>
      <c r="F49" s="40" t="s">
        <v>10</v>
      </c>
      <c r="G49" s="40" t="s">
        <v>37</v>
      </c>
      <c r="H49" s="40" t="s">
        <v>120</v>
      </c>
      <c r="I49" s="37" t="s">
        <v>65</v>
      </c>
      <c r="J49" s="38">
        <f>J50</f>
        <v>104.3</v>
      </c>
      <c r="K49" s="38">
        <f t="shared" ref="K49:L49" si="19">K50</f>
        <v>109.4</v>
      </c>
      <c r="L49" s="38">
        <f t="shared" si="19"/>
        <v>113.7</v>
      </c>
    </row>
    <row r="50" spans="1:12" ht="45">
      <c r="A50" s="29" t="s">
        <v>41</v>
      </c>
      <c r="B50" s="28" t="s">
        <v>148</v>
      </c>
      <c r="C50" s="28" t="s">
        <v>37</v>
      </c>
      <c r="D50" s="28" t="s">
        <v>53</v>
      </c>
      <c r="E50" s="40" t="s">
        <v>82</v>
      </c>
      <c r="F50" s="40" t="s">
        <v>10</v>
      </c>
      <c r="G50" s="40" t="s">
        <v>37</v>
      </c>
      <c r="H50" s="40" t="s">
        <v>120</v>
      </c>
      <c r="I50" s="37" t="s">
        <v>66</v>
      </c>
      <c r="J50" s="38">
        <v>104.3</v>
      </c>
      <c r="K50" s="38">
        <v>109.4</v>
      </c>
      <c r="L50" s="38">
        <v>113.7</v>
      </c>
    </row>
    <row r="51" spans="1:12" ht="45" customHeight="1">
      <c r="A51" s="29" t="s">
        <v>185</v>
      </c>
      <c r="B51" s="28" t="s">
        <v>148</v>
      </c>
      <c r="C51" s="28" t="s">
        <v>37</v>
      </c>
      <c r="D51" s="28" t="s">
        <v>53</v>
      </c>
      <c r="E51" s="40" t="s">
        <v>82</v>
      </c>
      <c r="F51" s="40" t="s">
        <v>10</v>
      </c>
      <c r="G51" s="40" t="s">
        <v>37</v>
      </c>
      <c r="H51" s="40" t="s">
        <v>120</v>
      </c>
      <c r="I51" s="37" t="s">
        <v>67</v>
      </c>
      <c r="J51" s="38">
        <f t="shared" si="16"/>
        <v>5</v>
      </c>
      <c r="K51" s="38">
        <f t="shared" si="17"/>
        <v>5</v>
      </c>
      <c r="L51" s="38">
        <f t="shared" si="17"/>
        <v>5</v>
      </c>
    </row>
    <row r="52" spans="1:12" ht="60">
      <c r="A52" s="29" t="s">
        <v>44</v>
      </c>
      <c r="B52" s="28" t="s">
        <v>148</v>
      </c>
      <c r="C52" s="28" t="s">
        <v>37</v>
      </c>
      <c r="D52" s="28" t="s">
        <v>53</v>
      </c>
      <c r="E52" s="40" t="s">
        <v>82</v>
      </c>
      <c r="F52" s="40" t="s">
        <v>10</v>
      </c>
      <c r="G52" s="40" t="s">
        <v>37</v>
      </c>
      <c r="H52" s="40" t="s">
        <v>120</v>
      </c>
      <c r="I52" s="37" t="s">
        <v>68</v>
      </c>
      <c r="J52" s="38">
        <v>5</v>
      </c>
      <c r="K52" s="38">
        <v>5</v>
      </c>
      <c r="L52" s="38">
        <v>5</v>
      </c>
    </row>
    <row r="53" spans="1:12" ht="18.75" customHeight="1">
      <c r="A53" s="26" t="s">
        <v>54</v>
      </c>
      <c r="B53" s="27" t="s">
        <v>148</v>
      </c>
      <c r="C53" s="146" t="s">
        <v>43</v>
      </c>
      <c r="D53" s="28"/>
      <c r="E53" s="40"/>
      <c r="F53" s="40"/>
      <c r="G53" s="40"/>
      <c r="H53" s="40"/>
      <c r="I53" s="37"/>
      <c r="J53" s="38">
        <f>J54</f>
        <v>159.80000000000001</v>
      </c>
      <c r="K53" s="38">
        <f>K54</f>
        <v>159.80000000000001</v>
      </c>
      <c r="L53" s="38">
        <f>L54</f>
        <v>159.80000000000001</v>
      </c>
    </row>
    <row r="54" spans="1:12" ht="30">
      <c r="A54" s="29" t="s">
        <v>56</v>
      </c>
      <c r="B54" s="28" t="s">
        <v>148</v>
      </c>
      <c r="C54" s="28" t="s">
        <v>43</v>
      </c>
      <c r="D54" s="28" t="s">
        <v>57</v>
      </c>
      <c r="E54" s="40"/>
      <c r="F54" s="40"/>
      <c r="G54" s="40"/>
      <c r="H54" s="40"/>
      <c r="I54" s="37"/>
      <c r="J54" s="38">
        <f>J55</f>
        <v>159.80000000000001</v>
      </c>
      <c r="K54" s="38">
        <f t="shared" ref="K54:L54" si="20">K55</f>
        <v>159.80000000000001</v>
      </c>
      <c r="L54" s="38">
        <f t="shared" si="20"/>
        <v>159.80000000000001</v>
      </c>
    </row>
    <row r="55" spans="1:12" ht="104.25" customHeight="1">
      <c r="A55" s="32" t="s">
        <v>201</v>
      </c>
      <c r="B55" s="28" t="s">
        <v>148</v>
      </c>
      <c r="C55" s="28" t="s">
        <v>43</v>
      </c>
      <c r="D55" s="28" t="s">
        <v>57</v>
      </c>
      <c r="E55" s="40" t="s">
        <v>183</v>
      </c>
      <c r="F55" s="40"/>
      <c r="G55" s="40"/>
      <c r="H55" s="40"/>
      <c r="I55" s="37"/>
      <c r="J55" s="38">
        <f>J57</f>
        <v>159.80000000000001</v>
      </c>
      <c r="K55" s="38">
        <f t="shared" ref="K55:L55" si="21">K57</f>
        <v>159.80000000000001</v>
      </c>
      <c r="L55" s="38">
        <f t="shared" si="21"/>
        <v>159.80000000000001</v>
      </c>
    </row>
    <row r="56" spans="1:12" ht="79.5" customHeight="1">
      <c r="A56" s="32" t="s">
        <v>174</v>
      </c>
      <c r="B56" s="28" t="s">
        <v>148</v>
      </c>
      <c r="C56" s="28" t="s">
        <v>43</v>
      </c>
      <c r="D56" s="28" t="s">
        <v>57</v>
      </c>
      <c r="E56" s="40" t="s">
        <v>183</v>
      </c>
      <c r="F56" s="40" t="s">
        <v>79</v>
      </c>
      <c r="G56" s="40" t="s">
        <v>35</v>
      </c>
      <c r="H56" s="40"/>
      <c r="I56" s="37"/>
      <c r="J56" s="38">
        <f t="shared" ref="J56:L56" si="22">J57</f>
        <v>159.80000000000001</v>
      </c>
      <c r="K56" s="38">
        <f t="shared" si="22"/>
        <v>159.80000000000001</v>
      </c>
      <c r="L56" s="38">
        <f t="shared" si="22"/>
        <v>159.80000000000001</v>
      </c>
    </row>
    <row r="57" spans="1:12" ht="360" customHeight="1">
      <c r="A57" s="137" t="s">
        <v>175</v>
      </c>
      <c r="B57" s="28" t="s">
        <v>148</v>
      </c>
      <c r="C57" s="28" t="s">
        <v>43</v>
      </c>
      <c r="D57" s="28" t="s">
        <v>57</v>
      </c>
      <c r="E57" s="40" t="s">
        <v>183</v>
      </c>
      <c r="F57" s="40" t="s">
        <v>79</v>
      </c>
      <c r="G57" s="40" t="s">
        <v>35</v>
      </c>
      <c r="H57" s="40" t="s">
        <v>83</v>
      </c>
      <c r="I57" s="37"/>
      <c r="J57" s="38">
        <f>J58</f>
        <v>159.80000000000001</v>
      </c>
      <c r="K57" s="38">
        <f t="shared" ref="K57:L57" si="23">K58</f>
        <v>159.80000000000001</v>
      </c>
      <c r="L57" s="38">
        <f t="shared" si="23"/>
        <v>159.80000000000001</v>
      </c>
    </row>
    <row r="58" spans="1:12" ht="47.25" customHeight="1">
      <c r="A58" s="29" t="s">
        <v>185</v>
      </c>
      <c r="B58" s="28" t="s">
        <v>148</v>
      </c>
      <c r="C58" s="28" t="s">
        <v>43</v>
      </c>
      <c r="D58" s="28" t="s">
        <v>57</v>
      </c>
      <c r="E58" s="40" t="s">
        <v>183</v>
      </c>
      <c r="F58" s="40" t="s">
        <v>79</v>
      </c>
      <c r="G58" s="40" t="s">
        <v>35</v>
      </c>
      <c r="H58" s="40" t="s">
        <v>83</v>
      </c>
      <c r="I58" s="37" t="s">
        <v>67</v>
      </c>
      <c r="J58" s="38">
        <f>J59</f>
        <v>159.80000000000001</v>
      </c>
      <c r="K58" s="38">
        <f t="shared" ref="K58:L58" si="24">K59</f>
        <v>159.80000000000001</v>
      </c>
      <c r="L58" s="38">
        <f t="shared" si="24"/>
        <v>159.80000000000001</v>
      </c>
    </row>
    <row r="59" spans="1:12" ht="60">
      <c r="A59" s="29" t="s">
        <v>44</v>
      </c>
      <c r="B59" s="28" t="s">
        <v>148</v>
      </c>
      <c r="C59" s="28" t="s">
        <v>43</v>
      </c>
      <c r="D59" s="28" t="s">
        <v>57</v>
      </c>
      <c r="E59" s="40" t="s">
        <v>183</v>
      </c>
      <c r="F59" s="40" t="s">
        <v>79</v>
      </c>
      <c r="G59" s="40" t="s">
        <v>35</v>
      </c>
      <c r="H59" s="40" t="s">
        <v>83</v>
      </c>
      <c r="I59" s="37" t="s">
        <v>68</v>
      </c>
      <c r="J59" s="38">
        <v>159.80000000000001</v>
      </c>
      <c r="K59" s="38">
        <v>159.80000000000001</v>
      </c>
      <c r="L59" s="38">
        <v>159.80000000000001</v>
      </c>
    </row>
    <row r="60" spans="1:12" ht="15.75" customHeight="1">
      <c r="A60" s="26" t="s">
        <v>58</v>
      </c>
      <c r="B60" s="27" t="s">
        <v>148</v>
      </c>
      <c r="C60" s="27" t="s">
        <v>49</v>
      </c>
      <c r="D60" s="28"/>
      <c r="E60" s="40"/>
      <c r="F60" s="40"/>
      <c r="G60" s="40"/>
      <c r="H60" s="40"/>
      <c r="I60" s="37"/>
      <c r="J60" s="38">
        <f>J61</f>
        <v>8408.2999999999993</v>
      </c>
      <c r="K60" s="38">
        <f t="shared" ref="K60:L60" si="25">K61</f>
        <v>120</v>
      </c>
      <c r="L60" s="38">
        <f t="shared" si="25"/>
        <v>120</v>
      </c>
    </row>
    <row r="61" spans="1:12" ht="15">
      <c r="A61" s="33" t="s">
        <v>64</v>
      </c>
      <c r="B61" s="28" t="s">
        <v>148</v>
      </c>
      <c r="C61" s="28" t="s">
        <v>49</v>
      </c>
      <c r="D61" s="28" t="s">
        <v>53</v>
      </c>
      <c r="E61" s="40"/>
      <c r="F61" s="40"/>
      <c r="G61" s="40"/>
      <c r="H61" s="40"/>
      <c r="I61" s="28"/>
      <c r="J61" s="38">
        <f>J62+J71</f>
        <v>8408.2999999999993</v>
      </c>
      <c r="K61" s="38">
        <f>K62</f>
        <v>120</v>
      </c>
      <c r="L61" s="38">
        <f>L62</f>
        <v>120</v>
      </c>
    </row>
    <row r="62" spans="1:12" ht="108" customHeight="1">
      <c r="A62" s="33" t="s">
        <v>184</v>
      </c>
      <c r="B62" s="28" t="s">
        <v>148</v>
      </c>
      <c r="C62" s="28" t="s">
        <v>49</v>
      </c>
      <c r="D62" s="28" t="s">
        <v>53</v>
      </c>
      <c r="E62" s="40" t="s">
        <v>17</v>
      </c>
      <c r="F62" s="40"/>
      <c r="G62" s="40"/>
      <c r="H62" s="40"/>
      <c r="I62" s="28"/>
      <c r="J62" s="38">
        <f>J67+J63</f>
        <v>170</v>
      </c>
      <c r="K62" s="38">
        <f>K67+K63</f>
        <v>120</v>
      </c>
      <c r="L62" s="38">
        <f>L67+L63</f>
        <v>120</v>
      </c>
    </row>
    <row r="63" spans="1:12" ht="39" customHeight="1">
      <c r="A63" s="29" t="s">
        <v>188</v>
      </c>
      <c r="B63" s="28" t="s">
        <v>148</v>
      </c>
      <c r="C63" s="28" t="s">
        <v>49</v>
      </c>
      <c r="D63" s="28" t="s">
        <v>53</v>
      </c>
      <c r="E63" s="40" t="s">
        <v>17</v>
      </c>
      <c r="F63" s="40" t="s">
        <v>79</v>
      </c>
      <c r="G63" s="40" t="s">
        <v>150</v>
      </c>
      <c r="H63" s="40"/>
      <c r="I63" s="28"/>
      <c r="J63" s="38">
        <f>J64</f>
        <v>81</v>
      </c>
      <c r="K63" s="38">
        <f>K64</f>
        <v>26</v>
      </c>
      <c r="L63" s="38">
        <f>L64</f>
        <v>23</v>
      </c>
    </row>
    <row r="64" spans="1:12" ht="39" customHeight="1">
      <c r="A64" s="33" t="s">
        <v>124</v>
      </c>
      <c r="B64" s="28" t="s">
        <v>148</v>
      </c>
      <c r="C64" s="28" t="s">
        <v>49</v>
      </c>
      <c r="D64" s="28" t="s">
        <v>53</v>
      </c>
      <c r="E64" s="40" t="s">
        <v>17</v>
      </c>
      <c r="F64" s="40" t="s">
        <v>79</v>
      </c>
      <c r="G64" s="40" t="s">
        <v>150</v>
      </c>
      <c r="H64" s="40" t="s">
        <v>123</v>
      </c>
      <c r="I64" s="28"/>
      <c r="J64" s="38">
        <f>J65</f>
        <v>81</v>
      </c>
      <c r="K64" s="38">
        <f>K65</f>
        <v>26</v>
      </c>
      <c r="L64" s="38">
        <f t="shared" ref="L64:L65" si="26">L65</f>
        <v>23</v>
      </c>
    </row>
    <row r="65" spans="1:12" ht="47.25" customHeight="1">
      <c r="A65" s="29" t="s">
        <v>185</v>
      </c>
      <c r="B65" s="28" t="s">
        <v>148</v>
      </c>
      <c r="C65" s="28" t="s">
        <v>49</v>
      </c>
      <c r="D65" s="28" t="s">
        <v>53</v>
      </c>
      <c r="E65" s="40" t="s">
        <v>17</v>
      </c>
      <c r="F65" s="40" t="s">
        <v>79</v>
      </c>
      <c r="G65" s="40" t="s">
        <v>150</v>
      </c>
      <c r="H65" s="40" t="s">
        <v>123</v>
      </c>
      <c r="I65" s="28" t="s">
        <v>67</v>
      </c>
      <c r="J65" s="38">
        <f>J66</f>
        <v>81</v>
      </c>
      <c r="K65" s="38">
        <f t="shared" ref="K65" si="27">K66</f>
        <v>26</v>
      </c>
      <c r="L65" s="38">
        <f t="shared" si="26"/>
        <v>23</v>
      </c>
    </row>
    <row r="66" spans="1:12" ht="62.25" customHeight="1">
      <c r="A66" s="29" t="s">
        <v>44</v>
      </c>
      <c r="B66" s="28" t="s">
        <v>148</v>
      </c>
      <c r="C66" s="28" t="s">
        <v>49</v>
      </c>
      <c r="D66" s="28" t="s">
        <v>53</v>
      </c>
      <c r="E66" s="40" t="s">
        <v>17</v>
      </c>
      <c r="F66" s="40" t="s">
        <v>79</v>
      </c>
      <c r="G66" s="40" t="s">
        <v>150</v>
      </c>
      <c r="H66" s="40" t="s">
        <v>123</v>
      </c>
      <c r="I66" s="28" t="s">
        <v>68</v>
      </c>
      <c r="J66" s="38">
        <v>81</v>
      </c>
      <c r="K66" s="38">
        <v>26</v>
      </c>
      <c r="L66" s="38">
        <v>23</v>
      </c>
    </row>
    <row r="67" spans="1:12" ht="44.25" customHeight="1">
      <c r="A67" s="34" t="s">
        <v>180</v>
      </c>
      <c r="B67" s="28" t="s">
        <v>148</v>
      </c>
      <c r="C67" s="28" t="s">
        <v>49</v>
      </c>
      <c r="D67" s="28" t="s">
        <v>53</v>
      </c>
      <c r="E67" s="40" t="s">
        <v>17</v>
      </c>
      <c r="F67" s="40" t="s">
        <v>79</v>
      </c>
      <c r="G67" s="40" t="s">
        <v>149</v>
      </c>
      <c r="H67" s="40"/>
      <c r="I67" s="28"/>
      <c r="J67" s="38">
        <f>J68</f>
        <v>89</v>
      </c>
      <c r="K67" s="38">
        <f>K68</f>
        <v>94</v>
      </c>
      <c r="L67" s="38">
        <f>L68</f>
        <v>97</v>
      </c>
    </row>
    <row r="68" spans="1:12" ht="15">
      <c r="A68" s="33" t="s">
        <v>122</v>
      </c>
      <c r="B68" s="28" t="s">
        <v>148</v>
      </c>
      <c r="C68" s="28" t="s">
        <v>49</v>
      </c>
      <c r="D68" s="28" t="s">
        <v>53</v>
      </c>
      <c r="E68" s="40" t="s">
        <v>17</v>
      </c>
      <c r="F68" s="40" t="s">
        <v>79</v>
      </c>
      <c r="G68" s="40" t="s">
        <v>149</v>
      </c>
      <c r="H68" s="40" t="s">
        <v>121</v>
      </c>
      <c r="I68" s="28"/>
      <c r="J68" s="38">
        <f t="shared" ref="J68:J69" si="28">J69</f>
        <v>89</v>
      </c>
      <c r="K68" s="38">
        <f t="shared" ref="K68:K69" si="29">K69</f>
        <v>94</v>
      </c>
      <c r="L68" s="38">
        <f t="shared" ref="L68:L69" si="30">L69</f>
        <v>97</v>
      </c>
    </row>
    <row r="69" spans="1:12" ht="45" customHeight="1">
      <c r="A69" s="29" t="s">
        <v>185</v>
      </c>
      <c r="B69" s="28" t="s">
        <v>148</v>
      </c>
      <c r="C69" s="28" t="s">
        <v>49</v>
      </c>
      <c r="D69" s="28" t="s">
        <v>53</v>
      </c>
      <c r="E69" s="40" t="s">
        <v>17</v>
      </c>
      <c r="F69" s="40" t="s">
        <v>79</v>
      </c>
      <c r="G69" s="40" t="s">
        <v>149</v>
      </c>
      <c r="H69" s="40" t="s">
        <v>121</v>
      </c>
      <c r="I69" s="28" t="s">
        <v>67</v>
      </c>
      <c r="J69" s="38">
        <f t="shared" si="28"/>
        <v>89</v>
      </c>
      <c r="K69" s="38">
        <f t="shared" si="29"/>
        <v>94</v>
      </c>
      <c r="L69" s="38">
        <f t="shared" si="30"/>
        <v>97</v>
      </c>
    </row>
    <row r="70" spans="1:12" ht="60">
      <c r="A70" s="29" t="s">
        <v>44</v>
      </c>
      <c r="B70" s="28" t="s">
        <v>148</v>
      </c>
      <c r="C70" s="28" t="s">
        <v>49</v>
      </c>
      <c r="D70" s="28" t="s">
        <v>53</v>
      </c>
      <c r="E70" s="40" t="s">
        <v>17</v>
      </c>
      <c r="F70" s="40" t="s">
        <v>79</v>
      </c>
      <c r="G70" s="40" t="s">
        <v>149</v>
      </c>
      <c r="H70" s="40" t="s">
        <v>121</v>
      </c>
      <c r="I70" s="28" t="s">
        <v>68</v>
      </c>
      <c r="J70" s="38">
        <v>89</v>
      </c>
      <c r="K70" s="38">
        <v>94</v>
      </c>
      <c r="L70" s="38">
        <v>97</v>
      </c>
    </row>
    <row r="71" spans="1:12" ht="94.5" customHeight="1">
      <c r="A71" s="29" t="s">
        <v>207</v>
      </c>
      <c r="B71" s="28" t="s">
        <v>148</v>
      </c>
      <c r="C71" s="28" t="s">
        <v>49</v>
      </c>
      <c r="D71" s="28" t="s">
        <v>53</v>
      </c>
      <c r="E71" s="40" t="s">
        <v>205</v>
      </c>
      <c r="F71" s="40"/>
      <c r="G71" s="40"/>
      <c r="H71" s="40"/>
      <c r="I71" s="28"/>
      <c r="J71" s="38">
        <f>J72</f>
        <v>8238.2999999999993</v>
      </c>
      <c r="K71" s="38"/>
      <c r="L71" s="38"/>
    </row>
    <row r="72" spans="1:12" ht="45">
      <c r="A72" s="29" t="s">
        <v>208</v>
      </c>
      <c r="B72" s="28" t="s">
        <v>148</v>
      </c>
      <c r="C72" s="28" t="s">
        <v>49</v>
      </c>
      <c r="D72" s="28" t="s">
        <v>53</v>
      </c>
      <c r="E72" s="40" t="s">
        <v>205</v>
      </c>
      <c r="F72" s="40" t="s">
        <v>9</v>
      </c>
      <c r="G72" s="40"/>
      <c r="H72" s="40"/>
      <c r="I72" s="28"/>
      <c r="J72" s="38">
        <f>J73</f>
        <v>8238.2999999999993</v>
      </c>
      <c r="K72" s="38"/>
      <c r="L72" s="38"/>
    </row>
    <row r="73" spans="1:12" ht="45">
      <c r="A73" s="29" t="s">
        <v>209</v>
      </c>
      <c r="B73" s="28" t="s">
        <v>148</v>
      </c>
      <c r="C73" s="28" t="s">
        <v>49</v>
      </c>
      <c r="D73" s="28" t="s">
        <v>53</v>
      </c>
      <c r="E73" s="40" t="s">
        <v>205</v>
      </c>
      <c r="F73" s="40" t="s">
        <v>9</v>
      </c>
      <c r="G73" s="40" t="s">
        <v>35</v>
      </c>
      <c r="H73" s="40"/>
      <c r="I73" s="28"/>
      <c r="J73" s="38">
        <f>J74+J77</f>
        <v>8238.2999999999993</v>
      </c>
      <c r="K73" s="38"/>
      <c r="L73" s="38"/>
    </row>
    <row r="74" spans="1:12" ht="45">
      <c r="A74" s="29" t="s">
        <v>210</v>
      </c>
      <c r="B74" s="28" t="s">
        <v>148</v>
      </c>
      <c r="C74" s="28" t="s">
        <v>49</v>
      </c>
      <c r="D74" s="28" t="s">
        <v>53</v>
      </c>
      <c r="E74" s="40" t="s">
        <v>205</v>
      </c>
      <c r="F74" s="40" t="s">
        <v>9</v>
      </c>
      <c r="G74" s="40" t="s">
        <v>35</v>
      </c>
      <c r="H74" s="40" t="s">
        <v>206</v>
      </c>
      <c r="I74" s="28"/>
      <c r="J74" s="38">
        <f>J75</f>
        <v>5726.6</v>
      </c>
      <c r="K74" s="38"/>
      <c r="L74" s="38"/>
    </row>
    <row r="75" spans="1:12" ht="45" customHeight="1">
      <c r="A75" s="29" t="str">
        <f>A69</f>
        <v>Закупка товаров, работ и услуг для обеспечения государственных (муниципальных) нужд</v>
      </c>
      <c r="B75" s="28" t="s">
        <v>148</v>
      </c>
      <c r="C75" s="28" t="s">
        <v>49</v>
      </c>
      <c r="D75" s="28" t="s">
        <v>53</v>
      </c>
      <c r="E75" s="40" t="s">
        <v>205</v>
      </c>
      <c r="F75" s="40" t="s">
        <v>9</v>
      </c>
      <c r="G75" s="40" t="s">
        <v>35</v>
      </c>
      <c r="H75" s="40" t="s">
        <v>206</v>
      </c>
      <c r="I75" s="28" t="s">
        <v>67</v>
      </c>
      <c r="J75" s="38">
        <f>J76</f>
        <v>5726.6</v>
      </c>
      <c r="K75" s="38"/>
      <c r="L75" s="38"/>
    </row>
    <row r="76" spans="1:12" ht="49.5" customHeight="1">
      <c r="A76" s="29" t="str">
        <f>A70</f>
        <v>Иные закупки товаров, работ и услуг для обеспечения государственных (муниципальных) нужд</v>
      </c>
      <c r="B76" s="28" t="s">
        <v>148</v>
      </c>
      <c r="C76" s="28" t="s">
        <v>49</v>
      </c>
      <c r="D76" s="28" t="s">
        <v>53</v>
      </c>
      <c r="E76" s="40" t="s">
        <v>205</v>
      </c>
      <c r="F76" s="40" t="s">
        <v>9</v>
      </c>
      <c r="G76" s="40" t="s">
        <v>35</v>
      </c>
      <c r="H76" s="40" t="s">
        <v>206</v>
      </c>
      <c r="I76" s="28" t="s">
        <v>68</v>
      </c>
      <c r="J76" s="38">
        <v>5726.6</v>
      </c>
      <c r="K76" s="38"/>
      <c r="L76" s="38"/>
    </row>
    <row r="77" spans="1:12" ht="149.25" customHeight="1">
      <c r="A77" s="165" t="s">
        <v>212</v>
      </c>
      <c r="B77" s="28" t="s">
        <v>148</v>
      </c>
      <c r="C77" s="28" t="s">
        <v>49</v>
      </c>
      <c r="D77" s="28" t="s">
        <v>53</v>
      </c>
      <c r="E77" s="40" t="s">
        <v>205</v>
      </c>
      <c r="F77" s="40" t="s">
        <v>9</v>
      </c>
      <c r="G77" s="40" t="s">
        <v>35</v>
      </c>
      <c r="H77" s="40" t="s">
        <v>211</v>
      </c>
      <c r="I77" s="28"/>
      <c r="J77" s="38">
        <f>J78</f>
        <v>2511.6999999999998</v>
      </c>
      <c r="K77" s="38"/>
      <c r="L77" s="38"/>
    </row>
    <row r="78" spans="1:12" ht="49.5" customHeight="1">
      <c r="A78" s="29" t="str">
        <f>A75</f>
        <v>Закупка товаров, работ и услуг для обеспечения государственных (муниципальных) нужд</v>
      </c>
      <c r="B78" s="28" t="s">
        <v>148</v>
      </c>
      <c r="C78" s="28" t="s">
        <v>49</v>
      </c>
      <c r="D78" s="28" t="s">
        <v>53</v>
      </c>
      <c r="E78" s="40" t="s">
        <v>205</v>
      </c>
      <c r="F78" s="40" t="s">
        <v>9</v>
      </c>
      <c r="G78" s="40" t="s">
        <v>8</v>
      </c>
      <c r="H78" s="40" t="s">
        <v>211</v>
      </c>
      <c r="I78" s="28" t="s">
        <v>67</v>
      </c>
      <c r="J78" s="38">
        <f>J79</f>
        <v>2511.6999999999998</v>
      </c>
      <c r="K78" s="38"/>
      <c r="L78" s="38"/>
    </row>
    <row r="79" spans="1:12" ht="49.5" customHeight="1">
      <c r="A79" s="29" t="str">
        <f>A76</f>
        <v>Иные закупки товаров, работ и услуг для обеспечения государственных (муниципальных) нужд</v>
      </c>
      <c r="B79" s="28" t="s">
        <v>148</v>
      </c>
      <c r="C79" s="28" t="s">
        <v>49</v>
      </c>
      <c r="D79" s="28" t="s">
        <v>53</v>
      </c>
      <c r="E79" s="40" t="s">
        <v>205</v>
      </c>
      <c r="F79" s="40" t="s">
        <v>9</v>
      </c>
      <c r="G79" s="40" t="s">
        <v>8</v>
      </c>
      <c r="H79" s="40" t="s">
        <v>211</v>
      </c>
      <c r="I79" s="28" t="s">
        <v>68</v>
      </c>
      <c r="J79" s="38">
        <v>2511.6999999999998</v>
      </c>
      <c r="K79" s="38"/>
      <c r="L79" s="38"/>
    </row>
    <row r="80" spans="1:12" ht="15">
      <c r="A80" s="26" t="s">
        <v>59</v>
      </c>
      <c r="B80" s="27" t="s">
        <v>148</v>
      </c>
      <c r="C80" s="146" t="s">
        <v>17</v>
      </c>
      <c r="D80" s="28"/>
      <c r="E80" s="40"/>
      <c r="F80" s="40"/>
      <c r="G80" s="40"/>
      <c r="H80" s="40"/>
      <c r="I80" s="37"/>
      <c r="J80" s="38">
        <f t="shared" ref="J80:L85" si="31">J81</f>
        <v>41.5</v>
      </c>
      <c r="K80" s="46">
        <f t="shared" si="31"/>
        <v>41.5</v>
      </c>
      <c r="L80" s="38">
        <f t="shared" si="31"/>
        <v>41.5</v>
      </c>
    </row>
    <row r="81" spans="1:12" ht="15">
      <c r="A81" s="29" t="s">
        <v>60</v>
      </c>
      <c r="B81" s="28" t="s">
        <v>148</v>
      </c>
      <c r="C81" s="28" t="s">
        <v>17</v>
      </c>
      <c r="D81" s="28" t="s">
        <v>35</v>
      </c>
      <c r="E81" s="40"/>
      <c r="F81" s="40"/>
      <c r="G81" s="40"/>
      <c r="H81" s="40"/>
      <c r="I81" s="37"/>
      <c r="J81" s="38">
        <f t="shared" si="31"/>
        <v>41.5</v>
      </c>
      <c r="K81" s="38">
        <f t="shared" si="31"/>
        <v>41.5</v>
      </c>
      <c r="L81" s="38">
        <f t="shared" si="31"/>
        <v>41.5</v>
      </c>
    </row>
    <row r="82" spans="1:12" ht="78.75" customHeight="1">
      <c r="A82" s="29" t="s">
        <v>176</v>
      </c>
      <c r="B82" s="28" t="s">
        <v>148</v>
      </c>
      <c r="C82" s="28" t="s">
        <v>17</v>
      </c>
      <c r="D82" s="28" t="s">
        <v>35</v>
      </c>
      <c r="E82" s="40" t="s">
        <v>78</v>
      </c>
      <c r="F82" s="40"/>
      <c r="G82" s="40"/>
      <c r="H82" s="40"/>
      <c r="I82" s="37"/>
      <c r="J82" s="38">
        <f t="shared" si="31"/>
        <v>41.5</v>
      </c>
      <c r="K82" s="38">
        <f t="shared" si="31"/>
        <v>41.5</v>
      </c>
      <c r="L82" s="38">
        <f t="shared" si="31"/>
        <v>41.5</v>
      </c>
    </row>
    <row r="83" spans="1:12" ht="108.75" customHeight="1">
      <c r="A83" s="29" t="s">
        <v>177</v>
      </c>
      <c r="B83" s="28" t="s">
        <v>148</v>
      </c>
      <c r="C83" s="28" t="s">
        <v>17</v>
      </c>
      <c r="D83" s="28" t="s">
        <v>35</v>
      </c>
      <c r="E83" s="40" t="s">
        <v>78</v>
      </c>
      <c r="F83" s="40" t="s">
        <v>8</v>
      </c>
      <c r="G83" s="40"/>
      <c r="H83" s="40"/>
      <c r="I83" s="37"/>
      <c r="J83" s="38">
        <f>J84</f>
        <v>41.5</v>
      </c>
      <c r="K83" s="38">
        <f>K84</f>
        <v>41.5</v>
      </c>
      <c r="L83" s="38">
        <f>L84</f>
        <v>41.5</v>
      </c>
    </row>
    <row r="84" spans="1:12" ht="45">
      <c r="A84" s="29" t="s">
        <v>61</v>
      </c>
      <c r="B84" s="28" t="s">
        <v>148</v>
      </c>
      <c r="C84" s="28" t="s">
        <v>17</v>
      </c>
      <c r="D84" s="28" t="s">
        <v>35</v>
      </c>
      <c r="E84" s="40" t="s">
        <v>78</v>
      </c>
      <c r="F84" s="40" t="s">
        <v>8</v>
      </c>
      <c r="G84" s="40" t="s">
        <v>63</v>
      </c>
      <c r="H84" s="40" t="s">
        <v>81</v>
      </c>
      <c r="I84" s="37"/>
      <c r="J84" s="38">
        <f t="shared" si="31"/>
        <v>41.5</v>
      </c>
      <c r="K84" s="38">
        <f t="shared" si="31"/>
        <v>41.5</v>
      </c>
      <c r="L84" s="38">
        <f t="shared" si="31"/>
        <v>41.5</v>
      </c>
    </row>
    <row r="85" spans="1:12" ht="30">
      <c r="A85" s="29" t="s">
        <v>55</v>
      </c>
      <c r="B85" s="28" t="s">
        <v>148</v>
      </c>
      <c r="C85" s="28" t="s">
        <v>17</v>
      </c>
      <c r="D85" s="28" t="s">
        <v>35</v>
      </c>
      <c r="E85" s="40" t="s">
        <v>78</v>
      </c>
      <c r="F85" s="40" t="s">
        <v>8</v>
      </c>
      <c r="G85" s="40" t="s">
        <v>63</v>
      </c>
      <c r="H85" s="40" t="s">
        <v>81</v>
      </c>
      <c r="I85" s="37" t="s">
        <v>72</v>
      </c>
      <c r="J85" s="38">
        <f>J86</f>
        <v>41.5</v>
      </c>
      <c r="K85" s="38">
        <f t="shared" si="31"/>
        <v>41.5</v>
      </c>
      <c r="L85" s="38">
        <f t="shared" si="31"/>
        <v>41.5</v>
      </c>
    </row>
    <row r="86" spans="1:12" ht="30">
      <c r="A86" s="138" t="s">
        <v>62</v>
      </c>
      <c r="B86" s="139" t="s">
        <v>148</v>
      </c>
      <c r="C86" s="139" t="s">
        <v>17</v>
      </c>
      <c r="D86" s="139" t="s">
        <v>35</v>
      </c>
      <c r="E86" s="140" t="s">
        <v>78</v>
      </c>
      <c r="F86" s="140" t="s">
        <v>8</v>
      </c>
      <c r="G86" s="140" t="s">
        <v>63</v>
      </c>
      <c r="H86" s="140" t="s">
        <v>81</v>
      </c>
      <c r="I86" s="141" t="s">
        <v>73</v>
      </c>
      <c r="J86" s="142">
        <v>41.5</v>
      </c>
      <c r="K86" s="142">
        <v>41.5</v>
      </c>
      <c r="L86" s="142">
        <v>41.5</v>
      </c>
    </row>
    <row r="87" spans="1:12" ht="15">
      <c r="A87" s="150" t="s">
        <v>198</v>
      </c>
      <c r="B87" s="28" t="s">
        <v>148</v>
      </c>
      <c r="C87" s="28" t="s">
        <v>151</v>
      </c>
      <c r="D87" s="28"/>
      <c r="E87" s="40"/>
      <c r="F87" s="40"/>
      <c r="G87" s="40"/>
      <c r="H87" s="40"/>
      <c r="I87" s="37"/>
      <c r="J87" s="143"/>
      <c r="K87" s="145">
        <f t="shared" ref="K87:L92" si="32">K88</f>
        <v>23.1</v>
      </c>
      <c r="L87" s="145">
        <f t="shared" si="32"/>
        <v>58</v>
      </c>
    </row>
    <row r="88" spans="1:12" ht="15">
      <c r="A88" s="150" t="s">
        <v>198</v>
      </c>
      <c r="B88" s="28" t="s">
        <v>148</v>
      </c>
      <c r="C88" s="139" t="s">
        <v>151</v>
      </c>
      <c r="D88" s="139" t="s">
        <v>151</v>
      </c>
      <c r="E88" s="140"/>
      <c r="F88" s="140"/>
      <c r="G88" s="140"/>
      <c r="H88" s="140"/>
      <c r="I88" s="141"/>
      <c r="J88" s="143"/>
      <c r="K88" s="145">
        <f t="shared" si="32"/>
        <v>23.1</v>
      </c>
      <c r="L88" s="145">
        <f t="shared" si="32"/>
        <v>58</v>
      </c>
    </row>
    <row r="89" spans="1:12" ht="78.75" customHeight="1">
      <c r="A89" s="150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9" s="139" t="s">
        <v>148</v>
      </c>
      <c r="C89" s="28" t="s">
        <v>151</v>
      </c>
      <c r="D89" s="28" t="s">
        <v>151</v>
      </c>
      <c r="E89" s="40" t="s">
        <v>152</v>
      </c>
      <c r="F89" s="40"/>
      <c r="G89" s="40"/>
      <c r="H89" s="40"/>
      <c r="I89" s="37"/>
      <c r="J89" s="143"/>
      <c r="K89" s="145">
        <f t="shared" si="32"/>
        <v>23.1</v>
      </c>
      <c r="L89" s="145">
        <f t="shared" si="32"/>
        <v>58</v>
      </c>
    </row>
    <row r="90" spans="1:12" ht="15">
      <c r="A90" s="150" t="s">
        <v>38</v>
      </c>
      <c r="B90" s="28" t="s">
        <v>148</v>
      </c>
      <c r="C90" s="28" t="s">
        <v>151</v>
      </c>
      <c r="D90" s="28" t="s">
        <v>151</v>
      </c>
      <c r="E90" s="40" t="s">
        <v>152</v>
      </c>
      <c r="F90" s="40" t="s">
        <v>8</v>
      </c>
      <c r="G90" s="40"/>
      <c r="H90" s="40"/>
      <c r="I90" s="37"/>
      <c r="J90" s="143"/>
      <c r="K90" s="145">
        <f t="shared" si="32"/>
        <v>23.1</v>
      </c>
      <c r="L90" s="145">
        <f t="shared" si="32"/>
        <v>58</v>
      </c>
    </row>
    <row r="91" spans="1:12" ht="15">
      <c r="A91" s="150" t="s">
        <v>198</v>
      </c>
      <c r="B91" s="28" t="s">
        <v>148</v>
      </c>
      <c r="C91" s="139" t="s">
        <v>151</v>
      </c>
      <c r="D91" s="139" t="s">
        <v>151</v>
      </c>
      <c r="E91" s="140" t="s">
        <v>152</v>
      </c>
      <c r="F91" s="140" t="s">
        <v>8</v>
      </c>
      <c r="G91" s="140" t="s">
        <v>63</v>
      </c>
      <c r="H91" s="140" t="s">
        <v>153</v>
      </c>
      <c r="I91" s="141"/>
      <c r="J91" s="143"/>
      <c r="K91" s="145">
        <f t="shared" si="32"/>
        <v>23.1</v>
      </c>
      <c r="L91" s="145">
        <f t="shared" si="32"/>
        <v>58</v>
      </c>
    </row>
    <row r="92" spans="1:12" ht="15">
      <c r="A92" s="150" t="s">
        <v>47</v>
      </c>
      <c r="B92" s="28" t="s">
        <v>148</v>
      </c>
      <c r="C92" s="139" t="s">
        <v>151</v>
      </c>
      <c r="D92" s="139" t="s">
        <v>151</v>
      </c>
      <c r="E92" s="140" t="s">
        <v>152</v>
      </c>
      <c r="F92" s="140" t="s">
        <v>8</v>
      </c>
      <c r="G92" s="140" t="s">
        <v>63</v>
      </c>
      <c r="H92" s="140" t="s">
        <v>153</v>
      </c>
      <c r="I92" s="141" t="s">
        <v>69</v>
      </c>
      <c r="J92" s="143"/>
      <c r="K92" s="145">
        <f t="shared" si="32"/>
        <v>23.1</v>
      </c>
      <c r="L92" s="145">
        <f t="shared" si="32"/>
        <v>58</v>
      </c>
    </row>
    <row r="93" spans="1:12" ht="15">
      <c r="A93" s="150" t="s">
        <v>51</v>
      </c>
      <c r="B93" s="139" t="s">
        <v>148</v>
      </c>
      <c r="C93" s="139" t="s">
        <v>151</v>
      </c>
      <c r="D93" s="139" t="s">
        <v>151</v>
      </c>
      <c r="E93" s="140" t="s">
        <v>152</v>
      </c>
      <c r="F93" s="140" t="s">
        <v>8</v>
      </c>
      <c r="G93" s="140" t="s">
        <v>63</v>
      </c>
      <c r="H93" s="140" t="s">
        <v>153</v>
      </c>
      <c r="I93" s="141" t="s">
        <v>71</v>
      </c>
      <c r="J93" s="143"/>
      <c r="K93" s="145">
        <v>23.1</v>
      </c>
      <c r="L93" s="145">
        <v>58</v>
      </c>
    </row>
    <row r="94" spans="1:12">
      <c r="E94" s="42"/>
      <c r="F94" s="42"/>
      <c r="G94" s="42"/>
      <c r="H94" s="42"/>
      <c r="I94" s="42"/>
    </row>
    <row r="95" spans="1:12">
      <c r="E95" s="42"/>
      <c r="F95" s="42"/>
      <c r="G95" s="42"/>
      <c r="H95" s="42"/>
      <c r="I95" s="42"/>
    </row>
    <row r="96" spans="1:12">
      <c r="E96" s="42"/>
      <c r="F96" s="42"/>
      <c r="G96" s="42"/>
      <c r="H96" s="42"/>
      <c r="I96" s="42"/>
    </row>
    <row r="97" spans="5:9">
      <c r="E97" s="42"/>
      <c r="F97" s="42"/>
      <c r="G97" s="42"/>
      <c r="H97" s="42"/>
      <c r="I97" s="42"/>
    </row>
    <row r="98" spans="5:9">
      <c r="E98" s="42"/>
      <c r="F98" s="42"/>
      <c r="G98" s="42"/>
      <c r="H98" s="42"/>
      <c r="I98" s="42"/>
    </row>
    <row r="99" spans="5:9">
      <c r="E99" s="42"/>
      <c r="F99" s="42"/>
      <c r="G99" s="42"/>
      <c r="H99" s="42"/>
      <c r="I99" s="42"/>
    </row>
    <row r="100" spans="5:9">
      <c r="E100" s="42"/>
      <c r="F100" s="42"/>
      <c r="G100" s="42"/>
      <c r="H100" s="42"/>
      <c r="I100" s="42"/>
    </row>
    <row r="101" spans="5:9">
      <c r="E101" s="42"/>
      <c r="F101" s="42"/>
      <c r="G101" s="42"/>
      <c r="H101" s="42"/>
      <c r="I101" s="42"/>
    </row>
    <row r="102" spans="5:9">
      <c r="E102" s="42"/>
      <c r="F102" s="42"/>
      <c r="G102" s="42"/>
      <c r="H102" s="42"/>
      <c r="I102" s="42"/>
    </row>
    <row r="103" spans="5:9">
      <c r="E103" s="42"/>
      <c r="F103" s="42"/>
      <c r="G103" s="42"/>
      <c r="H103" s="42"/>
      <c r="I103" s="42"/>
    </row>
    <row r="104" spans="5:9">
      <c r="E104" s="42"/>
      <c r="F104" s="42"/>
      <c r="G104" s="42"/>
      <c r="H104" s="42"/>
      <c r="I104" s="42"/>
    </row>
    <row r="105" spans="5:9">
      <c r="E105" s="42"/>
      <c r="F105" s="42"/>
      <c r="G105" s="42"/>
      <c r="H105" s="42"/>
      <c r="I105" s="42"/>
    </row>
    <row r="106" spans="5:9">
      <c r="E106" s="42"/>
      <c r="F106" s="42"/>
      <c r="G106" s="42"/>
      <c r="H106" s="42"/>
      <c r="I106" s="42"/>
    </row>
    <row r="107" spans="5:9">
      <c r="E107" s="42"/>
      <c r="F107" s="42"/>
      <c r="G107" s="42"/>
      <c r="H107" s="42"/>
      <c r="I107" s="42"/>
    </row>
    <row r="108" spans="5:9">
      <c r="E108" s="42"/>
      <c r="F108" s="42"/>
      <c r="G108" s="42"/>
      <c r="H108" s="42"/>
      <c r="I108" s="42"/>
    </row>
    <row r="109" spans="5:9">
      <c r="E109" s="42"/>
      <c r="F109" s="42"/>
      <c r="G109" s="42"/>
      <c r="H109" s="42"/>
      <c r="I109" s="42"/>
    </row>
    <row r="110" spans="5:9">
      <c r="E110" s="42"/>
      <c r="F110" s="42"/>
      <c r="G110" s="42"/>
      <c r="H110" s="42"/>
      <c r="I110" s="42"/>
    </row>
    <row r="111" spans="5:9">
      <c r="E111" s="42"/>
      <c r="F111" s="42"/>
      <c r="G111" s="42"/>
      <c r="H111" s="42"/>
      <c r="I111" s="42"/>
    </row>
    <row r="112" spans="5:9">
      <c r="E112" s="42"/>
      <c r="F112" s="42"/>
      <c r="G112" s="42"/>
      <c r="H112" s="42"/>
      <c r="I112" s="42"/>
    </row>
    <row r="113" spans="5:9">
      <c r="E113" s="42"/>
      <c r="F113" s="42"/>
      <c r="G113" s="42"/>
      <c r="H113" s="42"/>
      <c r="I113" s="42"/>
    </row>
    <row r="114" spans="5:9">
      <c r="E114" s="42"/>
      <c r="F114" s="42"/>
      <c r="G114" s="42"/>
      <c r="H114" s="42"/>
      <c r="I114" s="42"/>
    </row>
    <row r="115" spans="5:9">
      <c r="E115" s="42"/>
      <c r="F115" s="42"/>
      <c r="G115" s="42"/>
      <c r="H115" s="42"/>
      <c r="I115" s="42"/>
    </row>
    <row r="116" spans="5:9">
      <c r="E116" s="42"/>
      <c r="F116" s="42"/>
      <c r="G116" s="42"/>
      <c r="H116" s="42"/>
      <c r="I116" s="42"/>
    </row>
    <row r="117" spans="5:9">
      <c r="E117" s="42"/>
      <c r="F117" s="42"/>
      <c r="G117" s="42"/>
      <c r="H117" s="42"/>
      <c r="I117" s="42"/>
    </row>
    <row r="118" spans="5:9">
      <c r="E118" s="42"/>
      <c r="F118" s="42"/>
      <c r="G118" s="42"/>
      <c r="H118" s="42"/>
      <c r="I118" s="42"/>
    </row>
    <row r="119" spans="5:9">
      <c r="E119" s="42"/>
      <c r="F119" s="42"/>
      <c r="G119" s="42"/>
      <c r="H119" s="42"/>
      <c r="I119" s="42"/>
    </row>
    <row r="120" spans="5:9">
      <c r="E120" s="42"/>
      <c r="F120" s="42"/>
      <c r="G120" s="42"/>
      <c r="H120" s="42"/>
      <c r="I120" s="42"/>
    </row>
    <row r="121" spans="5:9">
      <c r="E121" s="42"/>
      <c r="F121" s="42"/>
      <c r="G121" s="42"/>
      <c r="H121" s="42"/>
      <c r="I121" s="42"/>
    </row>
    <row r="122" spans="5:9">
      <c r="E122" s="42"/>
      <c r="F122" s="42"/>
      <c r="G122" s="42"/>
      <c r="H122" s="42"/>
      <c r="I122" s="42"/>
    </row>
  </sheetData>
  <autoFilter ref="A1:L93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8">
    <cfRule type="expression" dxfId="15" priority="49" stopIfTrue="1">
      <formula>$F48=""</formula>
    </cfRule>
    <cfRule type="expression" dxfId="14" priority="50" stopIfTrue="1">
      <formula>#REF!&lt;&gt;""</formula>
    </cfRule>
    <cfRule type="expression" dxfId="13" priority="51" stopIfTrue="1">
      <formula>AND($G48="",$F48&lt;&gt;"")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3"/>
  <sheetViews>
    <sheetView view="pageBreakPreview" zoomScaleNormal="110" zoomScaleSheetLayoutView="100" workbookViewId="0">
      <selection activeCell="T16" sqref="T1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172" t="s">
        <v>214</v>
      </c>
      <c r="I1" s="173"/>
      <c r="J1" s="173"/>
      <c r="K1" s="173"/>
    </row>
    <row r="2" spans="1:11" ht="126.75" customHeight="1">
      <c r="A2" s="174" t="s">
        <v>189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</row>
    <row r="3" spans="1:11" ht="18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5" t="s">
        <v>1</v>
      </c>
      <c r="I3" s="175"/>
      <c r="J3" s="175"/>
      <c r="K3" s="175"/>
    </row>
    <row r="4" spans="1:11" ht="20.45" customHeight="1">
      <c r="A4" s="22" t="s">
        <v>8</v>
      </c>
      <c r="B4" s="176" t="s">
        <v>3</v>
      </c>
      <c r="C4" s="176" t="s">
        <v>4</v>
      </c>
      <c r="D4" s="176" t="s">
        <v>5</v>
      </c>
      <c r="E4" s="176"/>
      <c r="F4" s="176"/>
      <c r="G4" s="176"/>
      <c r="H4" s="176" t="s">
        <v>6</v>
      </c>
      <c r="I4" s="176" t="s">
        <v>7</v>
      </c>
      <c r="J4" s="176"/>
      <c r="K4" s="176"/>
    </row>
    <row r="5" spans="1:11" ht="16.7" customHeight="1">
      <c r="A5" s="24"/>
      <c r="B5" s="176" t="s">
        <v>0</v>
      </c>
      <c r="C5" s="176" t="s">
        <v>0</v>
      </c>
      <c r="D5" s="176" t="s">
        <v>0</v>
      </c>
      <c r="E5" s="176"/>
      <c r="F5" s="176"/>
      <c r="G5" s="176"/>
      <c r="H5" s="176" t="s">
        <v>0</v>
      </c>
      <c r="I5" s="153" t="s">
        <v>26</v>
      </c>
      <c r="J5" s="153" t="s">
        <v>27</v>
      </c>
      <c r="K5" s="153" t="s">
        <v>168</v>
      </c>
    </row>
    <row r="6" spans="1:11" ht="13.7" customHeight="1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3.7" customHeight="1">
      <c r="A7" s="26" t="s">
        <v>182</v>
      </c>
      <c r="B7" s="157"/>
      <c r="C7" s="157"/>
      <c r="D7" s="22"/>
      <c r="E7" s="22"/>
      <c r="F7" s="22"/>
      <c r="G7" s="22"/>
      <c r="H7" s="157"/>
      <c r="I7" s="158">
        <f>I8+I43+I53+I60+I80</f>
        <v>9692.2999999999993</v>
      </c>
      <c r="J7" s="158">
        <f>J8+J43+J53+J60+J80+J87</f>
        <v>1271.0999999999999</v>
      </c>
      <c r="K7" s="158">
        <f>K8+K43+K53+K60+K80+K87</f>
        <v>1329</v>
      </c>
    </row>
    <row r="8" spans="1:11" ht="14.45" customHeight="1">
      <c r="A8" s="26" t="s">
        <v>34</v>
      </c>
      <c r="B8" s="25" t="s">
        <v>35</v>
      </c>
      <c r="C8" s="25"/>
      <c r="D8" s="5" t="s">
        <v>0</v>
      </c>
      <c r="E8" s="5" t="s">
        <v>0</v>
      </c>
      <c r="F8" s="5" t="s">
        <v>0</v>
      </c>
      <c r="G8" s="5" t="s">
        <v>0</v>
      </c>
      <c r="H8" s="25" t="s">
        <v>0</v>
      </c>
      <c r="I8" s="36">
        <f>I9+I18+I37</f>
        <v>973.39999999999986</v>
      </c>
      <c r="J8" s="36">
        <f>J9+J18+J37</f>
        <v>812.3</v>
      </c>
      <c r="K8" s="36">
        <f>K9+K18+K37</f>
        <v>831</v>
      </c>
    </row>
    <row r="9" spans="1:11" ht="60">
      <c r="A9" s="29" t="s">
        <v>36</v>
      </c>
      <c r="B9" s="147" t="s">
        <v>35</v>
      </c>
      <c r="C9" s="28" t="s">
        <v>37</v>
      </c>
      <c r="D9" s="41"/>
      <c r="E9" s="41"/>
      <c r="F9" s="41"/>
      <c r="G9" s="41"/>
      <c r="H9" s="37"/>
      <c r="I9" s="38">
        <f t="shared" ref="I9:K10" si="0">I10</f>
        <v>320.3</v>
      </c>
      <c r="J9" s="38">
        <f t="shared" si="0"/>
        <v>302.39999999999998</v>
      </c>
      <c r="K9" s="38">
        <f t="shared" si="0"/>
        <v>280.5</v>
      </c>
    </row>
    <row r="10" spans="1:11" ht="75.75" customHeight="1">
      <c r="A10" s="29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15" t="s">
        <v>35</v>
      </c>
      <c r="C10" s="115" t="s">
        <v>37</v>
      </c>
      <c r="D10" s="40" t="s">
        <v>152</v>
      </c>
      <c r="E10" s="41"/>
      <c r="F10" s="41"/>
      <c r="G10" s="41"/>
      <c r="H10" s="28"/>
      <c r="I10" s="46">
        <f t="shared" si="0"/>
        <v>320.3</v>
      </c>
      <c r="J10" s="38">
        <f t="shared" si="0"/>
        <v>302.39999999999998</v>
      </c>
      <c r="K10" s="38">
        <f t="shared" si="0"/>
        <v>280.5</v>
      </c>
    </row>
    <row r="11" spans="1:11" ht="15">
      <c r="A11" s="29" t="s">
        <v>38</v>
      </c>
      <c r="B11" s="28" t="s">
        <v>35</v>
      </c>
      <c r="C11" s="28" t="s">
        <v>37</v>
      </c>
      <c r="D11" s="40">
        <v>65</v>
      </c>
      <c r="E11" s="40" t="s">
        <v>8</v>
      </c>
      <c r="F11" s="40"/>
      <c r="G11" s="40"/>
      <c r="H11" s="28"/>
      <c r="I11" s="38">
        <f>I12+I15</f>
        <v>320.3</v>
      </c>
      <c r="J11" s="38">
        <f t="shared" ref="I11:K13" si="1">J12</f>
        <v>302.39999999999998</v>
      </c>
      <c r="K11" s="38">
        <f t="shared" si="1"/>
        <v>280.5</v>
      </c>
    </row>
    <row r="12" spans="1:11" ht="30">
      <c r="A12" s="29" t="s">
        <v>39</v>
      </c>
      <c r="B12" s="28" t="s">
        <v>35</v>
      </c>
      <c r="C12" s="28" t="s">
        <v>37</v>
      </c>
      <c r="D12" s="40">
        <v>65</v>
      </c>
      <c r="E12" s="40">
        <v>1</v>
      </c>
      <c r="F12" s="40" t="s">
        <v>63</v>
      </c>
      <c r="G12" s="40" t="s">
        <v>74</v>
      </c>
      <c r="H12" s="28"/>
      <c r="I12" s="38">
        <f t="shared" si="1"/>
        <v>260.3</v>
      </c>
      <c r="J12" s="38">
        <f t="shared" si="1"/>
        <v>302.39999999999998</v>
      </c>
      <c r="K12" s="38">
        <f t="shared" si="1"/>
        <v>280.5</v>
      </c>
    </row>
    <row r="13" spans="1:11" ht="105">
      <c r="A13" s="29" t="s">
        <v>40</v>
      </c>
      <c r="B13" s="28" t="s">
        <v>35</v>
      </c>
      <c r="C13" s="28" t="s">
        <v>37</v>
      </c>
      <c r="D13" s="40">
        <v>65</v>
      </c>
      <c r="E13" s="40">
        <v>1</v>
      </c>
      <c r="F13" s="40" t="s">
        <v>63</v>
      </c>
      <c r="G13" s="40" t="s">
        <v>74</v>
      </c>
      <c r="H13" s="28" t="s">
        <v>65</v>
      </c>
      <c r="I13" s="38">
        <f t="shared" si="1"/>
        <v>260.3</v>
      </c>
      <c r="J13" s="38">
        <f t="shared" si="1"/>
        <v>302.39999999999998</v>
      </c>
      <c r="K13" s="38">
        <f t="shared" si="1"/>
        <v>280.5</v>
      </c>
    </row>
    <row r="14" spans="1:11" ht="45">
      <c r="A14" s="29" t="s">
        <v>41</v>
      </c>
      <c r="B14" s="28" t="s">
        <v>35</v>
      </c>
      <c r="C14" s="28" t="s">
        <v>37</v>
      </c>
      <c r="D14" s="40">
        <v>65</v>
      </c>
      <c r="E14" s="40">
        <v>1</v>
      </c>
      <c r="F14" s="40" t="s">
        <v>63</v>
      </c>
      <c r="G14" s="40" t="s">
        <v>74</v>
      </c>
      <c r="H14" s="28" t="s">
        <v>66</v>
      </c>
      <c r="I14" s="38">
        <f>'Приложение 2'!J14</f>
        <v>260.3</v>
      </c>
      <c r="J14" s="38">
        <f>'Приложение 2'!K14</f>
        <v>302.39999999999998</v>
      </c>
      <c r="K14" s="38">
        <f>'Приложение 2'!L14</f>
        <v>280.5</v>
      </c>
    </row>
    <row r="15" spans="1:11" ht="88.5" customHeight="1">
      <c r="A15" s="29" t="str">
        <f>'Приложение 2'!A15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8" t="s">
        <v>35</v>
      </c>
      <c r="C15" s="28" t="s">
        <v>37</v>
      </c>
      <c r="D15" s="40" t="s">
        <v>152</v>
      </c>
      <c r="E15" s="40" t="s">
        <v>8</v>
      </c>
      <c r="F15" s="40" t="s">
        <v>63</v>
      </c>
      <c r="G15" s="40" t="s">
        <v>194</v>
      </c>
      <c r="H15" s="28"/>
      <c r="I15" s="38">
        <f>I16</f>
        <v>60</v>
      </c>
      <c r="J15" s="38"/>
      <c r="K15" s="38"/>
    </row>
    <row r="16" spans="1:11" ht="108.75" customHeight="1">
      <c r="A16" s="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8" t="s">
        <v>35</v>
      </c>
      <c r="C16" s="28" t="s">
        <v>37</v>
      </c>
      <c r="D16" s="40" t="s">
        <v>152</v>
      </c>
      <c r="E16" s="40" t="s">
        <v>8</v>
      </c>
      <c r="F16" s="40" t="s">
        <v>63</v>
      </c>
      <c r="G16" s="40" t="s">
        <v>194</v>
      </c>
      <c r="H16" s="28" t="s">
        <v>65</v>
      </c>
      <c r="I16" s="38">
        <f>I17</f>
        <v>60</v>
      </c>
      <c r="J16" s="38"/>
      <c r="K16" s="38"/>
    </row>
    <row r="17" spans="1:11" ht="42.75" customHeight="1">
      <c r="A17" s="29" t="str">
        <f>A14</f>
        <v>Расходы на выплаты персоналу государственных (муниципальных) органов</v>
      </c>
      <c r="B17" s="28" t="s">
        <v>35</v>
      </c>
      <c r="C17" s="28" t="s">
        <v>37</v>
      </c>
      <c r="D17" s="40" t="s">
        <v>152</v>
      </c>
      <c r="E17" s="40" t="s">
        <v>8</v>
      </c>
      <c r="F17" s="40" t="s">
        <v>63</v>
      </c>
      <c r="G17" s="40" t="s">
        <v>194</v>
      </c>
      <c r="H17" s="28" t="s">
        <v>66</v>
      </c>
      <c r="I17" s="38">
        <f>'Приложение 2'!J17</f>
        <v>60</v>
      </c>
      <c r="J17" s="38"/>
      <c r="K17" s="38"/>
    </row>
    <row r="18" spans="1:11" ht="93.75" customHeight="1">
      <c r="A18" s="29" t="str">
        <f>'Приложение 2'!A18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28" t="s">
        <v>35</v>
      </c>
      <c r="C18" s="28" t="s">
        <v>43</v>
      </c>
      <c r="D18" s="40"/>
      <c r="E18" s="40"/>
      <c r="F18" s="40"/>
      <c r="G18" s="40"/>
      <c r="H18" s="28"/>
      <c r="I18" s="38">
        <f>I19+I32</f>
        <v>648.09999999999991</v>
      </c>
      <c r="J18" s="38">
        <f>J19</f>
        <v>504.90000000000003</v>
      </c>
      <c r="K18" s="38">
        <f>K19</f>
        <v>545.5</v>
      </c>
    </row>
    <row r="19" spans="1:11" ht="75.75" customHeight="1">
      <c r="A19" s="29" t="str">
        <f>'Приложение 2'!A19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9" s="115" t="s">
        <v>35</v>
      </c>
      <c r="C19" s="115" t="s">
        <v>43</v>
      </c>
      <c r="D19" s="40" t="s">
        <v>152</v>
      </c>
      <c r="E19" s="40"/>
      <c r="F19" s="40"/>
      <c r="G19" s="40"/>
      <c r="H19" s="37"/>
      <c r="I19" s="46">
        <f>I20</f>
        <v>647.79999999999995</v>
      </c>
      <c r="J19" s="46">
        <f>J20+J33</f>
        <v>504.90000000000003</v>
      </c>
      <c r="K19" s="46">
        <f>K20+K33</f>
        <v>545.5</v>
      </c>
    </row>
    <row r="20" spans="1:11" ht="48.75" customHeight="1">
      <c r="A20" s="29" t="str">
        <f>'Приложение 2'!A20</f>
        <v>Расходы в рамках обеспечения деятельности администрации Пушкинского сельского поселения</v>
      </c>
      <c r="B20" s="30" t="s">
        <v>35</v>
      </c>
      <c r="C20" s="30" t="s">
        <v>43</v>
      </c>
      <c r="D20" s="40">
        <v>65</v>
      </c>
      <c r="E20" s="40" t="s">
        <v>9</v>
      </c>
      <c r="F20" s="40"/>
      <c r="G20" s="40"/>
      <c r="H20" s="37"/>
      <c r="I20" s="38">
        <f>I21+I24+I29</f>
        <v>647.79999999999995</v>
      </c>
      <c r="J20" s="38">
        <f>J21+J24</f>
        <v>504.6</v>
      </c>
      <c r="K20" s="38">
        <f t="shared" ref="K20" si="2">K21</f>
        <v>545.20000000000005</v>
      </c>
    </row>
    <row r="21" spans="1:11" ht="45">
      <c r="A21" s="29" t="s">
        <v>45</v>
      </c>
      <c r="B21" s="28" t="s">
        <v>35</v>
      </c>
      <c r="C21" s="28" t="s">
        <v>43</v>
      </c>
      <c r="D21" s="40">
        <v>65</v>
      </c>
      <c r="E21" s="40">
        <v>2</v>
      </c>
      <c r="F21" s="40" t="s">
        <v>63</v>
      </c>
      <c r="G21" s="40" t="s">
        <v>75</v>
      </c>
      <c r="H21" s="37"/>
      <c r="I21" s="38">
        <f>I22</f>
        <v>260.3</v>
      </c>
      <c r="J21" s="38">
        <f>J22</f>
        <v>321.5</v>
      </c>
      <c r="K21" s="38">
        <f>K22+K25</f>
        <v>545.20000000000005</v>
      </c>
    </row>
    <row r="22" spans="1:11" ht="105">
      <c r="A22" s="29" t="s">
        <v>40</v>
      </c>
      <c r="B22" s="28" t="s">
        <v>35</v>
      </c>
      <c r="C22" s="28" t="s">
        <v>43</v>
      </c>
      <c r="D22" s="40">
        <v>65</v>
      </c>
      <c r="E22" s="40">
        <v>2</v>
      </c>
      <c r="F22" s="40" t="s">
        <v>63</v>
      </c>
      <c r="G22" s="40" t="s">
        <v>75</v>
      </c>
      <c r="H22" s="37" t="s">
        <v>65</v>
      </c>
      <c r="I22" s="38">
        <f>I23</f>
        <v>260.3</v>
      </c>
      <c r="J22" s="38">
        <f t="shared" ref="J22:K22" si="3">J23</f>
        <v>321.5</v>
      </c>
      <c r="K22" s="38">
        <f t="shared" si="3"/>
        <v>315</v>
      </c>
    </row>
    <row r="23" spans="1:11" ht="45">
      <c r="A23" s="29" t="s">
        <v>41</v>
      </c>
      <c r="B23" s="28" t="s">
        <v>35</v>
      </c>
      <c r="C23" s="28" t="s">
        <v>43</v>
      </c>
      <c r="D23" s="40">
        <v>65</v>
      </c>
      <c r="E23" s="40">
        <v>2</v>
      </c>
      <c r="F23" s="40" t="s">
        <v>63</v>
      </c>
      <c r="G23" s="40" t="s">
        <v>75</v>
      </c>
      <c r="H23" s="37" t="s">
        <v>66</v>
      </c>
      <c r="I23" s="38">
        <f>'Приложение 2'!J23</f>
        <v>260.3</v>
      </c>
      <c r="J23" s="38">
        <f>'Приложение 2'!K23</f>
        <v>321.5</v>
      </c>
      <c r="K23" s="38">
        <f>'Приложение 2'!L23</f>
        <v>315</v>
      </c>
    </row>
    <row r="24" spans="1:11" ht="30">
      <c r="A24" s="29" t="s">
        <v>46</v>
      </c>
      <c r="B24" s="28" t="s">
        <v>35</v>
      </c>
      <c r="C24" s="28" t="s">
        <v>43</v>
      </c>
      <c r="D24" s="40">
        <v>65</v>
      </c>
      <c r="E24" s="40">
        <v>2</v>
      </c>
      <c r="F24" s="40" t="s">
        <v>63</v>
      </c>
      <c r="G24" s="40" t="s">
        <v>76</v>
      </c>
      <c r="H24" s="37"/>
      <c r="I24" s="38">
        <f>I25+I27</f>
        <v>327.5</v>
      </c>
      <c r="J24" s="38">
        <f>J25+J27</f>
        <v>183.1</v>
      </c>
      <c r="K24" s="38">
        <f>K25</f>
        <v>230.2</v>
      </c>
    </row>
    <row r="25" spans="1:11" ht="45">
      <c r="A25" s="29" t="s">
        <v>185</v>
      </c>
      <c r="B25" s="28" t="s">
        <v>35</v>
      </c>
      <c r="C25" s="28" t="s">
        <v>43</v>
      </c>
      <c r="D25" s="40">
        <v>65</v>
      </c>
      <c r="E25" s="40">
        <v>2</v>
      </c>
      <c r="F25" s="40" t="s">
        <v>63</v>
      </c>
      <c r="G25" s="40" t="s">
        <v>76</v>
      </c>
      <c r="H25" s="37" t="s">
        <v>67</v>
      </c>
      <c r="I25" s="38">
        <f>I26</f>
        <v>321.5</v>
      </c>
      <c r="J25" s="38">
        <f>J26</f>
        <v>177.1</v>
      </c>
      <c r="K25" s="38">
        <f>+K26+K28</f>
        <v>230.2</v>
      </c>
    </row>
    <row r="26" spans="1:11" ht="45">
      <c r="A26" s="29" t="s">
        <v>44</v>
      </c>
      <c r="B26" s="28" t="s">
        <v>35</v>
      </c>
      <c r="C26" s="28" t="s">
        <v>43</v>
      </c>
      <c r="D26" s="40">
        <v>65</v>
      </c>
      <c r="E26" s="40">
        <v>2</v>
      </c>
      <c r="F26" s="40" t="s">
        <v>63</v>
      </c>
      <c r="G26" s="40" t="s">
        <v>76</v>
      </c>
      <c r="H26" s="37" t="s">
        <v>68</v>
      </c>
      <c r="I26" s="38">
        <f>'Приложение 2'!J26</f>
        <v>321.5</v>
      </c>
      <c r="J26" s="38">
        <f>'Приложение 2'!K26</f>
        <v>177.1</v>
      </c>
      <c r="K26" s="38">
        <f>'Приложение 2'!L26</f>
        <v>224.2</v>
      </c>
    </row>
    <row r="27" spans="1:11" ht="15">
      <c r="A27" s="29" t="s">
        <v>47</v>
      </c>
      <c r="B27" s="28" t="s">
        <v>35</v>
      </c>
      <c r="C27" s="28" t="s">
        <v>43</v>
      </c>
      <c r="D27" s="40">
        <v>65</v>
      </c>
      <c r="E27" s="40">
        <v>2</v>
      </c>
      <c r="F27" s="40" t="s">
        <v>63</v>
      </c>
      <c r="G27" s="40" t="s">
        <v>76</v>
      </c>
      <c r="H27" s="37" t="s">
        <v>69</v>
      </c>
      <c r="I27" s="38">
        <f>I28</f>
        <v>6</v>
      </c>
      <c r="J27" s="38">
        <f>J28</f>
        <v>6</v>
      </c>
      <c r="K27" s="38">
        <f>K28</f>
        <v>6</v>
      </c>
    </row>
    <row r="28" spans="1:11" ht="30">
      <c r="A28" s="29" t="s">
        <v>48</v>
      </c>
      <c r="B28" s="28" t="s">
        <v>35</v>
      </c>
      <c r="C28" s="28" t="s">
        <v>43</v>
      </c>
      <c r="D28" s="40">
        <v>65</v>
      </c>
      <c r="E28" s="40">
        <v>2</v>
      </c>
      <c r="F28" s="40" t="s">
        <v>63</v>
      </c>
      <c r="G28" s="40" t="s">
        <v>76</v>
      </c>
      <c r="H28" s="37" t="s">
        <v>70</v>
      </c>
      <c r="I28" s="38">
        <f>'Приложение 2'!J28</f>
        <v>6</v>
      </c>
      <c r="J28" s="38">
        <f>'Приложение 2'!K28</f>
        <v>6</v>
      </c>
      <c r="K28" s="38">
        <f>'Приложение 2'!L28</f>
        <v>6</v>
      </c>
    </row>
    <row r="29" spans="1:11" ht="91.5" customHeight="1">
      <c r="A29" s="29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28" t="s">
        <v>35</v>
      </c>
      <c r="C29" s="28" t="s">
        <v>43</v>
      </c>
      <c r="D29" s="40" t="s">
        <v>152</v>
      </c>
      <c r="E29" s="40" t="s">
        <v>9</v>
      </c>
      <c r="F29" s="40" t="s">
        <v>63</v>
      </c>
      <c r="G29" s="40" t="s">
        <v>194</v>
      </c>
      <c r="H29" s="37"/>
      <c r="I29" s="38">
        <f>I30</f>
        <v>60</v>
      </c>
      <c r="J29" s="38"/>
      <c r="K29" s="38"/>
    </row>
    <row r="30" spans="1:11" ht="108" customHeight="1">
      <c r="A30" s="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28" t="s">
        <v>35</v>
      </c>
      <c r="C30" s="28" t="s">
        <v>43</v>
      </c>
      <c r="D30" s="40" t="s">
        <v>152</v>
      </c>
      <c r="E30" s="40" t="s">
        <v>9</v>
      </c>
      <c r="F30" s="40" t="s">
        <v>63</v>
      </c>
      <c r="G30" s="40" t="s">
        <v>194</v>
      </c>
      <c r="H30" s="37" t="s">
        <v>65</v>
      </c>
      <c r="I30" s="38">
        <f>I31</f>
        <v>60</v>
      </c>
      <c r="J30" s="38"/>
      <c r="K30" s="38"/>
    </row>
    <row r="31" spans="1:11" ht="45.75" customHeight="1">
      <c r="A31" s="29" t="str">
        <f>A23</f>
        <v>Расходы на выплаты персоналу государственных (муниципальных) органов</v>
      </c>
      <c r="B31" s="28" t="s">
        <v>35</v>
      </c>
      <c r="C31" s="28" t="s">
        <v>43</v>
      </c>
      <c r="D31" s="40" t="s">
        <v>152</v>
      </c>
      <c r="E31" s="40" t="s">
        <v>9</v>
      </c>
      <c r="F31" s="40" t="s">
        <v>63</v>
      </c>
      <c r="G31" s="40" t="s">
        <v>194</v>
      </c>
      <c r="H31" s="37" t="s">
        <v>66</v>
      </c>
      <c r="I31" s="38">
        <f>'Приложение 2'!J31</f>
        <v>60</v>
      </c>
      <c r="J31" s="38"/>
      <c r="K31" s="38"/>
    </row>
    <row r="32" spans="1:11" ht="81" customHeight="1">
      <c r="A32" s="29" t="str">
        <f>'Приложение 2'!A32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28" t="s">
        <v>35</v>
      </c>
      <c r="C32" s="28" t="s">
        <v>43</v>
      </c>
      <c r="D32" s="40" t="s">
        <v>78</v>
      </c>
      <c r="E32" s="40"/>
      <c r="F32" s="40"/>
      <c r="G32" s="40"/>
      <c r="H32" s="37"/>
      <c r="I32" s="38">
        <f>I33</f>
        <v>0.3</v>
      </c>
      <c r="J32" s="38">
        <f>J33</f>
        <v>0.3</v>
      </c>
      <c r="K32" s="38">
        <f>K33</f>
        <v>0.3</v>
      </c>
    </row>
    <row r="33" spans="1:11" ht="90.75" customHeight="1">
      <c r="A33" s="29" t="str">
        <f>'Приложение 2'!A33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35</v>
      </c>
      <c r="C33" s="28" t="s">
        <v>43</v>
      </c>
      <c r="D33" s="40">
        <v>89</v>
      </c>
      <c r="E33" s="40" t="s">
        <v>8</v>
      </c>
      <c r="F33" s="40"/>
      <c r="G33" s="40"/>
      <c r="H33" s="37"/>
      <c r="I33" s="38">
        <f t="shared" ref="I33:K34" si="4">I34</f>
        <v>0.3</v>
      </c>
      <c r="J33" s="38">
        <f t="shared" si="4"/>
        <v>0.3</v>
      </c>
      <c r="K33" s="38">
        <f t="shared" si="4"/>
        <v>0.3</v>
      </c>
    </row>
    <row r="34" spans="1:11" ht="150">
      <c r="A34" s="29" t="s">
        <v>32</v>
      </c>
      <c r="B34" s="28" t="s">
        <v>35</v>
      </c>
      <c r="C34" s="28" t="s">
        <v>43</v>
      </c>
      <c r="D34" s="40">
        <v>89</v>
      </c>
      <c r="E34" s="40">
        <v>1</v>
      </c>
      <c r="F34" s="40" t="s">
        <v>63</v>
      </c>
      <c r="G34" s="40" t="s">
        <v>77</v>
      </c>
      <c r="H34" s="37"/>
      <c r="I34" s="38">
        <f>I35</f>
        <v>0.3</v>
      </c>
      <c r="J34" s="38">
        <f t="shared" si="4"/>
        <v>0.3</v>
      </c>
      <c r="K34" s="38">
        <f t="shared" si="4"/>
        <v>0.3</v>
      </c>
    </row>
    <row r="35" spans="1:11" ht="45">
      <c r="A35" s="29" t="s">
        <v>185</v>
      </c>
      <c r="B35" s="28" t="s">
        <v>35</v>
      </c>
      <c r="C35" s="28" t="s">
        <v>43</v>
      </c>
      <c r="D35" s="40">
        <v>89</v>
      </c>
      <c r="E35" s="40">
        <v>1</v>
      </c>
      <c r="F35" s="40" t="s">
        <v>63</v>
      </c>
      <c r="G35" s="40" t="s">
        <v>77</v>
      </c>
      <c r="H35" s="37" t="s">
        <v>67</v>
      </c>
      <c r="I35" s="39">
        <f t="shared" ref="I35:K35" si="5">I36</f>
        <v>0.3</v>
      </c>
      <c r="J35" s="39">
        <f t="shared" si="5"/>
        <v>0.3</v>
      </c>
      <c r="K35" s="39">
        <f t="shared" si="5"/>
        <v>0.3</v>
      </c>
    </row>
    <row r="36" spans="1:11" ht="45">
      <c r="A36" s="29" t="s">
        <v>44</v>
      </c>
      <c r="B36" s="28" t="s">
        <v>35</v>
      </c>
      <c r="C36" s="28" t="s">
        <v>43</v>
      </c>
      <c r="D36" s="40">
        <v>89</v>
      </c>
      <c r="E36" s="40">
        <v>1</v>
      </c>
      <c r="F36" s="40" t="s">
        <v>63</v>
      </c>
      <c r="G36" s="40" t="s">
        <v>77</v>
      </c>
      <c r="H36" s="37" t="s">
        <v>68</v>
      </c>
      <c r="I36" s="39">
        <f>'Приложение 2'!J36</f>
        <v>0.3</v>
      </c>
      <c r="J36" s="39">
        <f>'Приложение 2'!K36</f>
        <v>0.3</v>
      </c>
      <c r="K36" s="39">
        <f>'Приложение 2'!L36</f>
        <v>0.3</v>
      </c>
    </row>
    <row r="37" spans="1:11" ht="15">
      <c r="A37" s="29" t="s">
        <v>50</v>
      </c>
      <c r="B37" s="28" t="s">
        <v>35</v>
      </c>
      <c r="C37" s="28" t="s">
        <v>18</v>
      </c>
      <c r="D37" s="40"/>
      <c r="E37" s="40"/>
      <c r="F37" s="40"/>
      <c r="G37" s="40"/>
      <c r="H37" s="37"/>
      <c r="I37" s="39">
        <f>I38</f>
        <v>5</v>
      </c>
      <c r="J37" s="39">
        <f>J38</f>
        <v>5</v>
      </c>
      <c r="K37" s="39">
        <f>K38</f>
        <v>5</v>
      </c>
    </row>
    <row r="38" spans="1:11" ht="75" customHeight="1">
      <c r="A38" s="29" t="str">
        <f>'Приложение 2'!A38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8" s="115" t="s">
        <v>35</v>
      </c>
      <c r="C38" s="115" t="s">
        <v>18</v>
      </c>
      <c r="D38" s="40" t="s">
        <v>78</v>
      </c>
      <c r="E38" s="40"/>
      <c r="F38" s="40"/>
      <c r="G38" s="40"/>
      <c r="H38" s="37"/>
      <c r="I38" s="46">
        <f t="shared" ref="I38:K40" si="6">I39</f>
        <v>5</v>
      </c>
      <c r="J38" s="38">
        <f t="shared" si="6"/>
        <v>5</v>
      </c>
      <c r="K38" s="38">
        <f t="shared" si="6"/>
        <v>5</v>
      </c>
    </row>
    <row r="39" spans="1:11" ht="90.75" customHeight="1">
      <c r="A39" s="29" t="str">
        <f>'Приложение 2'!A39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9" s="28" t="s">
        <v>35</v>
      </c>
      <c r="C39" s="28" t="s">
        <v>18</v>
      </c>
      <c r="D39" s="40" t="s">
        <v>78</v>
      </c>
      <c r="E39" s="40" t="s">
        <v>8</v>
      </c>
      <c r="F39" s="40"/>
      <c r="G39" s="40"/>
      <c r="H39" s="37"/>
      <c r="I39" s="38">
        <f t="shared" si="6"/>
        <v>5</v>
      </c>
      <c r="J39" s="38">
        <f t="shared" si="6"/>
        <v>5</v>
      </c>
      <c r="K39" s="38">
        <f t="shared" si="6"/>
        <v>5</v>
      </c>
    </row>
    <row r="40" spans="1:11" ht="60">
      <c r="A40" s="29" t="s">
        <v>199</v>
      </c>
      <c r="B40" s="28" t="s">
        <v>35</v>
      </c>
      <c r="C40" s="28" t="s">
        <v>18</v>
      </c>
      <c r="D40" s="40" t="s">
        <v>78</v>
      </c>
      <c r="E40" s="40" t="s">
        <v>8</v>
      </c>
      <c r="F40" s="40" t="s">
        <v>63</v>
      </c>
      <c r="G40" s="40" t="s">
        <v>80</v>
      </c>
      <c r="H40" s="37"/>
      <c r="I40" s="38">
        <f t="shared" si="6"/>
        <v>5</v>
      </c>
      <c r="J40" s="38">
        <f t="shared" si="6"/>
        <v>5</v>
      </c>
      <c r="K40" s="38">
        <f t="shared" si="6"/>
        <v>5</v>
      </c>
    </row>
    <row r="41" spans="1:11" ht="15">
      <c r="A41" s="29" t="s">
        <v>47</v>
      </c>
      <c r="B41" s="28" t="s">
        <v>35</v>
      </c>
      <c r="C41" s="28" t="s">
        <v>18</v>
      </c>
      <c r="D41" s="40" t="s">
        <v>78</v>
      </c>
      <c r="E41" s="40" t="s">
        <v>8</v>
      </c>
      <c r="F41" s="40" t="s">
        <v>63</v>
      </c>
      <c r="G41" s="40" t="s">
        <v>80</v>
      </c>
      <c r="H41" s="37" t="s">
        <v>69</v>
      </c>
      <c r="I41" s="38">
        <f>I42</f>
        <v>5</v>
      </c>
      <c r="J41" s="38">
        <f>J42</f>
        <v>5</v>
      </c>
      <c r="K41" s="38">
        <f>K42</f>
        <v>5</v>
      </c>
    </row>
    <row r="42" spans="1:11" ht="15">
      <c r="A42" s="29" t="s">
        <v>51</v>
      </c>
      <c r="B42" s="28" t="s">
        <v>35</v>
      </c>
      <c r="C42" s="28" t="s">
        <v>18</v>
      </c>
      <c r="D42" s="40" t="s">
        <v>78</v>
      </c>
      <c r="E42" s="40" t="s">
        <v>8</v>
      </c>
      <c r="F42" s="40" t="s">
        <v>63</v>
      </c>
      <c r="G42" s="40" t="s">
        <v>80</v>
      </c>
      <c r="H42" s="37" t="s">
        <v>71</v>
      </c>
      <c r="I42" s="38">
        <f>'Приложение 2'!J42</f>
        <v>5</v>
      </c>
      <c r="J42" s="38">
        <f>'Приложение 2'!K42</f>
        <v>5</v>
      </c>
      <c r="K42" s="38">
        <f>'Приложение 2'!L42</f>
        <v>5</v>
      </c>
    </row>
    <row r="43" spans="1:11" ht="15">
      <c r="A43" s="26" t="str">
        <f>'Приложение 2'!A43</f>
        <v>Национальная оборона</v>
      </c>
      <c r="B43" s="27" t="s">
        <v>37</v>
      </c>
      <c r="C43" s="28"/>
      <c r="D43" s="40"/>
      <c r="E43" s="40"/>
      <c r="F43" s="40"/>
      <c r="G43" s="40"/>
      <c r="H43" s="37"/>
      <c r="I43" s="38">
        <f>I44</f>
        <v>109.3</v>
      </c>
      <c r="J43" s="38">
        <f>J44</f>
        <v>114.4</v>
      </c>
      <c r="K43" s="38">
        <f>K44</f>
        <v>118.7</v>
      </c>
    </row>
    <row r="44" spans="1:11" ht="30">
      <c r="A44" s="29" t="s">
        <v>186</v>
      </c>
      <c r="B44" s="28" t="s">
        <v>37</v>
      </c>
      <c r="C44" s="28" t="s">
        <v>53</v>
      </c>
      <c r="D44" s="40"/>
      <c r="E44" s="40"/>
      <c r="F44" s="40"/>
      <c r="G44" s="40"/>
      <c r="H44" s="37"/>
      <c r="I44" s="38">
        <f>I45</f>
        <v>109.3</v>
      </c>
      <c r="J44" s="38">
        <f t="shared" ref="J44:K44" si="7">J45</f>
        <v>114.4</v>
      </c>
      <c r="K44" s="38">
        <f t="shared" si="7"/>
        <v>118.7</v>
      </c>
    </row>
    <row r="45" spans="1:11" ht="59.25" customHeight="1">
      <c r="A45" s="29" t="str">
        <f>'Приложение 2'!A45</f>
        <v>Государственная программа повышения эффективности управления государственными финансами в Республике Мордовия</v>
      </c>
      <c r="B45" s="28" t="s">
        <v>37</v>
      </c>
      <c r="C45" s="28" t="s">
        <v>53</v>
      </c>
      <c r="D45" s="40" t="s">
        <v>82</v>
      </c>
      <c r="E45" s="40"/>
      <c r="F45" s="40"/>
      <c r="G45" s="40"/>
      <c r="H45" s="37"/>
      <c r="I45" s="38">
        <f t="shared" ref="I45:K48" si="8">I46</f>
        <v>109.3</v>
      </c>
      <c r="J45" s="38">
        <f t="shared" si="8"/>
        <v>114.4</v>
      </c>
      <c r="K45" s="38">
        <f t="shared" si="8"/>
        <v>118.7</v>
      </c>
    </row>
    <row r="46" spans="1:11" ht="45">
      <c r="A46" s="29" t="s">
        <v>119</v>
      </c>
      <c r="B46" s="28" t="s">
        <v>37</v>
      </c>
      <c r="C46" s="28" t="s">
        <v>53</v>
      </c>
      <c r="D46" s="40" t="s">
        <v>82</v>
      </c>
      <c r="E46" s="40" t="s">
        <v>10</v>
      </c>
      <c r="F46" s="40"/>
      <c r="G46" s="40"/>
      <c r="H46" s="37"/>
      <c r="I46" s="38">
        <f>I47</f>
        <v>109.3</v>
      </c>
      <c r="J46" s="38">
        <f t="shared" si="8"/>
        <v>114.4</v>
      </c>
      <c r="K46" s="38">
        <f t="shared" si="8"/>
        <v>118.7</v>
      </c>
    </row>
    <row r="47" spans="1:11" ht="61.5" customHeight="1">
      <c r="A47" s="31" t="str">
        <f>'Приложение 2'!A47</f>
        <v>Основное мероприятие "Обеспечение и  осуществления органами местного самоуправления отдельных государственных полномочий"</v>
      </c>
      <c r="B47" s="28" t="s">
        <v>37</v>
      </c>
      <c r="C47" s="28" t="s">
        <v>53</v>
      </c>
      <c r="D47" s="40" t="s">
        <v>82</v>
      </c>
      <c r="E47" s="40" t="s">
        <v>10</v>
      </c>
      <c r="F47" s="40" t="s">
        <v>37</v>
      </c>
      <c r="G47" s="40"/>
      <c r="H47" s="37"/>
      <c r="I47" s="38">
        <f t="shared" ref="I47:I48" si="9">I48</f>
        <v>109.3</v>
      </c>
      <c r="J47" s="38">
        <f t="shared" si="8"/>
        <v>114.4</v>
      </c>
      <c r="K47" s="38">
        <f t="shared" si="8"/>
        <v>118.7</v>
      </c>
    </row>
    <row r="48" spans="1:11" ht="78" customHeight="1">
      <c r="A48" s="29" t="str">
        <f>'Приложение 2'!A48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48" s="28" t="s">
        <v>37</v>
      </c>
      <c r="C48" s="28" t="s">
        <v>53</v>
      </c>
      <c r="D48" s="40" t="s">
        <v>82</v>
      </c>
      <c r="E48" s="40" t="s">
        <v>10</v>
      </c>
      <c r="F48" s="40" t="s">
        <v>37</v>
      </c>
      <c r="G48" s="40" t="s">
        <v>120</v>
      </c>
      <c r="H48" s="37"/>
      <c r="I48" s="38">
        <f t="shared" si="9"/>
        <v>109.3</v>
      </c>
      <c r="J48" s="38">
        <f t="shared" si="8"/>
        <v>114.4</v>
      </c>
      <c r="K48" s="38">
        <f t="shared" si="8"/>
        <v>118.7</v>
      </c>
    </row>
    <row r="49" spans="1:11" ht="105">
      <c r="A49" s="29" t="s">
        <v>40</v>
      </c>
      <c r="B49" s="28" t="s">
        <v>37</v>
      </c>
      <c r="C49" s="28" t="s">
        <v>53</v>
      </c>
      <c r="D49" s="40" t="s">
        <v>82</v>
      </c>
      <c r="E49" s="40" t="s">
        <v>10</v>
      </c>
      <c r="F49" s="40" t="s">
        <v>37</v>
      </c>
      <c r="G49" s="40" t="s">
        <v>120</v>
      </c>
      <c r="H49" s="37" t="s">
        <v>65</v>
      </c>
      <c r="I49" s="38">
        <f>I52+I50</f>
        <v>109.3</v>
      </c>
      <c r="J49" s="38">
        <f t="shared" ref="J49:K49" si="10">J52+J50</f>
        <v>114.4</v>
      </c>
      <c r="K49" s="38">
        <f t="shared" si="10"/>
        <v>118.7</v>
      </c>
    </row>
    <row r="50" spans="1:11" ht="45">
      <c r="A50" s="29" t="s">
        <v>41</v>
      </c>
      <c r="B50" s="28" t="s">
        <v>37</v>
      </c>
      <c r="C50" s="28" t="s">
        <v>53</v>
      </c>
      <c r="D50" s="40" t="s">
        <v>82</v>
      </c>
      <c r="E50" s="40" t="s">
        <v>10</v>
      </c>
      <c r="F50" s="40" t="s">
        <v>37</v>
      </c>
      <c r="G50" s="40" t="s">
        <v>120</v>
      </c>
      <c r="H50" s="37" t="s">
        <v>66</v>
      </c>
      <c r="I50" s="38">
        <f>I51</f>
        <v>104.3</v>
      </c>
      <c r="J50" s="38">
        <f t="shared" ref="J50:K50" si="11">J51</f>
        <v>109.4</v>
      </c>
      <c r="K50" s="38">
        <f t="shared" si="11"/>
        <v>113.7</v>
      </c>
    </row>
    <row r="51" spans="1:11" ht="44.25" customHeight="1">
      <c r="A51" s="29" t="s">
        <v>185</v>
      </c>
      <c r="B51" s="28" t="s">
        <v>37</v>
      </c>
      <c r="C51" s="28" t="s">
        <v>53</v>
      </c>
      <c r="D51" s="40" t="s">
        <v>82</v>
      </c>
      <c r="E51" s="40" t="s">
        <v>10</v>
      </c>
      <c r="F51" s="40" t="s">
        <v>37</v>
      </c>
      <c r="G51" s="40" t="s">
        <v>120</v>
      </c>
      <c r="H51" s="37" t="s">
        <v>67</v>
      </c>
      <c r="I51" s="38">
        <f>'Приложение 2'!J50</f>
        <v>104.3</v>
      </c>
      <c r="J51" s="38">
        <f>'Приложение 2'!K50</f>
        <v>109.4</v>
      </c>
      <c r="K51" s="38">
        <f>'Приложение 2'!L50</f>
        <v>113.7</v>
      </c>
    </row>
    <row r="52" spans="1:11" ht="45">
      <c r="A52" s="29" t="s">
        <v>44</v>
      </c>
      <c r="B52" s="28" t="s">
        <v>37</v>
      </c>
      <c r="C52" s="28" t="s">
        <v>53</v>
      </c>
      <c r="D52" s="40" t="s">
        <v>82</v>
      </c>
      <c r="E52" s="40" t="s">
        <v>10</v>
      </c>
      <c r="F52" s="40" t="s">
        <v>37</v>
      </c>
      <c r="G52" s="40" t="s">
        <v>120</v>
      </c>
      <c r="H52" s="37" t="s">
        <v>68</v>
      </c>
      <c r="I52" s="38">
        <f>'Приложение 2'!J52</f>
        <v>5</v>
      </c>
      <c r="J52" s="38">
        <f>'Приложение 2'!K52</f>
        <v>5</v>
      </c>
      <c r="K52" s="38">
        <f>'Приложение 2'!L52</f>
        <v>5</v>
      </c>
    </row>
    <row r="53" spans="1:11" ht="15">
      <c r="A53" s="26" t="s">
        <v>54</v>
      </c>
      <c r="B53" s="27" t="s">
        <v>43</v>
      </c>
      <c r="C53" s="28"/>
      <c r="D53" s="40"/>
      <c r="E53" s="40"/>
      <c r="F53" s="40"/>
      <c r="G53" s="40"/>
      <c r="H53" s="37"/>
      <c r="I53" s="38">
        <f t="shared" ref="I53:K54" si="12">I54</f>
        <v>159.80000000000001</v>
      </c>
      <c r="J53" s="38">
        <f t="shared" si="12"/>
        <v>159.80000000000001</v>
      </c>
      <c r="K53" s="38">
        <f t="shared" si="12"/>
        <v>159.80000000000001</v>
      </c>
    </row>
    <row r="54" spans="1:11" ht="19.5" customHeight="1">
      <c r="A54" s="29" t="s">
        <v>56</v>
      </c>
      <c r="B54" s="28" t="s">
        <v>43</v>
      </c>
      <c r="C54" s="28" t="s">
        <v>57</v>
      </c>
      <c r="D54" s="40"/>
      <c r="E54" s="40"/>
      <c r="F54" s="40"/>
      <c r="G54" s="40"/>
      <c r="H54" s="37"/>
      <c r="I54" s="38">
        <f t="shared" si="12"/>
        <v>159.80000000000001</v>
      </c>
      <c r="J54" s="38">
        <f t="shared" si="12"/>
        <v>159.80000000000001</v>
      </c>
      <c r="K54" s="38">
        <f t="shared" si="12"/>
        <v>159.80000000000001</v>
      </c>
    </row>
    <row r="55" spans="1:11" ht="97.5" customHeight="1">
      <c r="A55" s="32" t="str">
        <f>'Приложение 2'!A55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55" s="28" t="s">
        <v>43</v>
      </c>
      <c r="C55" s="28" t="s">
        <v>57</v>
      </c>
      <c r="D55" s="40" t="s">
        <v>183</v>
      </c>
      <c r="E55" s="40"/>
      <c r="F55" s="40"/>
      <c r="G55" s="40"/>
      <c r="H55" s="37"/>
      <c r="I55" s="38">
        <f>I56</f>
        <v>159.80000000000001</v>
      </c>
      <c r="J55" s="38">
        <f t="shared" ref="J55:K55" si="13">J56</f>
        <v>159.80000000000001</v>
      </c>
      <c r="K55" s="38">
        <f t="shared" si="13"/>
        <v>159.80000000000001</v>
      </c>
    </row>
    <row r="56" spans="1:11" ht="63.75" customHeight="1">
      <c r="A56" s="32" t="str">
        <f>'Приложение 2'!A56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6" s="28" t="s">
        <v>43</v>
      </c>
      <c r="C56" s="28" t="s">
        <v>57</v>
      </c>
      <c r="D56" s="40" t="s">
        <v>183</v>
      </c>
      <c r="E56" s="40" t="s">
        <v>79</v>
      </c>
      <c r="F56" s="40" t="s">
        <v>35</v>
      </c>
      <c r="G56" s="40"/>
      <c r="H56" s="37"/>
      <c r="I56" s="38">
        <f t="shared" ref="I56:I58" si="14">I57</f>
        <v>159.80000000000001</v>
      </c>
      <c r="J56" s="38">
        <f t="shared" ref="J56:K56" si="15">J57</f>
        <v>159.80000000000001</v>
      </c>
      <c r="K56" s="38">
        <f t="shared" si="15"/>
        <v>159.80000000000001</v>
      </c>
    </row>
    <row r="57" spans="1:11" ht="318.75" customHeight="1">
      <c r="A57" s="137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7" s="28" t="s">
        <v>43</v>
      </c>
      <c r="C57" s="28" t="s">
        <v>57</v>
      </c>
      <c r="D57" s="40" t="s">
        <v>183</v>
      </c>
      <c r="E57" s="40" t="s">
        <v>79</v>
      </c>
      <c r="F57" s="40" t="s">
        <v>35</v>
      </c>
      <c r="G57" s="40" t="s">
        <v>83</v>
      </c>
      <c r="H57" s="37"/>
      <c r="I57" s="38">
        <f>I58</f>
        <v>159.80000000000001</v>
      </c>
      <c r="J57" s="38">
        <f>J58</f>
        <v>159.80000000000001</v>
      </c>
      <c r="K57" s="38">
        <f>K58</f>
        <v>159.80000000000001</v>
      </c>
    </row>
    <row r="58" spans="1:11" ht="45" customHeight="1">
      <c r="A58" s="29" t="s">
        <v>185</v>
      </c>
      <c r="B58" s="28" t="s">
        <v>43</v>
      </c>
      <c r="C58" s="28" t="s">
        <v>57</v>
      </c>
      <c r="D58" s="40" t="s">
        <v>183</v>
      </c>
      <c r="E58" s="40" t="s">
        <v>79</v>
      </c>
      <c r="F58" s="40" t="s">
        <v>35</v>
      </c>
      <c r="G58" s="40" t="s">
        <v>83</v>
      </c>
      <c r="H58" s="37" t="s">
        <v>67</v>
      </c>
      <c r="I58" s="38">
        <f t="shared" si="14"/>
        <v>159.80000000000001</v>
      </c>
      <c r="J58" s="38">
        <f>J59</f>
        <v>159.80000000000001</v>
      </c>
      <c r="K58" s="38">
        <f t="shared" ref="K58" si="16">K59</f>
        <v>159.80000000000001</v>
      </c>
    </row>
    <row r="59" spans="1:11" ht="45">
      <c r="A59" s="29" t="s">
        <v>44</v>
      </c>
      <c r="B59" s="28" t="s">
        <v>43</v>
      </c>
      <c r="C59" s="28" t="s">
        <v>57</v>
      </c>
      <c r="D59" s="40" t="s">
        <v>183</v>
      </c>
      <c r="E59" s="40" t="s">
        <v>79</v>
      </c>
      <c r="F59" s="40" t="s">
        <v>35</v>
      </c>
      <c r="G59" s="40" t="s">
        <v>83</v>
      </c>
      <c r="H59" s="37" t="s">
        <v>68</v>
      </c>
      <c r="I59" s="38">
        <f>'Приложение 2'!J59</f>
        <v>159.80000000000001</v>
      </c>
      <c r="J59" s="38">
        <f>'Приложение 2'!K59</f>
        <v>159.80000000000001</v>
      </c>
      <c r="K59" s="38">
        <f>'Приложение 2'!L59</f>
        <v>159.80000000000001</v>
      </c>
    </row>
    <row r="60" spans="1:11" ht="21.75" customHeight="1">
      <c r="A60" s="148" t="s">
        <v>58</v>
      </c>
      <c r="B60" s="146" t="s">
        <v>49</v>
      </c>
      <c r="C60" s="28"/>
      <c r="D60" s="40"/>
      <c r="E60" s="40"/>
      <c r="F60" s="40"/>
      <c r="G60" s="40"/>
      <c r="H60" s="37"/>
      <c r="I60" s="38">
        <f>I61</f>
        <v>8408.2999999999993</v>
      </c>
      <c r="J60" s="38">
        <f t="shared" ref="J60:K60" si="17">J62</f>
        <v>120</v>
      </c>
      <c r="K60" s="38">
        <f t="shared" si="17"/>
        <v>120</v>
      </c>
    </row>
    <row r="61" spans="1:11" ht="15.75" customHeight="1">
      <c r="A61" s="33" t="s">
        <v>64</v>
      </c>
      <c r="B61" s="115" t="s">
        <v>49</v>
      </c>
      <c r="C61" s="28" t="s">
        <v>53</v>
      </c>
      <c r="D61" s="40"/>
      <c r="E61" s="40"/>
      <c r="F61" s="40"/>
      <c r="G61" s="40"/>
      <c r="H61" s="37"/>
      <c r="I61" s="38">
        <f>I62+I71</f>
        <v>8408.2999999999993</v>
      </c>
      <c r="J61" s="38">
        <f>J62</f>
        <v>120</v>
      </c>
      <c r="K61" s="38">
        <f>K62</f>
        <v>120</v>
      </c>
    </row>
    <row r="62" spans="1:11" ht="96.75" customHeight="1">
      <c r="A62" s="33" t="str">
        <f>'Приложение 2'!A62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62" s="28" t="s">
        <v>49</v>
      </c>
      <c r="C62" s="28" t="s">
        <v>53</v>
      </c>
      <c r="D62" s="40" t="s">
        <v>17</v>
      </c>
      <c r="E62" s="40"/>
      <c r="F62" s="40"/>
      <c r="G62" s="40"/>
      <c r="H62" s="28"/>
      <c r="I62" s="38">
        <f>I67+I63</f>
        <v>170</v>
      </c>
      <c r="J62" s="38">
        <f>J67+J63</f>
        <v>120</v>
      </c>
      <c r="K62" s="38">
        <f>K67+K63</f>
        <v>120</v>
      </c>
    </row>
    <row r="63" spans="1:11" ht="39.75" customHeight="1">
      <c r="A63" s="29" t="str">
        <f>'Приложение 2'!A63</f>
        <v>Основное мероприятие "Благоустройство территории "</v>
      </c>
      <c r="B63" s="28" t="s">
        <v>49</v>
      </c>
      <c r="C63" s="28" t="s">
        <v>53</v>
      </c>
      <c r="D63" s="40" t="s">
        <v>17</v>
      </c>
      <c r="E63" s="40" t="s">
        <v>79</v>
      </c>
      <c r="F63" s="40" t="s">
        <v>150</v>
      </c>
      <c r="G63" s="40"/>
      <c r="H63" s="28"/>
      <c r="I63" s="38">
        <f t="shared" ref="I63:K64" si="18">I64</f>
        <v>81</v>
      </c>
      <c r="J63" s="38">
        <f t="shared" si="18"/>
        <v>26</v>
      </c>
      <c r="K63" s="38">
        <f t="shared" si="18"/>
        <v>23</v>
      </c>
    </row>
    <row r="64" spans="1:11" ht="32.25" customHeight="1">
      <c r="A64" s="33" t="s">
        <v>124</v>
      </c>
      <c r="B64" s="28" t="s">
        <v>49</v>
      </c>
      <c r="C64" s="28" t="s">
        <v>53</v>
      </c>
      <c r="D64" s="40" t="s">
        <v>17</v>
      </c>
      <c r="E64" s="40" t="s">
        <v>79</v>
      </c>
      <c r="F64" s="40" t="s">
        <v>150</v>
      </c>
      <c r="G64" s="40" t="s">
        <v>123</v>
      </c>
      <c r="H64" s="28"/>
      <c r="I64" s="38">
        <f t="shared" si="18"/>
        <v>81</v>
      </c>
      <c r="J64" s="38">
        <f t="shared" si="18"/>
        <v>26</v>
      </c>
      <c r="K64" s="38">
        <f t="shared" si="18"/>
        <v>23</v>
      </c>
    </row>
    <row r="65" spans="1:11" ht="44.25" customHeight="1">
      <c r="A65" s="29" t="s">
        <v>185</v>
      </c>
      <c r="B65" s="28" t="s">
        <v>49</v>
      </c>
      <c r="C65" s="28" t="s">
        <v>53</v>
      </c>
      <c r="D65" s="40" t="s">
        <v>17</v>
      </c>
      <c r="E65" s="40" t="s">
        <v>79</v>
      </c>
      <c r="F65" s="40" t="s">
        <v>150</v>
      </c>
      <c r="G65" s="40" t="s">
        <v>123</v>
      </c>
      <c r="H65" s="28" t="s">
        <v>67</v>
      </c>
      <c r="I65" s="38">
        <f>I66</f>
        <v>81</v>
      </c>
      <c r="J65" s="38">
        <f t="shared" ref="J65:K65" si="19">J66</f>
        <v>26</v>
      </c>
      <c r="K65" s="38">
        <f t="shared" si="19"/>
        <v>23</v>
      </c>
    </row>
    <row r="66" spans="1:11" ht="43.5" customHeight="1">
      <c r="A66" s="29" t="s">
        <v>44</v>
      </c>
      <c r="B66" s="28" t="s">
        <v>49</v>
      </c>
      <c r="C66" s="28" t="s">
        <v>53</v>
      </c>
      <c r="D66" s="40" t="s">
        <v>17</v>
      </c>
      <c r="E66" s="40" t="s">
        <v>79</v>
      </c>
      <c r="F66" s="40" t="s">
        <v>150</v>
      </c>
      <c r="G66" s="40" t="s">
        <v>123</v>
      </c>
      <c r="H66" s="28" t="s">
        <v>68</v>
      </c>
      <c r="I66" s="38">
        <f>'Приложение 2'!J66</f>
        <v>81</v>
      </c>
      <c r="J66" s="38">
        <f>'Приложение 2'!K66</f>
        <v>26</v>
      </c>
      <c r="K66" s="38">
        <f>'Приложение 2'!L66</f>
        <v>23</v>
      </c>
    </row>
    <row r="67" spans="1:11" ht="30.75" customHeight="1">
      <c r="A67" s="34" t="str">
        <f>'Приложение 2'!A67</f>
        <v>Основное мероприятие "Освещение территории сельского поселения"</v>
      </c>
      <c r="B67" s="28" t="s">
        <v>49</v>
      </c>
      <c r="C67" s="28" t="s">
        <v>53</v>
      </c>
      <c r="D67" s="40" t="s">
        <v>17</v>
      </c>
      <c r="E67" s="40" t="s">
        <v>79</v>
      </c>
      <c r="F67" s="40" t="s">
        <v>149</v>
      </c>
      <c r="G67" s="40"/>
      <c r="H67" s="28"/>
      <c r="I67" s="38">
        <f>I68</f>
        <v>89</v>
      </c>
      <c r="J67" s="38">
        <f>J68</f>
        <v>94</v>
      </c>
      <c r="K67" s="38">
        <f>K68</f>
        <v>97</v>
      </c>
    </row>
    <row r="68" spans="1:11" ht="15">
      <c r="A68" s="33" t="s">
        <v>122</v>
      </c>
      <c r="B68" s="28" t="s">
        <v>49</v>
      </c>
      <c r="C68" s="28" t="s">
        <v>53</v>
      </c>
      <c r="D68" s="40" t="s">
        <v>17</v>
      </c>
      <c r="E68" s="40" t="s">
        <v>79</v>
      </c>
      <c r="F68" s="40" t="s">
        <v>149</v>
      </c>
      <c r="G68" s="40" t="s">
        <v>121</v>
      </c>
      <c r="H68" s="28"/>
      <c r="I68" s="38">
        <f t="shared" ref="I68:K68" si="20">I69</f>
        <v>89</v>
      </c>
      <c r="J68" s="38">
        <f t="shared" si="20"/>
        <v>94</v>
      </c>
      <c r="K68" s="38">
        <f t="shared" si="20"/>
        <v>97</v>
      </c>
    </row>
    <row r="69" spans="1:11" ht="45">
      <c r="A69" s="29" t="s">
        <v>185</v>
      </c>
      <c r="B69" s="28" t="s">
        <v>49</v>
      </c>
      <c r="C69" s="28" t="s">
        <v>53</v>
      </c>
      <c r="D69" s="40" t="s">
        <v>17</v>
      </c>
      <c r="E69" s="40" t="s">
        <v>79</v>
      </c>
      <c r="F69" s="40" t="s">
        <v>149</v>
      </c>
      <c r="G69" s="40" t="s">
        <v>121</v>
      </c>
      <c r="H69" s="28" t="s">
        <v>67</v>
      </c>
      <c r="I69" s="38">
        <f t="shared" ref="I69:K69" si="21">I70</f>
        <v>89</v>
      </c>
      <c r="J69" s="38">
        <f t="shared" si="21"/>
        <v>94</v>
      </c>
      <c r="K69" s="38">
        <f t="shared" si="21"/>
        <v>97</v>
      </c>
    </row>
    <row r="70" spans="1:11" ht="45">
      <c r="A70" s="29" t="s">
        <v>44</v>
      </c>
      <c r="B70" s="28" t="s">
        <v>49</v>
      </c>
      <c r="C70" s="28" t="s">
        <v>53</v>
      </c>
      <c r="D70" s="40" t="s">
        <v>17</v>
      </c>
      <c r="E70" s="40" t="s">
        <v>79</v>
      </c>
      <c r="F70" s="40" t="s">
        <v>149</v>
      </c>
      <c r="G70" s="40" t="s">
        <v>121</v>
      </c>
      <c r="H70" s="28" t="s">
        <v>68</v>
      </c>
      <c r="I70" s="38">
        <f>'Приложение 2'!J70</f>
        <v>89</v>
      </c>
      <c r="J70" s="38">
        <f>'Приложение 2'!K70</f>
        <v>94</v>
      </c>
      <c r="K70" s="38">
        <f>'Приложение 2'!L70</f>
        <v>97</v>
      </c>
    </row>
    <row r="71" spans="1:11" ht="90" customHeight="1">
      <c r="A71" s="29" t="str">
        <f>'Приложение 2'!A71</f>
        <v>Муниципальная программа Пушкинского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71" s="28" t="s">
        <v>49</v>
      </c>
      <c r="C71" s="28" t="s">
        <v>53</v>
      </c>
      <c r="D71" s="40" t="s">
        <v>205</v>
      </c>
      <c r="E71" s="40"/>
      <c r="F71" s="40"/>
      <c r="G71" s="40"/>
      <c r="H71" s="28"/>
      <c r="I71" s="38">
        <f>I72</f>
        <v>8238.2999999999993</v>
      </c>
      <c r="J71" s="38"/>
      <c r="K71" s="38"/>
    </row>
    <row r="72" spans="1:11" ht="49.5" customHeight="1">
      <c r="A72" s="29" t="str">
        <f>'Приложение 2'!A72</f>
        <v>Подпрограмма "Создание и развитие инфраструктуры на сельских территориях"</v>
      </c>
      <c r="B72" s="28" t="s">
        <v>49</v>
      </c>
      <c r="C72" s="28" t="s">
        <v>53</v>
      </c>
      <c r="D72" s="40" t="s">
        <v>205</v>
      </c>
      <c r="E72" s="40" t="s">
        <v>9</v>
      </c>
      <c r="F72" s="40"/>
      <c r="G72" s="40"/>
      <c r="H72" s="28"/>
      <c r="I72" s="38">
        <f>I73</f>
        <v>8238.2999999999993</v>
      </c>
      <c r="J72" s="38"/>
      <c r="K72" s="38"/>
    </row>
    <row r="73" spans="1:11" ht="31.5" customHeight="1">
      <c r="A73" s="29" t="str">
        <f>'Приложение 2'!A73</f>
        <v>Основное мероприятие Благоустройство сельских территорий</v>
      </c>
      <c r="B73" s="28" t="s">
        <v>49</v>
      </c>
      <c r="C73" s="28" t="s">
        <v>53</v>
      </c>
      <c r="D73" s="40" t="s">
        <v>205</v>
      </c>
      <c r="E73" s="40" t="s">
        <v>9</v>
      </c>
      <c r="F73" s="40" t="s">
        <v>35</v>
      </c>
      <c r="G73" s="40"/>
      <c r="H73" s="28"/>
      <c r="I73" s="38">
        <f>I74+I77</f>
        <v>8238.2999999999993</v>
      </c>
      <c r="J73" s="38"/>
      <c r="K73" s="38"/>
    </row>
    <row r="74" spans="1:11" ht="47.25" customHeight="1">
      <c r="A74" s="29" t="str">
        <f>'Приложение 2'!A74</f>
        <v>Субсидии на реализацию мероприятий по благоустройству сельских территорий</v>
      </c>
      <c r="B74" s="28" t="s">
        <v>49</v>
      </c>
      <c r="C74" s="28" t="s">
        <v>53</v>
      </c>
      <c r="D74" s="40" t="s">
        <v>205</v>
      </c>
      <c r="E74" s="40" t="s">
        <v>9</v>
      </c>
      <c r="F74" s="40" t="s">
        <v>35</v>
      </c>
      <c r="G74" s="40" t="s">
        <v>206</v>
      </c>
      <c r="H74" s="28"/>
      <c r="I74" s="38">
        <f>I75</f>
        <v>5726.6</v>
      </c>
      <c r="J74" s="38"/>
      <c r="K74" s="38"/>
    </row>
    <row r="75" spans="1:11" ht="45.75" customHeight="1">
      <c r="A75" s="29" t="str">
        <f>'Приложение 2'!A75</f>
        <v>Закупка товаров, работ и услуг для обеспечения государственных (муниципальных) нужд</v>
      </c>
      <c r="B75" s="28" t="s">
        <v>49</v>
      </c>
      <c r="C75" s="28" t="s">
        <v>53</v>
      </c>
      <c r="D75" s="40" t="s">
        <v>205</v>
      </c>
      <c r="E75" s="40" t="s">
        <v>9</v>
      </c>
      <c r="F75" s="40" t="s">
        <v>35</v>
      </c>
      <c r="G75" s="40" t="s">
        <v>206</v>
      </c>
      <c r="H75" s="28" t="s">
        <v>67</v>
      </c>
      <c r="I75" s="38">
        <f>I76</f>
        <v>5726.6</v>
      </c>
      <c r="J75" s="38"/>
      <c r="K75" s="38"/>
    </row>
    <row r="76" spans="1:11" ht="44.25" customHeight="1">
      <c r="A76" s="29" t="str">
        <f>'Приложение 2'!A76</f>
        <v>Иные закупки товаров, работ и услуг для обеспечения государственных (муниципальных) нужд</v>
      </c>
      <c r="B76" s="28" t="s">
        <v>49</v>
      </c>
      <c r="C76" s="28" t="s">
        <v>53</v>
      </c>
      <c r="D76" s="40" t="s">
        <v>205</v>
      </c>
      <c r="E76" s="40" t="s">
        <v>9</v>
      </c>
      <c r="F76" s="40" t="s">
        <v>35</v>
      </c>
      <c r="G76" s="40" t="s">
        <v>206</v>
      </c>
      <c r="H76" s="28" t="s">
        <v>68</v>
      </c>
      <c r="I76" s="38">
        <f>'Приложение 2'!J76</f>
        <v>5726.6</v>
      </c>
      <c r="J76" s="38"/>
      <c r="K76" s="38"/>
    </row>
    <row r="77" spans="1:11" ht="136.5" customHeight="1">
      <c r="A77" s="29" t="str">
        <f>'Приложение 2'!A77</f>
        <v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
</v>
      </c>
      <c r="B77" s="28" t="s">
        <v>49</v>
      </c>
      <c r="C77" s="28" t="s">
        <v>53</v>
      </c>
      <c r="D77" s="40" t="s">
        <v>205</v>
      </c>
      <c r="E77" s="40" t="s">
        <v>9</v>
      </c>
      <c r="F77" s="40" t="s">
        <v>35</v>
      </c>
      <c r="G77" s="40" t="s">
        <v>211</v>
      </c>
      <c r="H77" s="28"/>
      <c r="I77" s="38">
        <f>I78</f>
        <v>2511.6999999999998</v>
      </c>
      <c r="J77" s="38"/>
      <c r="K77" s="38"/>
    </row>
    <row r="78" spans="1:11" ht="46.5" customHeight="1">
      <c r="A78" s="29" t="str">
        <f>'Приложение 2'!A78</f>
        <v>Закупка товаров, работ и услуг для обеспечения государственных (муниципальных) нужд</v>
      </c>
      <c r="B78" s="28" t="s">
        <v>49</v>
      </c>
      <c r="C78" s="28" t="s">
        <v>53</v>
      </c>
      <c r="D78" s="40" t="s">
        <v>205</v>
      </c>
      <c r="E78" s="40" t="s">
        <v>9</v>
      </c>
      <c r="F78" s="40" t="s">
        <v>35</v>
      </c>
      <c r="G78" s="40" t="s">
        <v>83</v>
      </c>
      <c r="H78" s="28" t="s">
        <v>67</v>
      </c>
      <c r="I78" s="38">
        <f>I79</f>
        <v>2511.6999999999998</v>
      </c>
      <c r="J78" s="38"/>
      <c r="K78" s="38"/>
    </row>
    <row r="79" spans="1:11" ht="49.5" customHeight="1">
      <c r="A79" s="29" t="str">
        <f>'Приложение 2'!A79</f>
        <v>Иные закупки товаров, работ и услуг для обеспечения государственных (муниципальных) нужд</v>
      </c>
      <c r="B79" s="28" t="s">
        <v>49</v>
      </c>
      <c r="C79" s="28" t="s">
        <v>53</v>
      </c>
      <c r="D79" s="40" t="s">
        <v>205</v>
      </c>
      <c r="E79" s="40" t="s">
        <v>9</v>
      </c>
      <c r="F79" s="40" t="s">
        <v>35</v>
      </c>
      <c r="G79" s="40" t="s">
        <v>83</v>
      </c>
      <c r="H79" s="28" t="s">
        <v>68</v>
      </c>
      <c r="I79" s="38">
        <f>'Приложение 2'!J79</f>
        <v>2511.6999999999998</v>
      </c>
      <c r="J79" s="38"/>
      <c r="K79" s="38"/>
    </row>
    <row r="80" spans="1:11" ht="15">
      <c r="A80" s="26" t="s">
        <v>59</v>
      </c>
      <c r="B80" s="27" t="s">
        <v>17</v>
      </c>
      <c r="C80" s="28"/>
      <c r="D80" s="40"/>
      <c r="E80" s="40"/>
      <c r="F80" s="40"/>
      <c r="G80" s="40"/>
      <c r="H80" s="28"/>
      <c r="I80" s="38">
        <f>I81</f>
        <v>41.5</v>
      </c>
      <c r="J80" s="38">
        <f>J81</f>
        <v>41.5</v>
      </c>
      <c r="K80" s="38">
        <f>K81</f>
        <v>41.5</v>
      </c>
    </row>
    <row r="81" spans="1:11" ht="15">
      <c r="A81" s="29" t="s">
        <v>60</v>
      </c>
      <c r="B81" s="28" t="s">
        <v>17</v>
      </c>
      <c r="C81" s="28" t="s">
        <v>35</v>
      </c>
      <c r="D81" s="40"/>
      <c r="E81" s="40"/>
      <c r="F81" s="40"/>
      <c r="G81" s="40"/>
      <c r="H81" s="37"/>
      <c r="I81" s="38">
        <f t="shared" ref="I81:K84" si="22">I82</f>
        <v>41.5</v>
      </c>
      <c r="J81" s="46">
        <f t="shared" si="22"/>
        <v>41.5</v>
      </c>
      <c r="K81" s="38">
        <f t="shared" si="22"/>
        <v>41.5</v>
      </c>
    </row>
    <row r="82" spans="1:11" ht="79.5" customHeight="1">
      <c r="A82" s="29" t="str">
        <f>'Приложение 2'!A82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82" s="28" t="s">
        <v>17</v>
      </c>
      <c r="C82" s="28" t="s">
        <v>35</v>
      </c>
      <c r="D82" s="40" t="s">
        <v>78</v>
      </c>
      <c r="E82" s="40"/>
      <c r="F82" s="40"/>
      <c r="G82" s="40"/>
      <c r="H82" s="37"/>
      <c r="I82" s="38">
        <f t="shared" si="22"/>
        <v>41.5</v>
      </c>
      <c r="J82" s="38">
        <f t="shared" si="22"/>
        <v>41.5</v>
      </c>
      <c r="K82" s="38">
        <f t="shared" si="22"/>
        <v>41.5</v>
      </c>
    </row>
    <row r="83" spans="1:11" ht="98.25" customHeight="1">
      <c r="A83" s="29" t="str">
        <f>'Приложение 2'!A83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83" s="28" t="s">
        <v>17</v>
      </c>
      <c r="C83" s="28" t="s">
        <v>35</v>
      </c>
      <c r="D83" s="40" t="s">
        <v>78</v>
      </c>
      <c r="E83" s="40" t="s">
        <v>8</v>
      </c>
      <c r="F83" s="40"/>
      <c r="G83" s="40"/>
      <c r="H83" s="37"/>
      <c r="I83" s="38">
        <f>I84</f>
        <v>41.5</v>
      </c>
      <c r="J83" s="38">
        <f>J84</f>
        <v>41.5</v>
      </c>
      <c r="K83" s="38">
        <f>K84</f>
        <v>41.5</v>
      </c>
    </row>
    <row r="84" spans="1:11" ht="30">
      <c r="A84" s="29" t="s">
        <v>61</v>
      </c>
      <c r="B84" s="28" t="s">
        <v>17</v>
      </c>
      <c r="C84" s="28" t="s">
        <v>35</v>
      </c>
      <c r="D84" s="40" t="s">
        <v>78</v>
      </c>
      <c r="E84" s="40" t="s">
        <v>8</v>
      </c>
      <c r="F84" s="40" t="s">
        <v>63</v>
      </c>
      <c r="G84" s="40" t="s">
        <v>81</v>
      </c>
      <c r="H84" s="37"/>
      <c r="I84" s="38">
        <f t="shared" si="22"/>
        <v>41.5</v>
      </c>
      <c r="J84" s="38">
        <f t="shared" si="22"/>
        <v>41.5</v>
      </c>
      <c r="K84" s="38">
        <f t="shared" si="22"/>
        <v>41.5</v>
      </c>
    </row>
    <row r="85" spans="1:11" ht="30">
      <c r="A85" s="29" t="s">
        <v>55</v>
      </c>
      <c r="B85" s="28" t="s">
        <v>17</v>
      </c>
      <c r="C85" s="28" t="s">
        <v>35</v>
      </c>
      <c r="D85" s="40" t="s">
        <v>78</v>
      </c>
      <c r="E85" s="40" t="s">
        <v>8</v>
      </c>
      <c r="F85" s="40" t="s">
        <v>63</v>
      </c>
      <c r="G85" s="40" t="s">
        <v>81</v>
      </c>
      <c r="H85" s="37" t="s">
        <v>72</v>
      </c>
      <c r="I85" s="38">
        <f>I86</f>
        <v>41.5</v>
      </c>
      <c r="J85" s="38">
        <f>J86</f>
        <v>41.5</v>
      </c>
      <c r="K85" s="38">
        <f>K86</f>
        <v>41.5</v>
      </c>
    </row>
    <row r="86" spans="1:11" ht="30">
      <c r="A86" s="29" t="s">
        <v>62</v>
      </c>
      <c r="B86" s="28" t="s">
        <v>17</v>
      </c>
      <c r="C86" s="28" t="s">
        <v>35</v>
      </c>
      <c r="D86" s="40" t="s">
        <v>78</v>
      </c>
      <c r="E86" s="40" t="s">
        <v>8</v>
      </c>
      <c r="F86" s="40" t="s">
        <v>63</v>
      </c>
      <c r="G86" s="40" t="s">
        <v>81</v>
      </c>
      <c r="H86" s="37" t="s">
        <v>73</v>
      </c>
      <c r="I86" s="38">
        <f>'Приложение 2'!J86</f>
        <v>41.5</v>
      </c>
      <c r="J86" s="38">
        <f>'Приложение 2'!K86</f>
        <v>41.5</v>
      </c>
      <c r="K86" s="38">
        <f>'Приложение 2'!L86</f>
        <v>41.5</v>
      </c>
    </row>
    <row r="87" spans="1:11" ht="15">
      <c r="A87" s="29" t="str">
        <f>'Приложение 2'!A87</f>
        <v>Условно утвержденные расходы</v>
      </c>
      <c r="B87" s="28" t="s">
        <v>151</v>
      </c>
      <c r="C87" s="28"/>
      <c r="D87" s="40"/>
      <c r="E87" s="40"/>
      <c r="F87" s="40"/>
      <c r="G87" s="40"/>
      <c r="H87" s="45"/>
      <c r="I87" s="46"/>
      <c r="J87" s="46">
        <f>'Приложение 2'!K87</f>
        <v>23.1</v>
      </c>
      <c r="K87" s="46">
        <f t="shared" ref="K87:K92" si="23">K88</f>
        <v>58</v>
      </c>
    </row>
    <row r="88" spans="1:11" ht="15">
      <c r="A88" s="29" t="str">
        <f>'Приложение 2'!A88</f>
        <v>Условно утвержденные расходы</v>
      </c>
      <c r="B88" s="28" t="s">
        <v>151</v>
      </c>
      <c r="C88" s="28" t="s">
        <v>151</v>
      </c>
      <c r="D88" s="40"/>
      <c r="E88" s="40"/>
      <c r="F88" s="40"/>
      <c r="G88" s="40"/>
      <c r="H88" s="37"/>
      <c r="I88" s="38"/>
      <c r="J88" s="38">
        <f>'Приложение 2'!K88</f>
        <v>23.1</v>
      </c>
      <c r="K88" s="38">
        <f t="shared" si="23"/>
        <v>58</v>
      </c>
    </row>
    <row r="89" spans="1:11" ht="74.25" customHeight="1">
      <c r="A89" s="29" t="str">
        <f>'Приложение 2'!A89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89" s="28" t="s">
        <v>151</v>
      </c>
      <c r="C89" s="28" t="s">
        <v>151</v>
      </c>
      <c r="D89" s="40" t="s">
        <v>152</v>
      </c>
      <c r="E89" s="40"/>
      <c r="F89" s="40"/>
      <c r="G89" s="40"/>
      <c r="H89" s="37"/>
      <c r="I89" s="38"/>
      <c r="J89" s="38">
        <f>'Приложение 2'!K89</f>
        <v>23.1</v>
      </c>
      <c r="K89" s="38">
        <f t="shared" si="23"/>
        <v>58</v>
      </c>
    </row>
    <row r="90" spans="1:11" ht="15">
      <c r="A90" s="29" t="str">
        <f>'Приложение 2'!A90</f>
        <v xml:space="preserve">Высшее должностное лицо </v>
      </c>
      <c r="B90" s="28" t="s">
        <v>151</v>
      </c>
      <c r="C90" s="28" t="s">
        <v>151</v>
      </c>
      <c r="D90" s="40" t="s">
        <v>152</v>
      </c>
      <c r="E90" s="40" t="s">
        <v>8</v>
      </c>
      <c r="F90" s="40"/>
      <c r="G90" s="40"/>
      <c r="H90" s="37"/>
      <c r="I90" s="38"/>
      <c r="J90" s="38">
        <f>'Приложение 2'!K90</f>
        <v>23.1</v>
      </c>
      <c r="K90" s="38">
        <f t="shared" si="23"/>
        <v>58</v>
      </c>
    </row>
    <row r="91" spans="1:11" ht="15">
      <c r="A91" s="29" t="str">
        <f>'Приложение 2'!A91</f>
        <v>Условно утвержденные расходы</v>
      </c>
      <c r="B91" s="28" t="s">
        <v>151</v>
      </c>
      <c r="C91" s="28" t="s">
        <v>151</v>
      </c>
      <c r="D91" s="40" t="s">
        <v>152</v>
      </c>
      <c r="E91" s="40" t="s">
        <v>8</v>
      </c>
      <c r="F91" s="40" t="s">
        <v>63</v>
      </c>
      <c r="G91" s="40" t="s">
        <v>153</v>
      </c>
      <c r="H91" s="37"/>
      <c r="I91" s="38"/>
      <c r="J91" s="38">
        <f>'Приложение 2'!K91</f>
        <v>23.1</v>
      </c>
      <c r="K91" s="38">
        <f t="shared" si="23"/>
        <v>58</v>
      </c>
    </row>
    <row r="92" spans="1:11" ht="15">
      <c r="A92" s="29" t="str">
        <f>'Приложение 2'!A92</f>
        <v>Иные бюджетные ассигнования</v>
      </c>
      <c r="B92" s="28" t="s">
        <v>151</v>
      </c>
      <c r="C92" s="28" t="s">
        <v>151</v>
      </c>
      <c r="D92" s="40" t="s">
        <v>152</v>
      </c>
      <c r="E92" s="40" t="s">
        <v>8</v>
      </c>
      <c r="F92" s="40" t="s">
        <v>63</v>
      </c>
      <c r="G92" s="40" t="s">
        <v>153</v>
      </c>
      <c r="H92" s="37" t="s">
        <v>69</v>
      </c>
      <c r="I92" s="38"/>
      <c r="J92" s="38">
        <f>'Приложение 2'!K92</f>
        <v>23.1</v>
      </c>
      <c r="K92" s="38">
        <f t="shared" si="23"/>
        <v>58</v>
      </c>
    </row>
    <row r="93" spans="1:11" ht="15">
      <c r="A93" s="29" t="str">
        <f>'Приложение 2'!A93</f>
        <v>Резервные средства</v>
      </c>
      <c r="B93" s="28" t="s">
        <v>151</v>
      </c>
      <c r="C93" s="28" t="s">
        <v>151</v>
      </c>
      <c r="D93" s="40" t="s">
        <v>152</v>
      </c>
      <c r="E93" s="40" t="s">
        <v>8</v>
      </c>
      <c r="F93" s="40" t="s">
        <v>63</v>
      </c>
      <c r="G93" s="40" t="s">
        <v>153</v>
      </c>
      <c r="H93" s="37" t="s">
        <v>71</v>
      </c>
      <c r="I93" s="38"/>
      <c r="J93" s="38">
        <f>'Приложение 2'!K93</f>
        <v>23.1</v>
      </c>
      <c r="K93" s="38">
        <f>'Приложение 2'!L93</f>
        <v>58</v>
      </c>
    </row>
  </sheetData>
  <autoFilter ref="A1:K93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20:C20">
    <cfRule type="expression" dxfId="12" priority="4" stopIfTrue="1">
      <formula>$F20=""</formula>
    </cfRule>
    <cfRule type="expression" dxfId="11" priority="5" stopIfTrue="1">
      <formula>#REF!&lt;&gt;""</formula>
    </cfRule>
    <cfRule type="expression" dxfId="10" priority="6" stopIfTrue="1">
      <formula>AND($G20="",$F20&lt;&gt;"")</formula>
    </cfRule>
  </conditionalFormatting>
  <conditionalFormatting sqref="A49">
    <cfRule type="expression" dxfId="9" priority="22" stopIfTrue="1">
      <formula>$F49=""</formula>
    </cfRule>
    <cfRule type="expression" dxfId="8" priority="23" stopIfTrue="1">
      <formula>#REF!&lt;&gt;""</formula>
    </cfRule>
    <cfRule type="expression" dxfId="7" priority="24" stopIfTrue="1">
      <formula>AND($G49="",$F49&lt;&gt;"")</formula>
    </cfRule>
  </conditionalFormatting>
  <conditionalFormatting sqref="A49">
    <cfRule type="expression" dxfId="6" priority="13" stopIfTrue="1">
      <formula>$F49=""</formula>
    </cfRule>
    <cfRule type="expression" dxfId="5" priority="14" stopIfTrue="1">
      <formula>#REF!&lt;&gt;""</formula>
    </cfRule>
    <cfRule type="expression" dxfId="4" priority="15" stopIfTrue="1">
      <formula>AND($G49="",$F49&lt;&gt;"")</formula>
    </cfRule>
  </conditionalFormatting>
  <conditionalFormatting sqref="A48">
    <cfRule type="expression" dxfId="3" priority="1" stopIfTrue="1">
      <formula>$F48=""</formula>
    </cfRule>
    <cfRule type="expression" dxfId="2" priority="2" stopIfTrue="1">
      <formula>#REF!&lt;&gt;""</formula>
    </cfRule>
    <cfRule type="expression" dxfId="1" priority="3" stopIfTrue="1">
      <formula>AND($G48="",$F48&lt;&gt;"")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3"/>
  <sheetViews>
    <sheetView view="pageBreakPreview" zoomScaleSheetLayoutView="100" workbookViewId="0">
      <selection activeCell="A2" sqref="A2:L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2" t="s">
        <v>215</v>
      </c>
      <c r="J1" s="173"/>
      <c r="K1" s="173"/>
      <c r="L1" s="173"/>
    </row>
    <row r="2" spans="1:12" ht="129.75" customHeight="1">
      <c r="A2" s="174" t="s">
        <v>170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5" t="s">
        <v>1</v>
      </c>
      <c r="J3" s="175"/>
      <c r="K3" s="175"/>
      <c r="L3" s="175"/>
    </row>
    <row r="4" spans="1:12" ht="19.5" customHeight="1">
      <c r="A4" s="176" t="s">
        <v>2</v>
      </c>
      <c r="B4" s="176" t="s">
        <v>5</v>
      </c>
      <c r="C4" s="176"/>
      <c r="D4" s="176"/>
      <c r="E4" s="176"/>
      <c r="F4" s="176" t="s">
        <v>22</v>
      </c>
      <c r="G4" s="176" t="s">
        <v>3</v>
      </c>
      <c r="H4" s="176" t="s">
        <v>4</v>
      </c>
      <c r="I4" s="176" t="s">
        <v>21</v>
      </c>
      <c r="J4" s="176" t="s">
        <v>7</v>
      </c>
      <c r="K4" s="176"/>
      <c r="L4" s="176"/>
    </row>
    <row r="5" spans="1:12" ht="14.85" customHeight="1">
      <c r="A5" s="176" t="s">
        <v>0</v>
      </c>
      <c r="B5" s="176" t="s">
        <v>0</v>
      </c>
      <c r="C5" s="176"/>
      <c r="D5" s="176"/>
      <c r="E5" s="176"/>
      <c r="F5" s="176" t="s">
        <v>0</v>
      </c>
      <c r="G5" s="176" t="s">
        <v>0</v>
      </c>
      <c r="H5" s="176" t="s">
        <v>0</v>
      </c>
      <c r="I5" s="176" t="s">
        <v>0</v>
      </c>
      <c r="J5" s="153" t="s">
        <v>26</v>
      </c>
      <c r="K5" s="153" t="s">
        <v>27</v>
      </c>
      <c r="L5" s="153" t="s">
        <v>168</v>
      </c>
    </row>
    <row r="6" spans="1:12" ht="13.7" customHeight="1">
      <c r="A6" s="102" t="s">
        <v>8</v>
      </c>
      <c r="B6" s="102" t="s">
        <v>9</v>
      </c>
      <c r="C6" s="102" t="s">
        <v>10</v>
      </c>
      <c r="D6" s="102" t="s">
        <v>11</v>
      </c>
      <c r="E6" s="102" t="s">
        <v>12</v>
      </c>
      <c r="F6" s="102" t="s">
        <v>13</v>
      </c>
      <c r="G6" s="102" t="s">
        <v>14</v>
      </c>
      <c r="H6" s="102" t="s">
        <v>15</v>
      </c>
      <c r="I6" s="102" t="s">
        <v>16</v>
      </c>
      <c r="J6" s="102" t="s">
        <v>17</v>
      </c>
      <c r="K6" s="102" t="s">
        <v>18</v>
      </c>
      <c r="L6" s="102" t="s">
        <v>20</v>
      </c>
    </row>
    <row r="7" spans="1:12" ht="13.7" customHeight="1">
      <c r="A7" s="103" t="s">
        <v>19</v>
      </c>
      <c r="B7" s="104" t="s">
        <v>0</v>
      </c>
      <c r="C7" s="104" t="s">
        <v>0</v>
      </c>
      <c r="D7" s="104" t="s">
        <v>0</v>
      </c>
      <c r="E7" s="104" t="s">
        <v>0</v>
      </c>
      <c r="F7" s="104" t="s">
        <v>0</v>
      </c>
      <c r="G7" s="104" t="s">
        <v>0</v>
      </c>
      <c r="H7" s="104" t="s">
        <v>0</v>
      </c>
      <c r="I7" s="104" t="s">
        <v>0</v>
      </c>
      <c r="J7" s="105">
        <f>J8+J23+J31+J60+J104+J45+J54</f>
        <v>9692.2999999999993</v>
      </c>
      <c r="K7" s="105">
        <f>K8+K23+K31+K60+K104</f>
        <v>1271.1000000000001</v>
      </c>
      <c r="L7" s="105">
        <f>L8+L23+L31+L60+L104</f>
        <v>1329</v>
      </c>
    </row>
    <row r="8" spans="1:12" ht="108.75" customHeight="1">
      <c r="A8" s="33" t="str">
        <f>'Приложение 2'!A62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20" t="s">
        <v>17</v>
      </c>
      <c r="C8" s="120"/>
      <c r="D8" s="120"/>
      <c r="E8" s="120"/>
      <c r="F8" s="119"/>
      <c r="G8" s="109"/>
      <c r="H8" s="109"/>
      <c r="I8" s="135"/>
      <c r="J8" s="106">
        <f>J9+J16</f>
        <v>170</v>
      </c>
      <c r="K8" s="106">
        <f>K16+K9</f>
        <v>120</v>
      </c>
      <c r="L8" s="106">
        <f>L16+L9</f>
        <v>120</v>
      </c>
    </row>
    <row r="9" spans="1:12" ht="33.75" customHeight="1">
      <c r="A9" s="118" t="str">
        <f>'Приложение 2'!A63</f>
        <v>Основное мероприятие "Благоустройство территории "</v>
      </c>
      <c r="B9" s="120" t="s">
        <v>17</v>
      </c>
      <c r="C9" s="120" t="s">
        <v>79</v>
      </c>
      <c r="D9" s="120" t="s">
        <v>150</v>
      </c>
      <c r="E9" s="120"/>
      <c r="F9" s="115"/>
      <c r="G9" s="116"/>
      <c r="H9" s="116"/>
      <c r="I9" s="136"/>
      <c r="J9" s="106">
        <f>J10</f>
        <v>81</v>
      </c>
      <c r="K9" s="106">
        <f>K10</f>
        <v>26</v>
      </c>
      <c r="L9" s="106">
        <f>L10</f>
        <v>23</v>
      </c>
    </row>
    <row r="10" spans="1:12" ht="33" customHeight="1">
      <c r="A10" s="110" t="s">
        <v>124</v>
      </c>
      <c r="B10" s="114" t="s">
        <v>17</v>
      </c>
      <c r="C10" s="120" t="s">
        <v>79</v>
      </c>
      <c r="D10" s="120" t="s">
        <v>150</v>
      </c>
      <c r="E10" s="114" t="s">
        <v>123</v>
      </c>
      <c r="F10" s="108"/>
      <c r="G10" s="107"/>
      <c r="H10" s="107"/>
      <c r="I10" s="107"/>
      <c r="J10" s="106">
        <f t="shared" ref="J10:J14" si="0">J11</f>
        <v>81</v>
      </c>
      <c r="K10" s="106">
        <f t="shared" ref="K10:K14" si="1">K11</f>
        <v>26</v>
      </c>
      <c r="L10" s="106">
        <f t="shared" ref="L10:L14" si="2">L11</f>
        <v>23</v>
      </c>
    </row>
    <row r="11" spans="1:12" ht="47.25" customHeight="1">
      <c r="A11" s="118" t="s">
        <v>185</v>
      </c>
      <c r="B11" s="114" t="s">
        <v>17</v>
      </c>
      <c r="C11" s="120" t="s">
        <v>79</v>
      </c>
      <c r="D11" s="120" t="s">
        <v>150</v>
      </c>
      <c r="E11" s="114" t="s">
        <v>123</v>
      </c>
      <c r="F11" s="108" t="s">
        <v>67</v>
      </c>
      <c r="G11" s="107"/>
      <c r="H11" s="107"/>
      <c r="I11" s="107"/>
      <c r="J11" s="106">
        <f t="shared" si="0"/>
        <v>81</v>
      </c>
      <c r="K11" s="106">
        <f t="shared" si="1"/>
        <v>26</v>
      </c>
      <c r="L11" s="106">
        <f t="shared" si="2"/>
        <v>23</v>
      </c>
    </row>
    <row r="12" spans="1:12" ht="58.5" customHeight="1">
      <c r="A12" s="111" t="s">
        <v>44</v>
      </c>
      <c r="B12" s="114" t="s">
        <v>17</v>
      </c>
      <c r="C12" s="120" t="s">
        <v>79</v>
      </c>
      <c r="D12" s="120" t="s">
        <v>150</v>
      </c>
      <c r="E12" s="114" t="s">
        <v>123</v>
      </c>
      <c r="F12" s="108" t="s">
        <v>68</v>
      </c>
      <c r="G12" s="107"/>
      <c r="H12" s="107"/>
      <c r="I12" s="107"/>
      <c r="J12" s="106">
        <f t="shared" si="0"/>
        <v>81</v>
      </c>
      <c r="K12" s="106">
        <f t="shared" si="1"/>
        <v>26</v>
      </c>
      <c r="L12" s="106">
        <f t="shared" si="2"/>
        <v>23</v>
      </c>
    </row>
    <row r="13" spans="1:12" ht="19.5" customHeight="1">
      <c r="A13" s="118" t="s">
        <v>58</v>
      </c>
      <c r="B13" s="114" t="s">
        <v>17</v>
      </c>
      <c r="C13" s="120" t="s">
        <v>79</v>
      </c>
      <c r="D13" s="120" t="s">
        <v>150</v>
      </c>
      <c r="E13" s="114" t="s">
        <v>123</v>
      </c>
      <c r="F13" s="108" t="s">
        <v>68</v>
      </c>
      <c r="G13" s="109" t="s">
        <v>49</v>
      </c>
      <c r="H13" s="109"/>
      <c r="I13" s="109"/>
      <c r="J13" s="106">
        <f t="shared" si="0"/>
        <v>81</v>
      </c>
      <c r="K13" s="106">
        <f t="shared" si="1"/>
        <v>26</v>
      </c>
      <c r="L13" s="106">
        <f t="shared" si="2"/>
        <v>23</v>
      </c>
    </row>
    <row r="14" spans="1:12" ht="19.5" customHeight="1">
      <c r="A14" s="33" t="s">
        <v>64</v>
      </c>
      <c r="B14" s="114" t="s">
        <v>17</v>
      </c>
      <c r="C14" s="120" t="s">
        <v>79</v>
      </c>
      <c r="D14" s="120" t="s">
        <v>150</v>
      </c>
      <c r="E14" s="114" t="s">
        <v>123</v>
      </c>
      <c r="F14" s="108" t="s">
        <v>68</v>
      </c>
      <c r="G14" s="109" t="s">
        <v>49</v>
      </c>
      <c r="H14" s="109" t="s">
        <v>53</v>
      </c>
      <c r="I14" s="109"/>
      <c r="J14" s="106">
        <f t="shared" si="0"/>
        <v>81</v>
      </c>
      <c r="K14" s="106">
        <f t="shared" si="1"/>
        <v>26</v>
      </c>
      <c r="L14" s="106">
        <f t="shared" si="2"/>
        <v>23</v>
      </c>
    </row>
    <row r="15" spans="1:12" ht="20.25" customHeight="1">
      <c r="A15" s="118" t="s">
        <v>160</v>
      </c>
      <c r="B15" s="114" t="s">
        <v>17</v>
      </c>
      <c r="C15" s="120" t="s">
        <v>79</v>
      </c>
      <c r="D15" s="120" t="s">
        <v>150</v>
      </c>
      <c r="E15" s="114" t="s">
        <v>123</v>
      </c>
      <c r="F15" s="108" t="s">
        <v>68</v>
      </c>
      <c r="G15" s="109" t="s">
        <v>49</v>
      </c>
      <c r="H15" s="109" t="s">
        <v>53</v>
      </c>
      <c r="I15" s="135" t="s">
        <v>148</v>
      </c>
      <c r="J15" s="106">
        <f>'Приложение 2'!J66</f>
        <v>81</v>
      </c>
      <c r="K15" s="106">
        <f>'Приложение 2'!K66</f>
        <v>26</v>
      </c>
      <c r="L15" s="106">
        <f>'Приложение 2'!L66</f>
        <v>23</v>
      </c>
    </row>
    <row r="16" spans="1:12" ht="45.75" customHeight="1">
      <c r="A16" s="34" t="str">
        <f>'Приложение 2'!A67</f>
        <v>Основное мероприятие "Освещение территории сельского поселения"</v>
      </c>
      <c r="B16" s="114" t="s">
        <v>17</v>
      </c>
      <c r="C16" s="120" t="s">
        <v>79</v>
      </c>
      <c r="D16" s="120" t="s">
        <v>149</v>
      </c>
      <c r="E16" s="114"/>
      <c r="F16" s="108"/>
      <c r="G16" s="107"/>
      <c r="H16" s="107"/>
      <c r="I16" s="107"/>
      <c r="J16" s="106">
        <f>J17</f>
        <v>89</v>
      </c>
      <c r="K16" s="106">
        <f>K17</f>
        <v>94</v>
      </c>
      <c r="L16" s="106">
        <f>L17</f>
        <v>97</v>
      </c>
    </row>
    <row r="17" spans="1:12" ht="15">
      <c r="A17" s="110" t="s">
        <v>122</v>
      </c>
      <c r="B17" s="114" t="s">
        <v>17</v>
      </c>
      <c r="C17" s="120" t="s">
        <v>79</v>
      </c>
      <c r="D17" s="120" t="s">
        <v>149</v>
      </c>
      <c r="E17" s="114" t="s">
        <v>121</v>
      </c>
      <c r="F17" s="108"/>
      <c r="G17" s="107"/>
      <c r="H17" s="107"/>
      <c r="I17" s="107"/>
      <c r="J17" s="106">
        <f t="shared" ref="J17:J21" si="3">J18</f>
        <v>89</v>
      </c>
      <c r="K17" s="106">
        <f t="shared" ref="K17:K21" si="4">K18</f>
        <v>94</v>
      </c>
      <c r="L17" s="106">
        <f t="shared" ref="L17:L21" si="5">L18</f>
        <v>97</v>
      </c>
    </row>
    <row r="18" spans="1:12" ht="46.5" customHeight="1">
      <c r="A18" s="118" t="s">
        <v>185</v>
      </c>
      <c r="B18" s="114" t="s">
        <v>17</v>
      </c>
      <c r="C18" s="120" t="s">
        <v>79</v>
      </c>
      <c r="D18" s="120" t="s">
        <v>149</v>
      </c>
      <c r="E18" s="114" t="s">
        <v>121</v>
      </c>
      <c r="F18" s="108" t="s">
        <v>67</v>
      </c>
      <c r="G18" s="107"/>
      <c r="H18" s="107"/>
      <c r="I18" s="107"/>
      <c r="J18" s="106">
        <f t="shared" si="3"/>
        <v>89</v>
      </c>
      <c r="K18" s="106">
        <f t="shared" si="4"/>
        <v>94</v>
      </c>
      <c r="L18" s="106">
        <f t="shared" si="5"/>
        <v>97</v>
      </c>
    </row>
    <row r="19" spans="1:12" ht="60">
      <c r="A19" s="111" t="s">
        <v>44</v>
      </c>
      <c r="B19" s="114" t="s">
        <v>17</v>
      </c>
      <c r="C19" s="120" t="s">
        <v>79</v>
      </c>
      <c r="D19" s="120" t="s">
        <v>149</v>
      </c>
      <c r="E19" s="114" t="s">
        <v>121</v>
      </c>
      <c r="F19" s="108" t="s">
        <v>68</v>
      </c>
      <c r="G19" s="107"/>
      <c r="H19" s="107"/>
      <c r="I19" s="107"/>
      <c r="J19" s="106">
        <f t="shared" si="3"/>
        <v>89</v>
      </c>
      <c r="K19" s="106">
        <f t="shared" si="4"/>
        <v>94</v>
      </c>
      <c r="L19" s="106">
        <f t="shared" si="5"/>
        <v>97</v>
      </c>
    </row>
    <row r="20" spans="1:12" ht="23.25" customHeight="1">
      <c r="A20" s="118" t="s">
        <v>58</v>
      </c>
      <c r="B20" s="120" t="s">
        <v>17</v>
      </c>
      <c r="C20" s="120" t="s">
        <v>79</v>
      </c>
      <c r="D20" s="120" t="s">
        <v>149</v>
      </c>
      <c r="E20" s="120" t="s">
        <v>121</v>
      </c>
      <c r="F20" s="115" t="s">
        <v>68</v>
      </c>
      <c r="G20" s="116" t="s">
        <v>49</v>
      </c>
      <c r="H20" s="116"/>
      <c r="I20" s="116"/>
      <c r="J20" s="106">
        <f t="shared" si="3"/>
        <v>89</v>
      </c>
      <c r="K20" s="106">
        <f t="shared" si="4"/>
        <v>94</v>
      </c>
      <c r="L20" s="106">
        <f t="shared" si="5"/>
        <v>97</v>
      </c>
    </row>
    <row r="21" spans="1:12" ht="15">
      <c r="A21" s="33" t="s">
        <v>64</v>
      </c>
      <c r="B21" s="120" t="s">
        <v>17</v>
      </c>
      <c r="C21" s="120" t="s">
        <v>79</v>
      </c>
      <c r="D21" s="120" t="s">
        <v>149</v>
      </c>
      <c r="E21" s="120" t="s">
        <v>121</v>
      </c>
      <c r="F21" s="115" t="s">
        <v>68</v>
      </c>
      <c r="G21" s="116" t="s">
        <v>49</v>
      </c>
      <c r="H21" s="116" t="s">
        <v>53</v>
      </c>
      <c r="I21" s="116"/>
      <c r="J21" s="106">
        <f t="shared" si="3"/>
        <v>89</v>
      </c>
      <c r="K21" s="106">
        <f t="shared" si="4"/>
        <v>94</v>
      </c>
      <c r="L21" s="106">
        <f t="shared" si="5"/>
        <v>97</v>
      </c>
    </row>
    <row r="22" spans="1:12" ht="60">
      <c r="A22" s="118" t="s">
        <v>160</v>
      </c>
      <c r="B22" s="120" t="s">
        <v>17</v>
      </c>
      <c r="C22" s="120" t="s">
        <v>79</v>
      </c>
      <c r="D22" s="120" t="s">
        <v>149</v>
      </c>
      <c r="E22" s="120" t="s">
        <v>121</v>
      </c>
      <c r="F22" s="115" t="s">
        <v>68</v>
      </c>
      <c r="G22" s="116" t="s">
        <v>49</v>
      </c>
      <c r="H22" s="116" t="s">
        <v>53</v>
      </c>
      <c r="I22" s="136" t="s">
        <v>148</v>
      </c>
      <c r="J22" s="106">
        <f>'Приложение 2'!J70</f>
        <v>89</v>
      </c>
      <c r="K22" s="106">
        <f>'Приложение 2'!K70</f>
        <v>94</v>
      </c>
      <c r="L22" s="106">
        <f>'Приложение 2'!L70</f>
        <v>97</v>
      </c>
    </row>
    <row r="23" spans="1:12" ht="108.75" customHeight="1">
      <c r="A23" s="32" t="str">
        <f>'Приложение 2'!A55</f>
        <v>Муниципальная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20" t="s">
        <v>183</v>
      </c>
      <c r="C23" s="120"/>
      <c r="D23" s="114"/>
      <c r="E23" s="114"/>
      <c r="F23" s="112"/>
      <c r="G23" s="107"/>
      <c r="H23" s="107"/>
      <c r="I23" s="107"/>
      <c r="J23" s="105">
        <f>J24</f>
        <v>159.80000000000001</v>
      </c>
      <c r="K23" s="105">
        <f>K24</f>
        <v>159.80000000000001</v>
      </c>
      <c r="L23" s="105">
        <f>L24</f>
        <v>159.80000000000001</v>
      </c>
    </row>
    <row r="24" spans="1:12" ht="75">
      <c r="A24" s="32" t="str">
        <f>'Приложение 2'!A56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20" t="s">
        <v>183</v>
      </c>
      <c r="C24" s="120" t="s">
        <v>79</v>
      </c>
      <c r="D24" s="120" t="s">
        <v>35</v>
      </c>
      <c r="E24" s="114"/>
      <c r="F24" s="112"/>
      <c r="G24" s="107"/>
      <c r="H24" s="107"/>
      <c r="I24" s="107"/>
      <c r="J24" s="106">
        <f t="shared" ref="J24:J25" si="6">J25</f>
        <v>159.80000000000001</v>
      </c>
      <c r="K24" s="106">
        <f t="shared" ref="K24:K25" si="7">K25</f>
        <v>159.80000000000001</v>
      </c>
      <c r="L24" s="106">
        <f t="shared" ref="L24:L25" si="8">L25</f>
        <v>159.80000000000001</v>
      </c>
    </row>
    <row r="25" spans="1:12" ht="375">
      <c r="A25" s="137" t="str">
        <f>'Приложение 2'!A57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20" t="s">
        <v>183</v>
      </c>
      <c r="C25" s="120" t="s">
        <v>79</v>
      </c>
      <c r="D25" s="120" t="s">
        <v>35</v>
      </c>
      <c r="E25" s="114" t="s">
        <v>83</v>
      </c>
      <c r="F25" s="112"/>
      <c r="G25" s="107"/>
      <c r="H25" s="107"/>
      <c r="I25" s="107"/>
      <c r="J25" s="106">
        <f t="shared" si="6"/>
        <v>159.80000000000001</v>
      </c>
      <c r="K25" s="106">
        <f t="shared" si="7"/>
        <v>159.80000000000001</v>
      </c>
      <c r="L25" s="106">
        <f t="shared" si="8"/>
        <v>159.80000000000001</v>
      </c>
    </row>
    <row r="26" spans="1:12" ht="60">
      <c r="A26" s="118" t="s">
        <v>185</v>
      </c>
      <c r="B26" s="120" t="s">
        <v>183</v>
      </c>
      <c r="C26" s="120" t="s">
        <v>79</v>
      </c>
      <c r="D26" s="120" t="s">
        <v>35</v>
      </c>
      <c r="E26" s="114" t="s">
        <v>83</v>
      </c>
      <c r="F26" s="112" t="s">
        <v>67</v>
      </c>
      <c r="G26" s="107"/>
      <c r="H26" s="107"/>
      <c r="I26" s="107"/>
      <c r="J26" s="106">
        <f t="shared" ref="J26:J29" si="9">J27</f>
        <v>159.80000000000001</v>
      </c>
      <c r="K26" s="106">
        <f t="shared" ref="K26:K29" si="10">K27</f>
        <v>159.80000000000001</v>
      </c>
      <c r="L26" s="106">
        <f t="shared" ref="L26:L29" si="11">L27</f>
        <v>159.80000000000001</v>
      </c>
    </row>
    <row r="27" spans="1:12" ht="60">
      <c r="A27" s="111" t="s">
        <v>44</v>
      </c>
      <c r="B27" s="120" t="s">
        <v>183</v>
      </c>
      <c r="C27" s="120" t="s">
        <v>79</v>
      </c>
      <c r="D27" s="120" t="s">
        <v>35</v>
      </c>
      <c r="E27" s="114" t="s">
        <v>83</v>
      </c>
      <c r="F27" s="112" t="s">
        <v>68</v>
      </c>
      <c r="G27" s="107"/>
      <c r="H27" s="107"/>
      <c r="I27" s="107"/>
      <c r="J27" s="106">
        <f t="shared" si="9"/>
        <v>159.80000000000001</v>
      </c>
      <c r="K27" s="106">
        <f t="shared" si="10"/>
        <v>159.80000000000001</v>
      </c>
      <c r="L27" s="106">
        <f t="shared" si="11"/>
        <v>159.80000000000001</v>
      </c>
    </row>
    <row r="28" spans="1:12" ht="15">
      <c r="A28" s="117" t="s">
        <v>54</v>
      </c>
      <c r="B28" s="120" t="s">
        <v>183</v>
      </c>
      <c r="C28" s="120" t="s">
        <v>79</v>
      </c>
      <c r="D28" s="120" t="s">
        <v>35</v>
      </c>
      <c r="E28" s="114" t="s">
        <v>83</v>
      </c>
      <c r="F28" s="112" t="s">
        <v>68</v>
      </c>
      <c r="G28" s="109" t="s">
        <v>43</v>
      </c>
      <c r="H28" s="109"/>
      <c r="I28" s="109"/>
      <c r="J28" s="106">
        <f t="shared" si="9"/>
        <v>159.80000000000001</v>
      </c>
      <c r="K28" s="106">
        <f t="shared" si="10"/>
        <v>159.80000000000001</v>
      </c>
      <c r="L28" s="106">
        <f t="shared" si="11"/>
        <v>159.80000000000001</v>
      </c>
    </row>
    <row r="29" spans="1:12" ht="30">
      <c r="A29" s="118" t="str">
        <f>'Приложение 2'!A54</f>
        <v>Дорожное хозяйство (дорожные фонды)</v>
      </c>
      <c r="B29" s="120" t="s">
        <v>183</v>
      </c>
      <c r="C29" s="120" t="s">
        <v>79</v>
      </c>
      <c r="D29" s="120" t="s">
        <v>35</v>
      </c>
      <c r="E29" s="114" t="s">
        <v>83</v>
      </c>
      <c r="F29" s="112" t="s">
        <v>68</v>
      </c>
      <c r="G29" s="109" t="s">
        <v>43</v>
      </c>
      <c r="H29" s="109" t="s">
        <v>57</v>
      </c>
      <c r="I29" s="109"/>
      <c r="J29" s="106">
        <f t="shared" si="9"/>
        <v>159.80000000000001</v>
      </c>
      <c r="K29" s="106">
        <f t="shared" si="10"/>
        <v>159.80000000000001</v>
      </c>
      <c r="L29" s="106">
        <f t="shared" si="11"/>
        <v>159.80000000000001</v>
      </c>
    </row>
    <row r="30" spans="1:12" ht="60">
      <c r="A30" s="118" t="s">
        <v>160</v>
      </c>
      <c r="B30" s="120" t="s">
        <v>183</v>
      </c>
      <c r="C30" s="120" t="s">
        <v>79</v>
      </c>
      <c r="D30" s="120" t="s">
        <v>35</v>
      </c>
      <c r="E30" s="114" t="s">
        <v>83</v>
      </c>
      <c r="F30" s="112" t="s">
        <v>68</v>
      </c>
      <c r="G30" s="109" t="s">
        <v>43</v>
      </c>
      <c r="H30" s="109" t="s">
        <v>57</v>
      </c>
      <c r="I30" s="135" t="s">
        <v>148</v>
      </c>
      <c r="J30" s="106">
        <f>'Приложение 2'!J59</f>
        <v>159.80000000000001</v>
      </c>
      <c r="K30" s="106">
        <f>'Приложение 2'!K59</f>
        <v>159.80000000000001</v>
      </c>
      <c r="L30" s="106">
        <f>'Приложение 2'!L59</f>
        <v>159.80000000000001</v>
      </c>
    </row>
    <row r="31" spans="1:12" ht="74.25" customHeight="1">
      <c r="A31" s="111" t="str">
        <f>'Приложение 2'!A45</f>
        <v>Государственная программа повышения эффективности управления государственными финансами в Республике Мордовия</v>
      </c>
      <c r="B31" s="114" t="s">
        <v>82</v>
      </c>
      <c r="C31" s="114"/>
      <c r="D31" s="114"/>
      <c r="E31" s="114"/>
      <c r="F31" s="112"/>
      <c r="G31" s="107"/>
      <c r="H31" s="107"/>
      <c r="I31" s="107"/>
      <c r="J31" s="106">
        <f>J32</f>
        <v>109.3</v>
      </c>
      <c r="K31" s="106">
        <f t="shared" ref="K31:L31" si="12">K32</f>
        <v>114.4</v>
      </c>
      <c r="L31" s="106">
        <f t="shared" si="12"/>
        <v>118.7</v>
      </c>
    </row>
    <row r="32" spans="1:12" ht="45">
      <c r="A32" s="111" t="s">
        <v>119</v>
      </c>
      <c r="B32" s="114" t="s">
        <v>82</v>
      </c>
      <c r="C32" s="114" t="s">
        <v>10</v>
      </c>
      <c r="D32" s="114"/>
      <c r="E32" s="114"/>
      <c r="F32" s="112"/>
      <c r="G32" s="107"/>
      <c r="H32" s="107"/>
      <c r="I32" s="107"/>
      <c r="J32" s="106">
        <f>J33</f>
        <v>109.3</v>
      </c>
      <c r="K32" s="106">
        <f t="shared" ref="K32:L43" si="13">K33</f>
        <v>114.4</v>
      </c>
      <c r="L32" s="106">
        <f t="shared" si="13"/>
        <v>118.7</v>
      </c>
    </row>
    <row r="33" spans="1:12" ht="75" customHeight="1">
      <c r="A33" s="113" t="str">
        <f>'Приложение 2'!A47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14" t="s">
        <v>82</v>
      </c>
      <c r="C33" s="114" t="s">
        <v>10</v>
      </c>
      <c r="D33" s="114" t="s">
        <v>37</v>
      </c>
      <c r="E33" s="114"/>
      <c r="F33" s="112"/>
      <c r="G33" s="107"/>
      <c r="H33" s="107"/>
      <c r="I33" s="107"/>
      <c r="J33" s="106">
        <f>J34</f>
        <v>109.3</v>
      </c>
      <c r="K33" s="106">
        <f t="shared" si="13"/>
        <v>114.4</v>
      </c>
      <c r="L33" s="106">
        <f t="shared" si="13"/>
        <v>118.7</v>
      </c>
    </row>
    <row r="34" spans="1:12" ht="80.25" customHeight="1">
      <c r="A34" s="118" t="str">
        <f>'Приложение 2'!A48</f>
        <v>Осуществление  государственных полномочий Российской Федерации по первичному воинскому учету на территориях, где отсутствуют военные комиссариаты</v>
      </c>
      <c r="B34" s="114" t="s">
        <v>82</v>
      </c>
      <c r="C34" s="114" t="s">
        <v>10</v>
      </c>
      <c r="D34" s="114" t="s">
        <v>37</v>
      </c>
      <c r="E34" s="114" t="s">
        <v>120</v>
      </c>
      <c r="F34" s="112"/>
      <c r="G34" s="107"/>
      <c r="H34" s="107"/>
      <c r="I34" s="107"/>
      <c r="J34" s="106">
        <f>J40+J35</f>
        <v>109.3</v>
      </c>
      <c r="K34" s="106">
        <f t="shared" ref="K34:L34" si="14">K40+K35</f>
        <v>114.4</v>
      </c>
      <c r="L34" s="106">
        <f t="shared" si="14"/>
        <v>118.7</v>
      </c>
    </row>
    <row r="35" spans="1:12" ht="120" customHeight="1">
      <c r="A35" s="29" t="s">
        <v>40</v>
      </c>
      <c r="B35" s="120" t="s">
        <v>82</v>
      </c>
      <c r="C35" s="120" t="s">
        <v>10</v>
      </c>
      <c r="D35" s="120" t="s">
        <v>37</v>
      </c>
      <c r="E35" s="120" t="s">
        <v>120</v>
      </c>
      <c r="F35" s="119" t="s">
        <v>65</v>
      </c>
      <c r="G35" s="107"/>
      <c r="H35" s="107"/>
      <c r="I35" s="107"/>
      <c r="J35" s="106">
        <f t="shared" ref="J35:J38" si="15">J36</f>
        <v>104.3</v>
      </c>
      <c r="K35" s="106">
        <f t="shared" si="13"/>
        <v>109.4</v>
      </c>
      <c r="L35" s="106">
        <f t="shared" si="13"/>
        <v>113.7</v>
      </c>
    </row>
    <row r="36" spans="1:12" ht="45.75" customHeight="1">
      <c r="A36" s="29" t="s">
        <v>41</v>
      </c>
      <c r="B36" s="120" t="s">
        <v>82</v>
      </c>
      <c r="C36" s="120" t="s">
        <v>10</v>
      </c>
      <c r="D36" s="120" t="s">
        <v>37</v>
      </c>
      <c r="E36" s="120" t="s">
        <v>120</v>
      </c>
      <c r="F36" s="119" t="s">
        <v>66</v>
      </c>
      <c r="G36" s="107"/>
      <c r="H36" s="107"/>
      <c r="I36" s="107"/>
      <c r="J36" s="106">
        <f t="shared" si="15"/>
        <v>104.3</v>
      </c>
      <c r="K36" s="106">
        <f t="shared" si="13"/>
        <v>109.4</v>
      </c>
      <c r="L36" s="106">
        <f t="shared" si="13"/>
        <v>113.7</v>
      </c>
    </row>
    <row r="37" spans="1:12" ht="22.5" customHeight="1">
      <c r="A37" s="118" t="s">
        <v>117</v>
      </c>
      <c r="B37" s="120" t="s">
        <v>82</v>
      </c>
      <c r="C37" s="120" t="s">
        <v>10</v>
      </c>
      <c r="D37" s="120" t="s">
        <v>37</v>
      </c>
      <c r="E37" s="120" t="s">
        <v>120</v>
      </c>
      <c r="F37" s="119" t="s">
        <v>66</v>
      </c>
      <c r="G37" s="109" t="s">
        <v>37</v>
      </c>
      <c r="H37" s="109"/>
      <c r="I37" s="109"/>
      <c r="J37" s="106">
        <f t="shared" si="15"/>
        <v>104.3</v>
      </c>
      <c r="K37" s="106">
        <f t="shared" si="13"/>
        <v>109.4</v>
      </c>
      <c r="L37" s="106">
        <f t="shared" si="13"/>
        <v>113.7</v>
      </c>
    </row>
    <row r="38" spans="1:12" ht="30" customHeight="1">
      <c r="A38" s="118" t="s">
        <v>118</v>
      </c>
      <c r="B38" s="120" t="s">
        <v>82</v>
      </c>
      <c r="C38" s="120" t="s">
        <v>10</v>
      </c>
      <c r="D38" s="120" t="s">
        <v>37</v>
      </c>
      <c r="E38" s="120" t="s">
        <v>120</v>
      </c>
      <c r="F38" s="119" t="s">
        <v>66</v>
      </c>
      <c r="G38" s="109" t="s">
        <v>37</v>
      </c>
      <c r="H38" s="109" t="s">
        <v>53</v>
      </c>
      <c r="I38" s="109"/>
      <c r="J38" s="106">
        <f t="shared" si="15"/>
        <v>104.3</v>
      </c>
      <c r="K38" s="106">
        <f t="shared" si="13"/>
        <v>109.4</v>
      </c>
      <c r="L38" s="106">
        <f t="shared" si="13"/>
        <v>113.7</v>
      </c>
    </row>
    <row r="39" spans="1:12" ht="61.5" customHeight="1">
      <c r="A39" s="118" t="s">
        <v>160</v>
      </c>
      <c r="B39" s="120" t="s">
        <v>82</v>
      </c>
      <c r="C39" s="120" t="s">
        <v>10</v>
      </c>
      <c r="D39" s="120" t="s">
        <v>37</v>
      </c>
      <c r="E39" s="120" t="s">
        <v>120</v>
      </c>
      <c r="F39" s="119" t="s">
        <v>66</v>
      </c>
      <c r="G39" s="109" t="s">
        <v>37</v>
      </c>
      <c r="H39" s="109" t="s">
        <v>53</v>
      </c>
      <c r="I39" s="135" t="s">
        <v>148</v>
      </c>
      <c r="J39" s="106">
        <f>'Приложение 2'!J50</f>
        <v>104.3</v>
      </c>
      <c r="K39" s="106">
        <f>'Приложение 2'!K50</f>
        <v>109.4</v>
      </c>
      <c r="L39" s="106">
        <f>'Приложение 2'!L50</f>
        <v>113.7</v>
      </c>
    </row>
    <row r="40" spans="1:12" ht="48" customHeight="1">
      <c r="A40" s="118" t="s">
        <v>185</v>
      </c>
      <c r="B40" s="114" t="s">
        <v>82</v>
      </c>
      <c r="C40" s="114" t="s">
        <v>10</v>
      </c>
      <c r="D40" s="114" t="s">
        <v>37</v>
      </c>
      <c r="E40" s="114" t="s">
        <v>120</v>
      </c>
      <c r="F40" s="112" t="s">
        <v>67</v>
      </c>
      <c r="G40" s="107"/>
      <c r="H40" s="107"/>
      <c r="I40" s="107"/>
      <c r="J40" s="106">
        <f t="shared" ref="J40:J43" si="16">J41</f>
        <v>5</v>
      </c>
      <c r="K40" s="106">
        <f t="shared" si="13"/>
        <v>5</v>
      </c>
      <c r="L40" s="106">
        <f t="shared" si="13"/>
        <v>5</v>
      </c>
    </row>
    <row r="41" spans="1:12" ht="60">
      <c r="A41" s="111" t="s">
        <v>44</v>
      </c>
      <c r="B41" s="114" t="s">
        <v>82</v>
      </c>
      <c r="C41" s="114" t="s">
        <v>10</v>
      </c>
      <c r="D41" s="114" t="s">
        <v>37</v>
      </c>
      <c r="E41" s="114" t="s">
        <v>120</v>
      </c>
      <c r="F41" s="112" t="s">
        <v>68</v>
      </c>
      <c r="G41" s="107"/>
      <c r="H41" s="107"/>
      <c r="I41" s="107"/>
      <c r="J41" s="106">
        <f t="shared" si="16"/>
        <v>5</v>
      </c>
      <c r="K41" s="106">
        <f t="shared" si="13"/>
        <v>5</v>
      </c>
      <c r="L41" s="106">
        <f t="shared" si="13"/>
        <v>5</v>
      </c>
    </row>
    <row r="42" spans="1:12" ht="15">
      <c r="A42" s="118" t="s">
        <v>117</v>
      </c>
      <c r="B42" s="114" t="s">
        <v>82</v>
      </c>
      <c r="C42" s="114" t="s">
        <v>10</v>
      </c>
      <c r="D42" s="114" t="s">
        <v>37</v>
      </c>
      <c r="E42" s="114" t="s">
        <v>120</v>
      </c>
      <c r="F42" s="112" t="s">
        <v>68</v>
      </c>
      <c r="G42" s="109" t="s">
        <v>37</v>
      </c>
      <c r="H42" s="109"/>
      <c r="I42" s="109"/>
      <c r="J42" s="106">
        <f t="shared" si="16"/>
        <v>5</v>
      </c>
      <c r="K42" s="106">
        <f t="shared" si="13"/>
        <v>5</v>
      </c>
      <c r="L42" s="106">
        <f t="shared" si="13"/>
        <v>5</v>
      </c>
    </row>
    <row r="43" spans="1:12" ht="30">
      <c r="A43" s="118" t="s">
        <v>186</v>
      </c>
      <c r="B43" s="114" t="s">
        <v>82</v>
      </c>
      <c r="C43" s="114" t="s">
        <v>10</v>
      </c>
      <c r="D43" s="114" t="s">
        <v>37</v>
      </c>
      <c r="E43" s="114" t="s">
        <v>120</v>
      </c>
      <c r="F43" s="112" t="s">
        <v>68</v>
      </c>
      <c r="G43" s="109" t="s">
        <v>37</v>
      </c>
      <c r="H43" s="109" t="s">
        <v>53</v>
      </c>
      <c r="I43" s="109"/>
      <c r="J43" s="106">
        <f t="shared" si="16"/>
        <v>5</v>
      </c>
      <c r="K43" s="106">
        <f t="shared" si="13"/>
        <v>5</v>
      </c>
      <c r="L43" s="106">
        <f t="shared" si="13"/>
        <v>5</v>
      </c>
    </row>
    <row r="44" spans="1:12" ht="60">
      <c r="A44" s="118" t="s">
        <v>160</v>
      </c>
      <c r="B44" s="114" t="s">
        <v>82</v>
      </c>
      <c r="C44" s="114" t="s">
        <v>10</v>
      </c>
      <c r="D44" s="114" t="s">
        <v>37</v>
      </c>
      <c r="E44" s="114" t="s">
        <v>120</v>
      </c>
      <c r="F44" s="112" t="s">
        <v>68</v>
      </c>
      <c r="G44" s="109" t="s">
        <v>37</v>
      </c>
      <c r="H44" s="109" t="s">
        <v>53</v>
      </c>
      <c r="I44" s="135" t="s">
        <v>148</v>
      </c>
      <c r="J44" s="106">
        <f>'Приложение 2'!J52</f>
        <v>5</v>
      </c>
      <c r="K44" s="106">
        <f>'Приложение 2'!K52</f>
        <v>5</v>
      </c>
      <c r="L44" s="106">
        <f>'Приложение 2'!L52</f>
        <v>5</v>
      </c>
    </row>
    <row r="45" spans="1:12" ht="89.25" customHeight="1">
      <c r="A45" s="118" t="str">
        <f>'Приложение 2'!A71</f>
        <v>Муниципальная программа Пушкинского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45" s="120" t="s">
        <v>205</v>
      </c>
      <c r="C45" s="120"/>
      <c r="D45" s="120"/>
      <c r="E45" s="120"/>
      <c r="F45" s="119"/>
      <c r="G45" s="109"/>
      <c r="H45" s="109"/>
      <c r="I45" s="135"/>
      <c r="J45" s="106">
        <f t="shared" ref="J45:J52" si="17">J46</f>
        <v>5726.6</v>
      </c>
      <c r="K45" s="106"/>
      <c r="L45" s="106"/>
    </row>
    <row r="46" spans="1:12" ht="48" customHeight="1">
      <c r="A46" s="118" t="str">
        <f>'Приложение 2'!A72</f>
        <v>Подпрограмма "Создание и развитие инфраструктуры на сельских территориях"</v>
      </c>
      <c r="B46" s="120" t="s">
        <v>205</v>
      </c>
      <c r="C46" s="120" t="s">
        <v>9</v>
      </c>
      <c r="D46" s="120"/>
      <c r="E46" s="120"/>
      <c r="F46" s="119"/>
      <c r="G46" s="109"/>
      <c r="H46" s="109"/>
      <c r="I46" s="135"/>
      <c r="J46" s="106">
        <f t="shared" si="17"/>
        <v>5726.6</v>
      </c>
      <c r="K46" s="106"/>
      <c r="L46" s="106"/>
    </row>
    <row r="47" spans="1:12" ht="48" customHeight="1">
      <c r="A47" s="118" t="str">
        <f>'Приложение 2'!A73</f>
        <v>Основное мероприятие Благоустройство сельских территорий</v>
      </c>
      <c r="B47" s="120" t="s">
        <v>205</v>
      </c>
      <c r="C47" s="120" t="s">
        <v>9</v>
      </c>
      <c r="D47" s="120" t="s">
        <v>35</v>
      </c>
      <c r="E47" s="120"/>
      <c r="F47" s="119"/>
      <c r="G47" s="109"/>
      <c r="H47" s="109"/>
      <c r="I47" s="135"/>
      <c r="J47" s="106">
        <f t="shared" si="17"/>
        <v>5726.6</v>
      </c>
      <c r="K47" s="106"/>
      <c r="L47" s="106"/>
    </row>
    <row r="48" spans="1:12" ht="45" customHeight="1">
      <c r="A48" s="118" t="str">
        <f>'Приложение 2'!A74</f>
        <v>Субсидии на реализацию мероприятий по благоустройству сельских территорий</v>
      </c>
      <c r="B48" s="120" t="s">
        <v>205</v>
      </c>
      <c r="C48" s="120" t="s">
        <v>9</v>
      </c>
      <c r="D48" s="120" t="s">
        <v>35</v>
      </c>
      <c r="E48" s="120" t="s">
        <v>206</v>
      </c>
      <c r="F48" s="119"/>
      <c r="G48" s="109"/>
      <c r="H48" s="109"/>
      <c r="I48" s="135"/>
      <c r="J48" s="106">
        <f t="shared" si="17"/>
        <v>5726.6</v>
      </c>
      <c r="K48" s="106"/>
      <c r="L48" s="106"/>
    </row>
    <row r="49" spans="1:12" ht="48.75" customHeight="1">
      <c r="A49" s="118" t="str">
        <f>'Приложение 2'!A75</f>
        <v>Закупка товаров, работ и услуг для обеспечения государственных (муниципальных) нужд</v>
      </c>
      <c r="B49" s="120" t="s">
        <v>205</v>
      </c>
      <c r="C49" s="120" t="s">
        <v>9</v>
      </c>
      <c r="D49" s="120" t="s">
        <v>35</v>
      </c>
      <c r="E49" s="120" t="s">
        <v>206</v>
      </c>
      <c r="F49" s="119" t="s">
        <v>67</v>
      </c>
      <c r="G49" s="109"/>
      <c r="H49" s="109"/>
      <c r="I49" s="135"/>
      <c r="J49" s="106">
        <f t="shared" si="17"/>
        <v>5726.6</v>
      </c>
      <c r="K49" s="106"/>
      <c r="L49" s="106"/>
    </row>
    <row r="50" spans="1:12" ht="61.5" customHeight="1">
      <c r="A50" s="118" t="str">
        <f>'Приложение 2'!A76</f>
        <v>Иные закупки товаров, работ и услуг для обеспечения государственных (муниципальных) нужд</v>
      </c>
      <c r="B50" s="120" t="s">
        <v>205</v>
      </c>
      <c r="C50" s="120" t="s">
        <v>9</v>
      </c>
      <c r="D50" s="120" t="s">
        <v>35</v>
      </c>
      <c r="E50" s="120" t="s">
        <v>206</v>
      </c>
      <c r="F50" s="119" t="s">
        <v>68</v>
      </c>
      <c r="G50" s="109"/>
      <c r="H50" s="109"/>
      <c r="I50" s="135"/>
      <c r="J50" s="106">
        <f t="shared" si="17"/>
        <v>5726.6</v>
      </c>
      <c r="K50" s="106"/>
      <c r="L50" s="106"/>
    </row>
    <row r="51" spans="1:12" ht="30">
      <c r="A51" s="118" t="str">
        <f>'Приложение 2'!A60</f>
        <v>Жилищно-коммунальное хозяйство</v>
      </c>
      <c r="B51" s="120" t="s">
        <v>205</v>
      </c>
      <c r="C51" s="120" t="s">
        <v>9</v>
      </c>
      <c r="D51" s="120" t="s">
        <v>35</v>
      </c>
      <c r="E51" s="120" t="s">
        <v>206</v>
      </c>
      <c r="F51" s="119" t="s">
        <v>68</v>
      </c>
      <c r="G51" s="166" t="s">
        <v>49</v>
      </c>
      <c r="H51" s="109"/>
      <c r="I51" s="135"/>
      <c r="J51" s="106">
        <f t="shared" si="17"/>
        <v>5726.6</v>
      </c>
      <c r="K51" s="106"/>
      <c r="L51" s="106"/>
    </row>
    <row r="52" spans="1:12" ht="15">
      <c r="A52" s="118" t="str">
        <f>'Приложение 2'!A61</f>
        <v>Благоустройство</v>
      </c>
      <c r="B52" s="120" t="s">
        <v>205</v>
      </c>
      <c r="C52" s="120" t="s">
        <v>9</v>
      </c>
      <c r="D52" s="120" t="s">
        <v>35</v>
      </c>
      <c r="E52" s="120" t="s">
        <v>206</v>
      </c>
      <c r="F52" s="119" t="s">
        <v>68</v>
      </c>
      <c r="G52" s="166" t="s">
        <v>49</v>
      </c>
      <c r="H52" s="166" t="s">
        <v>53</v>
      </c>
      <c r="I52" s="135"/>
      <c r="J52" s="106">
        <f t="shared" si="17"/>
        <v>5726.6</v>
      </c>
      <c r="K52" s="106"/>
      <c r="L52" s="106"/>
    </row>
    <row r="53" spans="1:12" ht="62.25" customHeight="1">
      <c r="A53" s="118" t="str">
        <f>A44</f>
        <v>Администрация Пушкинского сельского поселения Ромодановского муниципального района Республики Мордовия</v>
      </c>
      <c r="B53" s="120" t="s">
        <v>205</v>
      </c>
      <c r="C53" s="120" t="s">
        <v>9</v>
      </c>
      <c r="D53" s="120" t="s">
        <v>35</v>
      </c>
      <c r="E53" s="120" t="s">
        <v>206</v>
      </c>
      <c r="F53" s="119" t="s">
        <v>68</v>
      </c>
      <c r="G53" s="166" t="s">
        <v>49</v>
      </c>
      <c r="H53" s="166" t="s">
        <v>53</v>
      </c>
      <c r="I53" s="166" t="s">
        <v>148</v>
      </c>
      <c r="J53" s="106">
        <f>'Приложение 2'!J76</f>
        <v>5726.6</v>
      </c>
      <c r="K53" s="106"/>
      <c r="L53" s="106"/>
    </row>
    <row r="54" spans="1:12" ht="153.75" customHeight="1">
      <c r="A54" s="118" t="str">
        <f>'Приложение 2'!A77</f>
        <v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
</v>
      </c>
      <c r="B54" s="120" t="s">
        <v>205</v>
      </c>
      <c r="C54" s="120" t="s">
        <v>9</v>
      </c>
      <c r="D54" s="120" t="s">
        <v>35</v>
      </c>
      <c r="E54" s="120" t="s">
        <v>211</v>
      </c>
      <c r="F54" s="119"/>
      <c r="G54" s="166"/>
      <c r="H54" s="166"/>
      <c r="I54" s="166"/>
      <c r="J54" s="106">
        <f>J55</f>
        <v>2511.6999999999998</v>
      </c>
      <c r="K54" s="106"/>
      <c r="L54" s="106"/>
    </row>
    <row r="55" spans="1:12" ht="50.25" customHeight="1">
      <c r="A55" s="118" t="str">
        <f>A49</f>
        <v>Закупка товаров, работ и услуг для обеспечения государственных (муниципальных) нужд</v>
      </c>
      <c r="B55" s="120" t="s">
        <v>205</v>
      </c>
      <c r="C55" s="120" t="s">
        <v>9</v>
      </c>
      <c r="D55" s="120" t="s">
        <v>35</v>
      </c>
      <c r="E55" s="120" t="s">
        <v>211</v>
      </c>
      <c r="F55" s="119" t="s">
        <v>67</v>
      </c>
      <c r="G55" s="166"/>
      <c r="H55" s="166"/>
      <c r="I55" s="166"/>
      <c r="J55" s="106">
        <f>J56</f>
        <v>2511.6999999999998</v>
      </c>
      <c r="K55" s="106"/>
      <c r="L55" s="106"/>
    </row>
    <row r="56" spans="1:12" ht="60" customHeight="1">
      <c r="A56" s="118" t="str">
        <f>A50</f>
        <v>Иные закупки товаров, работ и услуг для обеспечения государственных (муниципальных) нужд</v>
      </c>
      <c r="B56" s="120" t="s">
        <v>205</v>
      </c>
      <c r="C56" s="120" t="s">
        <v>9</v>
      </c>
      <c r="D56" s="120" t="s">
        <v>35</v>
      </c>
      <c r="E56" s="120" t="s">
        <v>211</v>
      </c>
      <c r="F56" s="119" t="s">
        <v>68</v>
      </c>
      <c r="G56" s="166"/>
      <c r="H56" s="166"/>
      <c r="I56" s="166"/>
      <c r="J56" s="106">
        <f>J57</f>
        <v>2511.6999999999998</v>
      </c>
      <c r="K56" s="106"/>
      <c r="L56" s="106"/>
    </row>
    <row r="57" spans="1:12" ht="30">
      <c r="A57" s="118" t="str">
        <f>A51</f>
        <v>Жилищно-коммунальное хозяйство</v>
      </c>
      <c r="B57" s="120" t="s">
        <v>205</v>
      </c>
      <c r="C57" s="120" t="s">
        <v>9</v>
      </c>
      <c r="D57" s="120" t="s">
        <v>35</v>
      </c>
      <c r="E57" s="120" t="s">
        <v>211</v>
      </c>
      <c r="F57" s="119" t="s">
        <v>68</v>
      </c>
      <c r="G57" s="166" t="s">
        <v>49</v>
      </c>
      <c r="H57" s="166"/>
      <c r="I57" s="166"/>
      <c r="J57" s="106">
        <f>J58</f>
        <v>2511.6999999999998</v>
      </c>
      <c r="K57" s="106"/>
      <c r="L57" s="106"/>
    </row>
    <row r="58" spans="1:12" ht="15">
      <c r="A58" s="118" t="str">
        <f>A52</f>
        <v>Благоустройство</v>
      </c>
      <c r="B58" s="120" t="s">
        <v>205</v>
      </c>
      <c r="C58" s="120" t="s">
        <v>9</v>
      </c>
      <c r="D58" s="120" t="s">
        <v>35</v>
      </c>
      <c r="E58" s="120" t="s">
        <v>211</v>
      </c>
      <c r="F58" s="119" t="s">
        <v>68</v>
      </c>
      <c r="G58" s="166" t="s">
        <v>49</v>
      </c>
      <c r="H58" s="166" t="s">
        <v>53</v>
      </c>
      <c r="I58" s="166"/>
      <c r="J58" s="106">
        <f>J59</f>
        <v>2511.6999999999998</v>
      </c>
      <c r="K58" s="106"/>
      <c r="L58" s="106"/>
    </row>
    <row r="59" spans="1:12" ht="58.5" customHeight="1">
      <c r="A59" s="118" t="str">
        <f>A53</f>
        <v>Администрация Пушкинского сельского поселения Ромодановского муниципального района Республики Мордовия</v>
      </c>
      <c r="B59" s="120" t="s">
        <v>205</v>
      </c>
      <c r="C59" s="120" t="s">
        <v>9</v>
      </c>
      <c r="D59" s="120" t="s">
        <v>35</v>
      </c>
      <c r="E59" s="120" t="s">
        <v>211</v>
      </c>
      <c r="F59" s="119" t="s">
        <v>68</v>
      </c>
      <c r="G59" s="166" t="s">
        <v>49</v>
      </c>
      <c r="H59" s="166" t="s">
        <v>53</v>
      </c>
      <c r="I59" s="166" t="s">
        <v>148</v>
      </c>
      <c r="J59" s="106">
        <f>'Приложение 2'!J79</f>
        <v>2511.6999999999998</v>
      </c>
      <c r="K59" s="106"/>
      <c r="L59" s="106"/>
    </row>
    <row r="60" spans="1:12" ht="76.5" customHeight="1">
      <c r="A60" s="118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60" s="114">
        <v>65</v>
      </c>
      <c r="C60" s="114"/>
      <c r="D60" s="114"/>
      <c r="E60" s="114"/>
      <c r="F60" s="108"/>
      <c r="G60" s="107"/>
      <c r="H60" s="107"/>
      <c r="I60" s="107"/>
      <c r="J60" s="106">
        <f>J61+J80</f>
        <v>968.09999999999991</v>
      </c>
      <c r="K60" s="106">
        <f>K61+K80</f>
        <v>830.1</v>
      </c>
      <c r="L60" s="106">
        <f>L61+L80</f>
        <v>883.7</v>
      </c>
    </row>
    <row r="61" spans="1:12" ht="15">
      <c r="A61" s="111" t="s">
        <v>38</v>
      </c>
      <c r="B61" s="114">
        <v>65</v>
      </c>
      <c r="C61" s="114">
        <v>1</v>
      </c>
      <c r="D61" s="114"/>
      <c r="E61" s="114"/>
      <c r="F61" s="108"/>
      <c r="G61" s="107"/>
      <c r="H61" s="107"/>
      <c r="I61" s="107"/>
      <c r="J61" s="106">
        <f>J62+J74</f>
        <v>320.3</v>
      </c>
      <c r="K61" s="106">
        <f>K62+K68</f>
        <v>325.5</v>
      </c>
      <c r="L61" s="106">
        <f>L62+L68</f>
        <v>338.5</v>
      </c>
    </row>
    <row r="62" spans="1:12" ht="35.25" customHeight="1">
      <c r="A62" s="111" t="s">
        <v>39</v>
      </c>
      <c r="B62" s="114">
        <v>65</v>
      </c>
      <c r="C62" s="114">
        <v>1</v>
      </c>
      <c r="D62" s="114" t="s">
        <v>63</v>
      </c>
      <c r="E62" s="114" t="s">
        <v>74</v>
      </c>
      <c r="F62" s="108"/>
      <c r="G62" s="107"/>
      <c r="H62" s="107"/>
      <c r="I62" s="107"/>
      <c r="J62" s="106">
        <f>J63</f>
        <v>260.3</v>
      </c>
      <c r="K62" s="106">
        <f t="shared" ref="K62:L66" si="18">K63</f>
        <v>302.39999999999998</v>
      </c>
      <c r="L62" s="106">
        <f t="shared" si="18"/>
        <v>280.5</v>
      </c>
    </row>
    <row r="63" spans="1:12" ht="120">
      <c r="A63" s="111" t="s">
        <v>40</v>
      </c>
      <c r="B63" s="114">
        <v>65</v>
      </c>
      <c r="C63" s="114">
        <v>1</v>
      </c>
      <c r="D63" s="114" t="s">
        <v>63</v>
      </c>
      <c r="E63" s="114" t="s">
        <v>74</v>
      </c>
      <c r="F63" s="108" t="s">
        <v>65</v>
      </c>
      <c r="G63" s="107"/>
      <c r="H63" s="107"/>
      <c r="I63" s="107"/>
      <c r="J63" s="106">
        <f t="shared" ref="J63:J66" si="19">J64</f>
        <v>260.3</v>
      </c>
      <c r="K63" s="106">
        <f t="shared" si="18"/>
        <v>302.39999999999998</v>
      </c>
      <c r="L63" s="106">
        <f t="shared" si="18"/>
        <v>280.5</v>
      </c>
    </row>
    <row r="64" spans="1:12" ht="45">
      <c r="A64" s="111" t="s">
        <v>41</v>
      </c>
      <c r="B64" s="114">
        <v>65</v>
      </c>
      <c r="C64" s="114">
        <v>1</v>
      </c>
      <c r="D64" s="114" t="s">
        <v>63</v>
      </c>
      <c r="E64" s="114" t="s">
        <v>74</v>
      </c>
      <c r="F64" s="108" t="s">
        <v>66</v>
      </c>
      <c r="G64" s="107"/>
      <c r="H64" s="107"/>
      <c r="I64" s="107"/>
      <c r="J64" s="106">
        <f t="shared" si="19"/>
        <v>260.3</v>
      </c>
      <c r="K64" s="106">
        <f t="shared" si="18"/>
        <v>302.39999999999998</v>
      </c>
      <c r="L64" s="106">
        <f t="shared" si="18"/>
        <v>280.5</v>
      </c>
    </row>
    <row r="65" spans="1:12" ht="15">
      <c r="A65" s="118" t="s">
        <v>34</v>
      </c>
      <c r="B65" s="114">
        <v>65</v>
      </c>
      <c r="C65" s="114">
        <v>1</v>
      </c>
      <c r="D65" s="114" t="s">
        <v>63</v>
      </c>
      <c r="E65" s="114" t="s">
        <v>74</v>
      </c>
      <c r="F65" s="108" t="s">
        <v>66</v>
      </c>
      <c r="G65" s="109" t="s">
        <v>35</v>
      </c>
      <c r="H65" s="109"/>
      <c r="I65" s="109"/>
      <c r="J65" s="106">
        <f t="shared" si="19"/>
        <v>260.3</v>
      </c>
      <c r="K65" s="106">
        <f t="shared" si="18"/>
        <v>302.39999999999998</v>
      </c>
      <c r="L65" s="106">
        <f t="shared" si="18"/>
        <v>280.5</v>
      </c>
    </row>
    <row r="66" spans="1:12" ht="60">
      <c r="A66" s="29" t="s">
        <v>36</v>
      </c>
      <c r="B66" s="114">
        <v>65</v>
      </c>
      <c r="C66" s="114">
        <v>1</v>
      </c>
      <c r="D66" s="114" t="s">
        <v>63</v>
      </c>
      <c r="E66" s="114" t="s">
        <v>74</v>
      </c>
      <c r="F66" s="108" t="s">
        <v>66</v>
      </c>
      <c r="G66" s="109" t="s">
        <v>35</v>
      </c>
      <c r="H66" s="109" t="s">
        <v>37</v>
      </c>
      <c r="I66" s="109"/>
      <c r="J66" s="106">
        <f t="shared" si="19"/>
        <v>260.3</v>
      </c>
      <c r="K66" s="106">
        <f t="shared" si="18"/>
        <v>302.39999999999998</v>
      </c>
      <c r="L66" s="106">
        <f t="shared" si="18"/>
        <v>280.5</v>
      </c>
    </row>
    <row r="67" spans="1:12" ht="60">
      <c r="A67" s="118" t="s">
        <v>160</v>
      </c>
      <c r="B67" s="114">
        <v>65</v>
      </c>
      <c r="C67" s="114">
        <v>1</v>
      </c>
      <c r="D67" s="114" t="s">
        <v>63</v>
      </c>
      <c r="E67" s="114" t="s">
        <v>74</v>
      </c>
      <c r="F67" s="108" t="s">
        <v>66</v>
      </c>
      <c r="G67" s="109" t="s">
        <v>35</v>
      </c>
      <c r="H67" s="109" t="s">
        <v>37</v>
      </c>
      <c r="I67" s="135" t="s">
        <v>148</v>
      </c>
      <c r="J67" s="106">
        <f>'Приложение 2'!J14</f>
        <v>260.3</v>
      </c>
      <c r="K67" s="106">
        <f>'Приложение 2'!K14</f>
        <v>302.39999999999998</v>
      </c>
      <c r="L67" s="106">
        <f>'Приложение 2'!L14</f>
        <v>280.5</v>
      </c>
    </row>
    <row r="68" spans="1:12" ht="15">
      <c r="A68" s="118" t="str">
        <f>Приложение3!A91</f>
        <v>Условно утвержденные расходы</v>
      </c>
      <c r="B68" s="120" t="s">
        <v>152</v>
      </c>
      <c r="C68" s="120" t="s">
        <v>8</v>
      </c>
      <c r="D68" s="120" t="s">
        <v>63</v>
      </c>
      <c r="E68" s="120" t="s">
        <v>153</v>
      </c>
      <c r="F68" s="115"/>
      <c r="G68" s="109"/>
      <c r="H68" s="109"/>
      <c r="I68" s="135"/>
      <c r="J68" s="106"/>
      <c r="K68" s="106">
        <f t="shared" ref="K68:L72" si="20">K69</f>
        <v>23.1</v>
      </c>
      <c r="L68" s="106">
        <f t="shared" si="20"/>
        <v>58</v>
      </c>
    </row>
    <row r="69" spans="1:12" ht="15">
      <c r="A69" s="118" t="str">
        <f>Приложение3!A92</f>
        <v>Иные бюджетные ассигнования</v>
      </c>
      <c r="B69" s="120" t="s">
        <v>152</v>
      </c>
      <c r="C69" s="120" t="s">
        <v>8</v>
      </c>
      <c r="D69" s="120" t="s">
        <v>63</v>
      </c>
      <c r="E69" s="120" t="s">
        <v>153</v>
      </c>
      <c r="F69" s="115" t="s">
        <v>69</v>
      </c>
      <c r="G69" s="109"/>
      <c r="H69" s="109"/>
      <c r="I69" s="135"/>
      <c r="J69" s="106"/>
      <c r="K69" s="106">
        <f t="shared" si="20"/>
        <v>23.1</v>
      </c>
      <c r="L69" s="106">
        <f t="shared" si="20"/>
        <v>58</v>
      </c>
    </row>
    <row r="70" spans="1:12" ht="15">
      <c r="A70" s="118" t="str">
        <f>Приложение3!A93</f>
        <v>Резервные средства</v>
      </c>
      <c r="B70" s="120" t="s">
        <v>152</v>
      </c>
      <c r="C70" s="120" t="s">
        <v>8</v>
      </c>
      <c r="D70" s="120" t="s">
        <v>63</v>
      </c>
      <c r="E70" s="120" t="s">
        <v>153</v>
      </c>
      <c r="F70" s="115" t="s">
        <v>71</v>
      </c>
      <c r="G70" s="109"/>
      <c r="H70" s="109"/>
      <c r="I70" s="135"/>
      <c r="J70" s="106"/>
      <c r="K70" s="106">
        <f t="shared" si="20"/>
        <v>23.1</v>
      </c>
      <c r="L70" s="106">
        <f t="shared" si="20"/>
        <v>58</v>
      </c>
    </row>
    <row r="71" spans="1:12" ht="15">
      <c r="A71" s="118" t="str">
        <f>Приложение3!A87</f>
        <v>Условно утвержденные расходы</v>
      </c>
      <c r="B71" s="120" t="s">
        <v>152</v>
      </c>
      <c r="C71" s="120" t="s">
        <v>8</v>
      </c>
      <c r="D71" s="120" t="s">
        <v>63</v>
      </c>
      <c r="E71" s="120" t="s">
        <v>153</v>
      </c>
      <c r="F71" s="115" t="s">
        <v>71</v>
      </c>
      <c r="G71" s="144" t="s">
        <v>151</v>
      </c>
      <c r="H71" s="109"/>
      <c r="I71" s="135"/>
      <c r="J71" s="106"/>
      <c r="K71" s="106">
        <f t="shared" si="20"/>
        <v>23.1</v>
      </c>
      <c r="L71" s="106">
        <f t="shared" si="20"/>
        <v>58</v>
      </c>
    </row>
    <row r="72" spans="1:12" ht="15">
      <c r="A72" s="118" t="str">
        <f>Приложение3!A88</f>
        <v>Условно утвержденные расходы</v>
      </c>
      <c r="B72" s="120" t="s">
        <v>152</v>
      </c>
      <c r="C72" s="120" t="s">
        <v>8</v>
      </c>
      <c r="D72" s="120" t="s">
        <v>63</v>
      </c>
      <c r="E72" s="120" t="s">
        <v>153</v>
      </c>
      <c r="F72" s="115" t="s">
        <v>71</v>
      </c>
      <c r="G72" s="144" t="s">
        <v>151</v>
      </c>
      <c r="H72" s="144" t="s">
        <v>151</v>
      </c>
      <c r="I72" s="135"/>
      <c r="J72" s="106"/>
      <c r="K72" s="106">
        <f t="shared" si="20"/>
        <v>23.1</v>
      </c>
      <c r="L72" s="106">
        <f t="shared" si="20"/>
        <v>58</v>
      </c>
    </row>
    <row r="73" spans="1:12" ht="60">
      <c r="A73" s="118" t="s">
        <v>160</v>
      </c>
      <c r="B73" s="120" t="s">
        <v>152</v>
      </c>
      <c r="C73" s="120" t="s">
        <v>8</v>
      </c>
      <c r="D73" s="120" t="s">
        <v>63</v>
      </c>
      <c r="E73" s="120" t="s">
        <v>153</v>
      </c>
      <c r="F73" s="115" t="s">
        <v>71</v>
      </c>
      <c r="G73" s="144" t="s">
        <v>151</v>
      </c>
      <c r="H73" s="144" t="s">
        <v>151</v>
      </c>
      <c r="I73" s="144" t="s">
        <v>148</v>
      </c>
      <c r="J73" s="106"/>
      <c r="K73" s="106">
        <f>Приложение3!J93</f>
        <v>23.1</v>
      </c>
      <c r="L73" s="106">
        <f>Приложение3!K93</f>
        <v>58</v>
      </c>
    </row>
    <row r="74" spans="1:12" ht="91.5" customHeight="1">
      <c r="A74" s="118" t="str">
        <f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4" s="120" t="s">
        <v>152</v>
      </c>
      <c r="C74" s="120" t="s">
        <v>8</v>
      </c>
      <c r="D74" s="120" t="s">
        <v>63</v>
      </c>
      <c r="E74" s="120" t="s">
        <v>194</v>
      </c>
      <c r="F74" s="115"/>
      <c r="G74" s="144"/>
      <c r="H74" s="144"/>
      <c r="I74" s="144"/>
      <c r="J74" s="106">
        <f>J75</f>
        <v>60</v>
      </c>
      <c r="K74" s="106"/>
      <c r="L74" s="106"/>
    </row>
    <row r="75" spans="1:12" ht="120.75" customHeight="1">
      <c r="A75" s="118" t="str">
        <f>A63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5" s="120" t="s">
        <v>152</v>
      </c>
      <c r="C75" s="120" t="s">
        <v>8</v>
      </c>
      <c r="D75" s="120" t="s">
        <v>63</v>
      </c>
      <c r="E75" s="120" t="s">
        <v>194</v>
      </c>
      <c r="F75" s="115" t="s">
        <v>65</v>
      </c>
      <c r="G75" s="144"/>
      <c r="H75" s="144"/>
      <c r="I75" s="144"/>
      <c r="J75" s="106">
        <f>J76</f>
        <v>60</v>
      </c>
      <c r="K75" s="106"/>
      <c r="L75" s="106"/>
    </row>
    <row r="76" spans="1:12" ht="46.5" customHeight="1">
      <c r="A76" s="118" t="str">
        <f>A64</f>
        <v>Расходы на выплаты персоналу государственных (муниципальных) органов</v>
      </c>
      <c r="B76" s="120" t="s">
        <v>152</v>
      </c>
      <c r="C76" s="120" t="s">
        <v>8</v>
      </c>
      <c r="D76" s="120" t="s">
        <v>63</v>
      </c>
      <c r="E76" s="120" t="s">
        <v>194</v>
      </c>
      <c r="F76" s="115" t="s">
        <v>66</v>
      </c>
      <c r="G76" s="144"/>
      <c r="H76" s="144"/>
      <c r="I76" s="144"/>
      <c r="J76" s="106">
        <f>J77</f>
        <v>60</v>
      </c>
      <c r="K76" s="106"/>
      <c r="L76" s="106"/>
    </row>
    <row r="77" spans="1:12" ht="15">
      <c r="A77" s="118" t="str">
        <f>A65</f>
        <v>Общегосударственные вопросы</v>
      </c>
      <c r="B77" s="120" t="s">
        <v>152</v>
      </c>
      <c r="C77" s="120" t="s">
        <v>8</v>
      </c>
      <c r="D77" s="120" t="s">
        <v>63</v>
      </c>
      <c r="E77" s="120" t="s">
        <v>194</v>
      </c>
      <c r="F77" s="115" t="s">
        <v>66</v>
      </c>
      <c r="G77" s="163" t="s">
        <v>35</v>
      </c>
      <c r="H77" s="144"/>
      <c r="I77" s="144"/>
      <c r="J77" s="106">
        <f>J78</f>
        <v>60</v>
      </c>
      <c r="K77" s="106"/>
      <c r="L77" s="106"/>
    </row>
    <row r="78" spans="1:12" ht="60.75" customHeight="1">
      <c r="A78" s="118" t="str">
        <f>A66</f>
        <v>Функционирование высшего должностного лица субъекта Российской Федерации и муниципального образования</v>
      </c>
      <c r="B78" s="120" t="s">
        <v>152</v>
      </c>
      <c r="C78" s="120" t="s">
        <v>8</v>
      </c>
      <c r="D78" s="120" t="s">
        <v>63</v>
      </c>
      <c r="E78" s="120" t="s">
        <v>194</v>
      </c>
      <c r="F78" s="115" t="s">
        <v>66</v>
      </c>
      <c r="G78" s="163" t="s">
        <v>35</v>
      </c>
      <c r="H78" s="163" t="s">
        <v>37</v>
      </c>
      <c r="I78" s="144"/>
      <c r="J78" s="106">
        <f>J79</f>
        <v>60</v>
      </c>
      <c r="K78" s="106"/>
      <c r="L78" s="106"/>
    </row>
    <row r="79" spans="1:12" ht="63" customHeight="1">
      <c r="A79" s="118" t="str">
        <f>A73</f>
        <v>Администрация Пушкинского сельского поселения Ромодановского муниципального района Республики Мордовия</v>
      </c>
      <c r="B79" s="120" t="s">
        <v>152</v>
      </c>
      <c r="C79" s="120" t="s">
        <v>8</v>
      </c>
      <c r="D79" s="120" t="s">
        <v>63</v>
      </c>
      <c r="E79" s="120" t="s">
        <v>194</v>
      </c>
      <c r="F79" s="115" t="s">
        <v>66</v>
      </c>
      <c r="G79" s="163" t="s">
        <v>35</v>
      </c>
      <c r="H79" s="163" t="s">
        <v>37</v>
      </c>
      <c r="I79" s="163" t="s">
        <v>148</v>
      </c>
      <c r="J79" s="106">
        <f>'Приложение 2'!J31</f>
        <v>60</v>
      </c>
      <c r="K79" s="106"/>
      <c r="L79" s="106"/>
    </row>
    <row r="80" spans="1:12" ht="46.5" customHeight="1">
      <c r="A80" s="29" t="str">
        <f>'Приложение 2'!A20</f>
        <v>Расходы в рамках обеспечения деятельности администрации Пушкинского сельского поселения</v>
      </c>
      <c r="B80" s="114">
        <v>65</v>
      </c>
      <c r="C80" s="114">
        <v>2</v>
      </c>
      <c r="D80" s="114"/>
      <c r="E80" s="114"/>
      <c r="F80" s="112"/>
      <c r="G80" s="107"/>
      <c r="H80" s="107"/>
      <c r="I80" s="107"/>
      <c r="J80" s="106">
        <f>J81+J87+J98</f>
        <v>647.79999999999995</v>
      </c>
      <c r="K80" s="106">
        <f>K81+K87</f>
        <v>504.6</v>
      </c>
      <c r="L80" s="106">
        <f>L81+L87</f>
        <v>545.20000000000005</v>
      </c>
    </row>
    <row r="81" spans="1:12" ht="45">
      <c r="A81" s="111" t="s">
        <v>45</v>
      </c>
      <c r="B81" s="114">
        <v>65</v>
      </c>
      <c r="C81" s="114">
        <v>2</v>
      </c>
      <c r="D81" s="114" t="s">
        <v>63</v>
      </c>
      <c r="E81" s="114" t="s">
        <v>75</v>
      </c>
      <c r="F81" s="112"/>
      <c r="G81" s="107"/>
      <c r="H81" s="107"/>
      <c r="I81" s="107"/>
      <c r="J81" s="106">
        <f>J82</f>
        <v>260.3</v>
      </c>
      <c r="K81" s="106">
        <f t="shared" ref="K81:L81" si="21">K82</f>
        <v>321.5</v>
      </c>
      <c r="L81" s="106">
        <f t="shared" si="21"/>
        <v>315</v>
      </c>
    </row>
    <row r="82" spans="1:12" ht="120">
      <c r="A82" s="111" t="s">
        <v>40</v>
      </c>
      <c r="B82" s="114">
        <v>65</v>
      </c>
      <c r="C82" s="114">
        <v>2</v>
      </c>
      <c r="D82" s="114" t="s">
        <v>63</v>
      </c>
      <c r="E82" s="114" t="s">
        <v>75</v>
      </c>
      <c r="F82" s="112" t="s">
        <v>65</v>
      </c>
      <c r="G82" s="107"/>
      <c r="H82" s="107"/>
      <c r="I82" s="107"/>
      <c r="J82" s="106">
        <f t="shared" ref="J82:J85" si="22">J83</f>
        <v>260.3</v>
      </c>
      <c r="K82" s="106">
        <f t="shared" ref="K82:K85" si="23">K83</f>
        <v>321.5</v>
      </c>
      <c r="L82" s="106">
        <f t="shared" ref="L82:L85" si="24">L83</f>
        <v>315</v>
      </c>
    </row>
    <row r="83" spans="1:12" ht="45">
      <c r="A83" s="111" t="s">
        <v>41</v>
      </c>
      <c r="B83" s="114">
        <v>65</v>
      </c>
      <c r="C83" s="114">
        <v>2</v>
      </c>
      <c r="D83" s="114" t="s">
        <v>63</v>
      </c>
      <c r="E83" s="114" t="s">
        <v>75</v>
      </c>
      <c r="F83" s="112" t="s">
        <v>66</v>
      </c>
      <c r="G83" s="107"/>
      <c r="H83" s="107"/>
      <c r="I83" s="107"/>
      <c r="J83" s="106">
        <f t="shared" si="22"/>
        <v>260.3</v>
      </c>
      <c r="K83" s="106">
        <f t="shared" si="23"/>
        <v>321.5</v>
      </c>
      <c r="L83" s="106">
        <f t="shared" si="24"/>
        <v>315</v>
      </c>
    </row>
    <row r="84" spans="1:12" ht="19.5" customHeight="1">
      <c r="A84" s="118" t="s">
        <v>34</v>
      </c>
      <c r="B84" s="114">
        <v>65</v>
      </c>
      <c r="C84" s="114">
        <v>2</v>
      </c>
      <c r="D84" s="114" t="s">
        <v>63</v>
      </c>
      <c r="E84" s="114" t="s">
        <v>75</v>
      </c>
      <c r="F84" s="112" t="s">
        <v>66</v>
      </c>
      <c r="G84" s="109" t="s">
        <v>35</v>
      </c>
      <c r="H84" s="109"/>
      <c r="I84" s="109"/>
      <c r="J84" s="106">
        <f t="shared" si="22"/>
        <v>260.3</v>
      </c>
      <c r="K84" s="106">
        <f t="shared" si="23"/>
        <v>321.5</v>
      </c>
      <c r="L84" s="106">
        <f t="shared" si="24"/>
        <v>315</v>
      </c>
    </row>
    <row r="85" spans="1:12" ht="91.5" customHeight="1">
      <c r="A85" s="29" t="s">
        <v>42</v>
      </c>
      <c r="B85" s="114">
        <v>65</v>
      </c>
      <c r="C85" s="114">
        <v>2</v>
      </c>
      <c r="D85" s="114" t="s">
        <v>63</v>
      </c>
      <c r="E85" s="114" t="s">
        <v>75</v>
      </c>
      <c r="F85" s="112" t="s">
        <v>66</v>
      </c>
      <c r="G85" s="109" t="s">
        <v>35</v>
      </c>
      <c r="H85" s="109" t="s">
        <v>43</v>
      </c>
      <c r="I85" s="109"/>
      <c r="J85" s="106">
        <f t="shared" si="22"/>
        <v>260.3</v>
      </c>
      <c r="K85" s="106">
        <f t="shared" si="23"/>
        <v>321.5</v>
      </c>
      <c r="L85" s="106">
        <f t="shared" si="24"/>
        <v>315</v>
      </c>
    </row>
    <row r="86" spans="1:12" ht="60">
      <c r="A86" s="118" t="s">
        <v>160</v>
      </c>
      <c r="B86" s="114">
        <v>65</v>
      </c>
      <c r="C86" s="114">
        <v>2</v>
      </c>
      <c r="D86" s="114" t="s">
        <v>63</v>
      </c>
      <c r="E86" s="114" t="s">
        <v>75</v>
      </c>
      <c r="F86" s="112" t="s">
        <v>66</v>
      </c>
      <c r="G86" s="109" t="s">
        <v>35</v>
      </c>
      <c r="H86" s="109" t="s">
        <v>43</v>
      </c>
      <c r="I86" s="135" t="s">
        <v>148</v>
      </c>
      <c r="J86" s="106">
        <f>'Приложение 2'!J23</f>
        <v>260.3</v>
      </c>
      <c r="K86" s="106">
        <f>'Приложение 2'!K23</f>
        <v>321.5</v>
      </c>
      <c r="L86" s="106">
        <f>'Приложение 2'!L23</f>
        <v>315</v>
      </c>
    </row>
    <row r="87" spans="1:12" ht="28.5" customHeight="1">
      <c r="A87" s="118" t="str">
        <f>'Приложение 2'!A24</f>
        <v>Расходы на обеспечение функций органов местного самоуправления</v>
      </c>
      <c r="B87" s="120" t="s">
        <v>152</v>
      </c>
      <c r="C87" s="120" t="s">
        <v>9</v>
      </c>
      <c r="D87" s="120" t="s">
        <v>63</v>
      </c>
      <c r="E87" s="120" t="s">
        <v>76</v>
      </c>
      <c r="F87" s="119"/>
      <c r="G87" s="109"/>
      <c r="H87" s="109"/>
      <c r="I87" s="135"/>
      <c r="J87" s="106">
        <f>J88+J93</f>
        <v>327.5</v>
      </c>
      <c r="K87" s="106">
        <f>K88+K93</f>
        <v>183.1</v>
      </c>
      <c r="L87" s="106">
        <f>L88+L93</f>
        <v>230.2</v>
      </c>
    </row>
    <row r="88" spans="1:12" ht="45.75" customHeight="1">
      <c r="A88" s="118" t="s">
        <v>185</v>
      </c>
      <c r="B88" s="114">
        <v>65</v>
      </c>
      <c r="C88" s="114">
        <v>2</v>
      </c>
      <c r="D88" s="114" t="s">
        <v>63</v>
      </c>
      <c r="E88" s="114" t="s">
        <v>76</v>
      </c>
      <c r="F88" s="112" t="s">
        <v>67</v>
      </c>
      <c r="G88" s="107"/>
      <c r="H88" s="107"/>
      <c r="I88" s="107"/>
      <c r="J88" s="106">
        <f>J89</f>
        <v>321.5</v>
      </c>
      <c r="K88" s="106">
        <f>K89</f>
        <v>177.1</v>
      </c>
      <c r="L88" s="106">
        <f>L89</f>
        <v>224.2</v>
      </c>
    </row>
    <row r="89" spans="1:12" ht="60">
      <c r="A89" s="111" t="s">
        <v>44</v>
      </c>
      <c r="B89" s="114">
        <v>65</v>
      </c>
      <c r="C89" s="114">
        <v>2</v>
      </c>
      <c r="D89" s="114" t="s">
        <v>63</v>
      </c>
      <c r="E89" s="114" t="s">
        <v>76</v>
      </c>
      <c r="F89" s="112" t="s">
        <v>68</v>
      </c>
      <c r="G89" s="107"/>
      <c r="H89" s="107"/>
      <c r="I89" s="107"/>
      <c r="J89" s="106">
        <f>J90</f>
        <v>321.5</v>
      </c>
      <c r="K89" s="106">
        <f t="shared" ref="K89:K91" si="25">K90</f>
        <v>177.1</v>
      </c>
      <c r="L89" s="106">
        <f t="shared" ref="L89:L91" si="26">L90</f>
        <v>224.2</v>
      </c>
    </row>
    <row r="90" spans="1:12" ht="15">
      <c r="A90" s="118" t="s">
        <v>34</v>
      </c>
      <c r="B90" s="114">
        <v>65</v>
      </c>
      <c r="C90" s="114">
        <v>2</v>
      </c>
      <c r="D90" s="114" t="s">
        <v>63</v>
      </c>
      <c r="E90" s="114" t="s">
        <v>76</v>
      </c>
      <c r="F90" s="112" t="s">
        <v>68</v>
      </c>
      <c r="G90" s="109" t="s">
        <v>35</v>
      </c>
      <c r="H90" s="109"/>
      <c r="I90" s="109"/>
      <c r="J90" s="106">
        <f t="shared" ref="J90:J91" si="27">J91</f>
        <v>321.5</v>
      </c>
      <c r="K90" s="106">
        <f t="shared" si="25"/>
        <v>177.1</v>
      </c>
      <c r="L90" s="106">
        <f t="shared" si="26"/>
        <v>224.2</v>
      </c>
    </row>
    <row r="91" spans="1:12" ht="91.5" customHeight="1">
      <c r="A91" s="29" t="s">
        <v>42</v>
      </c>
      <c r="B91" s="114">
        <v>65</v>
      </c>
      <c r="C91" s="114">
        <v>2</v>
      </c>
      <c r="D91" s="114" t="s">
        <v>63</v>
      </c>
      <c r="E91" s="114" t="s">
        <v>76</v>
      </c>
      <c r="F91" s="112" t="s">
        <v>68</v>
      </c>
      <c r="G91" s="109" t="s">
        <v>35</v>
      </c>
      <c r="H91" s="109" t="s">
        <v>43</v>
      </c>
      <c r="I91" s="109"/>
      <c r="J91" s="106">
        <f t="shared" si="27"/>
        <v>321.5</v>
      </c>
      <c r="K91" s="106">
        <f t="shared" si="25"/>
        <v>177.1</v>
      </c>
      <c r="L91" s="106">
        <f t="shared" si="26"/>
        <v>224.2</v>
      </c>
    </row>
    <row r="92" spans="1:12" ht="60">
      <c r="A92" s="118" t="s">
        <v>160</v>
      </c>
      <c r="B92" s="114">
        <v>65</v>
      </c>
      <c r="C92" s="114">
        <v>2</v>
      </c>
      <c r="D92" s="114" t="s">
        <v>63</v>
      </c>
      <c r="E92" s="114" t="s">
        <v>76</v>
      </c>
      <c r="F92" s="112" t="s">
        <v>68</v>
      </c>
      <c r="G92" s="109" t="s">
        <v>35</v>
      </c>
      <c r="H92" s="109" t="s">
        <v>43</v>
      </c>
      <c r="I92" s="135" t="s">
        <v>148</v>
      </c>
      <c r="J92" s="106">
        <f>'Приложение 2'!J26</f>
        <v>321.5</v>
      </c>
      <c r="K92" s="106">
        <f>'Приложение 2'!K26</f>
        <v>177.1</v>
      </c>
      <c r="L92" s="106">
        <f>'Приложение 2'!L26</f>
        <v>224.2</v>
      </c>
    </row>
    <row r="93" spans="1:12" ht="15">
      <c r="A93" s="111" t="s">
        <v>47</v>
      </c>
      <c r="B93" s="114">
        <v>65</v>
      </c>
      <c r="C93" s="114">
        <v>2</v>
      </c>
      <c r="D93" s="114" t="s">
        <v>63</v>
      </c>
      <c r="E93" s="114" t="s">
        <v>76</v>
      </c>
      <c r="F93" s="112" t="s">
        <v>69</v>
      </c>
      <c r="G93" s="107"/>
      <c r="H93" s="107"/>
      <c r="I93" s="107"/>
      <c r="J93" s="106">
        <f>J94</f>
        <v>6</v>
      </c>
      <c r="K93" s="106">
        <f t="shared" ref="K93:K96" si="28">K94</f>
        <v>6</v>
      </c>
      <c r="L93" s="106">
        <f t="shared" ref="L93:L96" si="29">L94</f>
        <v>6</v>
      </c>
    </row>
    <row r="94" spans="1:12" ht="30">
      <c r="A94" s="111" t="s">
        <v>48</v>
      </c>
      <c r="B94" s="114">
        <v>65</v>
      </c>
      <c r="C94" s="114">
        <v>2</v>
      </c>
      <c r="D94" s="114" t="s">
        <v>63</v>
      </c>
      <c r="E94" s="114" t="s">
        <v>76</v>
      </c>
      <c r="F94" s="112" t="s">
        <v>70</v>
      </c>
      <c r="G94" s="107"/>
      <c r="H94" s="107"/>
      <c r="I94" s="107"/>
      <c r="J94" s="106">
        <f t="shared" ref="J94:J96" si="30">J95</f>
        <v>6</v>
      </c>
      <c r="K94" s="106">
        <f t="shared" si="28"/>
        <v>6</v>
      </c>
      <c r="L94" s="106">
        <f t="shared" si="29"/>
        <v>6</v>
      </c>
    </row>
    <row r="95" spans="1:12" ht="15">
      <c r="A95" s="118" t="s">
        <v>34</v>
      </c>
      <c r="B95" s="114">
        <v>65</v>
      </c>
      <c r="C95" s="114">
        <v>2</v>
      </c>
      <c r="D95" s="114" t="s">
        <v>63</v>
      </c>
      <c r="E95" s="114" t="s">
        <v>76</v>
      </c>
      <c r="F95" s="112" t="s">
        <v>70</v>
      </c>
      <c r="G95" s="109" t="s">
        <v>35</v>
      </c>
      <c r="H95" s="109"/>
      <c r="I95" s="109"/>
      <c r="J95" s="106">
        <f t="shared" si="30"/>
        <v>6</v>
      </c>
      <c r="K95" s="106">
        <f t="shared" si="28"/>
        <v>6</v>
      </c>
      <c r="L95" s="106">
        <f t="shared" si="29"/>
        <v>6</v>
      </c>
    </row>
    <row r="96" spans="1:12" ht="92.25" customHeight="1">
      <c r="A96" s="29" t="s">
        <v>42</v>
      </c>
      <c r="B96" s="114">
        <v>65</v>
      </c>
      <c r="C96" s="114">
        <v>2</v>
      </c>
      <c r="D96" s="114" t="s">
        <v>63</v>
      </c>
      <c r="E96" s="114" t="s">
        <v>76</v>
      </c>
      <c r="F96" s="112" t="s">
        <v>70</v>
      </c>
      <c r="G96" s="109" t="s">
        <v>35</v>
      </c>
      <c r="H96" s="109" t="s">
        <v>43</v>
      </c>
      <c r="I96" s="109"/>
      <c r="J96" s="106">
        <f t="shared" si="30"/>
        <v>6</v>
      </c>
      <c r="K96" s="106">
        <f t="shared" si="28"/>
        <v>6</v>
      </c>
      <c r="L96" s="106">
        <f t="shared" si="29"/>
        <v>6</v>
      </c>
    </row>
    <row r="97" spans="1:12" ht="60">
      <c r="A97" s="118" t="s">
        <v>160</v>
      </c>
      <c r="B97" s="114">
        <v>65</v>
      </c>
      <c r="C97" s="114">
        <v>2</v>
      </c>
      <c r="D97" s="114" t="s">
        <v>63</v>
      </c>
      <c r="E97" s="114" t="s">
        <v>76</v>
      </c>
      <c r="F97" s="112" t="s">
        <v>70</v>
      </c>
      <c r="G97" s="109" t="s">
        <v>35</v>
      </c>
      <c r="H97" s="109" t="s">
        <v>43</v>
      </c>
      <c r="I97" s="135" t="s">
        <v>148</v>
      </c>
      <c r="J97" s="106">
        <f>'Приложение 2'!J28</f>
        <v>6</v>
      </c>
      <c r="K97" s="106">
        <f>'Приложение 2'!K28</f>
        <v>6</v>
      </c>
      <c r="L97" s="106">
        <f>'Приложение 2'!L28</f>
        <v>6</v>
      </c>
    </row>
    <row r="98" spans="1:12" ht="92.25" customHeight="1">
      <c r="A98" s="118" t="str">
        <f>'Приложение 2'!A29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98" s="120" t="s">
        <v>152</v>
      </c>
      <c r="C98" s="120" t="s">
        <v>9</v>
      </c>
      <c r="D98" s="120" t="s">
        <v>63</v>
      </c>
      <c r="E98" s="120" t="s">
        <v>194</v>
      </c>
      <c r="F98" s="119"/>
      <c r="G98" s="109"/>
      <c r="H98" s="109"/>
      <c r="I98" s="135"/>
      <c r="J98" s="106">
        <f>J99</f>
        <v>60</v>
      </c>
      <c r="K98" s="106"/>
      <c r="L98" s="106"/>
    </row>
    <row r="99" spans="1:12" ht="121.5" customHeight="1">
      <c r="A99" s="118" t="str">
        <f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9" s="120" t="s">
        <v>152</v>
      </c>
      <c r="C99" s="120" t="s">
        <v>9</v>
      </c>
      <c r="D99" s="120" t="s">
        <v>63</v>
      </c>
      <c r="E99" s="120" t="s">
        <v>194</v>
      </c>
      <c r="F99" s="119" t="s">
        <v>65</v>
      </c>
      <c r="G99" s="109"/>
      <c r="H99" s="109"/>
      <c r="I99" s="135"/>
      <c r="J99" s="106">
        <f>J100</f>
        <v>60</v>
      </c>
      <c r="K99" s="106"/>
      <c r="L99" s="106"/>
    </row>
    <row r="100" spans="1:12" ht="49.5" customHeight="1">
      <c r="A100" s="118" t="str">
        <f>'Приложение 2'!A31</f>
        <v>Расходы на выплаты персоналу государственных (муниципальных) органов</v>
      </c>
      <c r="B100" s="120" t="s">
        <v>152</v>
      </c>
      <c r="C100" s="120" t="s">
        <v>9</v>
      </c>
      <c r="D100" s="120" t="s">
        <v>63</v>
      </c>
      <c r="E100" s="120" t="s">
        <v>194</v>
      </c>
      <c r="F100" s="119" t="s">
        <v>66</v>
      </c>
      <c r="G100" s="109"/>
      <c r="H100" s="109"/>
      <c r="I100" s="135"/>
      <c r="J100" s="106">
        <f>J101</f>
        <v>60</v>
      </c>
      <c r="K100" s="106"/>
      <c r="L100" s="106"/>
    </row>
    <row r="101" spans="1:12" ht="15">
      <c r="A101" s="118" t="str">
        <f>A95</f>
        <v>Общегосударственные вопросы</v>
      </c>
      <c r="B101" s="120" t="s">
        <v>152</v>
      </c>
      <c r="C101" s="120" t="s">
        <v>9</v>
      </c>
      <c r="D101" s="120" t="s">
        <v>63</v>
      </c>
      <c r="E101" s="120" t="s">
        <v>194</v>
      </c>
      <c r="F101" s="119" t="s">
        <v>66</v>
      </c>
      <c r="G101" s="163" t="s">
        <v>35</v>
      </c>
      <c r="H101" s="109"/>
      <c r="I101" s="135"/>
      <c r="J101" s="106">
        <f>J102</f>
        <v>60</v>
      </c>
      <c r="K101" s="106"/>
      <c r="L101" s="106"/>
    </row>
    <row r="102" spans="1:12" ht="90" customHeight="1">
      <c r="A102" s="118" t="str">
        <f>A96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2" s="120" t="s">
        <v>152</v>
      </c>
      <c r="C102" s="120" t="s">
        <v>9</v>
      </c>
      <c r="D102" s="120" t="s">
        <v>63</v>
      </c>
      <c r="E102" s="120" t="s">
        <v>194</v>
      </c>
      <c r="F102" s="119" t="s">
        <v>66</v>
      </c>
      <c r="G102" s="163" t="s">
        <v>35</v>
      </c>
      <c r="H102" s="163" t="s">
        <v>43</v>
      </c>
      <c r="I102" s="135"/>
      <c r="J102" s="106">
        <f>J103</f>
        <v>60</v>
      </c>
      <c r="K102" s="106"/>
      <c r="L102" s="106"/>
    </row>
    <row r="103" spans="1:12" ht="64.5" customHeight="1">
      <c r="A103" s="118" t="str">
        <f>A97</f>
        <v>Администрация Пушкинского сельского поселения Ромодановского муниципального района Республики Мордовия</v>
      </c>
      <c r="B103" s="120" t="s">
        <v>152</v>
      </c>
      <c r="C103" s="120" t="s">
        <v>9</v>
      </c>
      <c r="D103" s="120" t="s">
        <v>63</v>
      </c>
      <c r="E103" s="120" t="s">
        <v>194</v>
      </c>
      <c r="F103" s="119" t="s">
        <v>66</v>
      </c>
      <c r="G103" s="163" t="s">
        <v>35</v>
      </c>
      <c r="H103" s="163" t="s">
        <v>43</v>
      </c>
      <c r="I103" s="163" t="s">
        <v>148</v>
      </c>
      <c r="J103" s="106">
        <f>'Приложение 2'!J31</f>
        <v>60</v>
      </c>
      <c r="K103" s="106"/>
      <c r="L103" s="106"/>
    </row>
    <row r="104" spans="1:12" ht="76.5" customHeight="1">
      <c r="A104" s="118" t="str">
        <f>'Приложение 2'!A82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104" s="120" t="s">
        <v>78</v>
      </c>
      <c r="C104" s="120"/>
      <c r="D104" s="120"/>
      <c r="E104" s="120"/>
      <c r="F104" s="119"/>
      <c r="G104" s="109"/>
      <c r="H104" s="109"/>
      <c r="I104" s="135"/>
      <c r="J104" s="106">
        <f>K105</f>
        <v>46.8</v>
      </c>
      <c r="K104" s="106">
        <f t="shared" ref="K104" si="31">L105</f>
        <v>46.8</v>
      </c>
      <c r="L104" s="106">
        <f>L105</f>
        <v>46.8</v>
      </c>
    </row>
    <row r="105" spans="1:12" ht="108.75" customHeight="1">
      <c r="A105" s="118" t="str">
        <f>'Приложение 2'!A83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105" s="120" t="s">
        <v>78</v>
      </c>
      <c r="C105" s="120" t="s">
        <v>8</v>
      </c>
      <c r="D105" s="120"/>
      <c r="E105" s="120"/>
      <c r="F105" s="119"/>
      <c r="G105" s="109"/>
      <c r="H105" s="109"/>
      <c r="I105" s="135"/>
      <c r="J105" s="106">
        <f>J106+J112+J118</f>
        <v>46.8</v>
      </c>
      <c r="K105" s="106">
        <f t="shared" ref="K105:L105" si="32">K106+K112+K118</f>
        <v>46.8</v>
      </c>
      <c r="L105" s="106">
        <f t="shared" si="32"/>
        <v>46.8</v>
      </c>
    </row>
    <row r="106" spans="1:12" ht="46.5" customHeight="1">
      <c r="A106" s="118" t="str">
        <f>'Приложение 2'!A84</f>
        <v>Доплаты к пенсиям муниципальных служащих Республики Мордовия</v>
      </c>
      <c r="B106" s="120" t="s">
        <v>78</v>
      </c>
      <c r="C106" s="120" t="s">
        <v>8</v>
      </c>
      <c r="D106" s="120" t="s">
        <v>63</v>
      </c>
      <c r="E106" s="120" t="s">
        <v>81</v>
      </c>
      <c r="F106" s="119"/>
      <c r="G106" s="109"/>
      <c r="H106" s="109"/>
      <c r="I106" s="135"/>
      <c r="J106" s="106">
        <f t="shared" ref="J106:L110" si="33">J107</f>
        <v>41.5</v>
      </c>
      <c r="K106" s="106">
        <f t="shared" si="33"/>
        <v>41.5</v>
      </c>
      <c r="L106" s="106">
        <f t="shared" si="33"/>
        <v>41.5</v>
      </c>
    </row>
    <row r="107" spans="1:12" ht="34.5" customHeight="1">
      <c r="A107" s="118" t="str">
        <f>'Приложение 2'!A85</f>
        <v>Социальное обеспечение и иные выплаты населению</v>
      </c>
      <c r="B107" s="120" t="s">
        <v>78</v>
      </c>
      <c r="C107" s="120" t="s">
        <v>8</v>
      </c>
      <c r="D107" s="120" t="s">
        <v>63</v>
      </c>
      <c r="E107" s="120" t="s">
        <v>81</v>
      </c>
      <c r="F107" s="119" t="s">
        <v>72</v>
      </c>
      <c r="G107" s="109"/>
      <c r="H107" s="109"/>
      <c r="I107" s="135"/>
      <c r="J107" s="106">
        <f t="shared" si="33"/>
        <v>41.5</v>
      </c>
      <c r="K107" s="106">
        <f t="shared" si="33"/>
        <v>41.5</v>
      </c>
      <c r="L107" s="106">
        <f t="shared" si="33"/>
        <v>41.5</v>
      </c>
    </row>
    <row r="108" spans="1:12" ht="32.25" customHeight="1">
      <c r="A108" s="118" t="str">
        <f>'Приложение 2'!A86</f>
        <v>Публичные нормативные социальные выплаты гражданам</v>
      </c>
      <c r="B108" s="120" t="s">
        <v>78</v>
      </c>
      <c r="C108" s="120" t="s">
        <v>8</v>
      </c>
      <c r="D108" s="120" t="s">
        <v>63</v>
      </c>
      <c r="E108" s="120" t="s">
        <v>81</v>
      </c>
      <c r="F108" s="119" t="s">
        <v>73</v>
      </c>
      <c r="G108" s="109"/>
      <c r="H108" s="109"/>
      <c r="I108" s="135"/>
      <c r="J108" s="106">
        <f t="shared" si="33"/>
        <v>41.5</v>
      </c>
      <c r="K108" s="106">
        <f t="shared" si="33"/>
        <v>41.5</v>
      </c>
      <c r="L108" s="106">
        <f t="shared" si="33"/>
        <v>41.5</v>
      </c>
    </row>
    <row r="109" spans="1:12" ht="15">
      <c r="A109" s="118" t="str">
        <f>'Приложение 2'!A80</f>
        <v>Социальная политика</v>
      </c>
      <c r="B109" s="120" t="s">
        <v>78</v>
      </c>
      <c r="C109" s="120" t="s">
        <v>8</v>
      </c>
      <c r="D109" s="120" t="s">
        <v>63</v>
      </c>
      <c r="E109" s="120" t="s">
        <v>81</v>
      </c>
      <c r="F109" s="119" t="s">
        <v>73</v>
      </c>
      <c r="G109" s="149" t="s">
        <v>17</v>
      </c>
      <c r="H109" s="109"/>
      <c r="I109" s="135"/>
      <c r="J109" s="106">
        <f t="shared" si="33"/>
        <v>41.5</v>
      </c>
      <c r="K109" s="106">
        <f t="shared" si="33"/>
        <v>41.5</v>
      </c>
      <c r="L109" s="106">
        <f t="shared" si="33"/>
        <v>41.5</v>
      </c>
    </row>
    <row r="110" spans="1:12" ht="15">
      <c r="A110" s="118" t="str">
        <f>'Приложение 2'!A81</f>
        <v xml:space="preserve"> Пенсионное обеспечение</v>
      </c>
      <c r="B110" s="120" t="s">
        <v>78</v>
      </c>
      <c r="C110" s="120" t="s">
        <v>8</v>
      </c>
      <c r="D110" s="120" t="s">
        <v>63</v>
      </c>
      <c r="E110" s="120" t="s">
        <v>81</v>
      </c>
      <c r="F110" s="119" t="s">
        <v>73</v>
      </c>
      <c r="G110" s="149" t="s">
        <v>17</v>
      </c>
      <c r="H110" s="149" t="s">
        <v>35</v>
      </c>
      <c r="I110" s="135"/>
      <c r="J110" s="106">
        <f t="shared" si="33"/>
        <v>41.5</v>
      </c>
      <c r="K110" s="106">
        <f t="shared" si="33"/>
        <v>41.5</v>
      </c>
      <c r="L110" s="106">
        <f t="shared" si="33"/>
        <v>41.5</v>
      </c>
    </row>
    <row r="111" spans="1:12" ht="63" customHeight="1">
      <c r="A111" s="118" t="str">
        <f>A97</f>
        <v>Администрация Пушкинского сельского поселения Ромодановского муниципального района Республики Мордовия</v>
      </c>
      <c r="B111" s="120" t="s">
        <v>78</v>
      </c>
      <c r="C111" s="120" t="s">
        <v>8</v>
      </c>
      <c r="D111" s="120" t="s">
        <v>63</v>
      </c>
      <c r="E111" s="120" t="s">
        <v>81</v>
      </c>
      <c r="F111" s="119" t="s">
        <v>73</v>
      </c>
      <c r="G111" s="149" t="s">
        <v>17</v>
      </c>
      <c r="H111" s="149" t="s">
        <v>35</v>
      </c>
      <c r="I111" s="149" t="s">
        <v>148</v>
      </c>
      <c r="J111" s="106">
        <f>'Приложение 2'!J86</f>
        <v>41.5</v>
      </c>
      <c r="K111" s="106">
        <f>'Приложение 2'!K86</f>
        <v>41.5</v>
      </c>
      <c r="L111" s="106">
        <f>'Приложение 2'!L86</f>
        <v>41.5</v>
      </c>
    </row>
    <row r="112" spans="1:12" ht="64.5" customHeight="1">
      <c r="A112" s="118" t="str">
        <f>'Приложение 2'!A40</f>
        <v>Резервный фонд администрации Пушкинского сельского поселения Ромодановского муниципального района Республики Мордовия</v>
      </c>
      <c r="B112" s="120" t="s">
        <v>78</v>
      </c>
      <c r="C112" s="120" t="s">
        <v>8</v>
      </c>
      <c r="D112" s="120" t="s">
        <v>63</v>
      </c>
      <c r="E112" s="120" t="s">
        <v>80</v>
      </c>
      <c r="F112" s="119"/>
      <c r="G112" s="149"/>
      <c r="H112" s="149"/>
      <c r="I112" s="149"/>
      <c r="J112" s="106">
        <f t="shared" ref="J112:L116" si="34">J113</f>
        <v>5</v>
      </c>
      <c r="K112" s="106">
        <f t="shared" si="34"/>
        <v>5</v>
      </c>
      <c r="L112" s="106">
        <f t="shared" si="34"/>
        <v>5</v>
      </c>
    </row>
    <row r="113" spans="1:12" ht="19.5" customHeight="1">
      <c r="A113" s="118" t="str">
        <f>'Приложение 2'!A41</f>
        <v>Иные бюджетные ассигнования</v>
      </c>
      <c r="B113" s="120" t="s">
        <v>78</v>
      </c>
      <c r="C113" s="120" t="s">
        <v>8</v>
      </c>
      <c r="D113" s="120" t="s">
        <v>63</v>
      </c>
      <c r="E113" s="120" t="s">
        <v>80</v>
      </c>
      <c r="F113" s="119" t="s">
        <v>69</v>
      </c>
      <c r="G113" s="149"/>
      <c r="H113" s="149"/>
      <c r="I113" s="149"/>
      <c r="J113" s="106">
        <f t="shared" si="34"/>
        <v>5</v>
      </c>
      <c r="K113" s="106">
        <f t="shared" si="34"/>
        <v>5</v>
      </c>
      <c r="L113" s="106">
        <f t="shared" si="34"/>
        <v>5</v>
      </c>
    </row>
    <row r="114" spans="1:12" ht="18" customHeight="1">
      <c r="A114" s="118" t="str">
        <f>'Приложение 2'!A42</f>
        <v>Резервные средства</v>
      </c>
      <c r="B114" s="120" t="s">
        <v>78</v>
      </c>
      <c r="C114" s="120" t="s">
        <v>8</v>
      </c>
      <c r="D114" s="120" t="s">
        <v>63</v>
      </c>
      <c r="E114" s="120" t="s">
        <v>80</v>
      </c>
      <c r="F114" s="119" t="s">
        <v>71</v>
      </c>
      <c r="G114" s="149"/>
      <c r="H114" s="149"/>
      <c r="I114" s="149"/>
      <c r="J114" s="106">
        <f t="shared" si="34"/>
        <v>5</v>
      </c>
      <c r="K114" s="106">
        <f t="shared" si="34"/>
        <v>5</v>
      </c>
      <c r="L114" s="106">
        <f t="shared" si="34"/>
        <v>5</v>
      </c>
    </row>
    <row r="115" spans="1:12" ht="21" customHeight="1">
      <c r="A115" s="118" t="str">
        <f>'Приложение 2'!A8</f>
        <v>Общегосударственные вопросы</v>
      </c>
      <c r="B115" s="120" t="s">
        <v>78</v>
      </c>
      <c r="C115" s="120" t="s">
        <v>8</v>
      </c>
      <c r="D115" s="120" t="s">
        <v>63</v>
      </c>
      <c r="E115" s="120" t="s">
        <v>80</v>
      </c>
      <c r="F115" s="119" t="s">
        <v>71</v>
      </c>
      <c r="G115" s="149" t="s">
        <v>35</v>
      </c>
      <c r="H115" s="149"/>
      <c r="I115" s="149"/>
      <c r="J115" s="106">
        <f t="shared" si="34"/>
        <v>5</v>
      </c>
      <c r="K115" s="106">
        <f t="shared" si="34"/>
        <v>5</v>
      </c>
      <c r="L115" s="106">
        <f t="shared" si="34"/>
        <v>5</v>
      </c>
    </row>
    <row r="116" spans="1:12" ht="22.5" customHeight="1">
      <c r="A116" s="118" t="str">
        <f>'Приложение 2'!A37</f>
        <v xml:space="preserve">Резервные фонды </v>
      </c>
      <c r="B116" s="120" t="s">
        <v>78</v>
      </c>
      <c r="C116" s="120" t="s">
        <v>8</v>
      </c>
      <c r="D116" s="120" t="s">
        <v>63</v>
      </c>
      <c r="E116" s="120" t="s">
        <v>80</v>
      </c>
      <c r="F116" s="119" t="s">
        <v>71</v>
      </c>
      <c r="G116" s="149" t="s">
        <v>35</v>
      </c>
      <c r="H116" s="149" t="s">
        <v>18</v>
      </c>
      <c r="I116" s="149"/>
      <c r="J116" s="106">
        <f t="shared" si="34"/>
        <v>5</v>
      </c>
      <c r="K116" s="106">
        <f t="shared" si="34"/>
        <v>5</v>
      </c>
      <c r="L116" s="106">
        <f t="shared" si="34"/>
        <v>5</v>
      </c>
    </row>
    <row r="117" spans="1:12" ht="66" customHeight="1">
      <c r="A117" s="118" t="str">
        <f>A111</f>
        <v>Администрация Пушкинского сельского поселения Ромодановского муниципального района Республики Мордовия</v>
      </c>
      <c r="B117" s="120" t="s">
        <v>78</v>
      </c>
      <c r="C117" s="120" t="s">
        <v>8</v>
      </c>
      <c r="D117" s="120" t="s">
        <v>63</v>
      </c>
      <c r="E117" s="120" t="s">
        <v>80</v>
      </c>
      <c r="F117" s="119" t="s">
        <v>71</v>
      </c>
      <c r="G117" s="149" t="s">
        <v>35</v>
      </c>
      <c r="H117" s="149" t="s">
        <v>18</v>
      </c>
      <c r="I117" s="151" t="s">
        <v>148</v>
      </c>
      <c r="J117" s="106">
        <f>'Приложение 2'!J42</f>
        <v>5</v>
      </c>
      <c r="K117" s="106">
        <f>'Приложение 2'!K42</f>
        <v>5</v>
      </c>
      <c r="L117" s="106">
        <f>'Приложение 2'!L42</f>
        <v>5</v>
      </c>
    </row>
    <row r="118" spans="1:12" ht="195">
      <c r="A118" s="111" t="s">
        <v>32</v>
      </c>
      <c r="B118" s="114">
        <v>89</v>
      </c>
      <c r="C118" s="114">
        <v>1</v>
      </c>
      <c r="D118" s="114" t="s">
        <v>63</v>
      </c>
      <c r="E118" s="114" t="s">
        <v>77</v>
      </c>
      <c r="F118" s="112"/>
      <c r="G118" s="107"/>
      <c r="H118" s="107"/>
      <c r="I118" s="107"/>
      <c r="J118" s="106">
        <f t="shared" ref="J118:L122" si="35">J119</f>
        <v>0.3</v>
      </c>
      <c r="K118" s="106">
        <f t="shared" si="35"/>
        <v>0.3</v>
      </c>
      <c r="L118" s="106">
        <f t="shared" si="35"/>
        <v>0.3</v>
      </c>
    </row>
    <row r="119" spans="1:12" ht="46.5" customHeight="1">
      <c r="A119" s="118" t="s">
        <v>185</v>
      </c>
      <c r="B119" s="114">
        <v>89</v>
      </c>
      <c r="C119" s="114">
        <v>1</v>
      </c>
      <c r="D119" s="114" t="s">
        <v>63</v>
      </c>
      <c r="E119" s="114" t="s">
        <v>77</v>
      </c>
      <c r="F119" s="112" t="s">
        <v>67</v>
      </c>
      <c r="G119" s="107"/>
      <c r="H119" s="107"/>
      <c r="I119" s="107"/>
      <c r="J119" s="106">
        <f t="shared" si="35"/>
        <v>0.3</v>
      </c>
      <c r="K119" s="106">
        <f t="shared" ref="K119:K122" si="36">K120</f>
        <v>0.3</v>
      </c>
      <c r="L119" s="106">
        <f t="shared" ref="L119:L122" si="37">L120</f>
        <v>0.3</v>
      </c>
    </row>
    <row r="120" spans="1:12" ht="60">
      <c r="A120" s="111" t="s">
        <v>44</v>
      </c>
      <c r="B120" s="114">
        <v>89</v>
      </c>
      <c r="C120" s="114">
        <v>1</v>
      </c>
      <c r="D120" s="114" t="s">
        <v>63</v>
      </c>
      <c r="E120" s="114" t="s">
        <v>77</v>
      </c>
      <c r="F120" s="112" t="s">
        <v>68</v>
      </c>
      <c r="G120" s="107"/>
      <c r="H120" s="107"/>
      <c r="I120" s="107"/>
      <c r="J120" s="106">
        <f t="shared" si="35"/>
        <v>0.3</v>
      </c>
      <c r="K120" s="106">
        <f t="shared" si="36"/>
        <v>0.3</v>
      </c>
      <c r="L120" s="106">
        <f t="shared" si="37"/>
        <v>0.3</v>
      </c>
    </row>
    <row r="121" spans="1:12" ht="15">
      <c r="A121" s="118" t="s">
        <v>34</v>
      </c>
      <c r="B121" s="114">
        <v>89</v>
      </c>
      <c r="C121" s="114">
        <v>1</v>
      </c>
      <c r="D121" s="114" t="s">
        <v>63</v>
      </c>
      <c r="E121" s="114" t="s">
        <v>77</v>
      </c>
      <c r="F121" s="112" t="s">
        <v>68</v>
      </c>
      <c r="G121" s="109" t="s">
        <v>35</v>
      </c>
      <c r="H121" s="109"/>
      <c r="I121" s="109"/>
      <c r="J121" s="106">
        <f t="shared" si="35"/>
        <v>0.3</v>
      </c>
      <c r="K121" s="106">
        <f t="shared" si="36"/>
        <v>0.3</v>
      </c>
      <c r="L121" s="106">
        <f t="shared" si="37"/>
        <v>0.3</v>
      </c>
    </row>
    <row r="122" spans="1:12" ht="89.25" customHeight="1">
      <c r="A122" s="29" t="s">
        <v>42</v>
      </c>
      <c r="B122" s="114">
        <v>89</v>
      </c>
      <c r="C122" s="114">
        <v>1</v>
      </c>
      <c r="D122" s="114" t="s">
        <v>63</v>
      </c>
      <c r="E122" s="114" t="s">
        <v>77</v>
      </c>
      <c r="F122" s="112" t="s">
        <v>68</v>
      </c>
      <c r="G122" s="109" t="s">
        <v>35</v>
      </c>
      <c r="H122" s="109" t="s">
        <v>43</v>
      </c>
      <c r="I122" s="109"/>
      <c r="J122" s="106">
        <f t="shared" si="35"/>
        <v>0.3</v>
      </c>
      <c r="K122" s="106">
        <f t="shared" si="36"/>
        <v>0.3</v>
      </c>
      <c r="L122" s="106">
        <f t="shared" si="37"/>
        <v>0.3</v>
      </c>
    </row>
    <row r="123" spans="1:12" ht="60">
      <c r="A123" s="118" t="s">
        <v>160</v>
      </c>
      <c r="B123" s="114">
        <v>89</v>
      </c>
      <c r="C123" s="114">
        <v>1</v>
      </c>
      <c r="D123" s="114" t="s">
        <v>63</v>
      </c>
      <c r="E123" s="114" t="s">
        <v>77</v>
      </c>
      <c r="F123" s="112" t="s">
        <v>68</v>
      </c>
      <c r="G123" s="109" t="s">
        <v>35</v>
      </c>
      <c r="H123" s="109" t="s">
        <v>43</v>
      </c>
      <c r="I123" s="135" t="s">
        <v>148</v>
      </c>
      <c r="J123" s="106">
        <f>'Приложение 2'!J36</f>
        <v>0.3</v>
      </c>
      <c r="K123" s="106">
        <f>'Приложение 2'!K36</f>
        <v>0.3</v>
      </c>
      <c r="L123" s="106">
        <f>'Приложение 2'!L36</f>
        <v>0.3</v>
      </c>
    </row>
  </sheetData>
  <autoFilter ref="A1:L123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6" zoomScale="60" zoomScaleNormal="55" workbookViewId="0">
      <selection activeCell="C26" sqref="C26"/>
    </sheetView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27.5" style="50" customWidth="1"/>
    <col min="6" max="6" width="41.8320312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51.6" customHeight="1">
      <c r="B1" s="100"/>
      <c r="C1" s="179" t="s">
        <v>146</v>
      </c>
      <c r="D1" s="179"/>
      <c r="E1" s="179"/>
      <c r="F1" s="49"/>
    </row>
    <row r="2" spans="1:7" ht="141.75" customHeight="1">
      <c r="A2" s="99"/>
      <c r="B2" s="98"/>
      <c r="C2" s="178" t="s">
        <v>196</v>
      </c>
      <c r="D2" s="178"/>
      <c r="E2" s="178"/>
      <c r="F2" s="47"/>
      <c r="G2" s="47"/>
    </row>
    <row r="3" spans="1:7" ht="13.15" customHeight="1">
      <c r="A3" s="177" t="s">
        <v>171</v>
      </c>
      <c r="B3" s="177"/>
      <c r="C3" s="177"/>
      <c r="D3" s="177"/>
      <c r="E3" s="177"/>
    </row>
    <row r="4" spans="1:7" ht="13.15" customHeight="1">
      <c r="A4" s="177"/>
      <c r="B4" s="177"/>
      <c r="C4" s="177"/>
      <c r="D4" s="177"/>
      <c r="E4" s="177"/>
    </row>
    <row r="5" spans="1:7" ht="83.25" customHeight="1">
      <c r="A5" s="177"/>
      <c r="B5" s="177"/>
      <c r="C5" s="177"/>
      <c r="D5" s="177"/>
      <c r="E5" s="177"/>
      <c r="F5" s="97"/>
    </row>
    <row r="6" spans="1:7" ht="23.25" customHeight="1">
      <c r="A6" s="96"/>
      <c r="B6" s="96"/>
      <c r="C6" s="95"/>
    </row>
    <row r="7" spans="1:7" ht="37.15" customHeight="1">
      <c r="A7" s="180" t="s">
        <v>23</v>
      </c>
      <c r="B7" s="181" t="s">
        <v>24</v>
      </c>
      <c r="C7" s="182" t="s">
        <v>25</v>
      </c>
      <c r="D7" s="182"/>
      <c r="E7" s="182"/>
    </row>
    <row r="8" spans="1:7" s="56" customFormat="1" ht="138.6" customHeight="1">
      <c r="A8" s="180"/>
      <c r="B8" s="181"/>
      <c r="C8" s="48" t="s">
        <v>26</v>
      </c>
      <c r="D8" s="48" t="s">
        <v>27</v>
      </c>
      <c r="E8" s="48" t="s">
        <v>168</v>
      </c>
      <c r="F8" s="57"/>
    </row>
    <row r="9" spans="1:7" s="72" customFormat="1" ht="28.15" customHeight="1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3"/>
    </row>
    <row r="10" spans="1:7" s="72" customFormat="1" ht="44.45" customHeight="1">
      <c r="A10" s="89" t="s">
        <v>85</v>
      </c>
      <c r="B10" s="101" t="s">
        <v>116</v>
      </c>
      <c r="C10" s="91">
        <f>C11+C22+C14+C18</f>
        <v>80.699999999998909</v>
      </c>
      <c r="D10" s="91">
        <f>D11+D22+D14+D18</f>
        <v>0</v>
      </c>
      <c r="E10" s="91">
        <f>E11+E22+E14+E18</f>
        <v>0</v>
      </c>
      <c r="F10" s="73"/>
    </row>
    <row r="11" spans="1:7" s="72" customFormat="1" ht="55.5" customHeight="1">
      <c r="A11" s="89" t="s">
        <v>115</v>
      </c>
      <c r="B11" s="90" t="s">
        <v>84</v>
      </c>
      <c r="C11" s="84">
        <f t="shared" ref="C11:E12" si="0">SUM(C12)</f>
        <v>0</v>
      </c>
      <c r="D11" s="83">
        <f t="shared" si="0"/>
        <v>0</v>
      </c>
      <c r="E11" s="83">
        <f t="shared" si="0"/>
        <v>0</v>
      </c>
      <c r="F11" s="73"/>
    </row>
    <row r="12" spans="1:7" s="72" customFormat="1" ht="48" customHeight="1">
      <c r="A12" s="89" t="s">
        <v>114</v>
      </c>
      <c r="B12" s="88" t="s">
        <v>164</v>
      </c>
      <c r="C12" s="84">
        <f t="shared" si="0"/>
        <v>0</v>
      </c>
      <c r="D12" s="83">
        <f t="shared" si="0"/>
        <v>0</v>
      </c>
      <c r="E12" s="83">
        <f t="shared" si="0"/>
        <v>0</v>
      </c>
      <c r="F12" s="73"/>
    </row>
    <row r="13" spans="1:7" s="72" customFormat="1" ht="54" customHeight="1">
      <c r="A13" s="89" t="s">
        <v>113</v>
      </c>
      <c r="B13" s="88" t="s">
        <v>163</v>
      </c>
      <c r="C13" s="84">
        <v>0</v>
      </c>
      <c r="D13" s="66">
        <v>0</v>
      </c>
      <c r="E13" s="66">
        <v>0</v>
      </c>
      <c r="F13" s="73"/>
    </row>
    <row r="14" spans="1:7" s="72" customFormat="1" ht="51.75" customHeight="1">
      <c r="A14" s="70" t="s">
        <v>112</v>
      </c>
      <c r="B14" s="87" t="s">
        <v>111</v>
      </c>
      <c r="C14" s="84">
        <v>0</v>
      </c>
      <c r="D14" s="83">
        <f t="shared" ref="C14:E15" si="1">D15</f>
        <v>0</v>
      </c>
      <c r="E14" s="83">
        <f t="shared" si="1"/>
        <v>0</v>
      </c>
      <c r="F14" s="73"/>
    </row>
    <row r="15" spans="1:7" s="72" customFormat="1" ht="57" customHeight="1">
      <c r="A15" s="70" t="s">
        <v>110</v>
      </c>
      <c r="B15" s="87" t="s">
        <v>109</v>
      </c>
      <c r="C15" s="84">
        <f t="shared" si="1"/>
        <v>0</v>
      </c>
      <c r="D15" s="83">
        <f t="shared" si="1"/>
        <v>0</v>
      </c>
      <c r="E15" s="83">
        <f t="shared" si="1"/>
        <v>0</v>
      </c>
      <c r="F15" s="73"/>
    </row>
    <row r="16" spans="1:7" s="72" customFormat="1" ht="82.9" customHeight="1">
      <c r="A16" s="86" t="s">
        <v>108</v>
      </c>
      <c r="B16" s="85" t="s">
        <v>107</v>
      </c>
      <c r="C16" s="84">
        <f>SUM(C17)</f>
        <v>0</v>
      </c>
      <c r="D16" s="83">
        <f>SUM(D17)</f>
        <v>0</v>
      </c>
      <c r="E16" s="83">
        <f>SUM(E17)</f>
        <v>0</v>
      </c>
      <c r="F16" s="73"/>
    </row>
    <row r="17" spans="1:6" s="72" customFormat="1" ht="77.45" customHeight="1">
      <c r="A17" s="70" t="s">
        <v>106</v>
      </c>
      <c r="B17" s="82" t="s">
        <v>105</v>
      </c>
      <c r="C17" s="81">
        <v>0</v>
      </c>
      <c r="D17" s="81">
        <v>0</v>
      </c>
      <c r="E17" s="81">
        <v>0</v>
      </c>
      <c r="F17" s="73"/>
    </row>
    <row r="18" spans="1:6" s="72" customFormat="1" ht="48" customHeight="1">
      <c r="A18" s="77" t="s">
        <v>104</v>
      </c>
      <c r="B18" s="79" t="s">
        <v>103</v>
      </c>
      <c r="C18" s="78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>
      <c r="A19" s="77" t="s">
        <v>102</v>
      </c>
      <c r="B19" s="79" t="s">
        <v>101</v>
      </c>
      <c r="C19" s="78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80" t="s">
        <v>100</v>
      </c>
      <c r="B20" s="79" t="s">
        <v>99</v>
      </c>
      <c r="C20" s="78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1.45" customHeight="1">
      <c r="A21" s="80" t="s">
        <v>98</v>
      </c>
      <c r="B21" s="79" t="s">
        <v>162</v>
      </c>
      <c r="C21" s="78">
        <v>0</v>
      </c>
      <c r="D21" s="66">
        <v>0</v>
      </c>
      <c r="E21" s="66">
        <v>0</v>
      </c>
      <c r="F21" s="73"/>
    </row>
    <row r="22" spans="1:6" s="72" customFormat="1" ht="52.9" customHeight="1">
      <c r="A22" s="77" t="s">
        <v>97</v>
      </c>
      <c r="B22" s="76" t="s">
        <v>96</v>
      </c>
      <c r="C22" s="75">
        <f>C25+C26</f>
        <v>80.699999999998909</v>
      </c>
      <c r="D22" s="74">
        <f>D25+D26</f>
        <v>0</v>
      </c>
      <c r="E22" s="74">
        <f>E25+E26</f>
        <v>0</v>
      </c>
      <c r="F22" s="73"/>
    </row>
    <row r="23" spans="1:6" s="64" customFormat="1" ht="40.15" customHeight="1">
      <c r="A23" s="68" t="s">
        <v>95</v>
      </c>
      <c r="B23" s="71" t="s">
        <v>94</v>
      </c>
      <c r="C23" s="66">
        <f t="shared" ref="C23:E24" si="3">SUM(C24)</f>
        <v>-9611.6</v>
      </c>
      <c r="D23" s="66">
        <f t="shared" si="3"/>
        <v>-1271.0999999999999</v>
      </c>
      <c r="E23" s="66">
        <f t="shared" si="3"/>
        <v>-1329</v>
      </c>
      <c r="F23" s="65"/>
    </row>
    <row r="24" spans="1:6" s="56" customFormat="1" ht="46.15" customHeight="1">
      <c r="A24" s="70" t="s">
        <v>93</v>
      </c>
      <c r="B24" s="69" t="s">
        <v>92</v>
      </c>
      <c r="C24" s="52">
        <f t="shared" si="3"/>
        <v>-9611.6</v>
      </c>
      <c r="D24" s="52">
        <f t="shared" si="3"/>
        <v>-1271.0999999999999</v>
      </c>
      <c r="E24" s="52">
        <f t="shared" si="3"/>
        <v>-1329</v>
      </c>
      <c r="F24" s="57"/>
    </row>
    <row r="25" spans="1:6" s="56" customFormat="1" ht="58.15" customHeight="1">
      <c r="A25" s="70" t="s">
        <v>157</v>
      </c>
      <c r="B25" s="69" t="s">
        <v>156</v>
      </c>
      <c r="C25" s="52">
        <v>-9611.6</v>
      </c>
      <c r="D25" s="52">
        <v>-1271.0999999999999</v>
      </c>
      <c r="E25" s="52">
        <v>-1329</v>
      </c>
      <c r="F25" s="57"/>
    </row>
    <row r="26" spans="1:6" s="64" customFormat="1" ht="43.15" customHeight="1">
      <c r="A26" s="68" t="s">
        <v>91</v>
      </c>
      <c r="B26" s="67" t="s">
        <v>90</v>
      </c>
      <c r="C26" s="66">
        <f t="shared" ref="C26:E27" si="4">SUM(C27)</f>
        <v>9692.2999999999993</v>
      </c>
      <c r="D26" s="66">
        <f t="shared" si="4"/>
        <v>1271.0999999999999</v>
      </c>
      <c r="E26" s="66">
        <f t="shared" si="4"/>
        <v>1329</v>
      </c>
      <c r="F26" s="65"/>
    </row>
    <row r="27" spans="1:6" s="56" customFormat="1" ht="47.45" customHeight="1">
      <c r="A27" s="63" t="s">
        <v>89</v>
      </c>
      <c r="B27" s="62" t="s">
        <v>88</v>
      </c>
      <c r="C27" s="52">
        <f t="shared" si="4"/>
        <v>9692.2999999999993</v>
      </c>
      <c r="D27" s="52">
        <f t="shared" si="4"/>
        <v>1271.0999999999999</v>
      </c>
      <c r="E27" s="52">
        <f t="shared" si="4"/>
        <v>1329</v>
      </c>
      <c r="F27" s="57"/>
    </row>
    <row r="28" spans="1:6" s="56" customFormat="1" ht="56.45" customHeight="1">
      <c r="A28" s="61" t="s">
        <v>87</v>
      </c>
      <c r="B28" s="60" t="s">
        <v>86</v>
      </c>
      <c r="C28" s="52">
        <f>Приложение3!I7</f>
        <v>9692.2999999999993</v>
      </c>
      <c r="D28" s="52">
        <f>Приложение3!J7</f>
        <v>1271.0999999999999</v>
      </c>
      <c r="E28" s="52">
        <f>Приложение3!K7</f>
        <v>1329</v>
      </c>
      <c r="F28" s="57"/>
    </row>
    <row r="29" spans="1:6" s="56" customFormat="1" ht="76.5" customHeight="1">
      <c r="A29" s="59" t="s">
        <v>85</v>
      </c>
      <c r="B29" s="58" t="s">
        <v>161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147</v>
      </c>
      <c r="C30" s="53">
        <v>478.6</v>
      </c>
      <c r="D30" s="52">
        <v>486.4</v>
      </c>
      <c r="E30" s="52">
        <v>490.7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Приложение3</vt:lpstr>
      <vt:lpstr>Приложение4</vt:lpstr>
      <vt:lpstr>прил5</vt:lpstr>
      <vt:lpstr>прил5!Область_печати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2023-01-19T13:06:57Z</cp:lastPrinted>
  <dcterms:created xsi:type="dcterms:W3CDTF">2006-09-16T00:00:00Z</dcterms:created>
  <dcterms:modified xsi:type="dcterms:W3CDTF">2023-01-19T13:19:51Z</dcterms:modified>
</cp:coreProperties>
</file>