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4"/>
  </bookViews>
  <sheets>
    <sheet name="Приложение 1" sheetId="2" r:id="rId1"/>
    <sheet name="Приложение2" sheetId="3" r:id="rId2"/>
    <sheet name="Приложение 3" sheetId="4" r:id="rId3"/>
    <sheet name="Приложение4" sheetId="6" r:id="rId4"/>
    <sheet name="прил5" sheetId="14" r:id="rId5"/>
  </sheets>
  <definedNames>
    <definedName name="Z_146E8F15_80AC_4549_8E02_D6058BD21F29_.wvu.FilterData" localSheetId="2" hidden="1">'Приложение 3'!$A$2:$K$97</definedName>
    <definedName name="Z_146E8F15_80AC_4549_8E02_D6058BD21F29_.wvu.FilterData" localSheetId="1" hidden="1">Приложение2!$A$2:$L$97</definedName>
    <definedName name="Z_146E8F15_80AC_4549_8E02_D6058BD21F29_.wvu.FilterData" localSheetId="3" hidden="1">Приложение4!$A$6:$L$120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3'!$A$2:$K$97</definedName>
    <definedName name="Z_2EE6EB00_C2BB_404A_98A6_E66B3D281ECF_.wvu.FilterData" localSheetId="2" hidden="1">'Приложение 3'!$A$6:$O$97</definedName>
    <definedName name="Z_2EE6EB00_C2BB_404A_98A6_E66B3D281ECF_.wvu.FilterData" localSheetId="1" hidden="1">Приложение2!$A$6:$L$83</definedName>
    <definedName name="Z_2EE6EB00_C2BB_404A_98A6_E66B3D281ECF_.wvu.FilterData" localSheetId="3" hidden="1">Приложение4!$A$6:$L$120</definedName>
    <definedName name="Z_2EE6EB00_C2BB_404A_98A6_E66B3D281ECF_.wvu.PrintArea" localSheetId="0" hidden="1">'Приложение 1'!$A$1:$E$28</definedName>
    <definedName name="Z_D2A2E364_7F41_4DF0_B445_F266635B8190_.wvu.FilterData" localSheetId="2" hidden="1">'Приложение 3'!$A$2:$K$97</definedName>
    <definedName name="Z_D2A2E364_7F41_4DF0_B445_F266635B8190_.wvu.FilterData" localSheetId="1" hidden="1">Приложение2!$A$2:$L$97</definedName>
    <definedName name="Z_D2A2E364_7F41_4DF0_B445_F266635B8190_.wvu.FilterData" localSheetId="3" hidden="1">Приложение4!$A$6:$L$120</definedName>
    <definedName name="Z_D2A2E364_7F41_4DF0_B445_F266635B8190_.wvu.PrintArea" localSheetId="0" hidden="1">'Приложение 1'!$A$1:$E$28</definedName>
    <definedName name="Z_E262048E_84F9_43BC_A071_99F77224052B_.wvu.FilterData" localSheetId="3" hidden="1">Приложение4!$A$6:$L$120</definedName>
    <definedName name="_xlnm.Print_Area" localSheetId="4">прил5!$A$1:$E$28</definedName>
    <definedName name="_xlnm.Print_Area" localSheetId="0">'Приложение 1'!$A$1:$E$28</definedName>
    <definedName name="_xlnm.Print_Area" localSheetId="1">Приложение2!$A$1:$L$97</definedName>
  </definedNames>
  <calcPr calcId="114210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C11" i="14"/>
  <c r="C10"/>
  <c r="C23"/>
  <c r="C22"/>
  <c r="C26"/>
  <c r="C25"/>
  <c r="C21"/>
  <c r="C15"/>
  <c r="C14"/>
  <c r="C13"/>
  <c r="C19"/>
  <c r="C18"/>
  <c r="C17"/>
  <c r="C9"/>
  <c r="L96" i="6"/>
  <c r="L95"/>
  <c r="L94"/>
  <c r="L93"/>
  <c r="L92"/>
  <c r="L91"/>
  <c r="L102"/>
  <c r="L101"/>
  <c r="L100"/>
  <c r="L99"/>
  <c r="L98"/>
  <c r="L97"/>
  <c r="L120"/>
  <c r="L119"/>
  <c r="L118"/>
  <c r="L117"/>
  <c r="L116"/>
  <c r="L115"/>
  <c r="L108"/>
  <c r="L107"/>
  <c r="L106"/>
  <c r="L105"/>
  <c r="L104"/>
  <c r="L103"/>
  <c r="L90"/>
  <c r="K96"/>
  <c r="K95"/>
  <c r="K94"/>
  <c r="K93"/>
  <c r="K92"/>
  <c r="K91"/>
  <c r="K102"/>
  <c r="K101"/>
  <c r="K100"/>
  <c r="K99"/>
  <c r="K98"/>
  <c r="K97"/>
  <c r="K120"/>
  <c r="K119"/>
  <c r="K118"/>
  <c r="K117"/>
  <c r="K116"/>
  <c r="K115"/>
  <c r="K108"/>
  <c r="K107"/>
  <c r="K106"/>
  <c r="K105"/>
  <c r="K104"/>
  <c r="K103"/>
  <c r="K90"/>
  <c r="K14" i="4"/>
  <c r="K13"/>
  <c r="K12"/>
  <c r="K11"/>
  <c r="K10"/>
  <c r="K9"/>
  <c r="K23"/>
  <c r="K22"/>
  <c r="K21"/>
  <c r="K26"/>
  <c r="K25"/>
  <c r="K28"/>
  <c r="K27"/>
  <c r="K24"/>
  <c r="K20"/>
  <c r="K19"/>
  <c r="K36"/>
  <c r="K35"/>
  <c r="K34"/>
  <c r="K33"/>
  <c r="K32"/>
  <c r="K18"/>
  <c r="K42"/>
  <c r="K40"/>
  <c r="K39"/>
  <c r="K38"/>
  <c r="K37"/>
  <c r="K8"/>
  <c r="K52"/>
  <c r="K51"/>
  <c r="K50"/>
  <c r="K49"/>
  <c r="K48"/>
  <c r="K47"/>
  <c r="K46"/>
  <c r="K45"/>
  <c r="K44"/>
  <c r="K43"/>
  <c r="K59"/>
  <c r="K58"/>
  <c r="K57"/>
  <c r="K56"/>
  <c r="K55"/>
  <c r="K54"/>
  <c r="K53"/>
  <c r="K76"/>
  <c r="K75"/>
  <c r="K74"/>
  <c r="K73"/>
  <c r="K72"/>
  <c r="K71"/>
  <c r="K70"/>
  <c r="K69"/>
  <c r="K68"/>
  <c r="K67"/>
  <c r="K83"/>
  <c r="K82"/>
  <c r="K81"/>
  <c r="K80"/>
  <c r="K79"/>
  <c r="K78"/>
  <c r="L96" i="3"/>
  <c r="L95"/>
  <c r="L94"/>
  <c r="L93"/>
  <c r="L92"/>
  <c r="L91"/>
  <c r="K91" i="4"/>
  <c r="K89"/>
  <c r="K88"/>
  <c r="K87"/>
  <c r="K86"/>
  <c r="K85"/>
  <c r="K84"/>
  <c r="K7"/>
  <c r="J14"/>
  <c r="J13"/>
  <c r="J12"/>
  <c r="J11"/>
  <c r="J10"/>
  <c r="J9"/>
  <c r="J23"/>
  <c r="J22"/>
  <c r="J21"/>
  <c r="J26"/>
  <c r="J25"/>
  <c r="J28"/>
  <c r="J27"/>
  <c r="J24"/>
  <c r="J20"/>
  <c r="J19"/>
  <c r="J36"/>
  <c r="J35"/>
  <c r="J34"/>
  <c r="J33"/>
  <c r="J32"/>
  <c r="J18"/>
  <c r="J42"/>
  <c r="J40"/>
  <c r="J39"/>
  <c r="J38"/>
  <c r="J37"/>
  <c r="J8"/>
  <c r="J52"/>
  <c r="J51"/>
  <c r="J50"/>
  <c r="J49"/>
  <c r="J48"/>
  <c r="J47"/>
  <c r="J46"/>
  <c r="J45"/>
  <c r="J44"/>
  <c r="J43"/>
  <c r="J59"/>
  <c r="J58"/>
  <c r="J57"/>
  <c r="J56"/>
  <c r="J55"/>
  <c r="J54"/>
  <c r="J53"/>
  <c r="J76"/>
  <c r="J75"/>
  <c r="J74"/>
  <c r="J73"/>
  <c r="J72"/>
  <c r="J71"/>
  <c r="J70"/>
  <c r="J69"/>
  <c r="J68"/>
  <c r="J67"/>
  <c r="J60"/>
  <c r="J83"/>
  <c r="J82"/>
  <c r="J81"/>
  <c r="J80"/>
  <c r="J79"/>
  <c r="J78"/>
  <c r="J77"/>
  <c r="K96" i="3"/>
  <c r="K95"/>
  <c r="K94"/>
  <c r="K93"/>
  <c r="K92"/>
  <c r="K91"/>
  <c r="J91" i="4"/>
  <c r="J90"/>
  <c r="J89"/>
  <c r="J88"/>
  <c r="J87"/>
  <c r="J86"/>
  <c r="J85"/>
  <c r="J84"/>
  <c r="J7"/>
  <c r="L89" i="3"/>
  <c r="L88"/>
  <c r="L87"/>
  <c r="L86"/>
  <c r="L85"/>
  <c r="L84"/>
  <c r="K87"/>
  <c r="K86"/>
  <c r="K85"/>
  <c r="K84"/>
  <c r="A113" i="6"/>
  <c r="A112"/>
  <c r="A109"/>
  <c r="J114"/>
  <c r="J113"/>
  <c r="J112"/>
  <c r="J111"/>
  <c r="J110"/>
  <c r="J109"/>
  <c r="A61" i="4"/>
  <c r="A64"/>
  <c r="I66"/>
  <c r="I65"/>
  <c r="I64"/>
  <c r="I63"/>
  <c r="I62"/>
  <c r="I61"/>
  <c r="A63" i="3"/>
  <c r="A63" i="4"/>
  <c r="A62" i="3"/>
  <c r="A62" i="4"/>
  <c r="J65" i="3"/>
  <c r="J64"/>
  <c r="J63"/>
  <c r="J62"/>
  <c r="J61"/>
  <c r="A107" i="6"/>
  <c r="A106"/>
  <c r="A105"/>
  <c r="A104"/>
  <c r="A103"/>
  <c r="J108"/>
  <c r="J107"/>
  <c r="J106"/>
  <c r="J105"/>
  <c r="J104"/>
  <c r="J103"/>
  <c r="A90" i="4"/>
  <c r="A89"/>
  <c r="A88"/>
  <c r="A87"/>
  <c r="A86"/>
  <c r="A85"/>
  <c r="A84"/>
  <c r="I90"/>
  <c r="I89"/>
  <c r="I88"/>
  <c r="I87"/>
  <c r="I86"/>
  <c r="I85"/>
  <c r="I84"/>
  <c r="A87" i="3"/>
  <c r="A86"/>
  <c r="J89"/>
  <c r="J88"/>
  <c r="J87"/>
  <c r="J86"/>
  <c r="J85"/>
  <c r="J84"/>
  <c r="A87" i="6"/>
  <c r="A86"/>
  <c r="A88"/>
  <c r="J88"/>
  <c r="J87"/>
  <c r="J86"/>
  <c r="J85"/>
  <c r="J84"/>
  <c r="J83"/>
  <c r="A59"/>
  <c r="A60"/>
  <c r="A61"/>
  <c r="A62"/>
  <c r="A63"/>
  <c r="A64"/>
  <c r="J64"/>
  <c r="J63"/>
  <c r="J62"/>
  <c r="J61"/>
  <c r="J60"/>
  <c r="J59"/>
  <c r="I31" i="4"/>
  <c r="I30"/>
  <c r="I29"/>
  <c r="A15"/>
  <c r="I17"/>
  <c r="I16"/>
  <c r="I15"/>
  <c r="A29" i="3"/>
  <c r="A29" i="4"/>
  <c r="A30" i="3"/>
  <c r="A84" i="6"/>
  <c r="A31" i="3"/>
  <c r="A31" i="4"/>
  <c r="J30" i="3"/>
  <c r="J29"/>
  <c r="A30" i="4"/>
  <c r="A83" i="6"/>
  <c r="A85"/>
  <c r="A16" i="3"/>
  <c r="A16" i="4"/>
  <c r="A17" i="3"/>
  <c r="A17" i="4"/>
  <c r="J16" i="3"/>
  <c r="J15"/>
  <c r="C16" i="2"/>
  <c r="C19"/>
  <c r="C18"/>
  <c r="A72" i="6"/>
  <c r="L15"/>
  <c r="L14"/>
  <c r="L13"/>
  <c r="L12"/>
  <c r="L11"/>
  <c r="L10"/>
  <c r="L9"/>
  <c r="K15"/>
  <c r="K14"/>
  <c r="K13"/>
  <c r="K12"/>
  <c r="K11"/>
  <c r="K10"/>
  <c r="K9"/>
  <c r="J15"/>
  <c r="J14"/>
  <c r="J13"/>
  <c r="J12"/>
  <c r="J11"/>
  <c r="J10"/>
  <c r="J9"/>
  <c r="A9"/>
  <c r="A10"/>
  <c r="A13"/>
  <c r="A14"/>
  <c r="A15"/>
  <c r="I72" i="4"/>
  <c r="I71"/>
  <c r="I70"/>
  <c r="I69"/>
  <c r="A70"/>
  <c r="A69"/>
  <c r="A71" i="3"/>
  <c r="A65"/>
  <c r="A72"/>
  <c r="A66"/>
  <c r="L71"/>
  <c r="L70"/>
  <c r="L69"/>
  <c r="K71"/>
  <c r="K70"/>
  <c r="K69"/>
  <c r="J71"/>
  <c r="J70"/>
  <c r="J69"/>
  <c r="A90" i="6"/>
  <c r="A89"/>
  <c r="A23"/>
  <c r="A8"/>
  <c r="A16"/>
  <c r="I59" i="4"/>
  <c r="I58"/>
  <c r="I57"/>
  <c r="I56"/>
  <c r="A65" i="6"/>
  <c r="A45"/>
  <c r="A34"/>
  <c r="A31"/>
  <c r="A29"/>
  <c r="A25"/>
  <c r="A24"/>
  <c r="A73" i="4"/>
  <c r="A57"/>
  <c r="A56"/>
  <c r="A55"/>
  <c r="A48"/>
  <c r="A45"/>
  <c r="A20"/>
  <c r="A10"/>
  <c r="A19"/>
  <c r="A19" i="3"/>
  <c r="A93"/>
  <c r="A93" i="4"/>
  <c r="I83"/>
  <c r="K51" i="3"/>
  <c r="K49"/>
  <c r="J102" i="6"/>
  <c r="J101"/>
  <c r="J100"/>
  <c r="J99"/>
  <c r="J98"/>
  <c r="J97"/>
  <c r="A101"/>
  <c r="A100"/>
  <c r="A99"/>
  <c r="A98"/>
  <c r="A97"/>
  <c r="J96"/>
  <c r="J95"/>
  <c r="J94"/>
  <c r="J93"/>
  <c r="J92"/>
  <c r="J91"/>
  <c r="A96"/>
  <c r="A102"/>
  <c r="A108"/>
  <c r="A114"/>
  <c r="A95"/>
  <c r="A94"/>
  <c r="A93"/>
  <c r="A92"/>
  <c r="A91"/>
  <c r="K97" i="4"/>
  <c r="L58" i="6"/>
  <c r="L57"/>
  <c r="L56"/>
  <c r="L55"/>
  <c r="L54"/>
  <c r="L53"/>
  <c r="J97" i="4"/>
  <c r="K58" i="6"/>
  <c r="K57"/>
  <c r="K56"/>
  <c r="K55"/>
  <c r="K54"/>
  <c r="K53"/>
  <c r="K96" i="4"/>
  <c r="J96"/>
  <c r="A97"/>
  <c r="A55" i="6"/>
  <c r="A96" i="4"/>
  <c r="A54" i="6"/>
  <c r="A95" i="4"/>
  <c r="A53" i="6"/>
  <c r="A94" i="4"/>
  <c r="A92"/>
  <c r="A57" i="6"/>
  <c r="A91" i="4"/>
  <c r="A56" i="6"/>
  <c r="L25" i="3"/>
  <c r="K58"/>
  <c r="K57"/>
  <c r="K55"/>
  <c r="K54"/>
  <c r="K53"/>
  <c r="L58"/>
  <c r="L57"/>
  <c r="L55"/>
  <c r="L54"/>
  <c r="L53"/>
  <c r="J58"/>
  <c r="J57"/>
  <c r="J55"/>
  <c r="J54"/>
  <c r="J53"/>
  <c r="E27" i="2"/>
  <c r="E26"/>
  <c r="D27"/>
  <c r="D26"/>
  <c r="C27"/>
  <c r="C26"/>
  <c r="E24"/>
  <c r="D24"/>
  <c r="C24"/>
  <c r="E22"/>
  <c r="D22"/>
  <c r="C22"/>
  <c r="E14"/>
  <c r="E13"/>
  <c r="D14"/>
  <c r="D13"/>
  <c r="C14"/>
  <c r="C13"/>
  <c r="A110" i="6"/>
  <c r="A65" i="4"/>
  <c r="A111" i="6"/>
  <c r="A66" i="4"/>
  <c r="A71"/>
  <c r="A11" i="6"/>
  <c r="A12"/>
  <c r="A72" i="4"/>
  <c r="L56" i="3"/>
  <c r="K48"/>
  <c r="E21" i="2"/>
  <c r="E12"/>
  <c r="D21"/>
  <c r="D12"/>
  <c r="C21"/>
  <c r="C12"/>
  <c r="I55" i="4"/>
  <c r="I54"/>
  <c r="I53"/>
  <c r="K56" i="3"/>
  <c r="J56"/>
  <c r="E11" i="2"/>
  <c r="D11"/>
  <c r="C11"/>
  <c r="J95" i="4"/>
  <c r="K95"/>
  <c r="L39" i="6"/>
  <c r="L38"/>
  <c r="L37"/>
  <c r="L36"/>
  <c r="L35"/>
  <c r="K39"/>
  <c r="K38"/>
  <c r="K37"/>
  <c r="K36"/>
  <c r="K35"/>
  <c r="J39"/>
  <c r="J38"/>
  <c r="J37"/>
  <c r="J36"/>
  <c r="J35"/>
  <c r="I50" i="4"/>
  <c r="I49"/>
  <c r="L49" i="3"/>
  <c r="J49"/>
  <c r="L89" i="6"/>
  <c r="K89"/>
  <c r="L82"/>
  <c r="L81"/>
  <c r="L80"/>
  <c r="L79"/>
  <c r="L78"/>
  <c r="K82"/>
  <c r="K81"/>
  <c r="K80"/>
  <c r="K79"/>
  <c r="K78"/>
  <c r="L77"/>
  <c r="L76"/>
  <c r="L75"/>
  <c r="L74"/>
  <c r="L73"/>
  <c r="K77"/>
  <c r="K76"/>
  <c r="K75"/>
  <c r="K74"/>
  <c r="K73"/>
  <c r="K72"/>
  <c r="L71"/>
  <c r="L70"/>
  <c r="L69"/>
  <c r="L68"/>
  <c r="L67"/>
  <c r="L66"/>
  <c r="K71"/>
  <c r="K70"/>
  <c r="K69"/>
  <c r="K68"/>
  <c r="K67"/>
  <c r="K66"/>
  <c r="K65"/>
  <c r="L52"/>
  <c r="L51"/>
  <c r="L50"/>
  <c r="L49"/>
  <c r="L48"/>
  <c r="L47"/>
  <c r="L46"/>
  <c r="K52"/>
  <c r="K51"/>
  <c r="K50"/>
  <c r="K49"/>
  <c r="K48"/>
  <c r="K47"/>
  <c r="K46"/>
  <c r="K44"/>
  <c r="K43"/>
  <c r="K42"/>
  <c r="K41"/>
  <c r="K40"/>
  <c r="L44"/>
  <c r="L43"/>
  <c r="L42"/>
  <c r="L41"/>
  <c r="L40"/>
  <c r="K22"/>
  <c r="K21"/>
  <c r="K20"/>
  <c r="K19"/>
  <c r="K18"/>
  <c r="K17"/>
  <c r="L22"/>
  <c r="L21"/>
  <c r="L20"/>
  <c r="L19"/>
  <c r="L18"/>
  <c r="L17"/>
  <c r="L30"/>
  <c r="L29"/>
  <c r="L28"/>
  <c r="L27"/>
  <c r="L26"/>
  <c r="L25"/>
  <c r="L24"/>
  <c r="K30"/>
  <c r="K29"/>
  <c r="K28"/>
  <c r="K27"/>
  <c r="K26"/>
  <c r="K25"/>
  <c r="K24"/>
  <c r="J120"/>
  <c r="J119"/>
  <c r="J118"/>
  <c r="J117"/>
  <c r="J116"/>
  <c r="J115"/>
  <c r="J90"/>
  <c r="J82"/>
  <c r="J81"/>
  <c r="J80"/>
  <c r="J79"/>
  <c r="J78"/>
  <c r="J77"/>
  <c r="J76"/>
  <c r="J75"/>
  <c r="J74"/>
  <c r="J73"/>
  <c r="J71"/>
  <c r="J70"/>
  <c r="J69"/>
  <c r="J68"/>
  <c r="J67"/>
  <c r="J66"/>
  <c r="J52"/>
  <c r="J51"/>
  <c r="J50"/>
  <c r="J49"/>
  <c r="J48"/>
  <c r="J47"/>
  <c r="J46"/>
  <c r="J44"/>
  <c r="J43"/>
  <c r="J42"/>
  <c r="J41"/>
  <c r="J40"/>
  <c r="J22"/>
  <c r="J21"/>
  <c r="J20"/>
  <c r="J19"/>
  <c r="J18"/>
  <c r="J17"/>
  <c r="J30"/>
  <c r="J29"/>
  <c r="J28"/>
  <c r="J27"/>
  <c r="J26"/>
  <c r="J25"/>
  <c r="J24"/>
  <c r="I82" i="4"/>
  <c r="I81"/>
  <c r="I76"/>
  <c r="I75"/>
  <c r="I74"/>
  <c r="I52"/>
  <c r="I51"/>
  <c r="I42"/>
  <c r="I40"/>
  <c r="I39"/>
  <c r="I38"/>
  <c r="I37"/>
  <c r="I36"/>
  <c r="I35"/>
  <c r="I34"/>
  <c r="I33"/>
  <c r="I28"/>
  <c r="I27"/>
  <c r="I26"/>
  <c r="I25"/>
  <c r="I23"/>
  <c r="I22"/>
  <c r="I21"/>
  <c r="I14"/>
  <c r="I13"/>
  <c r="I12"/>
  <c r="L82" i="3"/>
  <c r="L81"/>
  <c r="K82"/>
  <c r="K81"/>
  <c r="J82"/>
  <c r="J89" i="6"/>
  <c r="I11" i="4"/>
  <c r="I10"/>
  <c r="I9"/>
  <c r="L65" i="6"/>
  <c r="L45"/>
  <c r="J72"/>
  <c r="L72"/>
  <c r="K77" i="4"/>
  <c r="L80" i="3"/>
  <c r="L79"/>
  <c r="L78"/>
  <c r="L77"/>
  <c r="K45" i="6"/>
  <c r="K80" i="3"/>
  <c r="K79"/>
  <c r="K78"/>
  <c r="K77"/>
  <c r="I80" i="4"/>
  <c r="I79"/>
  <c r="I78"/>
  <c r="I77"/>
  <c r="L16" i="6"/>
  <c r="L8"/>
  <c r="J16"/>
  <c r="J8"/>
  <c r="K16"/>
  <c r="K8"/>
  <c r="I73" i="4"/>
  <c r="I68"/>
  <c r="K94"/>
  <c r="J94"/>
  <c r="I24"/>
  <c r="I20"/>
  <c r="K34" i="6"/>
  <c r="K33"/>
  <c r="K32"/>
  <c r="K31"/>
  <c r="I48" i="4"/>
  <c r="I47"/>
  <c r="I46"/>
  <c r="I45"/>
  <c r="I44"/>
  <c r="I43"/>
  <c r="J34" i="6"/>
  <c r="J33"/>
  <c r="J32"/>
  <c r="J31"/>
  <c r="L34"/>
  <c r="L33"/>
  <c r="L32"/>
  <c r="L31"/>
  <c r="I41" i="4"/>
  <c r="K41"/>
  <c r="J41"/>
  <c r="I32"/>
  <c r="J65" i="6"/>
  <c r="J45"/>
  <c r="J93" i="4"/>
  <c r="K93"/>
  <c r="K23" i="6"/>
  <c r="K7"/>
  <c r="J23"/>
  <c r="L23"/>
  <c r="L7"/>
  <c r="K60" i="4"/>
  <c r="I67"/>
  <c r="I60"/>
  <c r="I19"/>
  <c r="I18"/>
  <c r="J7" i="6"/>
  <c r="I8" i="4"/>
  <c r="I7"/>
  <c r="K92"/>
  <c r="J92"/>
  <c r="L75" i="3"/>
  <c r="L74"/>
  <c r="K75"/>
  <c r="K74"/>
  <c r="J75"/>
  <c r="J74"/>
  <c r="J73"/>
  <c r="J68"/>
  <c r="L73"/>
  <c r="L68"/>
  <c r="K73"/>
  <c r="K68"/>
  <c r="L67"/>
  <c r="L60"/>
  <c r="J67"/>
  <c r="J60"/>
  <c r="K67"/>
  <c r="K60"/>
  <c r="D11" i="14"/>
  <c r="D10"/>
  <c r="E11"/>
  <c r="E10"/>
  <c r="D15"/>
  <c r="D14"/>
  <c r="D13"/>
  <c r="E15"/>
  <c r="E14"/>
  <c r="E13"/>
  <c r="D19"/>
  <c r="D18"/>
  <c r="D17"/>
  <c r="E19"/>
  <c r="E18"/>
  <c r="E17"/>
  <c r="L13" i="3"/>
  <c r="J13"/>
  <c r="J51"/>
  <c r="J81"/>
  <c r="J41"/>
  <c r="J40"/>
  <c r="J39"/>
  <c r="J38"/>
  <c r="J37"/>
  <c r="J35"/>
  <c r="J34"/>
  <c r="J33"/>
  <c r="J27"/>
  <c r="J25"/>
  <c r="J22"/>
  <c r="J21"/>
  <c r="L51"/>
  <c r="L41"/>
  <c r="L40"/>
  <c r="L39"/>
  <c r="L38"/>
  <c r="L37"/>
  <c r="L35"/>
  <c r="L34"/>
  <c r="L33"/>
  <c r="L27"/>
  <c r="L24"/>
  <c r="L22"/>
  <c r="L21"/>
  <c r="K41"/>
  <c r="K40"/>
  <c r="K39"/>
  <c r="K38"/>
  <c r="K37"/>
  <c r="K35"/>
  <c r="K34"/>
  <c r="K33"/>
  <c r="K27"/>
  <c r="K25"/>
  <c r="K22"/>
  <c r="K21"/>
  <c r="K13"/>
  <c r="K12"/>
  <c r="K11"/>
  <c r="K10"/>
  <c r="K9"/>
  <c r="J80"/>
  <c r="J79"/>
  <c r="J78"/>
  <c r="J77"/>
  <c r="J24"/>
  <c r="J20"/>
  <c r="K24"/>
  <c r="K20"/>
  <c r="L20"/>
  <c r="J48"/>
  <c r="J47"/>
  <c r="J46"/>
  <c r="J45"/>
  <c r="J44"/>
  <c r="J43"/>
  <c r="K47"/>
  <c r="K46"/>
  <c r="K45"/>
  <c r="K44"/>
  <c r="K43"/>
  <c r="L48"/>
  <c r="L47"/>
  <c r="L46"/>
  <c r="L45"/>
  <c r="L44"/>
  <c r="L43"/>
  <c r="J12"/>
  <c r="L12"/>
  <c r="L11"/>
  <c r="L10"/>
  <c r="L9"/>
  <c r="K32"/>
  <c r="J32"/>
  <c r="L32"/>
  <c r="J11"/>
  <c r="J10"/>
  <c r="J9"/>
  <c r="K19"/>
  <c r="K18"/>
  <c r="K8"/>
  <c r="K7"/>
  <c r="L19"/>
  <c r="L18"/>
  <c r="L8"/>
  <c r="L7"/>
  <c r="J19"/>
  <c r="J18"/>
  <c r="J8"/>
  <c r="J7"/>
  <c r="D23" i="14"/>
  <c r="D22"/>
  <c r="D26"/>
  <c r="D25"/>
  <c r="E26"/>
  <c r="E25"/>
  <c r="D9"/>
  <c r="E23"/>
  <c r="E22"/>
  <c r="E9"/>
</calcChain>
</file>

<file path=xl/sharedStrings.xml><?xml version="1.0" encoding="utf-8"?>
<sst xmlns="http://schemas.openxmlformats.org/spreadsheetml/2006/main" count="1863" uniqueCount="216">
  <si>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</si>
  <si>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</si>
  <si>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</si>
  <si>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</si>
  <si>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</si>
  <si>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</si>
  <si>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</si>
  <si>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</si>
  <si>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</si>
  <si>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</si>
  <si>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</si>
  <si>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</si>
  <si>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</si>
  <si>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</si>
  <si>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</si>
  <si>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</si>
  <si>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</si>
  <si>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</si>
  <si>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</si>
  <si>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</si>
  <si>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</si>
  <si>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</si>
  <si>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</si>
  <si>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</si>
  <si>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</si>
  <si>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</si>
  <si>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</si>
  <si>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</si>
  <si>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</si>
  <si>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</si>
  <si>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</si>
  <si>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</si>
  <si>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</si>
  <si>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</si>
  <si>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</si>
  <si>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</si>
  <si>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</si>
  <si>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</si>
  <si>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</si>
  <si>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</si>
  <si>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</si>
  <si>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</si>
  <si>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</si>
  <si>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</si>
  <si>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</si>
  <si>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</si>
  <si>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</si>
  <si>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</si>
  <si>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</si>
  <si>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</si>
  <si>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</si>
  <si>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</si>
  <si>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</si>
  <si>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</si>
  <si>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</si>
  <si>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</si>
  <si>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</si>
  <si>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</si>
  <si>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</si>
  <si>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</si>
  <si>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</si>
  <si>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</si>
  <si>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</si>
  <si>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</si>
  <si>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</si>
  <si>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</si>
  <si>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</si>
  <si>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</si>
  <si>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</si>
  <si>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</si>
  <si>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</si>
  <si>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</si>
  <si>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</si>
  <si>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</si>
  <si>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</si>
  <si>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</si>
  <si>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</si>
  <si>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</si>
  <si>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</si>
  <si>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</si>
  <si>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</si>
  <si>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</si>
  <si>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</si>
  <si>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</si>
  <si>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</si>
  <si>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</si>
  <si>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</si>
  <si>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</si>
  <si>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</si>
  <si>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</si>
  <si>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</si>
  <si>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</si>
  <si>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</si>
  <si>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</si>
  <si>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</si>
  <si>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</si>
  <si>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</si>
  <si>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</si>
  <si>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</si>
  <si>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</si>
  <si>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</si>
  <si>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</si>
  <si>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</si>
  <si>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</si>
  <si>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</si>
  <si>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</si>
  <si>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</si>
  <si>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</si>
  <si>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</si>
  <si>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</si>
  <si>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</si>
  <si>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</si>
  <si>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</si>
  <si>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</si>
  <si>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</si>
  <si>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</si>
  <si>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</si>
  <si>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</si>
  <si>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</si>
  <si>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</si>
  <si>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</si>
  <si>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</si>
  <si>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</si>
  <si>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</si>
  <si>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</si>
  <si>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</si>
  <si>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</si>
  <si>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</si>
  <si>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</si>
  <si>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</si>
  <si>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</si>
  <si>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</si>
  <si>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</si>
  <si>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</si>
  <si>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</si>
  <si>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</si>
  <si>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</si>
  <si>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917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</si>
  <si>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</si>
  <si>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</si>
  <si>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</si>
  <si>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</si>
  <si>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</si>
  <si>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</si>
  <si>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</si>
  <si>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</si>
  <si>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</si>
  <si>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</si>
  <si>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</si>
  <si>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Липкинского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</si>
  <si>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Липкинского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</si>
  <si>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</si>
  <si>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</si>
  <si>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</si>
  <si>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 первичного воинского учета органам местного самоуправления поселений,муниципальных и городских органов</t>
  </si>
  <si>
    <t>Субвенции бюджетам сельских поселений на осуществление первичного воинского учета органам местного самоуправления поселений,муниципальных и городских органов</t>
  </si>
  <si>
    <t xml:space="preserve">ОБЪЕМ 
БЕЗВОЗМЕЗДНЫХ ПОСТУПЛЕНИЙ В БЮДЖЕТ ЛИПКИНСКОГО СЕЛЬСКОГО ПОСЕЛЕНИЯ 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</si>
  <si>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</si>
  <si>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ЛИПКИНСКОГО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</si>
  <si>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ЛИПКИНСКОГО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</si>
  <si>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ЛИПКИНСКОГО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</si>
  <si>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ЛИПКИНСКОГО СЕЛЬСКОГО ПОСЕЛЕНИЯ  РОМОДАНОВСКОГО МУНИЦИПАЛЬНОГО РАЙОНА РЕСПУБЛИКИ МОРДОВИЯ НА 2023 ГОД И НА ПЛАНОВЫЙ ПЕРИОД 2024 и 2025 ГОДОВ</t>
  </si>
  <si>
    <t>Расходы в рамках обеспечения деятельности Администрации Липкинского сельского поселения</t>
  </si>
  <si>
    <t>Государственная программа поывшения эффективности управления государственными финансами в Республике Мордовия</t>
  </si>
  <si>
    <t>Основное мероприятие: "Обеспечение и осуществления органами местного самоуправления отдельных государственных полномочий"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</si>
  <si>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</si>
  <si>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</si>
  <si>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</si>
  <si>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</si>
  <si>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</si>
  <si>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</si>
  <si>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Липкинского сельского поселения Ромодановского муниципального района Республики Мордовия</t>
  </si>
  <si>
    <t>Обеспечение деятельности   Администрации Липкинского сельского поселения Ромодановского муниципального района Республики Мордовия</t>
  </si>
  <si>
    <t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t>
  </si>
  <si>
    <t>Муниципальная 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t>
  </si>
  <si>
    <t>13</t>
  </si>
  <si>
    <t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t>
  </si>
  <si>
    <t>08</t>
  </si>
  <si>
    <t>Основное мероприятие "Освещение территории сельского поселенияи"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</si>
  <si>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</si>
  <si>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</si>
  <si>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07</t>
  </si>
  <si>
    <t>43040</t>
  </si>
  <si>
    <t>Прочие мероприятия по благоустройству</t>
  </si>
  <si>
    <t>Основное мероприятие "Благоустройство территории "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</si>
  <si>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</si>
  <si>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>Прочие субсидии</t>
  </si>
  <si>
    <t>Дотации бюджетам сельских поселений на поддержку мер по обеспечению сбалансированности бюджетов</t>
  </si>
  <si>
    <t>Дотация бюджетам на поддержку мер по обеспечению сбалансированности бюджетов</t>
  </si>
  <si>
    <t>2 02 29999 10 0000 150</t>
  </si>
  <si>
    <t>2 02 15002 00 0000 150</t>
  </si>
  <si>
    <t>2 02 15002 10 0000 150</t>
  </si>
  <si>
    <t>2 02 29999 00 0000 150</t>
  </si>
  <si>
    <t>2 02 20000 00 0000 150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</si>
  <si>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</si>
  <si>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</si>
  <si>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</si>
  <si>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</si>
  <si>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Резервный фонд администрации Липкинского сельского поселения Ромодановского муниципального района Республики Мордовия</t>
  </si>
  <si>
    <t>Условно утвержденные расходы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</si>
  <si>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</si>
  <si>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</si>
  <si>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</si>
  <si>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</si>
  <si>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</si>
  <si>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</si>
  <si>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</si>
  <si>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</si>
  <si>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44101</t>
  </si>
  <si>
    <t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t>
  </si>
  <si>
    <t>Коммунальное хозяйство</t>
  </si>
  <si>
    <t>Приложение 1
к  проекту решения  Совета депутатов Липкинского сельского поселения «О внесении изменений в решение Совета депутатов Липкинского сельского поселения от 29 декабря 2022 г.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</si>
  <si>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2
к  проекту решения  Совета депутатов Липкинского сельского поселения «О внесении изменений в решение Совета депутатов Липкинского сельского поселения от 29 декабря 2022 г.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</si>
  <si>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3
к  проекту решения  Совета депутатов Липкинского сельского поселения «О внесении изменений в решение Совета депутатов Липкинского сельского поселения от 29 декабря 2022 г.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</si>
  <si>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4
к  проекту решения  Совета депутатов Липкинского сельского поселения «О внесении изменений в решение Совета депутатов Липкинского сельского поселения от 29 декабря 2022 г.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</si>
  <si>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5
к  проекту решения  Совета депутатов Липкинского сельского поселения «О внесении изменений в решение Совета депутатов Липкинского сельского поселения от 29 декабря 2022 г.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</si>
</sst>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8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5">
    <border>
      <left/>
      <right/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6">
    <xf numFmtId="44" fontId="0" fillId="0" borderId="0">
      <alignment vertical="top" wrapText="1"/>
    </xf>
    <xf numFmtId="0" fontId="47" fillId="6" borderId="0" applyNumberFormat="0" applyBorder="0" applyAlignment="0" applyProtection="0"/>
    <xf numFmtId="0" fontId="47" fillId="7" borderId="0" applyNumberFormat="0" applyBorder="0" applyAlignment="0" applyProtection="0"/>
    <xf numFmtId="0" fontId="47" fillId="8" borderId="0" applyNumberFormat="0" applyBorder="0" applyAlignment="0" applyProtection="0"/>
    <xf numFmtId="0" fontId="47" fillId="9" borderId="0" applyNumberFormat="0" applyBorder="0" applyAlignment="0" applyProtection="0"/>
    <xf numFmtId="0" fontId="47" fillId="10" borderId="0" applyNumberFormat="0" applyBorder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48" fillId="18" borderId="0" applyNumberFormat="0" applyBorder="0" applyAlignment="0" applyProtection="0"/>
    <xf numFmtId="0" fontId="48" fillId="19" borderId="0" applyNumberFormat="0" applyBorder="0" applyAlignment="0" applyProtection="0"/>
    <xf numFmtId="0" fontId="48" fillId="20" borderId="0" applyNumberFormat="0" applyBorder="0" applyAlignment="0" applyProtection="0"/>
    <xf numFmtId="0" fontId="48" fillId="21" borderId="0" applyNumberFormat="0" applyBorder="0" applyAlignment="0" applyProtection="0"/>
    <xf numFmtId="0" fontId="48" fillId="22" borderId="0" applyNumberFormat="0" applyBorder="0" applyAlignment="0" applyProtection="0"/>
    <xf numFmtId="0" fontId="48" fillId="23" borderId="0" applyNumberFormat="0" applyBorder="0" applyAlignment="0" applyProtection="0"/>
    <xf numFmtId="0" fontId="48" fillId="24" borderId="0" applyNumberFormat="0" applyBorder="0" applyAlignment="0" applyProtection="0"/>
    <xf numFmtId="0" fontId="48" fillId="25" borderId="0" applyNumberFormat="0" applyBorder="0" applyAlignment="0" applyProtection="0"/>
    <xf numFmtId="0" fontId="48" fillId="26" borderId="0" applyNumberFormat="0" applyBorder="0" applyAlignment="0" applyProtection="0"/>
    <xf numFmtId="0" fontId="48" fillId="27" borderId="0" applyNumberFormat="0" applyBorder="0" applyAlignment="0" applyProtection="0"/>
    <xf numFmtId="0" fontId="48" fillId="28" borderId="0" applyNumberFormat="0" applyBorder="0" applyAlignment="0" applyProtection="0"/>
    <xf numFmtId="0" fontId="48" fillId="29" borderId="0" applyNumberFormat="0" applyBorder="0" applyAlignment="0" applyProtection="0"/>
    <xf numFmtId="0" fontId="49" fillId="30" borderId="0" applyNumberFormat="0" applyBorder="0" applyAlignment="0" applyProtection="0"/>
    <xf numFmtId="0" fontId="50" fillId="0" borderId="0">
      <alignment horizontal="left"/>
    </xf>
    <xf numFmtId="0" fontId="51" fillId="31" borderId="17" applyNumberFormat="0" applyAlignment="0" applyProtection="0"/>
    <xf numFmtId="0" fontId="52" fillId="32" borderId="18" applyNumberFormat="0" applyAlignment="0" applyProtection="0"/>
    <xf numFmtId="0" fontId="50" fillId="0" borderId="0">
      <alignment horizontal="left"/>
    </xf>
    <xf numFmtId="0" fontId="53" fillId="0" borderId="0" applyNumberFormat="0" applyFill="0" applyBorder="0" applyAlignment="0" applyProtection="0"/>
    <xf numFmtId="0" fontId="54" fillId="33" borderId="0" applyNumberFormat="0" applyBorder="0" applyAlignment="0" applyProtection="0"/>
    <xf numFmtId="0" fontId="55" fillId="0" borderId="19" applyNumberFormat="0" applyFill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7" fillId="0" borderId="0" applyNumberFormat="0" applyFill="0" applyBorder="0" applyAlignment="0" applyProtection="0"/>
    <xf numFmtId="0" fontId="58" fillId="34" borderId="17" applyNumberFormat="0" applyAlignment="0" applyProtection="0"/>
    <xf numFmtId="0" fontId="59" fillId="0" borderId="22" applyNumberFormat="0" applyFill="0" applyAlignment="0" applyProtection="0"/>
    <xf numFmtId="0" fontId="60" fillId="35" borderId="0" applyNumberFormat="0" applyBorder="0" applyAlignment="0" applyProtection="0"/>
    <xf numFmtId="0" fontId="30" fillId="0" borderId="0"/>
    <xf numFmtId="0" fontId="9" fillId="36" borderId="23" applyNumberFormat="0" applyFont="0" applyAlignment="0" applyProtection="0"/>
    <xf numFmtId="0" fontId="61" fillId="31" borderId="24" applyNumberFormat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3" fillId="0" borderId="25" applyNumberFormat="0" applyFill="0" applyAlignment="0" applyProtection="0"/>
    <xf numFmtId="0" fontId="50" fillId="0" borderId="0">
      <alignment horizontal="left"/>
    </xf>
    <xf numFmtId="0" fontId="64" fillId="0" borderId="0" applyNumberFormat="0" applyFill="0" applyBorder="0" applyAlignment="0" applyProtection="0"/>
    <xf numFmtId="4" fontId="31" fillId="0" borderId="26">
      <alignment horizontal="right"/>
    </xf>
    <xf numFmtId="4" fontId="31" fillId="0" borderId="27">
      <alignment horizontal="right"/>
    </xf>
    <xf numFmtId="49" fontId="31" fillId="0" borderId="0">
      <alignment horizontal="right"/>
    </xf>
    <xf numFmtId="0" fontId="31" fillId="0" borderId="28">
      <alignment horizontal="left" wrapText="1"/>
    </xf>
    <xf numFmtId="0" fontId="31" fillId="0" borderId="29">
      <alignment horizontal="left" wrapText="1" indent="1"/>
    </xf>
    <xf numFmtId="0" fontId="32" fillId="0" borderId="30">
      <alignment horizontal="left" wrapText="1"/>
    </xf>
    <xf numFmtId="0" fontId="31" fillId="37" borderId="0"/>
    <xf numFmtId="0" fontId="31" fillId="0" borderId="31"/>
    <xf numFmtId="0" fontId="31" fillId="0" borderId="0">
      <alignment horizontal="center"/>
    </xf>
    <xf numFmtId="0" fontId="25" fillId="0" borderId="31"/>
    <xf numFmtId="4" fontId="31" fillId="0" borderId="32">
      <alignment horizontal="right"/>
    </xf>
    <xf numFmtId="49" fontId="31" fillId="0" borderId="30">
      <alignment horizontal="center"/>
    </xf>
    <xf numFmtId="4" fontId="31" fillId="0" borderId="33">
      <alignment horizontal="right"/>
    </xf>
    <xf numFmtId="0" fontId="32" fillId="0" borderId="0">
      <alignment horizontal="center"/>
    </xf>
    <xf numFmtId="0" fontId="32" fillId="0" borderId="31"/>
    <xf numFmtId="0" fontId="31" fillId="0" borderId="34">
      <alignment horizontal="left" wrapText="1"/>
    </xf>
    <xf numFmtId="0" fontId="31" fillId="0" borderId="35">
      <alignment horizontal="left" wrapText="1" indent="1"/>
    </xf>
    <xf numFmtId="0" fontId="31" fillId="0" borderId="34">
      <alignment horizontal="left" wrapText="1" indent="2"/>
    </xf>
    <xf numFmtId="0" fontId="31" fillId="0" borderId="28">
      <alignment horizontal="left" wrapText="1" indent="2"/>
    </xf>
    <xf numFmtId="0" fontId="31" fillId="0" borderId="0">
      <alignment horizontal="center" wrapText="1"/>
    </xf>
    <xf numFmtId="49" fontId="31" fillId="0" borderId="31">
      <alignment horizontal="left"/>
    </xf>
    <xf numFmtId="49" fontId="31" fillId="0" borderId="36">
      <alignment horizontal="center" wrapText="1"/>
    </xf>
    <xf numFmtId="49" fontId="31" fillId="0" borderId="36">
      <alignment horizontal="left" wrapText="1"/>
    </xf>
    <xf numFmtId="49" fontId="31" fillId="0" borderId="36">
      <alignment horizontal="center" shrinkToFit="1"/>
    </xf>
    <xf numFmtId="49" fontId="31" fillId="0" borderId="26">
      <alignment horizontal="center" shrinkToFit="1"/>
    </xf>
    <xf numFmtId="0" fontId="31" fillId="0" borderId="29">
      <alignment horizontal="left" wrapText="1"/>
    </xf>
    <xf numFmtId="0" fontId="31" fillId="0" borderId="28">
      <alignment horizontal="left" wrapText="1" indent="1"/>
    </xf>
    <xf numFmtId="0" fontId="31" fillId="0" borderId="29">
      <alignment horizontal="left" wrapText="1" indent="2"/>
    </xf>
    <xf numFmtId="0" fontId="25" fillId="0" borderId="37"/>
    <xf numFmtId="0" fontId="25" fillId="0" borderId="38"/>
    <xf numFmtId="49" fontId="31" fillId="0" borderId="32">
      <alignment horizontal="center"/>
    </xf>
    <xf numFmtId="0" fontId="32" fillId="0" borderId="39">
      <alignment horizontal="center" vertical="center" textRotation="90" wrapText="1"/>
    </xf>
    <xf numFmtId="0" fontId="32" fillId="0" borderId="38">
      <alignment horizontal="center" vertical="center" textRotation="90" wrapText="1"/>
    </xf>
    <xf numFmtId="0" fontId="31" fillId="0" borderId="0">
      <alignment vertical="center"/>
    </xf>
    <xf numFmtId="0" fontId="32" fillId="0" borderId="0">
      <alignment horizontal="center" vertical="center" textRotation="90" wrapText="1"/>
    </xf>
    <xf numFmtId="0" fontId="32" fillId="0" borderId="40">
      <alignment horizontal="center" vertical="center" textRotation="90" wrapText="1"/>
    </xf>
    <xf numFmtId="0" fontId="32" fillId="0" borderId="0">
      <alignment horizontal="center" vertical="center" textRotation="90"/>
    </xf>
    <xf numFmtId="0" fontId="32" fillId="0" borderId="40">
      <alignment horizontal="center" vertical="center" textRotation="90"/>
    </xf>
    <xf numFmtId="0" fontId="32" fillId="0" borderId="41">
      <alignment horizontal="center" vertical="center" textRotation="90"/>
    </xf>
    <xf numFmtId="0" fontId="16" fillId="0" borderId="31">
      <alignment wrapText="1"/>
    </xf>
    <xf numFmtId="0" fontId="16" fillId="0" borderId="41">
      <alignment wrapText="1"/>
    </xf>
    <xf numFmtId="0" fontId="16" fillId="0" borderId="38">
      <alignment wrapText="1"/>
    </xf>
    <xf numFmtId="0" fontId="31" fillId="0" borderId="41">
      <alignment horizontal="center" vertical="top" wrapText="1"/>
    </xf>
    <xf numFmtId="0" fontId="32" fillId="0" borderId="42"/>
    <xf numFmtId="49" fontId="33" fillId="0" borderId="43">
      <alignment horizontal="left" vertical="center" wrapText="1"/>
    </xf>
    <xf numFmtId="49" fontId="31" fillId="0" borderId="29">
      <alignment horizontal="left" vertical="center" wrapText="1" indent="2"/>
    </xf>
    <xf numFmtId="49" fontId="31" fillId="0" borderId="28">
      <alignment horizontal="left" vertical="center" wrapText="1" indent="3"/>
    </xf>
    <xf numFmtId="49" fontId="31" fillId="0" borderId="43">
      <alignment horizontal="left" vertical="center" wrapText="1" indent="3"/>
    </xf>
    <xf numFmtId="49" fontId="31" fillId="0" borderId="44">
      <alignment horizontal="left" vertical="center" wrapText="1" indent="3"/>
    </xf>
    <xf numFmtId="0" fontId="33" fillId="0" borderId="42">
      <alignment horizontal="left" vertical="center" wrapText="1"/>
    </xf>
    <xf numFmtId="49" fontId="31" fillId="0" borderId="38">
      <alignment horizontal="left" vertical="center" wrapText="1" indent="3"/>
    </xf>
    <xf numFmtId="49" fontId="31" fillId="0" borderId="0">
      <alignment horizontal="left" vertical="center" wrapText="1" indent="3"/>
    </xf>
    <xf numFmtId="49" fontId="31" fillId="0" borderId="31">
      <alignment horizontal="left" vertical="center" wrapText="1" indent="3"/>
    </xf>
    <xf numFmtId="49" fontId="33" fillId="0" borderId="42">
      <alignment horizontal="left" vertical="center" wrapText="1"/>
    </xf>
    <xf numFmtId="0" fontId="31" fillId="0" borderId="43">
      <alignment horizontal="left" vertical="center" wrapText="1"/>
    </xf>
    <xf numFmtId="0" fontId="31" fillId="0" borderId="44">
      <alignment horizontal="left" vertical="center" wrapText="1"/>
    </xf>
    <xf numFmtId="49" fontId="33" fillId="0" borderId="45">
      <alignment horizontal="left" vertical="center" wrapText="1"/>
    </xf>
    <xf numFmtId="49" fontId="31" fillId="0" borderId="46">
      <alignment horizontal="left" vertical="center" wrapText="1"/>
    </xf>
    <xf numFmtId="49" fontId="31" fillId="0" borderId="47">
      <alignment horizontal="left" vertical="center" wrapText="1"/>
    </xf>
    <xf numFmtId="49" fontId="32" fillId="0" borderId="48">
      <alignment horizontal="center"/>
    </xf>
    <xf numFmtId="49" fontId="32" fillId="0" borderId="49">
      <alignment horizontal="center" vertical="center" wrapText="1"/>
    </xf>
    <xf numFmtId="49" fontId="31" fillId="0" borderId="50">
      <alignment horizontal="center" vertical="center" wrapText="1"/>
    </xf>
    <xf numFmtId="49" fontId="31" fillId="0" borderId="36">
      <alignment horizontal="center" vertical="center" wrapText="1"/>
    </xf>
    <xf numFmtId="49" fontId="31" fillId="0" borderId="49">
      <alignment horizontal="center" vertical="center" wrapText="1"/>
    </xf>
    <xf numFmtId="49" fontId="31" fillId="0" borderId="38">
      <alignment horizontal="center" vertical="center" wrapText="1"/>
    </xf>
    <xf numFmtId="49" fontId="31" fillId="0" borderId="0">
      <alignment horizontal="center" vertical="center" wrapText="1"/>
    </xf>
    <xf numFmtId="49" fontId="31" fillId="0" borderId="31">
      <alignment horizontal="center" vertical="center" wrapText="1"/>
    </xf>
    <xf numFmtId="49" fontId="32" fillId="0" borderId="48">
      <alignment horizontal="center" vertical="center" wrapText="1"/>
    </xf>
    <xf numFmtId="49" fontId="31" fillId="0" borderId="51">
      <alignment horizontal="center" vertical="center" wrapText="1"/>
    </xf>
    <xf numFmtId="0" fontId="25" fillId="0" borderId="52"/>
    <xf numFmtId="0" fontId="31" fillId="0" borderId="48">
      <alignment horizontal="center" vertical="center"/>
    </xf>
    <xf numFmtId="0" fontId="31" fillId="0" borderId="50">
      <alignment horizontal="center" vertical="center"/>
    </xf>
    <xf numFmtId="0" fontId="31" fillId="0" borderId="36">
      <alignment horizontal="center" vertical="center"/>
    </xf>
    <xf numFmtId="0" fontId="31" fillId="0" borderId="49">
      <alignment horizontal="center" vertical="center"/>
    </xf>
    <xf numFmtId="49" fontId="31" fillId="0" borderId="27">
      <alignment horizontal="center" vertical="center"/>
    </xf>
    <xf numFmtId="49" fontId="31" fillId="0" borderId="53">
      <alignment horizontal="center" vertical="center"/>
    </xf>
    <xf numFmtId="49" fontId="31" fillId="0" borderId="26">
      <alignment horizontal="center" vertical="center"/>
    </xf>
    <xf numFmtId="49" fontId="31" fillId="0" borderId="41">
      <alignment horizontal="center" vertical="center"/>
    </xf>
    <xf numFmtId="49" fontId="31" fillId="0" borderId="31">
      <alignment horizontal="center"/>
    </xf>
    <xf numFmtId="0" fontId="31" fillId="0" borderId="38">
      <alignment horizontal="center"/>
    </xf>
    <xf numFmtId="0" fontId="31" fillId="0" borderId="0">
      <alignment horizontal="center"/>
    </xf>
    <xf numFmtId="49" fontId="31" fillId="0" borderId="31"/>
    <xf numFmtId="0" fontId="31" fillId="0" borderId="41">
      <alignment horizontal="center" vertical="top"/>
    </xf>
    <xf numFmtId="49" fontId="31" fillId="0" borderId="41">
      <alignment horizontal="center" vertical="top" wrapText="1"/>
    </xf>
    <xf numFmtId="0" fontId="31" fillId="0" borderId="53"/>
    <xf numFmtId="4" fontId="31" fillId="0" borderId="38">
      <alignment horizontal="right"/>
    </xf>
    <xf numFmtId="4" fontId="31" fillId="0" borderId="0">
      <alignment horizontal="right" shrinkToFit="1"/>
    </xf>
    <xf numFmtId="4" fontId="31" fillId="0" borderId="31">
      <alignment horizontal="right"/>
    </xf>
    <xf numFmtId="4" fontId="31" fillId="0" borderId="54">
      <alignment horizontal="right"/>
    </xf>
    <xf numFmtId="0" fontId="31" fillId="0" borderId="38"/>
    <xf numFmtId="0" fontId="31" fillId="0" borderId="41">
      <alignment horizontal="center" vertical="top" wrapText="1"/>
    </xf>
    <xf numFmtId="0" fontId="31" fillId="0" borderId="31">
      <alignment horizontal="center"/>
    </xf>
    <xf numFmtId="49" fontId="31" fillId="0" borderId="38">
      <alignment horizontal="center"/>
    </xf>
    <xf numFmtId="49" fontId="31" fillId="0" borderId="0">
      <alignment horizontal="left"/>
    </xf>
    <xf numFmtId="4" fontId="31" fillId="0" borderId="53">
      <alignment horizontal="right"/>
    </xf>
    <xf numFmtId="0" fontId="31" fillId="0" borderId="41">
      <alignment horizontal="center" vertical="top"/>
    </xf>
    <xf numFmtId="4" fontId="31" fillId="0" borderId="55">
      <alignment horizontal="right"/>
    </xf>
    <xf numFmtId="0" fontId="31" fillId="0" borderId="55"/>
    <xf numFmtId="4" fontId="31" fillId="0" borderId="56">
      <alignment horizontal="right"/>
    </xf>
    <xf numFmtId="0" fontId="25" fillId="38" borderId="0"/>
    <xf numFmtId="0" fontId="32" fillId="0" borderId="0"/>
    <xf numFmtId="0" fontId="34" fillId="0" borderId="0"/>
    <xf numFmtId="0" fontId="31" fillId="0" borderId="0">
      <alignment horizontal="left"/>
    </xf>
    <xf numFmtId="0" fontId="31" fillId="0" borderId="0"/>
    <xf numFmtId="0" fontId="35" fillId="0" borderId="0"/>
    <xf numFmtId="0" fontId="25" fillId="0" borderId="0"/>
    <xf numFmtId="0" fontId="25" fillId="38" borderId="31"/>
    <xf numFmtId="49" fontId="31" fillId="0" borderId="41">
      <alignment horizontal="center" vertical="center" wrapText="1"/>
    </xf>
    <xf numFmtId="49" fontId="31" fillId="0" borderId="41">
      <alignment horizontal="center" vertical="center" wrapText="1"/>
    </xf>
    <xf numFmtId="0" fontId="25" fillId="38" borderId="57"/>
    <xf numFmtId="0" fontId="65" fillId="0" borderId="30">
      <alignment horizontal="left" wrapText="1" indent="2"/>
    </xf>
    <xf numFmtId="0" fontId="31" fillId="0" borderId="58">
      <alignment horizontal="left" wrapText="1"/>
    </xf>
    <xf numFmtId="0" fontId="31" fillId="0" borderId="34">
      <alignment horizontal="left" wrapText="1" indent="1"/>
    </xf>
    <xf numFmtId="0" fontId="31" fillId="0" borderId="42">
      <alignment horizontal="left" wrapText="1" indent="2"/>
    </xf>
    <xf numFmtId="0" fontId="25" fillId="38" borderId="59"/>
    <xf numFmtId="0" fontId="36" fillId="0" borderId="0">
      <alignment horizontal="center" wrapText="1"/>
    </xf>
    <xf numFmtId="0" fontId="37" fillId="0" borderId="0">
      <alignment horizontal="center" vertical="top"/>
    </xf>
    <xf numFmtId="0" fontId="31" fillId="0" borderId="31">
      <alignment wrapText="1"/>
    </xf>
    <xf numFmtId="0" fontId="31" fillId="0" borderId="57">
      <alignment wrapText="1"/>
    </xf>
    <xf numFmtId="0" fontId="31" fillId="0" borderId="38">
      <alignment horizontal="left"/>
    </xf>
    <xf numFmtId="0" fontId="25" fillId="38" borderId="60"/>
    <xf numFmtId="49" fontId="31" fillId="0" borderId="48">
      <alignment horizontal="center" wrapText="1"/>
    </xf>
    <xf numFmtId="49" fontId="31" fillId="0" borderId="50">
      <alignment horizontal="center" wrapText="1"/>
    </xf>
    <xf numFmtId="49" fontId="65" fillId="0" borderId="53">
      <alignment horizontal="center"/>
    </xf>
    <xf numFmtId="49" fontId="31" fillId="0" borderId="49">
      <alignment horizontal="center"/>
    </xf>
    <xf numFmtId="0" fontId="25" fillId="38" borderId="38"/>
    <xf numFmtId="0" fontId="25" fillId="38" borderId="61"/>
    <xf numFmtId="0" fontId="31" fillId="0" borderId="52"/>
    <xf numFmtId="0" fontId="31" fillId="0" borderId="0">
      <alignment horizontal="left"/>
    </xf>
    <xf numFmtId="49" fontId="31" fillId="0" borderId="38"/>
    <xf numFmtId="49" fontId="31" fillId="0" borderId="0"/>
    <xf numFmtId="49" fontId="31" fillId="0" borderId="27">
      <alignment horizontal="center"/>
    </xf>
    <xf numFmtId="49" fontId="31" fillId="0" borderId="53">
      <alignment horizontal="center"/>
    </xf>
    <xf numFmtId="49" fontId="31" fillId="0" borderId="41">
      <alignment horizontal="center"/>
    </xf>
    <xf numFmtId="49" fontId="31" fillId="0" borderId="41">
      <alignment horizontal="center" vertical="center" wrapText="1"/>
    </xf>
    <xf numFmtId="49" fontId="31" fillId="0" borderId="54">
      <alignment horizontal="center" vertical="center" wrapText="1"/>
    </xf>
    <xf numFmtId="0" fontId="25" fillId="38" borderId="62"/>
    <xf numFmtId="4" fontId="31" fillId="0" borderId="41">
      <alignment horizontal="right"/>
    </xf>
    <xf numFmtId="0" fontId="31" fillId="37" borderId="52"/>
    <xf numFmtId="0" fontId="36" fillId="0" borderId="0">
      <alignment horizontal="center" wrapText="1"/>
    </xf>
    <xf numFmtId="0" fontId="38" fillId="0" borderId="40"/>
    <xf numFmtId="49" fontId="39" fillId="0" borderId="63">
      <alignment horizontal="right"/>
    </xf>
    <xf numFmtId="0" fontId="31" fillId="0" borderId="63">
      <alignment horizontal="right"/>
    </xf>
    <xf numFmtId="0" fontId="38" fillId="0" borderId="31"/>
    <xf numFmtId="0" fontId="31" fillId="0" borderId="54">
      <alignment horizontal="center"/>
    </xf>
    <xf numFmtId="49" fontId="25" fillId="0" borderId="64">
      <alignment horizontal="center"/>
    </xf>
    <xf numFmtId="14" fontId="31" fillId="0" borderId="65">
      <alignment horizontal="center"/>
    </xf>
    <xf numFmtId="0" fontId="31" fillId="0" borderId="66">
      <alignment horizontal="center"/>
    </xf>
    <xf numFmtId="49" fontId="31" fillId="0" borderId="67">
      <alignment horizontal="center"/>
    </xf>
    <xf numFmtId="49" fontId="31" fillId="0" borderId="65">
      <alignment horizontal="center"/>
    </xf>
    <xf numFmtId="0" fontId="31" fillId="0" borderId="65">
      <alignment horizontal="center"/>
    </xf>
    <xf numFmtId="49" fontId="31" fillId="0" borderId="68">
      <alignment horizontal="center"/>
    </xf>
    <xf numFmtId="0" fontId="35" fillId="0" borderId="52"/>
    <xf numFmtId="0" fontId="38" fillId="0" borderId="0"/>
    <xf numFmtId="0" fontId="25" fillId="0" borderId="69"/>
    <xf numFmtId="0" fontId="25" fillId="0" borderId="70"/>
    <xf numFmtId="0" fontId="31" fillId="0" borderId="30">
      <alignment horizontal="left" wrapText="1"/>
    </xf>
    <xf numFmtId="49" fontId="31" fillId="0" borderId="55">
      <alignment horizontal="center"/>
    </xf>
    <xf numFmtId="0" fontId="36" fillId="0" borderId="0">
      <alignment horizontal="left" wrapText="1"/>
    </xf>
    <xf numFmtId="49" fontId="25" fillId="0" borderId="0"/>
    <xf numFmtId="0" fontId="31" fillId="0" borderId="0">
      <alignment horizontal="right"/>
    </xf>
    <xf numFmtId="49" fontId="31" fillId="0" borderId="0">
      <alignment horizontal="right"/>
    </xf>
    <xf numFmtId="4" fontId="31" fillId="0" borderId="30">
      <alignment horizontal="right"/>
    </xf>
    <xf numFmtId="0" fontId="31" fillId="0" borderId="0">
      <alignment horizontal="left" wrapText="1"/>
    </xf>
    <xf numFmtId="0" fontId="31" fillId="0" borderId="31">
      <alignment horizontal="left"/>
    </xf>
    <xf numFmtId="0" fontId="31" fillId="0" borderId="35">
      <alignment horizontal="left" wrapText="1"/>
    </xf>
    <xf numFmtId="0" fontId="31" fillId="0" borderId="57"/>
    <xf numFmtId="0" fontId="32" fillId="0" borderId="71">
      <alignment horizontal="left" wrapText="1"/>
    </xf>
    <xf numFmtId="0" fontId="31" fillId="0" borderId="32">
      <alignment horizontal="left" wrapText="1" indent="2"/>
    </xf>
    <xf numFmtId="49" fontId="31" fillId="0" borderId="0">
      <alignment horizontal="center" wrapText="1"/>
    </xf>
    <xf numFmtId="49" fontId="31" fillId="0" borderId="49">
      <alignment horizontal="center" wrapText="1"/>
    </xf>
    <xf numFmtId="0" fontId="31" fillId="0" borderId="72"/>
    <xf numFmtId="0" fontId="31" fillId="0" borderId="73">
      <alignment horizontal="center" wrapText="1"/>
    </xf>
    <xf numFmtId="0" fontId="25" fillId="38" borderId="52"/>
    <xf numFmtId="49" fontId="31" fillId="0" borderId="36">
      <alignment horizontal="center"/>
    </xf>
    <xf numFmtId="49" fontId="31" fillId="0" borderId="0">
      <alignment horizontal="center"/>
    </xf>
    <xf numFmtId="49" fontId="31" fillId="0" borderId="26">
      <alignment horizontal="center" wrapText="1"/>
    </xf>
    <xf numFmtId="49" fontId="31" fillId="0" borderId="74">
      <alignment horizontal="center" wrapText="1"/>
    </xf>
    <xf numFmtId="49" fontId="31" fillId="0" borderId="26">
      <alignment horizontal="center"/>
    </xf>
    <xf numFmtId="49" fontId="31" fillId="0" borderId="31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1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7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50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47" fillId="0" borderId="0"/>
    <xf numFmtId="0" fontId="47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28" fillId="0" borderId="0"/>
    <xf numFmtId="0" fontId="25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47" fillId="0" borderId="0"/>
    <xf numFmtId="0" fontId="47" fillId="0" borderId="0"/>
    <xf numFmtId="0" fontId="47" fillId="0" borderId="0"/>
    <xf numFmtId="44" fontId="66" fillId="0" borderId="0">
      <alignment vertical="top" wrapText="1"/>
    </xf>
    <xf numFmtId="0" fontId="29" fillId="0" borderId="0"/>
    <xf numFmtId="0" fontId="17" fillId="0" borderId="0"/>
    <xf numFmtId="164" fontId="23" fillId="0" borderId="0" applyFont="0" applyFill="0" applyBorder="0" applyAlignment="0" applyProtection="0"/>
    <xf numFmtId="169" fontId="25" fillId="0" borderId="0" applyFont="0" applyFill="0" applyBorder="0" applyAlignment="0" applyProtection="0"/>
    <xf numFmtId="164" fontId="14" fillId="0" borderId="0" applyFont="0" applyFill="0" applyBorder="0" applyAlignment="0" applyProtection="0"/>
  </cellStyleXfs>
  <cellXfs count="161">
    <xf numFmtId="44" fontId="0" fillId="0" borderId="0" xfId="0" applyNumberFormat="1" applyFont="1" applyFill="1" applyAlignment="1">
      <alignment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3" xfId="0" applyNumberFormat="1" applyFont="1" applyFill="1" applyBorder="1" applyAlignment="1">
      <alignment horizontal="center" wrapText="1"/>
    </xf>
    <xf numFmtId="0" fontId="12" fillId="0" borderId="3" xfId="0" applyNumberFormat="1" applyFont="1" applyFill="1" applyBorder="1" applyAlignment="1">
      <alignment horizontal="left" wrapText="1"/>
    </xf>
    <xf numFmtId="0" fontId="13" fillId="0" borderId="3" xfId="0" applyNumberFormat="1" applyFont="1" applyFill="1" applyBorder="1" applyAlignment="1">
      <alignment horizontal="left" wrapText="1"/>
    </xf>
    <xf numFmtId="44" fontId="16" fillId="0" borderId="0" xfId="0" applyFont="1" applyFill="1" applyAlignment="1"/>
    <xf numFmtId="44" fontId="18" fillId="0" borderId="0" xfId="0" applyFont="1" applyFill="1" applyAlignment="1">
      <alignment horizontal="left"/>
    </xf>
    <xf numFmtId="165" fontId="18" fillId="0" borderId="0" xfId="0" applyNumberFormat="1" applyFont="1" applyFill="1" applyAlignment="1"/>
    <xf numFmtId="166" fontId="18" fillId="0" borderId="0" xfId="0" applyNumberFormat="1" applyFont="1" applyFill="1" applyAlignment="1"/>
    <xf numFmtId="44" fontId="18" fillId="0" borderId="0" xfId="0" applyFont="1" applyFill="1" applyAlignment="1"/>
    <xf numFmtId="44" fontId="19" fillId="0" borderId="0" xfId="0" applyFont="1" applyFill="1" applyAlignment="1">
      <alignment horizontal="left" wrapText="1"/>
    </xf>
    <xf numFmtId="44" fontId="19" fillId="0" borderId="0" xfId="0" applyFont="1" applyFill="1" applyAlignment="1">
      <alignment horizontal="center"/>
    </xf>
    <xf numFmtId="165" fontId="18" fillId="0" borderId="0" xfId="0" applyNumberFormat="1" applyFont="1" applyFill="1" applyAlignment="1">
      <alignment horizontal="right"/>
    </xf>
    <xf numFmtId="165" fontId="18" fillId="0" borderId="0" xfId="0" applyNumberFormat="1" applyFont="1" applyFill="1" applyBorder="1" applyAlignment="1"/>
    <xf numFmtId="166" fontId="18" fillId="0" borderId="0" xfId="0" applyNumberFormat="1" applyFont="1" applyFill="1" applyBorder="1" applyAlignment="1"/>
    <xf numFmtId="44" fontId="18" fillId="0" borderId="0" xfId="0" applyFont="1" applyFill="1" applyBorder="1" applyAlignment="1"/>
    <xf numFmtId="49" fontId="19" fillId="0" borderId="5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/>
    <xf numFmtId="165" fontId="18" fillId="2" borderId="0" xfId="0" applyNumberFormat="1" applyFont="1" applyFill="1" applyAlignment="1"/>
    <xf numFmtId="166" fontId="18" fillId="2" borderId="0" xfId="0" applyNumberFormat="1" applyFont="1" applyFill="1" applyBorder="1" applyAlignment="1"/>
    <xf numFmtId="44" fontId="18" fillId="2" borderId="0" xfId="0" applyFont="1" applyFill="1" applyAlignment="1"/>
    <xf numFmtId="168" fontId="21" fillId="2" borderId="5" xfId="343" applyNumberFormat="1" applyFont="1" applyFill="1" applyBorder="1" applyAlignment="1">
      <alignment horizontal="center" vertical="center" wrapText="1"/>
    </xf>
    <xf numFmtId="168" fontId="21" fillId="2" borderId="5" xfId="0" applyNumberFormat="1" applyFont="1" applyFill="1" applyBorder="1" applyAlignment="1">
      <alignment horizontal="center"/>
    </xf>
    <xf numFmtId="168" fontId="24" fillId="2" borderId="5" xfId="343" applyNumberFormat="1" applyFont="1" applyFill="1" applyBorder="1" applyAlignment="1">
      <alignment horizontal="center" vertical="center" wrapText="1"/>
    </xf>
    <xf numFmtId="49" fontId="20" fillId="2" borderId="5" xfId="237" applyNumberFormat="1" applyFont="1" applyFill="1" applyBorder="1" applyAlignment="1">
      <alignment horizontal="center"/>
    </xf>
    <xf numFmtId="1" fontId="22" fillId="2" borderId="5" xfId="237" applyNumberFormat="1" applyFont="1" applyFill="1" applyBorder="1" applyAlignment="1">
      <alignment horizontal="left" vertical="top" wrapText="1"/>
    </xf>
    <xf numFmtId="49" fontId="22" fillId="2" borderId="5" xfId="237" applyNumberFormat="1" applyFont="1" applyFill="1" applyBorder="1" applyAlignment="1">
      <alignment horizontal="left"/>
    </xf>
    <xf numFmtId="49" fontId="16" fillId="2" borderId="5" xfId="237" applyNumberFormat="1" applyFont="1" applyFill="1" applyBorder="1" applyAlignment="1">
      <alignment horizontal="left"/>
    </xf>
    <xf numFmtId="1" fontId="16" fillId="2" borderId="5" xfId="237" applyNumberFormat="1" applyFont="1" applyFill="1" applyBorder="1" applyAlignment="1">
      <alignment horizontal="left" vertical="top" wrapText="1"/>
    </xf>
    <xf numFmtId="0" fontId="16" fillId="2" borderId="0" xfId="337" applyFont="1" applyFill="1" applyAlignment="1">
      <alignment horizontal="left" vertical="top" wrapText="1"/>
    </xf>
    <xf numFmtId="0" fontId="16" fillId="2" borderId="5" xfId="237" applyFont="1" applyFill="1" applyBorder="1" applyAlignment="1">
      <alignment horizontal="left" vertical="top" wrapText="1"/>
    </xf>
    <xf numFmtId="0" fontId="26" fillId="2" borderId="5" xfId="237" applyFont="1" applyFill="1" applyBorder="1" applyAlignment="1">
      <alignment horizontal="left" vertical="top" wrapText="1"/>
    </xf>
    <xf numFmtId="0" fontId="27" fillId="2" borderId="5" xfId="337" applyFont="1" applyFill="1" applyBorder="1" applyAlignment="1">
      <alignment horizontal="left" vertical="top" wrapText="1"/>
    </xf>
    <xf numFmtId="49" fontId="22" fillId="2" borderId="5" xfId="237" applyNumberFormat="1" applyFont="1" applyFill="1" applyBorder="1" applyAlignment="1">
      <alignment horizontal="center"/>
    </xf>
    <xf numFmtId="165" fontId="22" fillId="2" borderId="5" xfId="237" applyNumberFormat="1" applyFont="1" applyFill="1" applyBorder="1" applyAlignment="1">
      <alignment horizontal="center"/>
    </xf>
    <xf numFmtId="49" fontId="16" fillId="2" borderId="5" xfId="237" applyNumberFormat="1" applyFont="1" applyFill="1" applyBorder="1" applyAlignment="1"/>
    <xf numFmtId="165" fontId="16" fillId="2" borderId="5" xfId="237" applyNumberFormat="1" applyFont="1" applyFill="1" applyBorder="1" applyAlignment="1">
      <alignment horizontal="center"/>
    </xf>
    <xf numFmtId="167" fontId="16" fillId="2" borderId="5" xfId="237" applyNumberFormat="1" applyFont="1" applyFill="1" applyBorder="1" applyAlignment="1">
      <alignment horizontal="center"/>
    </xf>
    <xf numFmtId="49" fontId="13" fillId="0" borderId="3" xfId="0" applyNumberFormat="1" applyFont="1" applyFill="1" applyBorder="1" applyAlignment="1">
      <alignment horizontal="left" wrapText="1"/>
    </xf>
    <xf numFmtId="49" fontId="12" fillId="0" borderId="3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49" fontId="16" fillId="0" borderId="5" xfId="237" applyNumberFormat="1" applyFont="1" applyFill="1" applyBorder="1" applyAlignment="1"/>
    <xf numFmtId="165" fontId="16" fillId="0" borderId="5" xfId="237" applyNumberFormat="1" applyFont="1" applyFill="1" applyBorder="1" applyAlignment="1">
      <alignment horizontal="center"/>
    </xf>
    <xf numFmtId="0" fontId="44" fillId="0" borderId="6" xfId="327" applyFont="1" applyBorder="1" applyAlignment="1">
      <alignment horizontal="center" vertical="center" wrapText="1"/>
    </xf>
    <xf numFmtId="0" fontId="18" fillId="0" borderId="0" xfId="341" applyFont="1" applyBorder="1"/>
    <xf numFmtId="0" fontId="18" fillId="0" borderId="0" xfId="341" applyFont="1" applyBorder="1" applyAlignment="1">
      <alignment horizontal="left"/>
    </xf>
    <xf numFmtId="167" fontId="41" fillId="0" borderId="5" xfId="341" applyNumberFormat="1" applyFont="1" applyBorder="1" applyAlignment="1">
      <alignment horizontal="center"/>
    </xf>
    <xf numFmtId="165" fontId="41" fillId="0" borderId="5" xfId="341" applyNumberFormat="1" applyFont="1" applyBorder="1" applyAlignment="1">
      <alignment horizontal="center"/>
    </xf>
    <xf numFmtId="0" fontId="40" fillId="0" borderId="7" xfId="341" applyFont="1" applyBorder="1" applyAlignment="1">
      <alignment horizontal="left" wrapText="1"/>
    </xf>
    <xf numFmtId="49" fontId="43" fillId="0" borderId="8" xfId="341" applyNumberFormat="1" applyFont="1" applyBorder="1" applyAlignment="1">
      <alignment horizontal="center" vertical="justify"/>
    </xf>
    <xf numFmtId="0" fontId="41" fillId="0" borderId="0" xfId="341" applyFont="1" applyBorder="1"/>
    <xf numFmtId="0" fontId="41" fillId="0" borderId="0" xfId="341" applyFont="1" applyBorder="1" applyAlignment="1">
      <alignment horizontal="left"/>
    </xf>
    <xf numFmtId="49" fontId="40" fillId="0" borderId="9" xfId="341" applyNumberFormat="1" applyFont="1" applyBorder="1" applyAlignment="1">
      <alignment horizontal="left" wrapText="1"/>
    </xf>
    <xf numFmtId="49" fontId="40" fillId="0" borderId="8" xfId="341" applyNumberFormat="1" applyFont="1" applyBorder="1" applyAlignment="1">
      <alignment horizontal="center" vertical="center"/>
    </xf>
    <xf numFmtId="0" fontId="40" fillId="0" borderId="10" xfId="341" applyFont="1" applyBorder="1" applyAlignment="1">
      <alignment horizontal="left" vertical="top" wrapText="1"/>
    </xf>
    <xf numFmtId="49" fontId="40" fillId="0" borderId="5" xfId="341" applyNumberFormat="1" applyFont="1" applyBorder="1" applyAlignment="1">
      <alignment horizontal="center" vertical="center"/>
    </xf>
    <xf numFmtId="0" fontId="40" fillId="0" borderId="11" xfId="341" applyFont="1" applyBorder="1" applyAlignment="1">
      <alignment horizontal="left" vertical="top" wrapText="1"/>
    </xf>
    <xf numFmtId="49" fontId="40" fillId="0" borderId="4" xfId="341" applyNumberFormat="1" applyFont="1" applyBorder="1" applyAlignment="1">
      <alignment horizontal="center" vertical="center"/>
    </xf>
    <xf numFmtId="0" fontId="42" fillId="0" borderId="0" xfId="341" applyFont="1" applyBorder="1"/>
    <xf numFmtId="0" fontId="42" fillId="0" borderId="0" xfId="341" applyFont="1" applyBorder="1" applyAlignment="1">
      <alignment horizontal="left"/>
    </xf>
    <xf numFmtId="167" fontId="42" fillId="0" borderId="5" xfId="341" applyNumberFormat="1" applyFont="1" applyBorder="1" applyAlignment="1">
      <alignment horizontal="center"/>
    </xf>
    <xf numFmtId="0" fontId="43" fillId="0" borderId="12" xfId="341" applyFont="1" applyBorder="1" applyAlignment="1">
      <alignment horizontal="left" vertical="top" wrapText="1"/>
    </xf>
    <xf numFmtId="49" fontId="43" fillId="0" borderId="3" xfId="341" applyNumberFormat="1" applyFont="1" applyBorder="1" applyAlignment="1">
      <alignment horizontal="center" vertical="center"/>
    </xf>
    <xf numFmtId="0" fontId="40" fillId="0" borderId="12" xfId="341" applyFont="1" applyBorder="1" applyAlignment="1">
      <alignment horizontal="left" vertical="top" wrapText="1"/>
    </xf>
    <xf numFmtId="49" fontId="40" fillId="0" borderId="3" xfId="341" applyNumberFormat="1" applyFont="1" applyBorder="1" applyAlignment="1">
      <alignment horizontal="center" vertical="center"/>
    </xf>
    <xf numFmtId="0" fontId="43" fillId="0" borderId="13" xfId="341" applyFont="1" applyBorder="1" applyAlignment="1">
      <alignment horizontal="left" vertical="top" wrapText="1"/>
    </xf>
    <xf numFmtId="0" fontId="46" fillId="0" borderId="0" xfId="341" applyFont="1" applyBorder="1"/>
    <xf numFmtId="0" fontId="46" fillId="0" borderId="0" xfId="341" applyFont="1" applyBorder="1" applyAlignment="1">
      <alignment horizontal="left"/>
    </xf>
    <xf numFmtId="167" fontId="42" fillId="0" borderId="14" xfId="341" applyNumberFormat="1" applyFont="1" applyBorder="1" applyAlignment="1">
      <alignment horizontal="center"/>
    </xf>
    <xf numFmtId="49" fontId="43" fillId="0" borderId="5" xfId="341" applyNumberFormat="1" applyFont="1" applyFill="1" applyBorder="1" applyAlignment="1">
      <alignment horizontal="left" vertical="center" wrapText="1"/>
    </xf>
    <xf numFmtId="49" fontId="40" fillId="0" borderId="12" xfId="341" applyNumberFormat="1" applyFont="1" applyBorder="1" applyAlignment="1">
      <alignment horizontal="center" vertical="center"/>
    </xf>
    <xf numFmtId="167" fontId="42" fillId="0" borderId="5" xfId="341" applyNumberFormat="1" applyFont="1" applyFill="1" applyBorder="1" applyAlignment="1">
      <alignment horizontal="center"/>
    </xf>
    <xf numFmtId="49" fontId="40" fillId="0" borderId="5" xfId="341" applyNumberFormat="1" applyFont="1" applyFill="1" applyBorder="1" applyAlignment="1">
      <alignment horizontal="left" wrapText="1"/>
    </xf>
    <xf numFmtId="49" fontId="40" fillId="0" borderId="12" xfId="341" applyNumberFormat="1" applyFont="1" applyFill="1" applyBorder="1" applyAlignment="1">
      <alignment horizontal="center" vertical="center"/>
    </xf>
    <xf numFmtId="167" fontId="42" fillId="0" borderId="6" xfId="341" applyNumberFormat="1" applyFont="1" applyBorder="1" applyAlignment="1">
      <alignment horizontal="center"/>
    </xf>
    <xf numFmtId="49" fontId="40" fillId="0" borderId="4" xfId="341" applyNumberFormat="1" applyFont="1" applyFill="1" applyBorder="1" applyAlignment="1">
      <alignment horizontal="left" wrapText="1"/>
    </xf>
    <xf numFmtId="167" fontId="42" fillId="0" borderId="12" xfId="341" applyNumberFormat="1" applyFont="1" applyBorder="1" applyAlignment="1">
      <alignment horizontal="center"/>
    </xf>
    <xf numFmtId="167" fontId="42" fillId="0" borderId="12" xfId="341" applyNumberFormat="1" applyFont="1" applyFill="1" applyBorder="1" applyAlignment="1">
      <alignment horizontal="center"/>
    </xf>
    <xf numFmtId="49" fontId="40" fillId="0" borderId="3" xfId="341" applyNumberFormat="1" applyFont="1" applyFill="1" applyBorder="1" applyAlignment="1">
      <alignment horizontal="left" wrapText="1"/>
    </xf>
    <xf numFmtId="49" fontId="40" fillId="0" borderId="3" xfId="341" applyNumberFormat="1" applyFont="1" applyFill="1" applyBorder="1" applyAlignment="1">
      <alignment horizontal="center" vertical="center"/>
    </xf>
    <xf numFmtId="49" fontId="40" fillId="0" borderId="12" xfId="341" applyNumberFormat="1" applyFont="1" applyFill="1" applyBorder="1" applyAlignment="1">
      <alignment horizontal="left" wrapText="1"/>
    </xf>
    <xf numFmtId="0" fontId="40" fillId="0" borderId="14" xfId="341" applyFont="1" applyBorder="1" applyAlignment="1">
      <alignment horizontal="left" wrapText="1"/>
    </xf>
    <xf numFmtId="0" fontId="40" fillId="0" borderId="8" xfId="341" applyFont="1" applyBorder="1" applyAlignment="1">
      <alignment horizontal="center" vertical="justify"/>
    </xf>
    <xf numFmtId="0" fontId="40" fillId="0" borderId="14" xfId="341" applyFont="1" applyBorder="1" applyAlignment="1">
      <alignment horizontal="left" vertical="top" wrapText="1"/>
    </xf>
    <xf numFmtId="167" fontId="42" fillId="0" borderId="13" xfId="341" applyNumberFormat="1" applyFont="1" applyBorder="1" applyAlignment="1">
      <alignment horizontal="center"/>
    </xf>
    <xf numFmtId="1" fontId="45" fillId="0" borderId="5" xfId="341" applyNumberFormat="1" applyFont="1" applyBorder="1" applyAlignment="1">
      <alignment horizontal="center"/>
    </xf>
    <xf numFmtId="49" fontId="45" fillId="0" borderId="5" xfId="341" applyNumberFormat="1" applyFont="1" applyBorder="1" applyAlignment="1">
      <alignment horizontal="center"/>
    </xf>
    <xf numFmtId="49" fontId="45" fillId="0" borderId="5" xfId="341" applyNumberFormat="1" applyFont="1" applyBorder="1" applyAlignment="1">
      <alignment horizontal="center" vertical="top"/>
    </xf>
    <xf numFmtId="0" fontId="21" fillId="0" borderId="2" xfId="341" applyFont="1" applyBorder="1" applyAlignment="1"/>
    <xf numFmtId="0" fontId="21" fillId="0" borderId="0" xfId="341" applyFont="1" applyBorder="1" applyAlignment="1"/>
    <xf numFmtId="0" fontId="44" fillId="0" borderId="0" xfId="341" applyFont="1" applyBorder="1" applyAlignment="1">
      <alignment horizontal="left" wrapText="1"/>
    </xf>
    <xf numFmtId="0" fontId="42" fillId="0" borderId="0" xfId="327" applyFont="1" applyAlignment="1"/>
    <xf numFmtId="49" fontId="46" fillId="0" borderId="9" xfId="341" applyNumberFormat="1" applyFont="1" applyBorder="1" applyAlignment="1">
      <alignment horizontal="left" wrapText="1"/>
    </xf>
    <xf numFmtId="0" fontId="11" fillId="0" borderId="4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left" wrapText="1"/>
    </xf>
    <xf numFmtId="0" fontId="13" fillId="0" borderId="5" xfId="0" applyNumberFormat="1" applyFont="1" applyFill="1" applyBorder="1" applyAlignment="1">
      <alignment horizontal="left" wrapText="1"/>
    </xf>
    <xf numFmtId="165" fontId="12" fillId="0" borderId="5" xfId="0" applyNumberFormat="1" applyFont="1" applyFill="1" applyBorder="1" applyAlignment="1">
      <alignment horizontal="right" wrapText="1"/>
    </xf>
    <xf numFmtId="165" fontId="13" fillId="0" borderId="5" xfId="0" applyNumberFormat="1" applyFont="1" applyFill="1" applyBorder="1" applyAlignment="1">
      <alignment horizontal="right" wrapText="1"/>
    </xf>
    <xf numFmtId="0" fontId="47" fillId="0" borderId="5" xfId="339" applyFill="1" applyBorder="1"/>
    <xf numFmtId="49" fontId="16" fillId="0" borderId="5" xfId="237" applyNumberFormat="1" applyFont="1" applyFill="1" applyBorder="1" applyAlignment="1">
      <alignment horizontal="left"/>
    </xf>
    <xf numFmtId="49" fontId="47" fillId="0" borderId="5" xfId="339" applyNumberFormat="1" applyFill="1" applyBorder="1"/>
    <xf numFmtId="0" fontId="26" fillId="0" borderId="5" xfId="237" applyFont="1" applyFill="1" applyBorder="1" applyAlignment="1">
      <alignment horizontal="left" vertical="top" wrapText="1"/>
    </xf>
    <xf numFmtId="0" fontId="27" fillId="0" borderId="5" xfId="338" applyFont="1" applyFill="1" applyBorder="1" applyAlignment="1">
      <alignment horizontal="left" vertical="top" wrapText="1"/>
    </xf>
    <xf numFmtId="1" fontId="16" fillId="0" borderId="5" xfId="237" applyNumberFormat="1" applyFont="1" applyFill="1" applyBorder="1" applyAlignment="1">
      <alignment horizontal="left" vertical="top" wrapText="1"/>
    </xf>
    <xf numFmtId="0" fontId="16" fillId="0" borderId="5" xfId="338" applyFont="1" applyFill="1" applyBorder="1" applyAlignment="1">
      <alignment horizontal="left" vertical="top" wrapText="1"/>
    </xf>
    <xf numFmtId="49" fontId="13" fillId="0" borderId="5" xfId="336" applyNumberFormat="1" applyFont="1" applyFill="1" applyBorder="1" applyAlignment="1">
      <alignment horizontal="left" wrapText="1"/>
    </xf>
    <xf numFmtId="49" fontId="47" fillId="0" borderId="5" xfId="316" applyNumberFormat="1" applyFill="1" applyBorder="1"/>
    <xf numFmtId="0" fontId="22" fillId="3" borderId="5" xfId="342" applyFont="1" applyFill="1" applyBorder="1" applyAlignment="1">
      <alignment horizontal="center" vertical="top"/>
    </xf>
    <xf numFmtId="0" fontId="16" fillId="3" borderId="5" xfId="342" applyFont="1" applyFill="1" applyBorder="1" applyAlignment="1">
      <alignment horizontal="center" vertical="top"/>
    </xf>
    <xf numFmtId="0" fontId="16" fillId="5" borderId="5" xfId="342" applyFont="1" applyFill="1" applyBorder="1" applyAlignment="1">
      <alignment horizontal="center" vertical="top"/>
    </xf>
    <xf numFmtId="0" fontId="22" fillId="3" borderId="5" xfId="342" applyFont="1" applyFill="1" applyBorder="1" applyAlignment="1">
      <alignment horizontal="justify" vertical="top" wrapText="1"/>
    </xf>
    <xf numFmtId="0" fontId="16" fillId="3" borderId="5" xfId="342" applyFont="1" applyFill="1" applyBorder="1" applyAlignment="1">
      <alignment horizontal="justify" vertical="top" wrapText="1"/>
    </xf>
    <xf numFmtId="0" fontId="22" fillId="5" borderId="5" xfId="342" applyFont="1" applyFill="1" applyBorder="1" applyAlignment="1">
      <alignment horizontal="justify" vertical="top" wrapText="1"/>
    </xf>
    <xf numFmtId="49" fontId="27" fillId="4" borderId="3" xfId="171" applyNumberFormat="1" applyFont="1" applyFill="1" applyBorder="1" applyProtection="1">
      <alignment horizontal="center"/>
    </xf>
    <xf numFmtId="0" fontId="27" fillId="4" borderId="30" xfId="158" applyNumberFormat="1" applyFont="1" applyFill="1" applyAlignment="1" applyProtection="1">
      <alignment wrapText="1"/>
    </xf>
    <xf numFmtId="49" fontId="27" fillId="0" borderId="3" xfId="171" applyNumberFormat="1" applyFont="1" applyBorder="1" applyProtection="1">
      <alignment horizontal="center"/>
    </xf>
    <xf numFmtId="0" fontId="27" fillId="0" borderId="30" xfId="158" applyNumberFormat="1" applyFont="1" applyAlignment="1" applyProtection="1">
      <alignment wrapText="1"/>
    </xf>
    <xf numFmtId="49" fontId="27" fillId="5" borderId="3" xfId="171" applyNumberFormat="1" applyFont="1" applyFill="1" applyBorder="1" applyProtection="1">
      <alignment horizontal="center"/>
    </xf>
    <xf numFmtId="0" fontId="27" fillId="5" borderId="30" xfId="158" applyNumberFormat="1" applyFont="1" applyFill="1" applyAlignment="1" applyProtection="1">
      <alignment wrapText="1"/>
    </xf>
    <xf numFmtId="49" fontId="22" fillId="2" borderId="5" xfId="237" applyNumberFormat="1" applyFont="1" applyFill="1" applyBorder="1" applyAlignment="1">
      <alignment horizontal="left" wrapText="1"/>
    </xf>
    <xf numFmtId="49" fontId="8" fillId="0" borderId="5" xfId="339" applyNumberFormat="1" applyFont="1" applyFill="1" applyBorder="1"/>
    <xf numFmtId="49" fontId="8" fillId="0" borderId="5" xfId="316" applyNumberFormat="1" applyFont="1" applyFill="1" applyBorder="1"/>
    <xf numFmtId="0" fontId="16" fillId="2" borderId="5" xfId="237" applyNumberFormat="1" applyFont="1" applyFill="1" applyBorder="1" applyAlignment="1">
      <alignment horizontal="left" vertical="top" wrapText="1"/>
    </xf>
    <xf numFmtId="1" fontId="16" fillId="2" borderId="6" xfId="237" applyNumberFormat="1" applyFont="1" applyFill="1" applyBorder="1" applyAlignment="1">
      <alignment horizontal="left" vertical="top" wrapText="1"/>
    </xf>
    <xf numFmtId="49" fontId="16" fillId="2" borderId="6" xfId="237" applyNumberFormat="1" applyFont="1" applyFill="1" applyBorder="1" applyAlignment="1">
      <alignment horizontal="left"/>
    </xf>
    <xf numFmtId="49" fontId="13" fillId="0" borderId="4" xfId="0" applyNumberFormat="1" applyFont="1" applyFill="1" applyBorder="1" applyAlignment="1">
      <alignment horizontal="left" wrapText="1"/>
    </xf>
    <xf numFmtId="49" fontId="16" fillId="2" borderId="6" xfId="237" applyNumberFormat="1" applyFont="1" applyFill="1" applyBorder="1" applyAlignment="1"/>
    <xf numFmtId="165" fontId="16" fillId="2" borderId="6" xfId="237" applyNumberFormat="1" applyFont="1" applyFill="1" applyBorder="1" applyAlignment="1">
      <alignment horizontal="center"/>
    </xf>
    <xf numFmtId="44" fontId="0" fillId="0" borderId="5" xfId="0" applyNumberFormat="1" applyFont="1" applyFill="1" applyBorder="1" applyAlignment="1">
      <alignment vertical="top" wrapText="1"/>
    </xf>
    <xf numFmtId="44" fontId="27" fillId="0" borderId="5" xfId="0" applyNumberFormat="1" applyFont="1" applyFill="1" applyBorder="1" applyAlignment="1">
      <alignment vertical="top" wrapText="1"/>
    </xf>
    <xf numFmtId="49" fontId="7" fillId="0" borderId="5" xfId="339" applyNumberFormat="1" applyFont="1" applyFill="1" applyBorder="1"/>
    <xf numFmtId="49" fontId="6" fillId="0" borderId="5" xfId="339" applyNumberFormat="1" applyFont="1" applyFill="1" applyBorder="1"/>
    <xf numFmtId="49" fontId="22" fillId="0" borderId="5" xfId="237" applyNumberFormat="1" applyFont="1" applyFill="1" applyBorder="1" applyAlignment="1">
      <alignment horizontal="left"/>
    </xf>
    <xf numFmtId="49" fontId="5" fillId="0" borderId="5" xfId="339" applyNumberFormat="1" applyFont="1" applyFill="1" applyBorder="1"/>
    <xf numFmtId="49" fontId="16" fillId="0" borderId="5" xfId="237" applyNumberFormat="1" applyFont="1" applyFill="1" applyBorder="1" applyAlignment="1">
      <alignment horizontal="left" wrapText="1"/>
    </xf>
    <xf numFmtId="165" fontId="19" fillId="0" borderId="5" xfId="0" applyNumberFormat="1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 wrapText="1"/>
    </xf>
    <xf numFmtId="1" fontId="26" fillId="2" borderId="5" xfId="237" applyNumberFormat="1" applyFont="1" applyFill="1" applyBorder="1" applyAlignment="1">
      <alignment horizontal="left" vertical="top" wrapText="1"/>
    </xf>
    <xf numFmtId="49" fontId="4" fillId="0" borderId="5" xfId="339" applyNumberFormat="1" applyFont="1" applyFill="1" applyBorder="1"/>
    <xf numFmtId="0" fontId="16" fillId="5" borderId="15" xfId="342" applyFont="1" applyFill="1" applyBorder="1" applyAlignment="1">
      <alignment horizontal="center" vertical="top"/>
    </xf>
    <xf numFmtId="0" fontId="27" fillId="5" borderId="1" xfId="157" applyNumberFormat="1" applyFont="1" applyFill="1" applyBorder="1" applyAlignment="1" applyProtection="1">
      <alignment wrapText="1"/>
    </xf>
    <xf numFmtId="0" fontId="27" fillId="0" borderId="1" xfId="157" applyNumberFormat="1" applyFont="1" applyFill="1" applyBorder="1" applyAlignment="1" applyProtection="1">
      <alignment wrapText="1"/>
    </xf>
    <xf numFmtId="49" fontId="3" fillId="0" borderId="5" xfId="339" applyNumberFormat="1" applyFont="1" applyFill="1" applyBorder="1"/>
    <xf numFmtId="49" fontId="2" fillId="0" borderId="5" xfId="339" applyNumberFormat="1" applyFont="1" applyFill="1" applyBorder="1"/>
    <xf numFmtId="49" fontId="1" fillId="0" borderId="5" xfId="339" applyNumberFormat="1" applyFont="1" applyFill="1" applyBorder="1"/>
    <xf numFmtId="49" fontId="18" fillId="0" borderId="0" xfId="0" applyNumberFormat="1" applyFont="1" applyFill="1" applyBorder="1" applyAlignment="1">
      <alignment vertical="top"/>
    </xf>
    <xf numFmtId="49" fontId="18" fillId="0" borderId="16" xfId="0" applyNumberFormat="1" applyFont="1" applyFill="1" applyBorder="1" applyAlignment="1">
      <alignment vertical="top"/>
    </xf>
    <xf numFmtId="170" fontId="0" fillId="0" borderId="5" xfId="0" applyNumberFormat="1" applyFont="1" applyFill="1" applyBorder="1" applyAlignment="1">
      <alignment horizontal="center" vertical="center" wrapText="1"/>
    </xf>
    <xf numFmtId="0" fontId="14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44" fontId="20" fillId="0" borderId="0" xfId="0" applyFont="1" applyFill="1" applyAlignment="1">
      <alignment horizontal="center" vertical="top" wrapText="1"/>
    </xf>
    <xf numFmtId="44" fontId="19" fillId="0" borderId="5" xfId="0" applyFont="1" applyFill="1" applyBorder="1" applyAlignment="1">
      <alignment horizontal="center" vertical="center"/>
    </xf>
    <xf numFmtId="165" fontId="19" fillId="0" borderId="5" xfId="0" applyNumberFormat="1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4" fillId="0" borderId="0" xfId="0" applyNumberFormat="1" applyFont="1" applyFill="1" applyAlignment="1">
      <alignment horizontal="left" vertical="top" wrapText="1"/>
    </xf>
    <xf numFmtId="0" fontId="42" fillId="0" borderId="0" xfId="341" applyFont="1" applyFill="1" applyBorder="1" applyAlignment="1">
      <alignment horizontal="center" vertical="center" wrapText="1"/>
    </xf>
    <xf numFmtId="0" fontId="42" fillId="0" borderId="5" xfId="341" applyFont="1" applyBorder="1" applyAlignment="1">
      <alignment horizontal="center" vertical="center"/>
    </xf>
    <xf numFmtId="0" fontId="43" fillId="0" borderId="5" xfId="341" applyFont="1" applyBorder="1" applyAlignment="1">
      <alignment horizontal="center" vertical="center" wrapText="1"/>
    </xf>
    <xf numFmtId="0" fontId="45" fillId="0" borderId="5" xfId="293" applyFont="1" applyBorder="1" applyAlignment="1">
      <alignment horizontal="center" vertical="center"/>
    </xf>
  </cellXfs>
  <cellStyles count="3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" xfId="343" builtinId="3"/>
    <cellStyle name="Финансовый 2" xfId="344"/>
    <cellStyle name="Финансовый 3" xfId="345"/>
  </cellStyles>
  <dxfs count="6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zoomScaleSheetLayoutView="100" workbookViewId="0">
      <selection activeCell="C1" sqref="C1:F1"/>
    </sheetView>
  </sheetViews>
  <sheetFormatPr defaultRowHeight="12.75"/>
  <cols>
    <col min="1" max="1" width="24.33203125" style="6" customWidth="1"/>
    <col min="2" max="2" width="61.5" style="9" customWidth="1"/>
    <col min="3" max="3" width="16.6640625" style="9" customWidth="1"/>
    <col min="4" max="4" width="16" style="9" customWidth="1"/>
    <col min="5" max="5" width="16.5" style="7" customWidth="1"/>
    <col min="6" max="6" width="0.16406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111" customHeight="1">
      <c r="B1" s="5"/>
      <c r="C1" s="148" t="s">
        <v>211</v>
      </c>
      <c r="D1" s="149"/>
      <c r="E1" s="149"/>
      <c r="F1" s="149"/>
    </row>
    <row r="2" spans="1:8" ht="14.25" customHeight="1">
      <c r="B2" s="5"/>
      <c r="C2" s="145"/>
      <c r="D2" s="145"/>
      <c r="E2" s="145"/>
    </row>
    <row r="3" spans="1:8" ht="2.25" hidden="1" customHeight="1">
      <c r="B3" s="5"/>
      <c r="C3" s="145"/>
      <c r="D3" s="145"/>
      <c r="E3" s="145"/>
    </row>
    <row r="4" spans="1:8" ht="33.75" hidden="1" customHeight="1">
      <c r="B4" s="5"/>
      <c r="C4" s="145"/>
      <c r="D4" s="145"/>
      <c r="E4" s="145"/>
    </row>
    <row r="5" spans="1:8" ht="28.5" hidden="1" customHeight="1">
      <c r="C5" s="146"/>
      <c r="D5" s="146"/>
      <c r="E5" s="146"/>
    </row>
    <row r="6" spans="1:8" ht="63" customHeight="1">
      <c r="A6" s="150" t="s">
        <v>156</v>
      </c>
      <c r="B6" s="150"/>
      <c r="C6" s="150"/>
      <c r="D6" s="150"/>
      <c r="E6" s="150"/>
    </row>
    <row r="7" spans="1:8">
      <c r="A7" s="10"/>
      <c r="B7" s="11"/>
      <c r="C7" s="11"/>
      <c r="D7" s="11"/>
      <c r="E7" s="12" t="s">
        <v>1</v>
      </c>
    </row>
    <row r="8" spans="1:8" s="15" customFormat="1">
      <c r="A8" s="151" t="s">
        <v>23</v>
      </c>
      <c r="B8" s="151" t="s">
        <v>2</v>
      </c>
      <c r="C8" s="152" t="s">
        <v>7</v>
      </c>
      <c r="D8" s="152"/>
      <c r="E8" s="152"/>
      <c r="F8" s="13"/>
      <c r="G8" s="14"/>
    </row>
    <row r="9" spans="1:8" s="15" customFormat="1" ht="16.5" customHeight="1">
      <c r="A9" s="151"/>
      <c r="B9" s="151"/>
      <c r="C9" s="135" t="s">
        <v>26</v>
      </c>
      <c r="D9" s="135" t="s">
        <v>27</v>
      </c>
      <c r="E9" s="135" t="s">
        <v>157</v>
      </c>
      <c r="F9" s="13"/>
      <c r="G9" s="14"/>
      <c r="H9" s="13"/>
    </row>
    <row r="10" spans="1:8" s="17" customFormat="1">
      <c r="A10" s="16">
        <v>1</v>
      </c>
      <c r="B10" s="16">
        <v>2</v>
      </c>
      <c r="C10" s="16" t="s">
        <v>10</v>
      </c>
      <c r="D10" s="16" t="s">
        <v>11</v>
      </c>
      <c r="E10" s="16" t="s">
        <v>12</v>
      </c>
      <c r="F10" s="13"/>
      <c r="G10" s="14"/>
    </row>
    <row r="11" spans="1:8" s="20" customFormat="1" ht="15.75">
      <c r="A11" s="107" t="s">
        <v>28</v>
      </c>
      <c r="B11" s="110" t="s">
        <v>29</v>
      </c>
      <c r="C11" s="23">
        <f>C12</f>
        <v>1342.7</v>
      </c>
      <c r="D11" s="23">
        <f>D12</f>
        <v>414.4</v>
      </c>
      <c r="E11" s="23">
        <f>E12</f>
        <v>459.4</v>
      </c>
      <c r="F11" s="18"/>
      <c r="G11" s="19"/>
    </row>
    <row r="12" spans="1:8" s="20" customFormat="1" ht="30">
      <c r="A12" s="108" t="s">
        <v>30</v>
      </c>
      <c r="B12" s="111" t="s">
        <v>31</v>
      </c>
      <c r="C12" s="21">
        <f>C13+C21+C26+C19</f>
        <v>1342.7</v>
      </c>
      <c r="D12" s="21">
        <f>D13+D21+D26</f>
        <v>414.4</v>
      </c>
      <c r="E12" s="21">
        <f>E13+E21+E26</f>
        <v>459.4</v>
      </c>
      <c r="F12" s="18"/>
      <c r="G12" s="19"/>
    </row>
    <row r="13" spans="1:8" s="20" customFormat="1" ht="28.5">
      <c r="A13" s="109" t="s">
        <v>121</v>
      </c>
      <c r="B13" s="112" t="s">
        <v>131</v>
      </c>
      <c r="C13" s="21">
        <f>C14+C16</f>
        <v>560</v>
      </c>
      <c r="D13" s="21">
        <f t="shared" ref="C13:E14" si="0">D14</f>
        <v>141.6</v>
      </c>
      <c r="E13" s="21">
        <f t="shared" si="0"/>
        <v>182.3</v>
      </c>
      <c r="F13" s="18"/>
      <c r="G13" s="19"/>
    </row>
    <row r="14" spans="1:8" s="20" customFormat="1" ht="15.75">
      <c r="A14" s="113" t="s">
        <v>122</v>
      </c>
      <c r="B14" s="114" t="s">
        <v>132</v>
      </c>
      <c r="C14" s="22">
        <f t="shared" si="0"/>
        <v>147.80000000000001</v>
      </c>
      <c r="D14" s="22">
        <f t="shared" si="0"/>
        <v>141.6</v>
      </c>
      <c r="E14" s="22">
        <f t="shared" si="0"/>
        <v>182.3</v>
      </c>
      <c r="F14" s="18"/>
      <c r="G14" s="19"/>
    </row>
    <row r="15" spans="1:8" s="20" customFormat="1" ht="45">
      <c r="A15" s="115" t="s">
        <v>142</v>
      </c>
      <c r="B15" s="116" t="s">
        <v>141</v>
      </c>
      <c r="C15" s="22">
        <v>147.80000000000001</v>
      </c>
      <c r="D15" s="22">
        <v>141.6</v>
      </c>
      <c r="E15" s="22">
        <v>182.3</v>
      </c>
      <c r="F15" s="18"/>
      <c r="G15" s="19"/>
    </row>
    <row r="16" spans="1:8" s="20" customFormat="1" ht="30">
      <c r="A16" s="113" t="s">
        <v>190</v>
      </c>
      <c r="B16" s="114" t="s">
        <v>188</v>
      </c>
      <c r="C16" s="22">
        <f>C17</f>
        <v>412.2</v>
      </c>
      <c r="D16" s="22"/>
      <c r="E16" s="22"/>
      <c r="F16" s="18"/>
      <c r="G16" s="19"/>
    </row>
    <row r="17" spans="1:7" s="20" customFormat="1" ht="30">
      <c r="A17" s="115" t="s">
        <v>191</v>
      </c>
      <c r="B17" s="116" t="s">
        <v>187</v>
      </c>
      <c r="C17" s="22">
        <v>412.2</v>
      </c>
      <c r="D17" s="22"/>
      <c r="E17" s="22"/>
      <c r="F17" s="18"/>
      <c r="G17" s="19"/>
    </row>
    <row r="18" spans="1:7" s="20" customFormat="1" ht="30">
      <c r="A18" s="139" t="s">
        <v>193</v>
      </c>
      <c r="B18" s="140" t="s">
        <v>194</v>
      </c>
      <c r="C18" s="22">
        <f>C19</f>
        <v>490</v>
      </c>
      <c r="D18" s="22"/>
      <c r="E18" s="22"/>
      <c r="F18" s="18"/>
      <c r="G18" s="19"/>
    </row>
    <row r="19" spans="1:7" s="20" customFormat="1" ht="15.75">
      <c r="A19" s="115" t="s">
        <v>192</v>
      </c>
      <c r="B19" s="141" t="s">
        <v>186</v>
      </c>
      <c r="C19" s="22">
        <f>C20</f>
        <v>490</v>
      </c>
      <c r="D19" s="22"/>
      <c r="E19" s="22"/>
      <c r="F19" s="18"/>
      <c r="G19" s="19"/>
    </row>
    <row r="20" spans="1:7" s="20" customFormat="1" ht="15.75">
      <c r="A20" s="115" t="s">
        <v>189</v>
      </c>
      <c r="B20" s="141" t="s">
        <v>195</v>
      </c>
      <c r="C20" s="22">
        <v>490</v>
      </c>
      <c r="D20" s="22"/>
      <c r="E20" s="22"/>
      <c r="F20" s="18"/>
      <c r="G20" s="19"/>
    </row>
    <row r="21" spans="1:7" s="20" customFormat="1" ht="30">
      <c r="A21" s="117" t="s">
        <v>123</v>
      </c>
      <c r="B21" s="118" t="s">
        <v>133</v>
      </c>
      <c r="C21" s="22">
        <f>C22+C24</f>
        <v>109.6</v>
      </c>
      <c r="D21" s="22">
        <f>D22+D24</f>
        <v>114.7</v>
      </c>
      <c r="E21" s="22">
        <f>E22+E24</f>
        <v>119</v>
      </c>
      <c r="F21" s="18"/>
      <c r="G21" s="19"/>
    </row>
    <row r="22" spans="1:7" s="20" customFormat="1" ht="45">
      <c r="A22" s="113" t="s">
        <v>124</v>
      </c>
      <c r="B22" s="114" t="s">
        <v>134</v>
      </c>
      <c r="C22" s="22">
        <f>C23</f>
        <v>0.3</v>
      </c>
      <c r="D22" s="22">
        <f>D23</f>
        <v>0.3</v>
      </c>
      <c r="E22" s="22">
        <f>E23</f>
        <v>0.3</v>
      </c>
      <c r="F22" s="18"/>
      <c r="G22" s="19"/>
    </row>
    <row r="23" spans="1:7" s="20" customFormat="1" ht="45">
      <c r="A23" s="115" t="s">
        <v>125</v>
      </c>
      <c r="B23" s="116" t="s">
        <v>135</v>
      </c>
      <c r="C23" s="22">
        <v>0.3</v>
      </c>
      <c r="D23" s="22">
        <v>0.3</v>
      </c>
      <c r="E23" s="22">
        <v>0.3</v>
      </c>
      <c r="F23" s="18"/>
      <c r="G23" s="19"/>
    </row>
    <row r="24" spans="1:7" s="20" customFormat="1" ht="45">
      <c r="A24" s="113" t="s">
        <v>126</v>
      </c>
      <c r="B24" s="114" t="s">
        <v>154</v>
      </c>
      <c r="C24" s="22">
        <f>C25</f>
        <v>109.3</v>
      </c>
      <c r="D24" s="22">
        <f>D25</f>
        <v>114.4</v>
      </c>
      <c r="E24" s="22">
        <f>E25</f>
        <v>118.7</v>
      </c>
      <c r="F24" s="18"/>
      <c r="G24" s="19"/>
    </row>
    <row r="25" spans="1:7" s="20" customFormat="1" ht="60">
      <c r="A25" s="115" t="s">
        <v>127</v>
      </c>
      <c r="B25" s="116" t="s">
        <v>155</v>
      </c>
      <c r="C25" s="22">
        <v>109.3</v>
      </c>
      <c r="D25" s="22">
        <v>114.4</v>
      </c>
      <c r="E25" s="22">
        <v>118.7</v>
      </c>
      <c r="F25" s="18"/>
      <c r="G25" s="19"/>
    </row>
    <row r="26" spans="1:7" s="20" customFormat="1" ht="15.75">
      <c r="A26" s="117" t="s">
        <v>128</v>
      </c>
      <c r="B26" s="118" t="s">
        <v>33</v>
      </c>
      <c r="C26" s="22">
        <f t="shared" ref="C26:E27" si="1">C27</f>
        <v>183.1</v>
      </c>
      <c r="D26" s="22">
        <f t="shared" si="1"/>
        <v>158.1</v>
      </c>
      <c r="E26" s="22">
        <f t="shared" si="1"/>
        <v>158.1</v>
      </c>
      <c r="F26" s="18"/>
      <c r="G26" s="19"/>
    </row>
    <row r="27" spans="1:7" s="20" customFormat="1" ht="62.25" customHeight="1">
      <c r="A27" s="113" t="s">
        <v>129</v>
      </c>
      <c r="B27" s="114" t="s">
        <v>147</v>
      </c>
      <c r="C27" s="22">
        <f t="shared" si="1"/>
        <v>183.1</v>
      </c>
      <c r="D27" s="22">
        <f t="shared" si="1"/>
        <v>158.1</v>
      </c>
      <c r="E27" s="22">
        <f t="shared" si="1"/>
        <v>158.1</v>
      </c>
      <c r="F27" s="18"/>
      <c r="G27" s="19"/>
    </row>
    <row r="28" spans="1:7" s="20" customFormat="1" ht="75">
      <c r="A28" s="115" t="s">
        <v>130</v>
      </c>
      <c r="B28" s="116" t="s">
        <v>148</v>
      </c>
      <c r="C28" s="22">
        <v>183.1</v>
      </c>
      <c r="D28" s="22">
        <v>158.1</v>
      </c>
      <c r="E28" s="22">
        <v>158.1</v>
      </c>
      <c r="F28" s="18"/>
      <c r="G28" s="19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C1:F1"/>
    <mergeCell ref="A6:E6"/>
    <mergeCell ref="A8:A9"/>
    <mergeCell ref="B8:B9"/>
    <mergeCell ref="C8:E8"/>
  </mergeCells>
  <phoneticPr fontId="0" type="noConversion"/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3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27.5" customHeight="1">
      <c r="I1" s="148" t="s">
        <v>212</v>
      </c>
      <c r="J1" s="149"/>
      <c r="K1" s="149"/>
      <c r="L1" s="149"/>
    </row>
    <row r="2" spans="1:12" ht="66" customHeight="1">
      <c r="A2" s="154" t="s">
        <v>158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</row>
    <row r="3" spans="1:12" ht="15" customHeight="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55" t="s">
        <v>1</v>
      </c>
      <c r="J3" s="155"/>
      <c r="K3" s="155"/>
      <c r="L3" s="155"/>
    </row>
    <row r="4" spans="1:12" ht="19.899999999999999" customHeight="1">
      <c r="A4" s="153" t="s">
        <v>2</v>
      </c>
      <c r="B4" s="153" t="s">
        <v>21</v>
      </c>
      <c r="C4" s="153" t="s">
        <v>3</v>
      </c>
      <c r="D4" s="153" t="s">
        <v>4</v>
      </c>
      <c r="E4" s="153" t="s">
        <v>5</v>
      </c>
      <c r="F4" s="153"/>
      <c r="G4" s="153"/>
      <c r="H4" s="153"/>
      <c r="I4" s="153" t="s">
        <v>6</v>
      </c>
      <c r="J4" s="153" t="s">
        <v>7</v>
      </c>
      <c r="K4" s="153"/>
      <c r="L4" s="153"/>
    </row>
    <row r="5" spans="1:12" ht="16.350000000000001" customHeight="1">
      <c r="A5" s="153" t="s">
        <v>0</v>
      </c>
      <c r="B5" s="153" t="s">
        <v>0</v>
      </c>
      <c r="C5" s="153" t="s">
        <v>0</v>
      </c>
      <c r="D5" s="153" t="s">
        <v>0</v>
      </c>
      <c r="E5" s="153" t="s">
        <v>0</v>
      </c>
      <c r="F5" s="153"/>
      <c r="G5" s="153"/>
      <c r="H5" s="153"/>
      <c r="I5" s="153" t="s">
        <v>0</v>
      </c>
      <c r="J5" s="136" t="s">
        <v>26</v>
      </c>
      <c r="K5" s="136" t="s">
        <v>27</v>
      </c>
      <c r="L5" s="136" t="s">
        <v>157</v>
      </c>
    </row>
    <row r="6" spans="1:12" ht="14.45" customHeight="1">
      <c r="A6" s="2" t="s">
        <v>8</v>
      </c>
      <c r="B6" s="2" t="s">
        <v>9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16</v>
      </c>
      <c r="J6" s="2" t="s">
        <v>17</v>
      </c>
      <c r="K6" s="2" t="s">
        <v>18</v>
      </c>
      <c r="L6" s="2" t="s">
        <v>20</v>
      </c>
    </row>
    <row r="7" spans="1:12" ht="78" customHeight="1">
      <c r="A7" s="25" t="s">
        <v>149</v>
      </c>
      <c r="B7" s="26" t="s">
        <v>137</v>
      </c>
      <c r="C7" s="26"/>
      <c r="D7" s="26"/>
      <c r="E7" s="4"/>
      <c r="F7" s="4"/>
      <c r="G7" s="4"/>
      <c r="H7" s="4"/>
      <c r="I7" s="33"/>
      <c r="J7" s="34">
        <f>J8+J43+J53+J60+J77+J84</f>
        <v>1872.5</v>
      </c>
      <c r="K7" s="34">
        <f>K8+K43+K53+K60+K77+K91+K84</f>
        <v>880.80000000000007</v>
      </c>
      <c r="L7" s="34">
        <f>L8+L43+L53+L60+L77+L91+L84</f>
        <v>894.4</v>
      </c>
    </row>
    <row r="8" spans="1:12" ht="28.5">
      <c r="A8" s="25" t="s">
        <v>34</v>
      </c>
      <c r="B8" s="26" t="s">
        <v>137</v>
      </c>
      <c r="C8" s="132" t="s">
        <v>35</v>
      </c>
      <c r="D8" s="99"/>
      <c r="E8" s="39"/>
      <c r="F8" s="39"/>
      <c r="G8" s="39"/>
      <c r="H8" s="39"/>
      <c r="I8" s="41"/>
      <c r="J8" s="42">
        <f>J9+J18+J37</f>
        <v>1375.2</v>
      </c>
      <c r="K8" s="36">
        <f>K9+K18+K37</f>
        <v>380.5</v>
      </c>
      <c r="L8" s="36">
        <f>L9+L18+L37</f>
        <v>363.6</v>
      </c>
    </row>
    <row r="9" spans="1:12" ht="60">
      <c r="A9" s="28" t="s">
        <v>36</v>
      </c>
      <c r="B9" s="27" t="s">
        <v>137</v>
      </c>
      <c r="C9" s="99" t="s">
        <v>35</v>
      </c>
      <c r="D9" s="99" t="s">
        <v>37</v>
      </c>
      <c r="E9" s="39"/>
      <c r="F9" s="39"/>
      <c r="G9" s="39"/>
      <c r="H9" s="39"/>
      <c r="I9" s="99"/>
      <c r="J9" s="42">
        <f>J10</f>
        <v>488.5</v>
      </c>
      <c r="K9" s="36">
        <f>K10</f>
        <v>161.1</v>
      </c>
      <c r="L9" s="36">
        <f>L10</f>
        <v>140.80000000000001</v>
      </c>
    </row>
    <row r="10" spans="1:12" ht="63" customHeight="1">
      <c r="A10" s="28" t="s">
        <v>172</v>
      </c>
      <c r="B10" s="27" t="s">
        <v>137</v>
      </c>
      <c r="C10" s="27" t="s">
        <v>35</v>
      </c>
      <c r="D10" s="27" t="s">
        <v>37</v>
      </c>
      <c r="E10" s="38">
        <v>65</v>
      </c>
      <c r="F10" s="38"/>
      <c r="G10" s="38"/>
      <c r="H10" s="38"/>
      <c r="I10" s="27"/>
      <c r="J10" s="36">
        <f>J11</f>
        <v>488.5</v>
      </c>
      <c r="K10" s="36">
        <f t="shared" ref="K10:L12" si="0">K11</f>
        <v>161.1</v>
      </c>
      <c r="L10" s="36">
        <f t="shared" si="0"/>
        <v>140.80000000000001</v>
      </c>
    </row>
    <row r="11" spans="1:12" ht="15">
      <c r="A11" s="28" t="s">
        <v>38</v>
      </c>
      <c r="B11" s="27" t="s">
        <v>137</v>
      </c>
      <c r="C11" s="27" t="s">
        <v>35</v>
      </c>
      <c r="D11" s="27" t="s">
        <v>37</v>
      </c>
      <c r="E11" s="38">
        <v>65</v>
      </c>
      <c r="F11" s="38">
        <v>1</v>
      </c>
      <c r="G11" s="38"/>
      <c r="H11" s="38"/>
      <c r="I11" s="27"/>
      <c r="J11" s="36">
        <f>J12+J15</f>
        <v>488.5</v>
      </c>
      <c r="K11" s="36">
        <f t="shared" si="0"/>
        <v>161.1</v>
      </c>
      <c r="L11" s="36">
        <f t="shared" si="0"/>
        <v>140.80000000000001</v>
      </c>
    </row>
    <row r="12" spans="1:12" ht="34.5" customHeight="1">
      <c r="A12" s="28" t="s">
        <v>39</v>
      </c>
      <c r="B12" s="27" t="s">
        <v>137</v>
      </c>
      <c r="C12" s="27" t="s">
        <v>35</v>
      </c>
      <c r="D12" s="27" t="s">
        <v>37</v>
      </c>
      <c r="E12" s="38">
        <v>65</v>
      </c>
      <c r="F12" s="38">
        <v>1</v>
      </c>
      <c r="G12" s="38" t="s">
        <v>63</v>
      </c>
      <c r="H12" s="38" t="s">
        <v>74</v>
      </c>
      <c r="I12" s="27"/>
      <c r="J12" s="36">
        <f>J13</f>
        <v>286.5</v>
      </c>
      <c r="K12" s="36">
        <f t="shared" si="0"/>
        <v>161.1</v>
      </c>
      <c r="L12" s="36">
        <f t="shared" si="0"/>
        <v>140.80000000000001</v>
      </c>
    </row>
    <row r="13" spans="1:12" ht="120">
      <c r="A13" s="28" t="s">
        <v>40</v>
      </c>
      <c r="B13" s="27" t="s">
        <v>137</v>
      </c>
      <c r="C13" s="27" t="s">
        <v>35</v>
      </c>
      <c r="D13" s="27" t="s">
        <v>37</v>
      </c>
      <c r="E13" s="38">
        <v>65</v>
      </c>
      <c r="F13" s="38">
        <v>1</v>
      </c>
      <c r="G13" s="38" t="s">
        <v>63</v>
      </c>
      <c r="H13" s="38" t="s">
        <v>74</v>
      </c>
      <c r="I13" s="27" t="s">
        <v>65</v>
      </c>
      <c r="J13" s="36">
        <f>J14</f>
        <v>286.5</v>
      </c>
      <c r="K13" s="36">
        <f>K14</f>
        <v>161.1</v>
      </c>
      <c r="L13" s="36">
        <f>L14</f>
        <v>140.80000000000001</v>
      </c>
    </row>
    <row r="14" spans="1:12" ht="45">
      <c r="A14" s="28" t="s">
        <v>41</v>
      </c>
      <c r="B14" s="27" t="s">
        <v>137</v>
      </c>
      <c r="C14" s="27" t="s">
        <v>35</v>
      </c>
      <c r="D14" s="27" t="s">
        <v>37</v>
      </c>
      <c r="E14" s="38">
        <v>65</v>
      </c>
      <c r="F14" s="38">
        <v>1</v>
      </c>
      <c r="G14" s="38" t="s">
        <v>63</v>
      </c>
      <c r="H14" s="38" t="s">
        <v>74</v>
      </c>
      <c r="I14" s="27" t="s">
        <v>66</v>
      </c>
      <c r="J14" s="36">
        <v>286.5</v>
      </c>
      <c r="K14" s="36">
        <v>161.1</v>
      </c>
      <c r="L14" s="36">
        <v>140.80000000000001</v>
      </c>
    </row>
    <row r="15" spans="1:12" ht="92.25" customHeight="1">
      <c r="A15" s="28" t="s">
        <v>197</v>
      </c>
      <c r="B15" s="27" t="s">
        <v>137</v>
      </c>
      <c r="C15" s="27" t="s">
        <v>35</v>
      </c>
      <c r="D15" s="27" t="s">
        <v>37</v>
      </c>
      <c r="E15" s="38" t="s">
        <v>139</v>
      </c>
      <c r="F15" s="38" t="s">
        <v>8</v>
      </c>
      <c r="G15" s="38" t="s">
        <v>63</v>
      </c>
      <c r="H15" s="38" t="s">
        <v>196</v>
      </c>
      <c r="I15" s="27"/>
      <c r="J15" s="36">
        <f>J16</f>
        <v>202</v>
      </c>
      <c r="K15" s="36"/>
      <c r="L15" s="36"/>
    </row>
    <row r="16" spans="1:12" ht="123.75" customHeight="1">
      <c r="A16" s="28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7" t="s">
        <v>137</v>
      </c>
      <c r="C16" s="27" t="s">
        <v>35</v>
      </c>
      <c r="D16" s="27" t="s">
        <v>37</v>
      </c>
      <c r="E16" s="38" t="s">
        <v>139</v>
      </c>
      <c r="F16" s="38" t="s">
        <v>8</v>
      </c>
      <c r="G16" s="38" t="s">
        <v>63</v>
      </c>
      <c r="H16" s="38" t="s">
        <v>196</v>
      </c>
      <c r="I16" s="27" t="s">
        <v>65</v>
      </c>
      <c r="J16" s="36">
        <f>J17</f>
        <v>202</v>
      </c>
      <c r="K16" s="36"/>
      <c r="L16" s="36"/>
    </row>
    <row r="17" spans="1:12" ht="51.75" customHeight="1">
      <c r="A17" s="28" t="str">
        <f>A14</f>
        <v>Расходы на выплаты персоналу государственных (муниципальных) органов</v>
      </c>
      <c r="B17" s="27" t="s">
        <v>137</v>
      </c>
      <c r="C17" s="27" t="s">
        <v>35</v>
      </c>
      <c r="D17" s="27" t="s">
        <v>37</v>
      </c>
      <c r="E17" s="38" t="s">
        <v>139</v>
      </c>
      <c r="F17" s="38" t="s">
        <v>8</v>
      </c>
      <c r="G17" s="38" t="s">
        <v>63</v>
      </c>
      <c r="H17" s="38" t="s">
        <v>196</v>
      </c>
      <c r="I17" s="27" t="s">
        <v>66</v>
      </c>
      <c r="J17" s="36">
        <v>202</v>
      </c>
      <c r="K17" s="36"/>
      <c r="L17" s="36"/>
    </row>
    <row r="18" spans="1:12" ht="92.25" customHeight="1">
      <c r="A18" s="28" t="s">
        <v>42</v>
      </c>
      <c r="B18" s="27" t="s">
        <v>137</v>
      </c>
      <c r="C18" s="99" t="s">
        <v>35</v>
      </c>
      <c r="D18" s="99" t="s">
        <v>43</v>
      </c>
      <c r="E18" s="38"/>
      <c r="F18" s="38"/>
      <c r="G18" s="38"/>
      <c r="H18" s="38"/>
      <c r="I18" s="35"/>
      <c r="J18" s="42">
        <f>J19+J32</f>
        <v>881.7</v>
      </c>
      <c r="K18" s="42">
        <f>K19+K32</f>
        <v>214.4</v>
      </c>
      <c r="L18" s="42">
        <f>L19+L32</f>
        <v>217.8</v>
      </c>
    </row>
    <row r="19" spans="1:12" ht="79.5" customHeight="1">
      <c r="A19" s="28" t="str">
        <f>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9" s="27" t="s">
        <v>137</v>
      </c>
      <c r="C19" s="119" t="s">
        <v>35</v>
      </c>
      <c r="D19" s="119" t="s">
        <v>43</v>
      </c>
      <c r="E19" s="38">
        <v>65</v>
      </c>
      <c r="F19" s="38"/>
      <c r="G19" s="38"/>
      <c r="H19" s="38"/>
      <c r="I19" s="35"/>
      <c r="J19" s="36">
        <f>J20</f>
        <v>881.40000000000009</v>
      </c>
      <c r="K19" s="36">
        <f>K20</f>
        <v>214.1</v>
      </c>
      <c r="L19" s="36">
        <f>L20</f>
        <v>217.5</v>
      </c>
    </row>
    <row r="20" spans="1:12" ht="44.25" customHeight="1">
      <c r="A20" s="28" t="s">
        <v>162</v>
      </c>
      <c r="B20" s="27" t="s">
        <v>137</v>
      </c>
      <c r="C20" s="27" t="s">
        <v>35</v>
      </c>
      <c r="D20" s="27" t="s">
        <v>43</v>
      </c>
      <c r="E20" s="38">
        <v>65</v>
      </c>
      <c r="F20" s="38">
        <v>2</v>
      </c>
      <c r="G20" s="38"/>
      <c r="H20" s="38"/>
      <c r="I20" s="35"/>
      <c r="J20" s="36">
        <f>J21+J24+J29</f>
        <v>881.40000000000009</v>
      </c>
      <c r="K20" s="36">
        <f>K21+K24</f>
        <v>214.1</v>
      </c>
      <c r="L20" s="36">
        <f>L21+L24</f>
        <v>217.5</v>
      </c>
    </row>
    <row r="21" spans="1:12" ht="45">
      <c r="A21" s="28" t="s">
        <v>45</v>
      </c>
      <c r="B21" s="27" t="s">
        <v>137</v>
      </c>
      <c r="C21" s="27" t="s">
        <v>35</v>
      </c>
      <c r="D21" s="27" t="s">
        <v>43</v>
      </c>
      <c r="E21" s="38">
        <v>65</v>
      </c>
      <c r="F21" s="38">
        <v>2</v>
      </c>
      <c r="G21" s="38" t="s">
        <v>63</v>
      </c>
      <c r="H21" s="38" t="s">
        <v>75</v>
      </c>
      <c r="I21" s="35"/>
      <c r="J21" s="36">
        <f t="shared" ref="J21:L22" si="1">J22</f>
        <v>289.10000000000002</v>
      </c>
      <c r="K21" s="36">
        <f t="shared" si="1"/>
        <v>61.1</v>
      </c>
      <c r="L21" s="36">
        <f t="shared" si="1"/>
        <v>46.8</v>
      </c>
    </row>
    <row r="22" spans="1:12" ht="120">
      <c r="A22" s="28" t="s">
        <v>40</v>
      </c>
      <c r="B22" s="27" t="s">
        <v>137</v>
      </c>
      <c r="C22" s="27" t="s">
        <v>35</v>
      </c>
      <c r="D22" s="27" t="s">
        <v>43</v>
      </c>
      <c r="E22" s="38">
        <v>65</v>
      </c>
      <c r="F22" s="38">
        <v>2</v>
      </c>
      <c r="G22" s="38" t="s">
        <v>63</v>
      </c>
      <c r="H22" s="38" t="s">
        <v>75</v>
      </c>
      <c r="I22" s="35" t="s">
        <v>65</v>
      </c>
      <c r="J22" s="36">
        <f t="shared" si="1"/>
        <v>289.10000000000002</v>
      </c>
      <c r="K22" s="36">
        <f t="shared" si="1"/>
        <v>61.1</v>
      </c>
      <c r="L22" s="36">
        <f t="shared" si="1"/>
        <v>46.8</v>
      </c>
    </row>
    <row r="23" spans="1:12" ht="45">
      <c r="A23" s="28" t="s">
        <v>41</v>
      </c>
      <c r="B23" s="27" t="s">
        <v>137</v>
      </c>
      <c r="C23" s="27" t="s">
        <v>35</v>
      </c>
      <c r="D23" s="27" t="s">
        <v>43</v>
      </c>
      <c r="E23" s="38">
        <v>65</v>
      </c>
      <c r="F23" s="38">
        <v>2</v>
      </c>
      <c r="G23" s="38" t="s">
        <v>63</v>
      </c>
      <c r="H23" s="38" t="s">
        <v>75</v>
      </c>
      <c r="I23" s="35" t="s">
        <v>66</v>
      </c>
      <c r="J23" s="36">
        <v>289.10000000000002</v>
      </c>
      <c r="K23" s="36">
        <v>61.1</v>
      </c>
      <c r="L23" s="36">
        <v>46.8</v>
      </c>
    </row>
    <row r="24" spans="1:12" ht="29.25" customHeight="1">
      <c r="A24" s="28" t="s">
        <v>46</v>
      </c>
      <c r="B24" s="27" t="s">
        <v>137</v>
      </c>
      <c r="C24" s="27" t="s">
        <v>35</v>
      </c>
      <c r="D24" s="27" t="s">
        <v>43</v>
      </c>
      <c r="E24" s="38">
        <v>65</v>
      </c>
      <c r="F24" s="38">
        <v>2</v>
      </c>
      <c r="G24" s="38" t="s">
        <v>63</v>
      </c>
      <c r="H24" s="38" t="s">
        <v>76</v>
      </c>
      <c r="I24" s="35"/>
      <c r="J24" s="36">
        <f>J25+J27</f>
        <v>299.3</v>
      </c>
      <c r="K24" s="36">
        <f>K25+K27</f>
        <v>153</v>
      </c>
      <c r="L24" s="36">
        <f>L25+L27</f>
        <v>170.7</v>
      </c>
    </row>
    <row r="25" spans="1:12" ht="50.25" customHeight="1">
      <c r="A25" s="28" t="s">
        <v>179</v>
      </c>
      <c r="B25" s="27" t="s">
        <v>137</v>
      </c>
      <c r="C25" s="27" t="s">
        <v>35</v>
      </c>
      <c r="D25" s="27" t="s">
        <v>43</v>
      </c>
      <c r="E25" s="38">
        <v>65</v>
      </c>
      <c r="F25" s="38">
        <v>2</v>
      </c>
      <c r="G25" s="38" t="s">
        <v>63</v>
      </c>
      <c r="H25" s="38" t="s">
        <v>76</v>
      </c>
      <c r="I25" s="35" t="s">
        <v>67</v>
      </c>
      <c r="J25" s="36">
        <f>J26</f>
        <v>267.3</v>
      </c>
      <c r="K25" s="36">
        <f>K26</f>
        <v>148</v>
      </c>
      <c r="L25" s="36">
        <f>L26</f>
        <v>165.7</v>
      </c>
    </row>
    <row r="26" spans="1:12" ht="60">
      <c r="A26" s="28" t="s">
        <v>44</v>
      </c>
      <c r="B26" s="27" t="s">
        <v>137</v>
      </c>
      <c r="C26" s="27" t="s">
        <v>35</v>
      </c>
      <c r="D26" s="27" t="s">
        <v>43</v>
      </c>
      <c r="E26" s="38">
        <v>65</v>
      </c>
      <c r="F26" s="38">
        <v>2</v>
      </c>
      <c r="G26" s="38" t="s">
        <v>63</v>
      </c>
      <c r="H26" s="38" t="s">
        <v>76</v>
      </c>
      <c r="I26" s="35" t="s">
        <v>68</v>
      </c>
      <c r="J26" s="36">
        <v>267.3</v>
      </c>
      <c r="K26" s="36">
        <v>148</v>
      </c>
      <c r="L26" s="36">
        <v>165.7</v>
      </c>
    </row>
    <row r="27" spans="1:12" ht="15">
      <c r="A27" s="28" t="s">
        <v>47</v>
      </c>
      <c r="B27" s="27" t="s">
        <v>137</v>
      </c>
      <c r="C27" s="27" t="s">
        <v>35</v>
      </c>
      <c r="D27" s="27" t="s">
        <v>43</v>
      </c>
      <c r="E27" s="38">
        <v>65</v>
      </c>
      <c r="F27" s="38">
        <v>2</v>
      </c>
      <c r="G27" s="38" t="s">
        <v>63</v>
      </c>
      <c r="H27" s="38" t="s">
        <v>76</v>
      </c>
      <c r="I27" s="35" t="s">
        <v>69</v>
      </c>
      <c r="J27" s="36">
        <f>J28</f>
        <v>32</v>
      </c>
      <c r="K27" s="36">
        <f>K28</f>
        <v>5</v>
      </c>
      <c r="L27" s="36">
        <f>L28</f>
        <v>5</v>
      </c>
    </row>
    <row r="28" spans="1:12" ht="30">
      <c r="A28" s="28" t="s">
        <v>48</v>
      </c>
      <c r="B28" s="27" t="s">
        <v>137</v>
      </c>
      <c r="C28" s="27" t="s">
        <v>35</v>
      </c>
      <c r="D28" s="27" t="s">
        <v>43</v>
      </c>
      <c r="E28" s="38">
        <v>65</v>
      </c>
      <c r="F28" s="38">
        <v>2</v>
      </c>
      <c r="G28" s="38" t="s">
        <v>63</v>
      </c>
      <c r="H28" s="38" t="s">
        <v>76</v>
      </c>
      <c r="I28" s="35" t="s">
        <v>70</v>
      </c>
      <c r="J28" s="36">
        <v>32</v>
      </c>
      <c r="K28" s="36">
        <v>5</v>
      </c>
      <c r="L28" s="36">
        <v>5</v>
      </c>
    </row>
    <row r="29" spans="1:12" ht="90" customHeight="1">
      <c r="A29" s="28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7" t="s">
        <v>137</v>
      </c>
      <c r="C29" s="27" t="s">
        <v>35</v>
      </c>
      <c r="D29" s="27" t="s">
        <v>43</v>
      </c>
      <c r="E29" s="38" t="s">
        <v>139</v>
      </c>
      <c r="F29" s="38" t="s">
        <v>9</v>
      </c>
      <c r="G29" s="38" t="s">
        <v>63</v>
      </c>
      <c r="H29" s="38" t="s">
        <v>196</v>
      </c>
      <c r="I29" s="35"/>
      <c r="J29" s="36">
        <f>J30</f>
        <v>293</v>
      </c>
      <c r="K29" s="36"/>
      <c r="L29" s="36"/>
    </row>
    <row r="30" spans="1:12" ht="122.25" customHeight="1">
      <c r="A30" s="28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7" t="s">
        <v>137</v>
      </c>
      <c r="C30" s="27" t="s">
        <v>35</v>
      </c>
      <c r="D30" s="27" t="s">
        <v>43</v>
      </c>
      <c r="E30" s="38" t="s">
        <v>139</v>
      </c>
      <c r="F30" s="38" t="s">
        <v>9</v>
      </c>
      <c r="G30" s="38" t="s">
        <v>63</v>
      </c>
      <c r="H30" s="38" t="s">
        <v>196</v>
      </c>
      <c r="I30" s="35" t="s">
        <v>65</v>
      </c>
      <c r="J30" s="36">
        <f>J31</f>
        <v>293</v>
      </c>
      <c r="K30" s="36"/>
      <c r="L30" s="36"/>
    </row>
    <row r="31" spans="1:12" ht="46.5" customHeight="1">
      <c r="A31" s="28" t="str">
        <f>A23</f>
        <v>Расходы на выплаты персоналу государственных (муниципальных) органов</v>
      </c>
      <c r="B31" s="27" t="s">
        <v>137</v>
      </c>
      <c r="C31" s="27" t="s">
        <v>35</v>
      </c>
      <c r="D31" s="27" t="s">
        <v>43</v>
      </c>
      <c r="E31" s="38" t="s">
        <v>139</v>
      </c>
      <c r="F31" s="38" t="s">
        <v>9</v>
      </c>
      <c r="G31" s="38" t="s">
        <v>63</v>
      </c>
      <c r="H31" s="38" t="s">
        <v>196</v>
      </c>
      <c r="I31" s="35" t="s">
        <v>66</v>
      </c>
      <c r="J31" s="36">
        <v>293</v>
      </c>
      <c r="K31" s="36"/>
      <c r="L31" s="36"/>
    </row>
    <row r="32" spans="1:12" ht="75.75" customHeight="1">
      <c r="A32" s="28" t="s">
        <v>168</v>
      </c>
      <c r="B32" s="27" t="s">
        <v>137</v>
      </c>
      <c r="C32" s="27" t="s">
        <v>35</v>
      </c>
      <c r="D32" s="27" t="s">
        <v>43</v>
      </c>
      <c r="E32" s="38">
        <v>89</v>
      </c>
      <c r="F32" s="38"/>
      <c r="G32" s="38"/>
      <c r="H32" s="38"/>
      <c r="I32" s="35"/>
      <c r="J32" s="36">
        <f t="shared" ref="J32:L35" si="2">J33</f>
        <v>0.3</v>
      </c>
      <c r="K32" s="36">
        <f t="shared" si="2"/>
        <v>0.3</v>
      </c>
      <c r="L32" s="36">
        <f t="shared" si="2"/>
        <v>0.3</v>
      </c>
    </row>
    <row r="33" spans="1:12" ht="111.75" customHeight="1">
      <c r="A33" s="28" t="s">
        <v>169</v>
      </c>
      <c r="B33" s="27" t="s">
        <v>137</v>
      </c>
      <c r="C33" s="27" t="s">
        <v>35</v>
      </c>
      <c r="D33" s="27" t="s">
        <v>43</v>
      </c>
      <c r="E33" s="38">
        <v>89</v>
      </c>
      <c r="F33" s="38">
        <v>1</v>
      </c>
      <c r="G33" s="38"/>
      <c r="H33" s="38"/>
      <c r="I33" s="35"/>
      <c r="J33" s="36">
        <f t="shared" si="2"/>
        <v>0.3</v>
      </c>
      <c r="K33" s="36">
        <f t="shared" si="2"/>
        <v>0.3</v>
      </c>
      <c r="L33" s="36">
        <f t="shared" si="2"/>
        <v>0.3</v>
      </c>
    </row>
    <row r="34" spans="1:12" ht="195">
      <c r="A34" s="28" t="s">
        <v>32</v>
      </c>
      <c r="B34" s="27" t="s">
        <v>137</v>
      </c>
      <c r="C34" s="27" t="s">
        <v>35</v>
      </c>
      <c r="D34" s="27" t="s">
        <v>43</v>
      </c>
      <c r="E34" s="38">
        <v>89</v>
      </c>
      <c r="F34" s="38">
        <v>1</v>
      </c>
      <c r="G34" s="38" t="s">
        <v>63</v>
      </c>
      <c r="H34" s="38" t="s">
        <v>77</v>
      </c>
      <c r="I34" s="35"/>
      <c r="J34" s="37">
        <f t="shared" si="2"/>
        <v>0.3</v>
      </c>
      <c r="K34" s="37">
        <f t="shared" si="2"/>
        <v>0.3</v>
      </c>
      <c r="L34" s="37">
        <f t="shared" si="2"/>
        <v>0.3</v>
      </c>
    </row>
    <row r="35" spans="1:12" ht="48" customHeight="1">
      <c r="A35" s="28" t="s">
        <v>179</v>
      </c>
      <c r="B35" s="27" t="s">
        <v>137</v>
      </c>
      <c r="C35" s="27" t="s">
        <v>35</v>
      </c>
      <c r="D35" s="27" t="s">
        <v>43</v>
      </c>
      <c r="E35" s="38">
        <v>89</v>
      </c>
      <c r="F35" s="38">
        <v>1</v>
      </c>
      <c r="G35" s="38" t="s">
        <v>63</v>
      </c>
      <c r="H35" s="38" t="s">
        <v>77</v>
      </c>
      <c r="I35" s="35" t="s">
        <v>67</v>
      </c>
      <c r="J35" s="37">
        <f t="shared" si="2"/>
        <v>0.3</v>
      </c>
      <c r="K35" s="37">
        <f t="shared" si="2"/>
        <v>0.3</v>
      </c>
      <c r="L35" s="37">
        <f t="shared" si="2"/>
        <v>0.3</v>
      </c>
    </row>
    <row r="36" spans="1:12" ht="60">
      <c r="A36" s="28" t="s">
        <v>44</v>
      </c>
      <c r="B36" s="27" t="s">
        <v>137</v>
      </c>
      <c r="C36" s="27" t="s">
        <v>35</v>
      </c>
      <c r="D36" s="27" t="s">
        <v>43</v>
      </c>
      <c r="E36" s="38">
        <v>89</v>
      </c>
      <c r="F36" s="38">
        <v>1</v>
      </c>
      <c r="G36" s="38" t="s">
        <v>63</v>
      </c>
      <c r="H36" s="38" t="s">
        <v>77</v>
      </c>
      <c r="I36" s="35" t="s">
        <v>68</v>
      </c>
      <c r="J36" s="37">
        <v>0.3</v>
      </c>
      <c r="K36" s="37">
        <v>0.3</v>
      </c>
      <c r="L36" s="37">
        <v>0.3</v>
      </c>
    </row>
    <row r="37" spans="1:12" ht="15">
      <c r="A37" s="28" t="s">
        <v>50</v>
      </c>
      <c r="B37" s="27" t="s">
        <v>137</v>
      </c>
      <c r="C37" s="99" t="s">
        <v>35</v>
      </c>
      <c r="D37" s="99" t="s">
        <v>18</v>
      </c>
      <c r="E37" s="38"/>
      <c r="F37" s="38"/>
      <c r="G37" s="38"/>
      <c r="H37" s="38"/>
      <c r="I37" s="41"/>
      <c r="J37" s="42">
        <f>J38</f>
        <v>5</v>
      </c>
      <c r="K37" s="36">
        <f t="shared" ref="K37:L39" si="3">K38</f>
        <v>5</v>
      </c>
      <c r="L37" s="36">
        <f t="shared" si="3"/>
        <v>5</v>
      </c>
    </row>
    <row r="38" spans="1:12" ht="76.5" customHeight="1">
      <c r="A38" s="28" t="s">
        <v>168</v>
      </c>
      <c r="B38" s="27" t="s">
        <v>137</v>
      </c>
      <c r="C38" s="27" t="s">
        <v>35</v>
      </c>
      <c r="D38" s="27" t="s">
        <v>18</v>
      </c>
      <c r="E38" s="38" t="s">
        <v>78</v>
      </c>
      <c r="F38" s="38"/>
      <c r="G38" s="38"/>
      <c r="H38" s="38"/>
      <c r="I38" s="35"/>
      <c r="J38" s="36">
        <f>J39</f>
        <v>5</v>
      </c>
      <c r="K38" s="36">
        <f t="shared" si="3"/>
        <v>5</v>
      </c>
      <c r="L38" s="36">
        <f t="shared" si="3"/>
        <v>5</v>
      </c>
    </row>
    <row r="39" spans="1:12" ht="111.75" customHeight="1">
      <c r="A39" s="28" t="s">
        <v>169</v>
      </c>
      <c r="B39" s="27" t="s">
        <v>137</v>
      </c>
      <c r="C39" s="27" t="s">
        <v>35</v>
      </c>
      <c r="D39" s="27" t="s">
        <v>18</v>
      </c>
      <c r="E39" s="38" t="s">
        <v>78</v>
      </c>
      <c r="F39" s="38" t="s">
        <v>8</v>
      </c>
      <c r="G39" s="38"/>
      <c r="H39" s="38"/>
      <c r="I39" s="35"/>
      <c r="J39" s="36">
        <f>J40</f>
        <v>5</v>
      </c>
      <c r="K39" s="36">
        <f t="shared" si="3"/>
        <v>5</v>
      </c>
      <c r="L39" s="36">
        <f t="shared" si="3"/>
        <v>5</v>
      </c>
    </row>
    <row r="40" spans="1:12" ht="60">
      <c r="A40" s="28" t="s">
        <v>198</v>
      </c>
      <c r="B40" s="27" t="s">
        <v>137</v>
      </c>
      <c r="C40" s="27" t="s">
        <v>35</v>
      </c>
      <c r="D40" s="27" t="s">
        <v>18</v>
      </c>
      <c r="E40" s="38" t="s">
        <v>78</v>
      </c>
      <c r="F40" s="38" t="s">
        <v>8</v>
      </c>
      <c r="G40" s="38" t="s">
        <v>63</v>
      </c>
      <c r="H40" s="38" t="s">
        <v>80</v>
      </c>
      <c r="I40" s="35"/>
      <c r="J40" s="36">
        <f>J42</f>
        <v>5</v>
      </c>
      <c r="K40" s="36">
        <f>K42</f>
        <v>5</v>
      </c>
      <c r="L40" s="36">
        <f>L42</f>
        <v>5</v>
      </c>
    </row>
    <row r="41" spans="1:12" ht="15">
      <c r="A41" s="28" t="s">
        <v>47</v>
      </c>
      <c r="B41" s="27" t="s">
        <v>137</v>
      </c>
      <c r="C41" s="27" t="s">
        <v>35</v>
      </c>
      <c r="D41" s="27" t="s">
        <v>18</v>
      </c>
      <c r="E41" s="38" t="s">
        <v>78</v>
      </c>
      <c r="F41" s="38" t="s">
        <v>8</v>
      </c>
      <c r="G41" s="38" t="s">
        <v>63</v>
      </c>
      <c r="H41" s="38" t="s">
        <v>80</v>
      </c>
      <c r="I41" s="35" t="s">
        <v>69</v>
      </c>
      <c r="J41" s="36">
        <f>J42</f>
        <v>5</v>
      </c>
      <c r="K41" s="36">
        <f>K42</f>
        <v>5</v>
      </c>
      <c r="L41" s="36">
        <f>L42</f>
        <v>5</v>
      </c>
    </row>
    <row r="42" spans="1:12" ht="15">
      <c r="A42" s="28" t="s">
        <v>51</v>
      </c>
      <c r="B42" s="27" t="s">
        <v>137</v>
      </c>
      <c r="C42" s="27" t="s">
        <v>35</v>
      </c>
      <c r="D42" s="27" t="s">
        <v>52</v>
      </c>
      <c r="E42" s="38" t="s">
        <v>78</v>
      </c>
      <c r="F42" s="38" t="s">
        <v>8</v>
      </c>
      <c r="G42" s="38" t="s">
        <v>63</v>
      </c>
      <c r="H42" s="38" t="s">
        <v>80</v>
      </c>
      <c r="I42" s="35" t="s">
        <v>71</v>
      </c>
      <c r="J42" s="36">
        <v>5</v>
      </c>
      <c r="K42" s="36">
        <v>5</v>
      </c>
      <c r="L42" s="36">
        <v>5</v>
      </c>
    </row>
    <row r="43" spans="1:12" ht="15">
      <c r="A43" s="25" t="s">
        <v>115</v>
      </c>
      <c r="B43" s="26" t="s">
        <v>137</v>
      </c>
      <c r="C43" s="26" t="s">
        <v>37</v>
      </c>
      <c r="D43" s="27"/>
      <c r="E43" s="38"/>
      <c r="F43" s="38"/>
      <c r="G43" s="38"/>
      <c r="H43" s="38"/>
      <c r="I43" s="35"/>
      <c r="J43" s="36">
        <f>J44</f>
        <v>109.3</v>
      </c>
      <c r="K43" s="36">
        <f>K44</f>
        <v>114.4</v>
      </c>
      <c r="L43" s="36">
        <f>L44</f>
        <v>118.7</v>
      </c>
    </row>
    <row r="44" spans="1:12" ht="30">
      <c r="A44" s="28" t="s">
        <v>180</v>
      </c>
      <c r="B44" s="27" t="s">
        <v>137</v>
      </c>
      <c r="C44" s="27" t="s">
        <v>37</v>
      </c>
      <c r="D44" s="27" t="s">
        <v>53</v>
      </c>
      <c r="E44" s="38"/>
      <c r="F44" s="38"/>
      <c r="G44" s="38"/>
      <c r="H44" s="38"/>
      <c r="I44" s="35"/>
      <c r="J44" s="36">
        <f t="shared" ref="J44:L45" si="4">J45</f>
        <v>109.3</v>
      </c>
      <c r="K44" s="36">
        <f t="shared" si="4"/>
        <v>114.4</v>
      </c>
      <c r="L44" s="36">
        <f t="shared" si="4"/>
        <v>118.7</v>
      </c>
    </row>
    <row r="45" spans="1:12" ht="75">
      <c r="A45" s="28" t="s">
        <v>163</v>
      </c>
      <c r="B45" s="27" t="s">
        <v>137</v>
      </c>
      <c r="C45" s="27" t="s">
        <v>37</v>
      </c>
      <c r="D45" s="27" t="s">
        <v>53</v>
      </c>
      <c r="E45" s="38" t="s">
        <v>82</v>
      </c>
      <c r="F45" s="38"/>
      <c r="G45" s="38"/>
      <c r="H45" s="38"/>
      <c r="I45" s="35"/>
      <c r="J45" s="36">
        <f>J46</f>
        <v>109.3</v>
      </c>
      <c r="K45" s="36">
        <f t="shared" si="4"/>
        <v>114.4</v>
      </c>
      <c r="L45" s="36">
        <f t="shared" si="4"/>
        <v>118.7</v>
      </c>
    </row>
    <row r="46" spans="1:12" ht="45">
      <c r="A46" s="28" t="s">
        <v>117</v>
      </c>
      <c r="B46" s="27" t="s">
        <v>137</v>
      </c>
      <c r="C46" s="27" t="s">
        <v>37</v>
      </c>
      <c r="D46" s="27" t="s">
        <v>53</v>
      </c>
      <c r="E46" s="38" t="s">
        <v>82</v>
      </c>
      <c r="F46" s="38" t="s">
        <v>10</v>
      </c>
      <c r="G46" s="38"/>
      <c r="H46" s="38"/>
      <c r="I46" s="35"/>
      <c r="J46" s="36">
        <f>J47</f>
        <v>109.3</v>
      </c>
      <c r="K46" s="36">
        <f>K47</f>
        <v>114.4</v>
      </c>
      <c r="L46" s="36">
        <f>L47</f>
        <v>118.7</v>
      </c>
    </row>
    <row r="47" spans="1:12" ht="75">
      <c r="A47" s="29" t="s">
        <v>185</v>
      </c>
      <c r="B47" s="27" t="s">
        <v>137</v>
      </c>
      <c r="C47" s="27" t="s">
        <v>37</v>
      </c>
      <c r="D47" s="27" t="s">
        <v>53</v>
      </c>
      <c r="E47" s="38" t="s">
        <v>82</v>
      </c>
      <c r="F47" s="38" t="s">
        <v>10</v>
      </c>
      <c r="G47" s="38" t="s">
        <v>37</v>
      </c>
      <c r="H47" s="38"/>
      <c r="I47" s="35"/>
      <c r="J47" s="36">
        <f>J48</f>
        <v>109.3</v>
      </c>
      <c r="K47" s="36">
        <f>K48</f>
        <v>114.4</v>
      </c>
      <c r="L47" s="36">
        <f>L48</f>
        <v>118.7</v>
      </c>
    </row>
    <row r="48" spans="1:12" ht="90">
      <c r="A48" s="28" t="s">
        <v>165</v>
      </c>
      <c r="B48" s="27" t="s">
        <v>137</v>
      </c>
      <c r="C48" s="27" t="s">
        <v>37</v>
      </c>
      <c r="D48" s="27" t="s">
        <v>53</v>
      </c>
      <c r="E48" s="38" t="s">
        <v>82</v>
      </c>
      <c r="F48" s="38" t="s">
        <v>10</v>
      </c>
      <c r="G48" s="38" t="s">
        <v>37</v>
      </c>
      <c r="H48" s="38" t="s">
        <v>118</v>
      </c>
      <c r="I48" s="35"/>
      <c r="J48" s="36">
        <f>J51+J49</f>
        <v>109.3</v>
      </c>
      <c r="K48" s="36">
        <f>K49+K51</f>
        <v>114.4</v>
      </c>
      <c r="L48" s="36">
        <f>L51+L49</f>
        <v>118.7</v>
      </c>
    </row>
    <row r="49" spans="1:12" ht="120">
      <c r="A49" s="28" t="s">
        <v>40</v>
      </c>
      <c r="B49" s="27" t="s">
        <v>137</v>
      </c>
      <c r="C49" s="27" t="s">
        <v>37</v>
      </c>
      <c r="D49" s="27" t="s">
        <v>53</v>
      </c>
      <c r="E49" s="38" t="s">
        <v>82</v>
      </c>
      <c r="F49" s="38" t="s">
        <v>10</v>
      </c>
      <c r="G49" s="38" t="s">
        <v>37</v>
      </c>
      <c r="H49" s="38" t="s">
        <v>118</v>
      </c>
      <c r="I49" s="35" t="s">
        <v>65</v>
      </c>
      <c r="J49" s="36">
        <f>J50</f>
        <v>104.3</v>
      </c>
      <c r="K49" s="36">
        <f>K50</f>
        <v>109.4</v>
      </c>
      <c r="L49" s="36">
        <f>L50</f>
        <v>114.7</v>
      </c>
    </row>
    <row r="50" spans="1:12" ht="45">
      <c r="A50" s="28" t="s">
        <v>41</v>
      </c>
      <c r="B50" s="27" t="s">
        <v>137</v>
      </c>
      <c r="C50" s="27" t="s">
        <v>37</v>
      </c>
      <c r="D50" s="27" t="s">
        <v>53</v>
      </c>
      <c r="E50" s="38" t="s">
        <v>82</v>
      </c>
      <c r="F50" s="38" t="s">
        <v>10</v>
      </c>
      <c r="G50" s="38" t="s">
        <v>37</v>
      </c>
      <c r="H50" s="38" t="s">
        <v>118</v>
      </c>
      <c r="I50" s="35" t="s">
        <v>66</v>
      </c>
      <c r="J50" s="36">
        <v>104.3</v>
      </c>
      <c r="K50" s="36">
        <v>109.4</v>
      </c>
      <c r="L50" s="36">
        <v>114.7</v>
      </c>
    </row>
    <row r="51" spans="1:12" ht="45" customHeight="1">
      <c r="A51" s="28" t="s">
        <v>179</v>
      </c>
      <c r="B51" s="27" t="s">
        <v>137</v>
      </c>
      <c r="C51" s="27" t="s">
        <v>37</v>
      </c>
      <c r="D51" s="27" t="s">
        <v>53</v>
      </c>
      <c r="E51" s="38" t="s">
        <v>82</v>
      </c>
      <c r="F51" s="38" t="s">
        <v>10</v>
      </c>
      <c r="G51" s="38" t="s">
        <v>37</v>
      </c>
      <c r="H51" s="38" t="s">
        <v>118</v>
      </c>
      <c r="I51" s="35" t="s">
        <v>67</v>
      </c>
      <c r="J51" s="36">
        <f>J52</f>
        <v>5</v>
      </c>
      <c r="K51" s="36">
        <f>K52</f>
        <v>5</v>
      </c>
      <c r="L51" s="36">
        <f>L52</f>
        <v>4</v>
      </c>
    </row>
    <row r="52" spans="1:12" ht="60">
      <c r="A52" s="28" t="s">
        <v>44</v>
      </c>
      <c r="B52" s="27" t="s">
        <v>137</v>
      </c>
      <c r="C52" s="27" t="s">
        <v>37</v>
      </c>
      <c r="D52" s="27" t="s">
        <v>53</v>
      </c>
      <c r="E52" s="38" t="s">
        <v>82</v>
      </c>
      <c r="F52" s="38" t="s">
        <v>10</v>
      </c>
      <c r="G52" s="38" t="s">
        <v>37</v>
      </c>
      <c r="H52" s="38" t="s">
        <v>118</v>
      </c>
      <c r="I52" s="35" t="s">
        <v>68</v>
      </c>
      <c r="J52" s="36">
        <v>5</v>
      </c>
      <c r="K52" s="36">
        <v>5</v>
      </c>
      <c r="L52" s="36">
        <v>4</v>
      </c>
    </row>
    <row r="53" spans="1:12" ht="18.75" customHeight="1">
      <c r="A53" s="25" t="s">
        <v>54</v>
      </c>
      <c r="B53" s="26" t="s">
        <v>137</v>
      </c>
      <c r="C53" s="132" t="s">
        <v>43</v>
      </c>
      <c r="D53" s="27"/>
      <c r="E53" s="38"/>
      <c r="F53" s="38"/>
      <c r="G53" s="38"/>
      <c r="H53" s="38"/>
      <c r="I53" s="35"/>
      <c r="J53" s="36">
        <f t="shared" ref="J53:L54" si="5">J54</f>
        <v>138.1</v>
      </c>
      <c r="K53" s="36">
        <f t="shared" si="5"/>
        <v>158.1</v>
      </c>
      <c r="L53" s="36">
        <f t="shared" si="5"/>
        <v>158.1</v>
      </c>
    </row>
    <row r="54" spans="1:12" ht="30">
      <c r="A54" s="28" t="s">
        <v>56</v>
      </c>
      <c r="B54" s="27" t="s">
        <v>137</v>
      </c>
      <c r="C54" s="27" t="s">
        <v>43</v>
      </c>
      <c r="D54" s="27" t="s">
        <v>57</v>
      </c>
      <c r="E54" s="38"/>
      <c r="F54" s="38"/>
      <c r="G54" s="38"/>
      <c r="H54" s="38"/>
      <c r="I54" s="35"/>
      <c r="J54" s="36">
        <f t="shared" si="5"/>
        <v>138.1</v>
      </c>
      <c r="K54" s="36">
        <f t="shared" si="5"/>
        <v>158.1</v>
      </c>
      <c r="L54" s="36">
        <f t="shared" si="5"/>
        <v>158.1</v>
      </c>
    </row>
    <row r="55" spans="1:12" ht="105">
      <c r="A55" s="30" t="s">
        <v>173</v>
      </c>
      <c r="B55" s="27" t="s">
        <v>137</v>
      </c>
      <c r="C55" s="27" t="s">
        <v>43</v>
      </c>
      <c r="D55" s="27" t="s">
        <v>57</v>
      </c>
      <c r="E55" s="38" t="s">
        <v>175</v>
      </c>
      <c r="F55" s="38"/>
      <c r="G55" s="38"/>
      <c r="H55" s="38"/>
      <c r="I55" s="35"/>
      <c r="J55" s="36">
        <f>J57</f>
        <v>138.1</v>
      </c>
      <c r="K55" s="36">
        <f>K57</f>
        <v>158.1</v>
      </c>
      <c r="L55" s="36">
        <f>L57</f>
        <v>158.1</v>
      </c>
    </row>
    <row r="56" spans="1:12" ht="90">
      <c r="A56" s="30" t="s">
        <v>166</v>
      </c>
      <c r="B56" s="27" t="s">
        <v>137</v>
      </c>
      <c r="C56" s="27" t="s">
        <v>43</v>
      </c>
      <c r="D56" s="27" t="s">
        <v>57</v>
      </c>
      <c r="E56" s="38" t="s">
        <v>175</v>
      </c>
      <c r="F56" s="38" t="s">
        <v>79</v>
      </c>
      <c r="G56" s="38" t="s">
        <v>35</v>
      </c>
      <c r="H56" s="38"/>
      <c r="I56" s="35"/>
      <c r="J56" s="36">
        <f t="shared" ref="J56:L58" si="6">J57</f>
        <v>138.1</v>
      </c>
      <c r="K56" s="36">
        <f t="shared" si="6"/>
        <v>158.1</v>
      </c>
      <c r="L56" s="36">
        <f t="shared" si="6"/>
        <v>158.1</v>
      </c>
    </row>
    <row r="57" spans="1:12" ht="362.25" customHeight="1">
      <c r="A57" s="122" t="s">
        <v>167</v>
      </c>
      <c r="B57" s="27" t="s">
        <v>137</v>
      </c>
      <c r="C57" s="27" t="s">
        <v>43</v>
      </c>
      <c r="D57" s="27" t="s">
        <v>57</v>
      </c>
      <c r="E57" s="38" t="s">
        <v>175</v>
      </c>
      <c r="F57" s="38" t="s">
        <v>79</v>
      </c>
      <c r="G57" s="38" t="s">
        <v>35</v>
      </c>
      <c r="H57" s="38" t="s">
        <v>83</v>
      </c>
      <c r="I57" s="35"/>
      <c r="J57" s="36">
        <f t="shared" si="6"/>
        <v>138.1</v>
      </c>
      <c r="K57" s="36">
        <f t="shared" si="6"/>
        <v>158.1</v>
      </c>
      <c r="L57" s="36">
        <f t="shared" si="6"/>
        <v>158.1</v>
      </c>
    </row>
    <row r="58" spans="1:12" ht="51" customHeight="1">
      <c r="A58" s="28" t="s">
        <v>179</v>
      </c>
      <c r="B58" s="27" t="s">
        <v>137</v>
      </c>
      <c r="C58" s="27" t="s">
        <v>43</v>
      </c>
      <c r="D58" s="27" t="s">
        <v>57</v>
      </c>
      <c r="E58" s="38" t="s">
        <v>175</v>
      </c>
      <c r="F58" s="38" t="s">
        <v>79</v>
      </c>
      <c r="G58" s="38" t="s">
        <v>35</v>
      </c>
      <c r="H58" s="38" t="s">
        <v>83</v>
      </c>
      <c r="I58" s="35" t="s">
        <v>67</v>
      </c>
      <c r="J58" s="36">
        <f t="shared" si="6"/>
        <v>138.1</v>
      </c>
      <c r="K58" s="36">
        <f t="shared" si="6"/>
        <v>158.1</v>
      </c>
      <c r="L58" s="36">
        <f t="shared" si="6"/>
        <v>158.1</v>
      </c>
    </row>
    <row r="59" spans="1:12" ht="60">
      <c r="A59" s="28" t="s">
        <v>44</v>
      </c>
      <c r="B59" s="27" t="s">
        <v>137</v>
      </c>
      <c r="C59" s="27" t="s">
        <v>43</v>
      </c>
      <c r="D59" s="27" t="s">
        <v>57</v>
      </c>
      <c r="E59" s="38" t="s">
        <v>175</v>
      </c>
      <c r="F59" s="38" t="s">
        <v>79</v>
      </c>
      <c r="G59" s="38" t="s">
        <v>35</v>
      </c>
      <c r="H59" s="38" t="s">
        <v>83</v>
      </c>
      <c r="I59" s="35" t="s">
        <v>68</v>
      </c>
      <c r="J59" s="36">
        <v>138.1</v>
      </c>
      <c r="K59" s="36">
        <v>158.1</v>
      </c>
      <c r="L59" s="36">
        <v>158.1</v>
      </c>
    </row>
    <row r="60" spans="1:12" ht="27.75" customHeight="1">
      <c r="A60" s="25" t="s">
        <v>58</v>
      </c>
      <c r="B60" s="26" t="s">
        <v>137</v>
      </c>
      <c r="C60" s="26" t="s">
        <v>49</v>
      </c>
      <c r="D60" s="27"/>
      <c r="E60" s="38"/>
      <c r="F60" s="38"/>
      <c r="G60" s="38"/>
      <c r="H60" s="38"/>
      <c r="I60" s="35"/>
      <c r="J60" s="34">
        <f>J67+J61</f>
        <v>80</v>
      </c>
      <c r="K60" s="36">
        <f>K67</f>
        <v>36</v>
      </c>
      <c r="L60" s="36">
        <f>L67</f>
        <v>40</v>
      </c>
    </row>
    <row r="61" spans="1:12" ht="13.5" customHeight="1">
      <c r="A61" s="28" t="s">
        <v>210</v>
      </c>
      <c r="B61" s="27" t="s">
        <v>137</v>
      </c>
      <c r="C61" s="27" t="s">
        <v>49</v>
      </c>
      <c r="D61" s="27" t="s">
        <v>37</v>
      </c>
      <c r="E61" s="38"/>
      <c r="F61" s="38"/>
      <c r="G61" s="38"/>
      <c r="H61" s="38"/>
      <c r="I61" s="35"/>
      <c r="J61" s="36">
        <f>J62</f>
        <v>45</v>
      </c>
      <c r="K61" s="36"/>
      <c r="L61" s="36"/>
    </row>
    <row r="62" spans="1:12" ht="78" customHeight="1">
      <c r="A62" s="28" t="str">
        <f>A38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62" s="27" t="s">
        <v>137</v>
      </c>
      <c r="C62" s="27" t="s">
        <v>49</v>
      </c>
      <c r="D62" s="27" t="s">
        <v>37</v>
      </c>
      <c r="E62" s="38" t="s">
        <v>78</v>
      </c>
      <c r="F62" s="38"/>
      <c r="G62" s="38"/>
      <c r="H62" s="38"/>
      <c r="I62" s="35"/>
      <c r="J62" s="36">
        <f>J63</f>
        <v>45</v>
      </c>
      <c r="K62" s="36"/>
      <c r="L62" s="36"/>
    </row>
    <row r="63" spans="1:12" ht="104.25" customHeight="1">
      <c r="A63" s="28" t="str">
        <f>A33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63" s="27" t="s">
        <v>137</v>
      </c>
      <c r="C63" s="27" t="s">
        <v>49</v>
      </c>
      <c r="D63" s="27" t="s">
        <v>37</v>
      </c>
      <c r="E63" s="38" t="s">
        <v>78</v>
      </c>
      <c r="F63" s="38" t="s">
        <v>8</v>
      </c>
      <c r="G63" s="38"/>
      <c r="H63" s="38"/>
      <c r="I63" s="35"/>
      <c r="J63" s="36">
        <f>J64</f>
        <v>45</v>
      </c>
      <c r="K63" s="36"/>
      <c r="L63" s="36"/>
    </row>
    <row r="64" spans="1:12" ht="136.5" customHeight="1">
      <c r="A64" s="28" t="s">
        <v>209</v>
      </c>
      <c r="B64" s="27" t="s">
        <v>137</v>
      </c>
      <c r="C64" s="27" t="s">
        <v>49</v>
      </c>
      <c r="D64" s="27" t="s">
        <v>37</v>
      </c>
      <c r="E64" s="38" t="s">
        <v>78</v>
      </c>
      <c r="F64" s="38" t="s">
        <v>8</v>
      </c>
      <c r="G64" s="38" t="s">
        <v>63</v>
      </c>
      <c r="H64" s="38" t="s">
        <v>208</v>
      </c>
      <c r="I64" s="35"/>
      <c r="J64" s="36">
        <f>J65</f>
        <v>45</v>
      </c>
      <c r="K64" s="36"/>
      <c r="L64" s="36"/>
    </row>
    <row r="65" spans="1:12" ht="45.75" customHeight="1">
      <c r="A65" s="28" t="str">
        <f>A71</f>
        <v>Закупка товаров, работ и услуг для обеспечения государственных (муниципальных) нужд</v>
      </c>
      <c r="B65" s="27" t="s">
        <v>137</v>
      </c>
      <c r="C65" s="27" t="s">
        <v>49</v>
      </c>
      <c r="D65" s="27" t="s">
        <v>37</v>
      </c>
      <c r="E65" s="38" t="s">
        <v>78</v>
      </c>
      <c r="F65" s="38" t="s">
        <v>8</v>
      </c>
      <c r="G65" s="38" t="s">
        <v>63</v>
      </c>
      <c r="H65" s="38" t="s">
        <v>208</v>
      </c>
      <c r="I65" s="35" t="s">
        <v>67</v>
      </c>
      <c r="J65" s="36">
        <f>J66</f>
        <v>45</v>
      </c>
      <c r="K65" s="36"/>
      <c r="L65" s="36"/>
    </row>
    <row r="66" spans="1:12" ht="58.5" customHeight="1">
      <c r="A66" s="28" t="str">
        <f>A72</f>
        <v>Иные закупки товаров, работ и услуг для обеспечения государственных (муниципальных) нужд</v>
      </c>
      <c r="B66" s="27" t="s">
        <v>137</v>
      </c>
      <c r="C66" s="27" t="s">
        <v>49</v>
      </c>
      <c r="D66" s="27" t="s">
        <v>37</v>
      </c>
      <c r="E66" s="38" t="s">
        <v>78</v>
      </c>
      <c r="F66" s="38" t="s">
        <v>8</v>
      </c>
      <c r="G66" s="38" t="s">
        <v>63</v>
      </c>
      <c r="H66" s="38" t="s">
        <v>208</v>
      </c>
      <c r="I66" s="35" t="s">
        <v>68</v>
      </c>
      <c r="J66" s="36">
        <v>45</v>
      </c>
      <c r="K66" s="36"/>
      <c r="L66" s="36"/>
    </row>
    <row r="67" spans="1:12" ht="15">
      <c r="A67" s="31" t="s">
        <v>64</v>
      </c>
      <c r="B67" s="27" t="s">
        <v>137</v>
      </c>
      <c r="C67" s="27" t="s">
        <v>49</v>
      </c>
      <c r="D67" s="27" t="s">
        <v>53</v>
      </c>
      <c r="E67" s="38"/>
      <c r="F67" s="38"/>
      <c r="G67" s="38"/>
      <c r="H67" s="38"/>
      <c r="I67" s="27"/>
      <c r="J67" s="36">
        <f>J68</f>
        <v>35</v>
      </c>
      <c r="K67" s="36">
        <f>K68</f>
        <v>36</v>
      </c>
      <c r="L67" s="36">
        <f>L68</f>
        <v>40</v>
      </c>
    </row>
    <row r="68" spans="1:12" ht="105">
      <c r="A68" s="31" t="s">
        <v>176</v>
      </c>
      <c r="B68" s="27" t="s">
        <v>137</v>
      </c>
      <c r="C68" s="27" t="s">
        <v>49</v>
      </c>
      <c r="D68" s="27" t="s">
        <v>53</v>
      </c>
      <c r="E68" s="38" t="s">
        <v>17</v>
      </c>
      <c r="F68" s="38"/>
      <c r="G68" s="38"/>
      <c r="H68" s="38"/>
      <c r="I68" s="27"/>
      <c r="J68" s="36">
        <f>J73+J69</f>
        <v>35</v>
      </c>
      <c r="K68" s="36">
        <f>K73+K69</f>
        <v>36</v>
      </c>
      <c r="L68" s="36">
        <f>L73+L69</f>
        <v>40</v>
      </c>
    </row>
    <row r="69" spans="1:12" ht="30">
      <c r="A69" s="31" t="s">
        <v>184</v>
      </c>
      <c r="B69" s="27" t="s">
        <v>137</v>
      </c>
      <c r="C69" s="27" t="s">
        <v>49</v>
      </c>
      <c r="D69" s="27" t="s">
        <v>53</v>
      </c>
      <c r="E69" s="38" t="s">
        <v>17</v>
      </c>
      <c r="F69" s="38" t="s">
        <v>79</v>
      </c>
      <c r="G69" s="38" t="s">
        <v>181</v>
      </c>
      <c r="H69" s="38"/>
      <c r="I69" s="27"/>
      <c r="J69" s="36">
        <f t="shared" ref="J69:L71" si="7">J70</f>
        <v>0</v>
      </c>
      <c r="K69" s="36">
        <f t="shared" si="7"/>
        <v>0</v>
      </c>
      <c r="L69" s="36">
        <f t="shared" si="7"/>
        <v>0</v>
      </c>
    </row>
    <row r="70" spans="1:12" ht="30">
      <c r="A70" s="31" t="s">
        <v>183</v>
      </c>
      <c r="B70" s="27" t="s">
        <v>137</v>
      </c>
      <c r="C70" s="27" t="s">
        <v>49</v>
      </c>
      <c r="D70" s="27" t="s">
        <v>53</v>
      </c>
      <c r="E70" s="38" t="s">
        <v>17</v>
      </c>
      <c r="F70" s="38" t="s">
        <v>79</v>
      </c>
      <c r="G70" s="38" t="s">
        <v>181</v>
      </c>
      <c r="H70" s="38" t="s">
        <v>182</v>
      </c>
      <c r="I70" s="27"/>
      <c r="J70" s="36">
        <f t="shared" si="7"/>
        <v>0</v>
      </c>
      <c r="K70" s="36">
        <f t="shared" si="7"/>
        <v>0</v>
      </c>
      <c r="L70" s="36">
        <f t="shared" si="7"/>
        <v>0</v>
      </c>
    </row>
    <row r="71" spans="1:12" ht="47.25" customHeight="1">
      <c r="A71" s="137" t="str">
        <f>A75</f>
        <v>Закупка товаров, работ и услуг для обеспечения государственных (муниципальных) нужд</v>
      </c>
      <c r="B71" s="27" t="s">
        <v>137</v>
      </c>
      <c r="C71" s="27" t="s">
        <v>49</v>
      </c>
      <c r="D71" s="27" t="s">
        <v>53</v>
      </c>
      <c r="E71" s="38" t="s">
        <v>17</v>
      </c>
      <c r="F71" s="38" t="s">
        <v>79</v>
      </c>
      <c r="G71" s="38" t="s">
        <v>181</v>
      </c>
      <c r="H71" s="38" t="s">
        <v>182</v>
      </c>
      <c r="I71" s="27" t="s">
        <v>67</v>
      </c>
      <c r="J71" s="36">
        <f t="shared" si="7"/>
        <v>0</v>
      </c>
      <c r="K71" s="36">
        <f t="shared" si="7"/>
        <v>0</v>
      </c>
      <c r="L71" s="36">
        <f t="shared" si="7"/>
        <v>0</v>
      </c>
    </row>
    <row r="72" spans="1:12" ht="63" customHeight="1">
      <c r="A72" s="137" t="str">
        <f>A76</f>
        <v>Иные закупки товаров, работ и услуг для обеспечения государственных (муниципальных) нужд</v>
      </c>
      <c r="B72" s="27" t="s">
        <v>137</v>
      </c>
      <c r="C72" s="27" t="s">
        <v>49</v>
      </c>
      <c r="D72" s="27" t="s">
        <v>53</v>
      </c>
      <c r="E72" s="38" t="s">
        <v>17</v>
      </c>
      <c r="F72" s="38" t="s">
        <v>79</v>
      </c>
      <c r="G72" s="38" t="s">
        <v>181</v>
      </c>
      <c r="H72" s="38" t="s">
        <v>182</v>
      </c>
      <c r="I72" s="27" t="s">
        <v>68</v>
      </c>
      <c r="J72" s="36">
        <v>0</v>
      </c>
      <c r="K72" s="36">
        <v>0</v>
      </c>
      <c r="L72" s="36">
        <v>0</v>
      </c>
    </row>
    <row r="73" spans="1:12" ht="31.5" customHeight="1">
      <c r="A73" s="32" t="s">
        <v>178</v>
      </c>
      <c r="B73" s="27" t="s">
        <v>137</v>
      </c>
      <c r="C73" s="27" t="s">
        <v>49</v>
      </c>
      <c r="D73" s="27" t="s">
        <v>53</v>
      </c>
      <c r="E73" s="38" t="s">
        <v>17</v>
      </c>
      <c r="F73" s="38" t="s">
        <v>79</v>
      </c>
      <c r="G73" s="38" t="s">
        <v>177</v>
      </c>
      <c r="H73" s="38"/>
      <c r="I73" s="27"/>
      <c r="J73" s="36">
        <f t="shared" ref="J73:L75" si="8">J74</f>
        <v>35</v>
      </c>
      <c r="K73" s="36">
        <f t="shared" si="8"/>
        <v>36</v>
      </c>
      <c r="L73" s="36">
        <f t="shared" si="8"/>
        <v>40</v>
      </c>
    </row>
    <row r="74" spans="1:12" ht="15.75" customHeight="1">
      <c r="A74" s="32" t="s">
        <v>120</v>
      </c>
      <c r="B74" s="27" t="s">
        <v>137</v>
      </c>
      <c r="C74" s="27" t="s">
        <v>49</v>
      </c>
      <c r="D74" s="27" t="s">
        <v>53</v>
      </c>
      <c r="E74" s="38" t="s">
        <v>17</v>
      </c>
      <c r="F74" s="38" t="s">
        <v>79</v>
      </c>
      <c r="G74" s="38" t="s">
        <v>177</v>
      </c>
      <c r="H74" s="38" t="s">
        <v>119</v>
      </c>
      <c r="I74" s="27"/>
      <c r="J74" s="36">
        <f t="shared" si="8"/>
        <v>35</v>
      </c>
      <c r="K74" s="36">
        <f t="shared" si="8"/>
        <v>36</v>
      </c>
      <c r="L74" s="36">
        <f t="shared" si="8"/>
        <v>40</v>
      </c>
    </row>
    <row r="75" spans="1:12" ht="60">
      <c r="A75" s="28" t="s">
        <v>179</v>
      </c>
      <c r="B75" s="27" t="s">
        <v>137</v>
      </c>
      <c r="C75" s="27" t="s">
        <v>49</v>
      </c>
      <c r="D75" s="27" t="s">
        <v>53</v>
      </c>
      <c r="E75" s="38" t="s">
        <v>17</v>
      </c>
      <c r="F75" s="38" t="s">
        <v>79</v>
      </c>
      <c r="G75" s="38" t="s">
        <v>177</v>
      </c>
      <c r="H75" s="38" t="s">
        <v>119</v>
      </c>
      <c r="I75" s="27" t="s">
        <v>67</v>
      </c>
      <c r="J75" s="36">
        <f t="shared" si="8"/>
        <v>35</v>
      </c>
      <c r="K75" s="36">
        <f t="shared" si="8"/>
        <v>36</v>
      </c>
      <c r="L75" s="36">
        <f t="shared" si="8"/>
        <v>40</v>
      </c>
    </row>
    <row r="76" spans="1:12" ht="60">
      <c r="A76" s="28" t="s">
        <v>44</v>
      </c>
      <c r="B76" s="27" t="s">
        <v>137</v>
      </c>
      <c r="C76" s="27" t="s">
        <v>49</v>
      </c>
      <c r="D76" s="27" t="s">
        <v>53</v>
      </c>
      <c r="E76" s="38" t="s">
        <v>17</v>
      </c>
      <c r="F76" s="38" t="s">
        <v>79</v>
      </c>
      <c r="G76" s="38" t="s">
        <v>177</v>
      </c>
      <c r="H76" s="38" t="s">
        <v>119</v>
      </c>
      <c r="I76" s="27" t="s">
        <v>68</v>
      </c>
      <c r="J76" s="36">
        <v>35</v>
      </c>
      <c r="K76" s="36">
        <v>36</v>
      </c>
      <c r="L76" s="36">
        <v>40</v>
      </c>
    </row>
    <row r="77" spans="1:12" ht="15">
      <c r="A77" s="25" t="s">
        <v>59</v>
      </c>
      <c r="B77" s="26" t="s">
        <v>137</v>
      </c>
      <c r="C77" s="132" t="s">
        <v>17</v>
      </c>
      <c r="D77" s="99"/>
      <c r="E77" s="38"/>
      <c r="F77" s="38"/>
      <c r="G77" s="38"/>
      <c r="H77" s="38"/>
      <c r="I77" s="41"/>
      <c r="J77" s="42">
        <f t="shared" ref="J77:L82" si="9">J78</f>
        <v>166.2</v>
      </c>
      <c r="K77" s="42">
        <f t="shared" si="9"/>
        <v>166.2</v>
      </c>
      <c r="L77" s="36">
        <f t="shared" si="9"/>
        <v>166.2</v>
      </c>
    </row>
    <row r="78" spans="1:12" ht="15">
      <c r="A78" s="28" t="s">
        <v>60</v>
      </c>
      <c r="B78" s="27" t="s">
        <v>137</v>
      </c>
      <c r="C78" s="27" t="s">
        <v>17</v>
      </c>
      <c r="D78" s="27" t="s">
        <v>35</v>
      </c>
      <c r="E78" s="38"/>
      <c r="F78" s="38"/>
      <c r="G78" s="38"/>
      <c r="H78" s="38"/>
      <c r="I78" s="35"/>
      <c r="J78" s="36">
        <f t="shared" si="9"/>
        <v>166.2</v>
      </c>
      <c r="K78" s="36">
        <f t="shared" si="9"/>
        <v>166.2</v>
      </c>
      <c r="L78" s="36">
        <f t="shared" si="9"/>
        <v>166.2</v>
      </c>
    </row>
    <row r="79" spans="1:12" ht="77.25" customHeight="1">
      <c r="A79" s="28" t="s">
        <v>168</v>
      </c>
      <c r="B79" s="27" t="s">
        <v>137</v>
      </c>
      <c r="C79" s="27" t="s">
        <v>17</v>
      </c>
      <c r="D79" s="27" t="s">
        <v>35</v>
      </c>
      <c r="E79" s="38" t="s">
        <v>78</v>
      </c>
      <c r="F79" s="38"/>
      <c r="G79" s="38"/>
      <c r="H79" s="38"/>
      <c r="I79" s="35"/>
      <c r="J79" s="36">
        <f t="shared" si="9"/>
        <v>166.2</v>
      </c>
      <c r="K79" s="36">
        <f t="shared" si="9"/>
        <v>166.2</v>
      </c>
      <c r="L79" s="36">
        <f t="shared" si="9"/>
        <v>166.2</v>
      </c>
    </row>
    <row r="80" spans="1:12" ht="109.5" customHeight="1">
      <c r="A80" s="28" t="s">
        <v>169</v>
      </c>
      <c r="B80" s="27" t="s">
        <v>137</v>
      </c>
      <c r="C80" s="27" t="s">
        <v>17</v>
      </c>
      <c r="D80" s="27" t="s">
        <v>35</v>
      </c>
      <c r="E80" s="38" t="s">
        <v>78</v>
      </c>
      <c r="F80" s="38" t="s">
        <v>8</v>
      </c>
      <c r="G80" s="38"/>
      <c r="H80" s="38"/>
      <c r="I80" s="35"/>
      <c r="J80" s="36">
        <f>J81</f>
        <v>166.2</v>
      </c>
      <c r="K80" s="36">
        <f>K81</f>
        <v>166.2</v>
      </c>
      <c r="L80" s="36">
        <f>L81</f>
        <v>166.2</v>
      </c>
    </row>
    <row r="81" spans="1:12" ht="45">
      <c r="A81" s="28" t="s">
        <v>61</v>
      </c>
      <c r="B81" s="27" t="s">
        <v>137</v>
      </c>
      <c r="C81" s="27" t="s">
        <v>17</v>
      </c>
      <c r="D81" s="27" t="s">
        <v>35</v>
      </c>
      <c r="E81" s="38" t="s">
        <v>78</v>
      </c>
      <c r="F81" s="38" t="s">
        <v>8</v>
      </c>
      <c r="G81" s="38" t="s">
        <v>63</v>
      </c>
      <c r="H81" s="38" t="s">
        <v>81</v>
      </c>
      <c r="I81" s="35"/>
      <c r="J81" s="36">
        <f t="shared" si="9"/>
        <v>166.2</v>
      </c>
      <c r="K81" s="36">
        <f t="shared" si="9"/>
        <v>166.2</v>
      </c>
      <c r="L81" s="36">
        <f t="shared" si="9"/>
        <v>166.2</v>
      </c>
    </row>
    <row r="82" spans="1:12" ht="30">
      <c r="A82" s="28" t="s">
        <v>55</v>
      </c>
      <c r="B82" s="27" t="s">
        <v>137</v>
      </c>
      <c r="C82" s="27" t="s">
        <v>17</v>
      </c>
      <c r="D82" s="27" t="s">
        <v>35</v>
      </c>
      <c r="E82" s="38" t="s">
        <v>78</v>
      </c>
      <c r="F82" s="38" t="s">
        <v>8</v>
      </c>
      <c r="G82" s="38" t="s">
        <v>63</v>
      </c>
      <c r="H82" s="38" t="s">
        <v>81</v>
      </c>
      <c r="I82" s="35" t="s">
        <v>72</v>
      </c>
      <c r="J82" s="36">
        <f>J83</f>
        <v>166.2</v>
      </c>
      <c r="K82" s="36">
        <f t="shared" si="9"/>
        <v>166.2</v>
      </c>
      <c r="L82" s="36">
        <f t="shared" si="9"/>
        <v>166.2</v>
      </c>
    </row>
    <row r="83" spans="1:12" ht="30">
      <c r="A83" s="123" t="s">
        <v>62</v>
      </c>
      <c r="B83" s="124" t="s">
        <v>137</v>
      </c>
      <c r="C83" s="124" t="s">
        <v>17</v>
      </c>
      <c r="D83" s="124" t="s">
        <v>35</v>
      </c>
      <c r="E83" s="125" t="s">
        <v>78</v>
      </c>
      <c r="F83" s="125" t="s">
        <v>8</v>
      </c>
      <c r="G83" s="125" t="s">
        <v>63</v>
      </c>
      <c r="H83" s="125" t="s">
        <v>81</v>
      </c>
      <c r="I83" s="126" t="s">
        <v>73</v>
      </c>
      <c r="J83" s="127">
        <v>166.2</v>
      </c>
      <c r="K83" s="127">
        <v>166.2</v>
      </c>
      <c r="L83" s="127">
        <v>166.2</v>
      </c>
    </row>
    <row r="84" spans="1:12" ht="30">
      <c r="A84" s="123" t="s">
        <v>203</v>
      </c>
      <c r="B84" s="124" t="s">
        <v>137</v>
      </c>
      <c r="C84" s="124" t="s">
        <v>175</v>
      </c>
      <c r="D84" s="124"/>
      <c r="E84" s="125"/>
      <c r="F84" s="125"/>
      <c r="G84" s="125"/>
      <c r="H84" s="125"/>
      <c r="I84" s="126"/>
      <c r="J84" s="127">
        <f t="shared" ref="J84:J89" si="10">J85</f>
        <v>3.7</v>
      </c>
      <c r="K84" s="127">
        <f t="shared" ref="K84:L87" si="11">K85</f>
        <v>3.7</v>
      </c>
      <c r="L84" s="127">
        <f t="shared" si="11"/>
        <v>3.7</v>
      </c>
    </row>
    <row r="85" spans="1:12" ht="45">
      <c r="A85" s="123" t="s">
        <v>204</v>
      </c>
      <c r="B85" s="124" t="s">
        <v>137</v>
      </c>
      <c r="C85" s="124" t="s">
        <v>175</v>
      </c>
      <c r="D85" s="124" t="s">
        <v>35</v>
      </c>
      <c r="E85" s="125"/>
      <c r="F85" s="125"/>
      <c r="G85" s="125"/>
      <c r="H85" s="125"/>
      <c r="I85" s="126"/>
      <c r="J85" s="127">
        <f t="shared" si="10"/>
        <v>3.7</v>
      </c>
      <c r="K85" s="127">
        <f t="shared" si="11"/>
        <v>3.7</v>
      </c>
      <c r="L85" s="127">
        <f t="shared" si="11"/>
        <v>3.7</v>
      </c>
    </row>
    <row r="86" spans="1:12" ht="75.75" customHeight="1">
      <c r="A86" s="123" t="str">
        <f>A79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86" s="124" t="s">
        <v>137</v>
      </c>
      <c r="C86" s="124" t="s">
        <v>175</v>
      </c>
      <c r="D86" s="124" t="s">
        <v>35</v>
      </c>
      <c r="E86" s="125" t="s">
        <v>78</v>
      </c>
      <c r="F86" s="125"/>
      <c r="G86" s="125"/>
      <c r="H86" s="125"/>
      <c r="I86" s="126"/>
      <c r="J86" s="127">
        <f t="shared" si="10"/>
        <v>3.7</v>
      </c>
      <c r="K86" s="127">
        <f t="shared" si="11"/>
        <v>3.7</v>
      </c>
      <c r="L86" s="127">
        <f t="shared" si="11"/>
        <v>3.7</v>
      </c>
    </row>
    <row r="87" spans="1:12" ht="103.5" customHeight="1">
      <c r="A87" s="123" t="str">
        <f>A80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87" s="124" t="s">
        <v>137</v>
      </c>
      <c r="C87" s="124" t="s">
        <v>175</v>
      </c>
      <c r="D87" s="124" t="s">
        <v>35</v>
      </c>
      <c r="E87" s="125" t="s">
        <v>78</v>
      </c>
      <c r="F87" s="125" t="s">
        <v>8</v>
      </c>
      <c r="G87" s="125"/>
      <c r="H87" s="125"/>
      <c r="I87" s="126"/>
      <c r="J87" s="127">
        <f t="shared" si="10"/>
        <v>3.7</v>
      </c>
      <c r="K87" s="127">
        <f t="shared" si="11"/>
        <v>3.7</v>
      </c>
      <c r="L87" s="127">
        <f t="shared" si="11"/>
        <v>3.7</v>
      </c>
    </row>
    <row r="88" spans="1:12" ht="30">
      <c r="A88" s="123" t="s">
        <v>205</v>
      </c>
      <c r="B88" s="124" t="s">
        <v>137</v>
      </c>
      <c r="C88" s="124" t="s">
        <v>175</v>
      </c>
      <c r="D88" s="124" t="s">
        <v>35</v>
      </c>
      <c r="E88" s="125" t="s">
        <v>78</v>
      </c>
      <c r="F88" s="125" t="s">
        <v>8</v>
      </c>
      <c r="G88" s="125" t="s">
        <v>63</v>
      </c>
      <c r="H88" s="125" t="s">
        <v>200</v>
      </c>
      <c r="I88" s="126"/>
      <c r="J88" s="127">
        <f t="shared" si="10"/>
        <v>3.7</v>
      </c>
      <c r="K88" s="127">
        <v>3.7</v>
      </c>
      <c r="L88" s="127">
        <f>L89</f>
        <v>3.7</v>
      </c>
    </row>
    <row r="89" spans="1:12" ht="30">
      <c r="A89" s="123" t="s">
        <v>206</v>
      </c>
      <c r="B89" s="124" t="s">
        <v>137</v>
      </c>
      <c r="C89" s="124" t="s">
        <v>175</v>
      </c>
      <c r="D89" s="124" t="s">
        <v>35</v>
      </c>
      <c r="E89" s="125" t="s">
        <v>78</v>
      </c>
      <c r="F89" s="125" t="s">
        <v>8</v>
      </c>
      <c r="G89" s="125" t="s">
        <v>63</v>
      </c>
      <c r="H89" s="125" t="s">
        <v>200</v>
      </c>
      <c r="I89" s="126" t="s">
        <v>201</v>
      </c>
      <c r="J89" s="127">
        <f t="shared" si="10"/>
        <v>3.7</v>
      </c>
      <c r="K89" s="127">
        <v>3.7</v>
      </c>
      <c r="L89" s="127">
        <f>L90</f>
        <v>3.7</v>
      </c>
    </row>
    <row r="90" spans="1:12" ht="30">
      <c r="A90" s="123" t="s">
        <v>207</v>
      </c>
      <c r="B90" s="124" t="s">
        <v>137</v>
      </c>
      <c r="C90" s="124" t="s">
        <v>175</v>
      </c>
      <c r="D90" s="124" t="s">
        <v>35</v>
      </c>
      <c r="E90" s="125" t="s">
        <v>78</v>
      </c>
      <c r="F90" s="125" t="s">
        <v>8</v>
      </c>
      <c r="G90" s="125" t="s">
        <v>63</v>
      </c>
      <c r="H90" s="125" t="s">
        <v>200</v>
      </c>
      <c r="I90" s="126" t="s">
        <v>202</v>
      </c>
      <c r="J90" s="127">
        <v>3.7</v>
      </c>
      <c r="K90" s="127">
        <v>3.7</v>
      </c>
      <c r="L90" s="127">
        <v>3.7</v>
      </c>
    </row>
    <row r="91" spans="1:12" ht="15">
      <c r="A91" s="129" t="s">
        <v>199</v>
      </c>
      <c r="B91" s="27" t="s">
        <v>137</v>
      </c>
      <c r="C91" s="27" t="s">
        <v>138</v>
      </c>
      <c r="D91" s="27"/>
      <c r="E91" s="38"/>
      <c r="F91" s="38"/>
      <c r="G91" s="38"/>
      <c r="H91" s="38"/>
      <c r="I91" s="35"/>
      <c r="J91" s="128"/>
      <c r="K91" s="147">
        <f t="shared" ref="K91:L96" si="12">K92</f>
        <v>21.9</v>
      </c>
      <c r="L91" s="147">
        <f t="shared" si="12"/>
        <v>44.1</v>
      </c>
    </row>
    <row r="92" spans="1:12" ht="15">
      <c r="A92" s="129" t="s">
        <v>199</v>
      </c>
      <c r="B92" s="27" t="s">
        <v>137</v>
      </c>
      <c r="C92" s="124" t="s">
        <v>138</v>
      </c>
      <c r="D92" s="124" t="s">
        <v>138</v>
      </c>
      <c r="E92" s="125"/>
      <c r="F92" s="125"/>
      <c r="G92" s="125"/>
      <c r="H92" s="125"/>
      <c r="I92" s="126"/>
      <c r="J92" s="128"/>
      <c r="K92" s="147">
        <f t="shared" si="12"/>
        <v>21.9</v>
      </c>
      <c r="L92" s="147">
        <f t="shared" si="12"/>
        <v>44.1</v>
      </c>
    </row>
    <row r="93" spans="1:12" ht="80.25" customHeight="1">
      <c r="A93" s="129" t="str">
        <f>A19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93" s="124" t="s">
        <v>137</v>
      </c>
      <c r="C93" s="27" t="s">
        <v>138</v>
      </c>
      <c r="D93" s="27" t="s">
        <v>138</v>
      </c>
      <c r="E93" s="38" t="s">
        <v>139</v>
      </c>
      <c r="F93" s="38"/>
      <c r="G93" s="38"/>
      <c r="H93" s="38"/>
      <c r="I93" s="35"/>
      <c r="J93" s="128"/>
      <c r="K93" s="147">
        <f t="shared" si="12"/>
        <v>21.9</v>
      </c>
      <c r="L93" s="147">
        <f t="shared" si="12"/>
        <v>44.1</v>
      </c>
    </row>
    <row r="94" spans="1:12" ht="15">
      <c r="A94" s="129" t="s">
        <v>38</v>
      </c>
      <c r="B94" s="27" t="s">
        <v>137</v>
      </c>
      <c r="C94" s="124" t="s">
        <v>138</v>
      </c>
      <c r="D94" s="124" t="s">
        <v>138</v>
      </c>
      <c r="E94" s="125" t="s">
        <v>139</v>
      </c>
      <c r="F94" s="125" t="s">
        <v>8</v>
      </c>
      <c r="G94" s="125"/>
      <c r="H94" s="125"/>
      <c r="I94" s="126"/>
      <c r="J94" s="128"/>
      <c r="K94" s="147">
        <f t="shared" si="12"/>
        <v>21.9</v>
      </c>
      <c r="L94" s="147">
        <f t="shared" si="12"/>
        <v>44.1</v>
      </c>
    </row>
    <row r="95" spans="1:12" ht="15">
      <c r="A95" s="129" t="s">
        <v>199</v>
      </c>
      <c r="B95" s="27" t="s">
        <v>137</v>
      </c>
      <c r="C95" s="27" t="s">
        <v>138</v>
      </c>
      <c r="D95" s="27" t="s">
        <v>138</v>
      </c>
      <c r="E95" s="38" t="s">
        <v>139</v>
      </c>
      <c r="F95" s="38" t="s">
        <v>8</v>
      </c>
      <c r="G95" s="38" t="s">
        <v>63</v>
      </c>
      <c r="H95" s="38" t="s">
        <v>140</v>
      </c>
      <c r="I95" s="35"/>
      <c r="J95" s="128"/>
      <c r="K95" s="147">
        <f t="shared" si="12"/>
        <v>21.9</v>
      </c>
      <c r="L95" s="147">
        <f t="shared" si="12"/>
        <v>44.1</v>
      </c>
    </row>
    <row r="96" spans="1:12" ht="15">
      <c r="A96" s="129" t="s">
        <v>47</v>
      </c>
      <c r="B96" s="124" t="s">
        <v>137</v>
      </c>
      <c r="C96" s="124" t="s">
        <v>138</v>
      </c>
      <c r="D96" s="124" t="s">
        <v>138</v>
      </c>
      <c r="E96" s="125" t="s">
        <v>139</v>
      </c>
      <c r="F96" s="125" t="s">
        <v>8</v>
      </c>
      <c r="G96" s="125" t="s">
        <v>63</v>
      </c>
      <c r="H96" s="125" t="s">
        <v>140</v>
      </c>
      <c r="I96" s="126" t="s">
        <v>69</v>
      </c>
      <c r="J96" s="128"/>
      <c r="K96" s="147">
        <f t="shared" si="12"/>
        <v>21.9</v>
      </c>
      <c r="L96" s="147">
        <f t="shared" si="12"/>
        <v>44.1</v>
      </c>
    </row>
    <row r="97" spans="1:12" ht="15">
      <c r="A97" s="129" t="s">
        <v>51</v>
      </c>
      <c r="B97" s="27" t="s">
        <v>137</v>
      </c>
      <c r="C97" s="27" t="s">
        <v>138</v>
      </c>
      <c r="D97" s="27" t="s">
        <v>138</v>
      </c>
      <c r="E97" s="38" t="s">
        <v>139</v>
      </c>
      <c r="F97" s="38" t="s">
        <v>8</v>
      </c>
      <c r="G97" s="38" t="s">
        <v>63</v>
      </c>
      <c r="H97" s="38" t="s">
        <v>140</v>
      </c>
      <c r="I97" s="35" t="s">
        <v>71</v>
      </c>
      <c r="J97" s="128"/>
      <c r="K97" s="147">
        <v>21.9</v>
      </c>
      <c r="L97" s="147">
        <v>44.1</v>
      </c>
    </row>
    <row r="98" spans="1:12">
      <c r="E98" s="40"/>
      <c r="F98" s="40"/>
      <c r="G98" s="40"/>
      <c r="H98" s="40"/>
      <c r="I98" s="40"/>
    </row>
    <row r="99" spans="1:12">
      <c r="E99" s="40"/>
      <c r="F99" s="40"/>
      <c r="G99" s="40"/>
      <c r="H99" s="40"/>
      <c r="I99" s="40"/>
    </row>
    <row r="100" spans="1:12">
      <c r="E100" s="40"/>
      <c r="F100" s="40"/>
      <c r="G100" s="40"/>
      <c r="H100" s="40"/>
      <c r="I100" s="40"/>
    </row>
    <row r="101" spans="1:12">
      <c r="E101" s="40"/>
      <c r="F101" s="40"/>
      <c r="G101" s="40"/>
      <c r="H101" s="40"/>
      <c r="I101" s="40"/>
    </row>
    <row r="102" spans="1:12">
      <c r="E102" s="40"/>
      <c r="F102" s="40"/>
      <c r="G102" s="40"/>
      <c r="H102" s="40"/>
      <c r="I102" s="40"/>
    </row>
    <row r="103" spans="1:12">
      <c r="E103" s="40"/>
      <c r="F103" s="40"/>
      <c r="G103" s="40"/>
      <c r="H103" s="40"/>
      <c r="I103" s="40"/>
    </row>
    <row r="104" spans="1:12">
      <c r="E104" s="40"/>
      <c r="F104" s="40"/>
      <c r="G104" s="40"/>
      <c r="H104" s="40"/>
      <c r="I104" s="40"/>
    </row>
    <row r="105" spans="1:12">
      <c r="E105" s="40"/>
      <c r="F105" s="40"/>
      <c r="G105" s="40"/>
      <c r="H105" s="40"/>
      <c r="I105" s="40"/>
    </row>
    <row r="106" spans="1:12">
      <c r="E106" s="40"/>
      <c r="F106" s="40"/>
      <c r="G106" s="40"/>
      <c r="H106" s="40"/>
      <c r="I106" s="40"/>
    </row>
    <row r="107" spans="1:12">
      <c r="E107" s="40"/>
      <c r="F107" s="40"/>
      <c r="G107" s="40"/>
      <c r="H107" s="40"/>
      <c r="I107" s="40"/>
    </row>
    <row r="108" spans="1:12">
      <c r="E108" s="40"/>
      <c r="F108" s="40"/>
      <c r="G108" s="40"/>
      <c r="H108" s="40"/>
      <c r="I108" s="40"/>
    </row>
    <row r="109" spans="1:12">
      <c r="E109" s="40"/>
      <c r="F109" s="40"/>
      <c r="G109" s="40"/>
      <c r="H109" s="40"/>
      <c r="I109" s="40"/>
    </row>
    <row r="110" spans="1:12">
      <c r="E110" s="40"/>
      <c r="F110" s="40"/>
      <c r="G110" s="40"/>
      <c r="H110" s="40"/>
      <c r="I110" s="40"/>
    </row>
    <row r="111" spans="1:12">
      <c r="E111" s="40"/>
      <c r="F111" s="40"/>
      <c r="G111" s="40"/>
      <c r="H111" s="40"/>
      <c r="I111" s="40"/>
    </row>
    <row r="112" spans="1:12">
      <c r="E112" s="40"/>
      <c r="F112" s="40"/>
      <c r="G112" s="40"/>
      <c r="H112" s="40"/>
      <c r="I112" s="40"/>
    </row>
    <row r="113" spans="5:9">
      <c r="E113" s="40"/>
      <c r="F113" s="40"/>
      <c r="G113" s="40"/>
      <c r="H113" s="40"/>
      <c r="I113" s="40"/>
    </row>
    <row r="114" spans="5:9">
      <c r="E114" s="40"/>
      <c r="F114" s="40"/>
      <c r="G114" s="40"/>
      <c r="H114" s="40"/>
      <c r="I114" s="40"/>
    </row>
    <row r="115" spans="5:9">
      <c r="E115" s="40"/>
      <c r="F115" s="40"/>
      <c r="G115" s="40"/>
      <c r="H115" s="40"/>
      <c r="I115" s="40"/>
    </row>
    <row r="116" spans="5:9">
      <c r="E116" s="40"/>
      <c r="F116" s="40"/>
      <c r="G116" s="40"/>
      <c r="H116" s="40"/>
      <c r="I116" s="40"/>
    </row>
    <row r="117" spans="5:9">
      <c r="E117" s="40"/>
      <c r="F117" s="40"/>
      <c r="G117" s="40"/>
      <c r="H117" s="40"/>
      <c r="I117" s="40"/>
    </row>
    <row r="118" spans="5:9">
      <c r="E118" s="40"/>
      <c r="F118" s="40"/>
      <c r="G118" s="40"/>
      <c r="H118" s="40"/>
      <c r="I118" s="40"/>
    </row>
    <row r="119" spans="5:9">
      <c r="E119" s="40"/>
      <c r="F119" s="40"/>
      <c r="G119" s="40"/>
      <c r="H119" s="40"/>
      <c r="I119" s="40"/>
    </row>
    <row r="120" spans="5:9">
      <c r="E120" s="40"/>
      <c r="F120" s="40"/>
      <c r="G120" s="40"/>
      <c r="H120" s="40"/>
      <c r="I120" s="40"/>
    </row>
    <row r="121" spans="5:9">
      <c r="E121" s="40"/>
      <c r="F121" s="40"/>
      <c r="G121" s="40"/>
      <c r="H121" s="40"/>
      <c r="I121" s="40"/>
    </row>
    <row r="122" spans="5:9">
      <c r="E122" s="40"/>
      <c r="F122" s="40"/>
      <c r="G122" s="40"/>
      <c r="H122" s="40"/>
      <c r="I122" s="40"/>
    </row>
    <row r="123" spans="5:9">
      <c r="E123" s="40"/>
      <c r="F123" s="40"/>
      <c r="G123" s="40"/>
      <c r="H123" s="40"/>
      <c r="I123" s="40"/>
    </row>
  </sheetData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B1:M1">
        <filterColumn colId="8">
          <filters blank="1"/>
        </filterColumn>
      </autoFilter>
    </customSheetView>
  </customSheetViews>
  <mergeCells count="10">
    <mergeCell ref="I1:L1"/>
    <mergeCell ref="A2:L2"/>
    <mergeCell ref="I3:L3"/>
    <mergeCell ref="E4:H5"/>
    <mergeCell ref="I4:I5"/>
    <mergeCell ref="J4:L4"/>
    <mergeCell ref="A4:A5"/>
    <mergeCell ref="B4:B5"/>
    <mergeCell ref="C4:C5"/>
    <mergeCell ref="D4:D5"/>
  </mergeCells>
  <phoneticPr fontId="0" type="noConversion"/>
  <conditionalFormatting sqref="C19:D19 A48">
    <cfRule type="expression" dxfId="5" priority="49" stopIfTrue="1">
      <formula>$F19=""</formula>
    </cfRule>
    <cfRule type="expression" dxfId="4" priority="50" stopIfTrue="1">
      <formula>#REF!&lt;&gt;""</formula>
    </cfRule>
    <cfRule type="expression" dxfId="3" priority="51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7"/>
  <sheetViews>
    <sheetView view="pageBreakPreview" zoomScaleNormal="110" zoomScaleSheetLayoutView="100" workbookViewId="0">
      <selection activeCell="H1" sqref="H1:K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9.25" customHeight="1">
      <c r="H1" s="148" t="s">
        <v>213</v>
      </c>
      <c r="I1" s="149"/>
      <c r="J1" s="149"/>
      <c r="K1" s="149"/>
    </row>
    <row r="2" spans="1:11" ht="128.25" customHeight="1">
      <c r="A2" s="154" t="s">
        <v>159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</row>
    <row r="3" spans="1:11" ht="15" customHeight="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55" t="s">
        <v>1</v>
      </c>
      <c r="I3" s="155"/>
      <c r="J3" s="155"/>
      <c r="K3" s="155"/>
    </row>
    <row r="4" spans="1:11" ht="20.45" customHeight="1">
      <c r="A4" s="153" t="s">
        <v>2</v>
      </c>
      <c r="B4" s="153" t="s">
        <v>3</v>
      </c>
      <c r="C4" s="153" t="s">
        <v>4</v>
      </c>
      <c r="D4" s="153" t="s">
        <v>5</v>
      </c>
      <c r="E4" s="153"/>
      <c r="F4" s="153"/>
      <c r="G4" s="153"/>
      <c r="H4" s="153" t="s">
        <v>6</v>
      </c>
      <c r="I4" s="153" t="s">
        <v>7</v>
      </c>
      <c r="J4" s="153"/>
      <c r="K4" s="153"/>
    </row>
    <row r="5" spans="1:11" ht="16.7" customHeight="1">
      <c r="A5" s="153" t="s">
        <v>0</v>
      </c>
      <c r="B5" s="153" t="s">
        <v>0</v>
      </c>
      <c r="C5" s="153" t="s">
        <v>0</v>
      </c>
      <c r="D5" s="153" t="s">
        <v>0</v>
      </c>
      <c r="E5" s="153"/>
      <c r="F5" s="153"/>
      <c r="G5" s="153"/>
      <c r="H5" s="153" t="s">
        <v>0</v>
      </c>
      <c r="I5" s="136" t="s">
        <v>26</v>
      </c>
      <c r="J5" s="136" t="s">
        <v>27</v>
      </c>
      <c r="K5" s="136" t="s">
        <v>157</v>
      </c>
    </row>
    <row r="6" spans="1:11" ht="13.7" customHeight="1">
      <c r="A6" s="2" t="s">
        <v>8</v>
      </c>
      <c r="B6" s="2" t="s">
        <v>9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16</v>
      </c>
      <c r="J6" s="2" t="s">
        <v>17</v>
      </c>
      <c r="K6" s="2" t="s">
        <v>18</v>
      </c>
    </row>
    <row r="7" spans="1:11" ht="14.45" customHeight="1">
      <c r="A7" s="3" t="s">
        <v>19</v>
      </c>
      <c r="B7" s="24"/>
      <c r="C7" s="24"/>
      <c r="D7" s="4" t="s">
        <v>0</v>
      </c>
      <c r="E7" s="4" t="s">
        <v>0</v>
      </c>
      <c r="F7" s="4" t="s">
        <v>0</v>
      </c>
      <c r="G7" s="4" t="s">
        <v>0</v>
      </c>
      <c r="H7" s="24" t="s">
        <v>0</v>
      </c>
      <c r="I7" s="34">
        <f>I8+I43+I53+M8+I60+I77+I84</f>
        <v>1872.5</v>
      </c>
      <c r="J7" s="34">
        <f>J8+J43+J53+J60+J77+J91+J84</f>
        <v>880.80000000000007</v>
      </c>
      <c r="K7" s="34">
        <f>K8+K43+K53+K67+K78+K91+K84</f>
        <v>894.4</v>
      </c>
    </row>
    <row r="8" spans="1:11" ht="15">
      <c r="A8" s="25" t="s">
        <v>34</v>
      </c>
      <c r="B8" s="132" t="s">
        <v>35</v>
      </c>
      <c r="C8" s="99"/>
      <c r="D8" s="39"/>
      <c r="E8" s="39"/>
      <c r="F8" s="39"/>
      <c r="G8" s="39"/>
      <c r="H8" s="41"/>
      <c r="I8" s="42">
        <f>I9+I18+I37</f>
        <v>1375.2</v>
      </c>
      <c r="J8" s="42">
        <f>J9+J18+J37</f>
        <v>380.5</v>
      </c>
      <c r="K8" s="36">
        <f>K9+K18+K37</f>
        <v>363.6</v>
      </c>
    </row>
    <row r="9" spans="1:11" ht="60">
      <c r="A9" s="28" t="s">
        <v>36</v>
      </c>
      <c r="B9" s="99" t="s">
        <v>35</v>
      </c>
      <c r="C9" s="99" t="s">
        <v>37</v>
      </c>
      <c r="D9" s="39"/>
      <c r="E9" s="39"/>
      <c r="F9" s="39"/>
      <c r="G9" s="39"/>
      <c r="H9" s="99"/>
      <c r="I9" s="42">
        <f>I10</f>
        <v>488.5</v>
      </c>
      <c r="J9" s="42">
        <f>J10</f>
        <v>161.1</v>
      </c>
      <c r="K9" s="36">
        <f>K10</f>
        <v>140.80000000000001</v>
      </c>
    </row>
    <row r="10" spans="1:11" ht="78" customHeight="1">
      <c r="A10" s="28" t="str">
        <f ca="1">Приложение2!A10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0" s="27" t="s">
        <v>35</v>
      </c>
      <c r="C10" s="27" t="s">
        <v>37</v>
      </c>
      <c r="D10" s="38">
        <v>65</v>
      </c>
      <c r="E10" s="38"/>
      <c r="F10" s="38"/>
      <c r="G10" s="38"/>
      <c r="H10" s="27"/>
      <c r="I10" s="36">
        <f t="shared" ref="I10:K12" si="0">I11</f>
        <v>488.5</v>
      </c>
      <c r="J10" s="36">
        <f t="shared" si="0"/>
        <v>161.1</v>
      </c>
      <c r="K10" s="36">
        <f t="shared" si="0"/>
        <v>140.80000000000001</v>
      </c>
    </row>
    <row r="11" spans="1:11" ht="15">
      <c r="A11" s="28" t="s">
        <v>38</v>
      </c>
      <c r="B11" s="27" t="s">
        <v>35</v>
      </c>
      <c r="C11" s="27" t="s">
        <v>37</v>
      </c>
      <c r="D11" s="38">
        <v>65</v>
      </c>
      <c r="E11" s="38">
        <v>1</v>
      </c>
      <c r="F11" s="38"/>
      <c r="G11" s="38"/>
      <c r="H11" s="27"/>
      <c r="I11" s="36">
        <f>I12+I15</f>
        <v>488.5</v>
      </c>
      <c r="J11" s="36">
        <f t="shared" si="0"/>
        <v>161.1</v>
      </c>
      <c r="K11" s="36">
        <f t="shared" si="0"/>
        <v>140.80000000000001</v>
      </c>
    </row>
    <row r="12" spans="1:11" ht="30">
      <c r="A12" s="28" t="s">
        <v>39</v>
      </c>
      <c r="B12" s="27" t="s">
        <v>35</v>
      </c>
      <c r="C12" s="27" t="s">
        <v>37</v>
      </c>
      <c r="D12" s="38">
        <v>65</v>
      </c>
      <c r="E12" s="38">
        <v>1</v>
      </c>
      <c r="F12" s="38" t="s">
        <v>63</v>
      </c>
      <c r="G12" s="38" t="s">
        <v>74</v>
      </c>
      <c r="H12" s="27"/>
      <c r="I12" s="36">
        <f t="shared" si="0"/>
        <v>286.5</v>
      </c>
      <c r="J12" s="36">
        <f t="shared" si="0"/>
        <v>161.1</v>
      </c>
      <c r="K12" s="36">
        <f t="shared" si="0"/>
        <v>140.80000000000001</v>
      </c>
    </row>
    <row r="13" spans="1:11" ht="105">
      <c r="A13" s="28" t="s">
        <v>40</v>
      </c>
      <c r="B13" s="27" t="s">
        <v>35</v>
      </c>
      <c r="C13" s="27" t="s">
        <v>37</v>
      </c>
      <c r="D13" s="38">
        <v>65</v>
      </c>
      <c r="E13" s="38">
        <v>1</v>
      </c>
      <c r="F13" s="38" t="s">
        <v>63</v>
      </c>
      <c r="G13" s="38" t="s">
        <v>74</v>
      </c>
      <c r="H13" s="27" t="s">
        <v>65</v>
      </c>
      <c r="I13" s="36">
        <f>I14</f>
        <v>286.5</v>
      </c>
      <c r="J13" s="36">
        <f>J14</f>
        <v>161.1</v>
      </c>
      <c r="K13" s="36">
        <f>K14</f>
        <v>140.80000000000001</v>
      </c>
    </row>
    <row r="14" spans="1:11" ht="45">
      <c r="A14" s="28" t="s">
        <v>41</v>
      </c>
      <c r="B14" s="27" t="s">
        <v>35</v>
      </c>
      <c r="C14" s="27" t="s">
        <v>37</v>
      </c>
      <c r="D14" s="38">
        <v>65</v>
      </c>
      <c r="E14" s="38">
        <v>1</v>
      </c>
      <c r="F14" s="38" t="s">
        <v>63</v>
      </c>
      <c r="G14" s="38" t="s">
        <v>74</v>
      </c>
      <c r="H14" s="27" t="s">
        <v>66</v>
      </c>
      <c r="I14" s="36">
        <f ca="1">Приложение2!J14</f>
        <v>286.5</v>
      </c>
      <c r="J14" s="36">
        <f ca="1">Приложение2!K14</f>
        <v>161.1</v>
      </c>
      <c r="K14" s="36">
        <f ca="1">Приложение2!L14</f>
        <v>140.80000000000001</v>
      </c>
    </row>
    <row r="15" spans="1:11" ht="93.75" customHeight="1">
      <c r="A15" s="28" t="str">
        <f ca="1">Приложение2!A15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7" t="s">
        <v>35</v>
      </c>
      <c r="C15" s="27" t="s">
        <v>37</v>
      </c>
      <c r="D15" s="38" t="s">
        <v>139</v>
      </c>
      <c r="E15" s="38" t="s">
        <v>8</v>
      </c>
      <c r="F15" s="38" t="s">
        <v>63</v>
      </c>
      <c r="G15" s="38" t="s">
        <v>196</v>
      </c>
      <c r="H15" s="27"/>
      <c r="I15" s="36">
        <f ca="1">I16</f>
        <v>202</v>
      </c>
      <c r="J15" s="36"/>
      <c r="K15" s="36"/>
    </row>
    <row r="16" spans="1:11" ht="107.25" customHeight="1">
      <c r="A16" s="28" t="str">
        <f ca="1">Приложение2!A16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7" t="s">
        <v>35</v>
      </c>
      <c r="C16" s="27" t="s">
        <v>37</v>
      </c>
      <c r="D16" s="38" t="s">
        <v>139</v>
      </c>
      <c r="E16" s="38" t="s">
        <v>8</v>
      </c>
      <c r="F16" s="38" t="s">
        <v>63</v>
      </c>
      <c r="G16" s="38" t="s">
        <v>196</v>
      </c>
      <c r="H16" s="27" t="s">
        <v>65</v>
      </c>
      <c r="I16" s="36">
        <f ca="1">I17</f>
        <v>202</v>
      </c>
      <c r="J16" s="36"/>
      <c r="K16" s="36"/>
    </row>
    <row r="17" spans="1:11" ht="51.75" customHeight="1">
      <c r="A17" s="28" t="str">
        <f ca="1">Приложение2!A17</f>
        <v>Расходы на выплаты персоналу государственных (муниципальных) органов</v>
      </c>
      <c r="B17" s="27" t="s">
        <v>35</v>
      </c>
      <c r="C17" s="27" t="s">
        <v>37</v>
      </c>
      <c r="D17" s="38" t="s">
        <v>139</v>
      </c>
      <c r="E17" s="38" t="s">
        <v>8</v>
      </c>
      <c r="F17" s="38" t="s">
        <v>63</v>
      </c>
      <c r="G17" s="38" t="s">
        <v>196</v>
      </c>
      <c r="H17" s="27" t="s">
        <v>66</v>
      </c>
      <c r="I17" s="36">
        <f ca="1">Приложение2!J17</f>
        <v>202</v>
      </c>
      <c r="J17" s="36"/>
      <c r="K17" s="36"/>
    </row>
    <row r="18" spans="1:11" ht="90">
      <c r="A18" s="28" t="s">
        <v>42</v>
      </c>
      <c r="B18" s="99" t="s">
        <v>35</v>
      </c>
      <c r="C18" s="99" t="s">
        <v>43</v>
      </c>
      <c r="D18" s="38"/>
      <c r="E18" s="38"/>
      <c r="F18" s="38"/>
      <c r="G18" s="38"/>
      <c r="H18" s="35"/>
      <c r="I18" s="42">
        <f>I19+I32</f>
        <v>881.7</v>
      </c>
      <c r="J18" s="42">
        <f>J19+J32</f>
        <v>214.4</v>
      </c>
      <c r="K18" s="42">
        <f>K19+K32</f>
        <v>217.8</v>
      </c>
    </row>
    <row r="19" spans="1:11" ht="81" customHeight="1">
      <c r="A19" s="28" t="str">
        <f ca="1">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9" s="119" t="s">
        <v>35</v>
      </c>
      <c r="C19" s="134" t="s">
        <v>43</v>
      </c>
      <c r="D19" s="38">
        <v>65</v>
      </c>
      <c r="E19" s="38"/>
      <c r="F19" s="38"/>
      <c r="G19" s="38"/>
      <c r="H19" s="35"/>
      <c r="I19" s="36">
        <f>I20</f>
        <v>881.40000000000009</v>
      </c>
      <c r="J19" s="36">
        <f>J20</f>
        <v>214.1</v>
      </c>
      <c r="K19" s="36">
        <f>K20</f>
        <v>217.5</v>
      </c>
    </row>
    <row r="20" spans="1:11" ht="47.25" customHeight="1">
      <c r="A20" s="28" t="str">
        <f ca="1">Приложение2!A20</f>
        <v>Расходы в рамках обеспечения деятельности Администрации Липкинского сельского поселения</v>
      </c>
      <c r="B20" s="27" t="s">
        <v>35</v>
      </c>
      <c r="C20" s="27" t="s">
        <v>43</v>
      </c>
      <c r="D20" s="38">
        <v>65</v>
      </c>
      <c r="E20" s="38">
        <v>2</v>
      </c>
      <c r="F20" s="38"/>
      <c r="G20" s="38"/>
      <c r="H20" s="35"/>
      <c r="I20" s="36">
        <f>I21+I24+I29</f>
        <v>881.40000000000009</v>
      </c>
      <c r="J20" s="36">
        <f>J21+J24</f>
        <v>214.1</v>
      </c>
      <c r="K20" s="36">
        <f>K21+K24</f>
        <v>217.5</v>
      </c>
    </row>
    <row r="21" spans="1:11" ht="45">
      <c r="A21" s="28" t="s">
        <v>45</v>
      </c>
      <c r="B21" s="27" t="s">
        <v>35</v>
      </c>
      <c r="C21" s="27" t="s">
        <v>43</v>
      </c>
      <c r="D21" s="38">
        <v>65</v>
      </c>
      <c r="E21" s="38">
        <v>2</v>
      </c>
      <c r="F21" s="38" t="s">
        <v>63</v>
      </c>
      <c r="G21" s="38" t="s">
        <v>75</v>
      </c>
      <c r="H21" s="35"/>
      <c r="I21" s="36">
        <f t="shared" ref="I21:K22" si="1">I22</f>
        <v>289.10000000000002</v>
      </c>
      <c r="J21" s="36">
        <f t="shared" si="1"/>
        <v>61.1</v>
      </c>
      <c r="K21" s="36">
        <f t="shared" si="1"/>
        <v>46.8</v>
      </c>
    </row>
    <row r="22" spans="1:11" ht="105">
      <c r="A22" s="28" t="s">
        <v>40</v>
      </c>
      <c r="B22" s="27" t="s">
        <v>35</v>
      </c>
      <c r="C22" s="27" t="s">
        <v>43</v>
      </c>
      <c r="D22" s="38">
        <v>65</v>
      </c>
      <c r="E22" s="38">
        <v>2</v>
      </c>
      <c r="F22" s="38" t="s">
        <v>63</v>
      </c>
      <c r="G22" s="38" t="s">
        <v>75</v>
      </c>
      <c r="H22" s="35" t="s">
        <v>65</v>
      </c>
      <c r="I22" s="36">
        <f t="shared" si="1"/>
        <v>289.10000000000002</v>
      </c>
      <c r="J22" s="36">
        <f t="shared" si="1"/>
        <v>61.1</v>
      </c>
      <c r="K22" s="36">
        <f t="shared" si="1"/>
        <v>46.8</v>
      </c>
    </row>
    <row r="23" spans="1:11" ht="45">
      <c r="A23" s="28" t="s">
        <v>41</v>
      </c>
      <c r="B23" s="27" t="s">
        <v>35</v>
      </c>
      <c r="C23" s="27" t="s">
        <v>43</v>
      </c>
      <c r="D23" s="38">
        <v>65</v>
      </c>
      <c r="E23" s="38">
        <v>2</v>
      </c>
      <c r="F23" s="38" t="s">
        <v>63</v>
      </c>
      <c r="G23" s="38" t="s">
        <v>75</v>
      </c>
      <c r="H23" s="35" t="s">
        <v>66</v>
      </c>
      <c r="I23" s="36">
        <f ca="1">Приложение2!J23</f>
        <v>289.10000000000002</v>
      </c>
      <c r="J23" s="36">
        <f ca="1">Приложение2!K23</f>
        <v>61.1</v>
      </c>
      <c r="K23" s="36">
        <f ca="1">Приложение2!L23</f>
        <v>46.8</v>
      </c>
    </row>
    <row r="24" spans="1:11" ht="30">
      <c r="A24" s="28" t="s">
        <v>46</v>
      </c>
      <c r="B24" s="27" t="s">
        <v>35</v>
      </c>
      <c r="C24" s="27" t="s">
        <v>43</v>
      </c>
      <c r="D24" s="38">
        <v>65</v>
      </c>
      <c r="E24" s="38">
        <v>2</v>
      </c>
      <c r="F24" s="38" t="s">
        <v>63</v>
      </c>
      <c r="G24" s="38" t="s">
        <v>76</v>
      </c>
      <c r="H24" s="35"/>
      <c r="I24" s="36">
        <f ca="1">+I25+I27</f>
        <v>299.3</v>
      </c>
      <c r="J24" s="36">
        <f ca="1">+J25+J27</f>
        <v>153</v>
      </c>
      <c r="K24" s="36">
        <f ca="1">+K25+K27</f>
        <v>170.7</v>
      </c>
    </row>
    <row r="25" spans="1:11" ht="45">
      <c r="A25" s="28" t="s">
        <v>179</v>
      </c>
      <c r="B25" s="27" t="s">
        <v>35</v>
      </c>
      <c r="C25" s="27" t="s">
        <v>43</v>
      </c>
      <c r="D25" s="38">
        <v>65</v>
      </c>
      <c r="E25" s="38">
        <v>2</v>
      </c>
      <c r="F25" s="38" t="s">
        <v>63</v>
      </c>
      <c r="G25" s="38" t="s">
        <v>76</v>
      </c>
      <c r="H25" s="35" t="s">
        <v>67</v>
      </c>
      <c r="I25" s="36">
        <f ca="1">I26</f>
        <v>267.3</v>
      </c>
      <c r="J25" s="36">
        <f ca="1">J26</f>
        <v>148</v>
      </c>
      <c r="K25" s="36">
        <f ca="1">K26</f>
        <v>165.7</v>
      </c>
    </row>
    <row r="26" spans="1:11" ht="45">
      <c r="A26" s="28" t="s">
        <v>44</v>
      </c>
      <c r="B26" s="27" t="s">
        <v>35</v>
      </c>
      <c r="C26" s="27" t="s">
        <v>43</v>
      </c>
      <c r="D26" s="38">
        <v>65</v>
      </c>
      <c r="E26" s="38">
        <v>2</v>
      </c>
      <c r="F26" s="38" t="s">
        <v>63</v>
      </c>
      <c r="G26" s="38" t="s">
        <v>76</v>
      </c>
      <c r="H26" s="35" t="s">
        <v>68</v>
      </c>
      <c r="I26" s="36">
        <f ca="1">Приложение2!J26</f>
        <v>267.3</v>
      </c>
      <c r="J26" s="36">
        <f ca="1">Приложение2!K26</f>
        <v>148</v>
      </c>
      <c r="K26" s="36">
        <f ca="1">Приложение2!L26</f>
        <v>165.7</v>
      </c>
    </row>
    <row r="27" spans="1:11" ht="15">
      <c r="A27" s="28" t="s">
        <v>47</v>
      </c>
      <c r="B27" s="27" t="s">
        <v>35</v>
      </c>
      <c r="C27" s="27" t="s">
        <v>43</v>
      </c>
      <c r="D27" s="38">
        <v>65</v>
      </c>
      <c r="E27" s="38">
        <v>2</v>
      </c>
      <c r="F27" s="38" t="s">
        <v>63</v>
      </c>
      <c r="G27" s="38" t="s">
        <v>76</v>
      </c>
      <c r="H27" s="35" t="s">
        <v>69</v>
      </c>
      <c r="I27" s="36">
        <f ca="1">I28</f>
        <v>32</v>
      </c>
      <c r="J27" s="36">
        <f ca="1">J28</f>
        <v>5</v>
      </c>
      <c r="K27" s="36">
        <f ca="1">K28</f>
        <v>5</v>
      </c>
    </row>
    <row r="28" spans="1:11" ht="30">
      <c r="A28" s="28" t="s">
        <v>48</v>
      </c>
      <c r="B28" s="27" t="s">
        <v>35</v>
      </c>
      <c r="C28" s="27" t="s">
        <v>43</v>
      </c>
      <c r="D28" s="38">
        <v>65</v>
      </c>
      <c r="E28" s="38">
        <v>2</v>
      </c>
      <c r="F28" s="38" t="s">
        <v>63</v>
      </c>
      <c r="G28" s="38" t="s">
        <v>76</v>
      </c>
      <c r="H28" s="35" t="s">
        <v>70</v>
      </c>
      <c r="I28" s="36">
        <f ca="1">Приложение2!J28</f>
        <v>32</v>
      </c>
      <c r="J28" s="36">
        <f ca="1">Приложение2!K28</f>
        <v>5</v>
      </c>
      <c r="K28" s="36">
        <f ca="1">Приложение2!L28</f>
        <v>5</v>
      </c>
    </row>
    <row r="29" spans="1:11" ht="92.25" customHeight="1">
      <c r="A29" s="28" t="str">
        <f ca="1">Приложение2!A29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7" t="s">
        <v>35</v>
      </c>
      <c r="C29" s="27" t="s">
        <v>43</v>
      </c>
      <c r="D29" s="38" t="s">
        <v>139</v>
      </c>
      <c r="E29" s="38" t="s">
        <v>9</v>
      </c>
      <c r="F29" s="38" t="s">
        <v>63</v>
      </c>
      <c r="G29" s="38" t="s">
        <v>196</v>
      </c>
      <c r="H29" s="35"/>
      <c r="I29" s="36">
        <f ca="1">I30</f>
        <v>293</v>
      </c>
      <c r="J29" s="36"/>
      <c r="K29" s="36"/>
    </row>
    <row r="30" spans="1:11" ht="109.5" customHeight="1">
      <c r="A30" s="28" t="str">
        <f ca="1">Приложение2!A30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7" t="s">
        <v>35</v>
      </c>
      <c r="C30" s="27" t="s">
        <v>43</v>
      </c>
      <c r="D30" s="38" t="s">
        <v>139</v>
      </c>
      <c r="E30" s="38" t="s">
        <v>9</v>
      </c>
      <c r="F30" s="38" t="s">
        <v>63</v>
      </c>
      <c r="G30" s="38" t="s">
        <v>196</v>
      </c>
      <c r="H30" s="35" t="s">
        <v>65</v>
      </c>
      <c r="I30" s="36">
        <f ca="1">I31</f>
        <v>293</v>
      </c>
      <c r="J30" s="36"/>
      <c r="K30" s="36"/>
    </row>
    <row r="31" spans="1:11" ht="51.75" customHeight="1">
      <c r="A31" s="28" t="str">
        <f ca="1">Приложение2!A31</f>
        <v>Расходы на выплаты персоналу государственных (муниципальных) органов</v>
      </c>
      <c r="B31" s="27" t="s">
        <v>35</v>
      </c>
      <c r="C31" s="27" t="s">
        <v>43</v>
      </c>
      <c r="D31" s="38" t="s">
        <v>139</v>
      </c>
      <c r="E31" s="38" t="s">
        <v>9</v>
      </c>
      <c r="F31" s="38" t="s">
        <v>63</v>
      </c>
      <c r="G31" s="38" t="s">
        <v>196</v>
      </c>
      <c r="H31" s="35" t="s">
        <v>66</v>
      </c>
      <c r="I31" s="36">
        <f ca="1">Приложение2!J31</f>
        <v>293</v>
      </c>
      <c r="J31" s="36"/>
      <c r="K31" s="36"/>
    </row>
    <row r="32" spans="1:11" ht="75">
      <c r="A32" s="28" t="s">
        <v>170</v>
      </c>
      <c r="B32" s="27" t="s">
        <v>35</v>
      </c>
      <c r="C32" s="27" t="s">
        <v>43</v>
      </c>
      <c r="D32" s="38">
        <v>89</v>
      </c>
      <c r="E32" s="38"/>
      <c r="F32" s="38"/>
      <c r="G32" s="38"/>
      <c r="H32" s="35"/>
      <c r="I32" s="36">
        <f t="shared" ref="I32:K33" si="2">I33</f>
        <v>0.3</v>
      </c>
      <c r="J32" s="36">
        <f t="shared" si="2"/>
        <v>0.3</v>
      </c>
      <c r="K32" s="36">
        <f t="shared" si="2"/>
        <v>0.3</v>
      </c>
    </row>
    <row r="33" spans="1:11" ht="90">
      <c r="A33" s="28" t="s">
        <v>171</v>
      </c>
      <c r="B33" s="27" t="s">
        <v>35</v>
      </c>
      <c r="C33" s="27" t="s">
        <v>43</v>
      </c>
      <c r="D33" s="38">
        <v>89</v>
      </c>
      <c r="E33" s="38">
        <v>1</v>
      </c>
      <c r="F33" s="38"/>
      <c r="G33" s="38"/>
      <c r="H33" s="35"/>
      <c r="I33" s="36">
        <f>I34</f>
        <v>0.3</v>
      </c>
      <c r="J33" s="36">
        <f t="shared" si="2"/>
        <v>0.3</v>
      </c>
      <c r="K33" s="36">
        <f t="shared" si="2"/>
        <v>0.3</v>
      </c>
    </row>
    <row r="34" spans="1:11" ht="150">
      <c r="A34" s="28" t="s">
        <v>32</v>
      </c>
      <c r="B34" s="27" t="s">
        <v>35</v>
      </c>
      <c r="C34" s="27" t="s">
        <v>43</v>
      </c>
      <c r="D34" s="38">
        <v>89</v>
      </c>
      <c r="E34" s="38">
        <v>1</v>
      </c>
      <c r="F34" s="38" t="s">
        <v>63</v>
      </c>
      <c r="G34" s="38" t="s">
        <v>77</v>
      </c>
      <c r="H34" s="35"/>
      <c r="I34" s="37">
        <f t="shared" ref="I34:K35" si="3">I35</f>
        <v>0.3</v>
      </c>
      <c r="J34" s="37">
        <f t="shared" si="3"/>
        <v>0.3</v>
      </c>
      <c r="K34" s="37">
        <f t="shared" si="3"/>
        <v>0.3</v>
      </c>
    </row>
    <row r="35" spans="1:11" ht="45">
      <c r="A35" s="28" t="s">
        <v>179</v>
      </c>
      <c r="B35" s="27" t="s">
        <v>35</v>
      </c>
      <c r="C35" s="27" t="s">
        <v>43</v>
      </c>
      <c r="D35" s="38">
        <v>89</v>
      </c>
      <c r="E35" s="38">
        <v>1</v>
      </c>
      <c r="F35" s="38" t="s">
        <v>63</v>
      </c>
      <c r="G35" s="38" t="s">
        <v>77</v>
      </c>
      <c r="H35" s="35" t="s">
        <v>67</v>
      </c>
      <c r="I35" s="37">
        <f t="shared" si="3"/>
        <v>0.3</v>
      </c>
      <c r="J35" s="37">
        <f t="shared" si="3"/>
        <v>0.3</v>
      </c>
      <c r="K35" s="37">
        <f t="shared" si="3"/>
        <v>0.3</v>
      </c>
    </row>
    <row r="36" spans="1:11" ht="45">
      <c r="A36" s="28" t="s">
        <v>44</v>
      </c>
      <c r="B36" s="27" t="s">
        <v>35</v>
      </c>
      <c r="C36" s="27" t="s">
        <v>43</v>
      </c>
      <c r="D36" s="38">
        <v>89</v>
      </c>
      <c r="E36" s="38">
        <v>1</v>
      </c>
      <c r="F36" s="38" t="s">
        <v>63</v>
      </c>
      <c r="G36" s="38" t="s">
        <v>77</v>
      </c>
      <c r="H36" s="35" t="s">
        <v>68</v>
      </c>
      <c r="I36" s="37">
        <f ca="1">Приложение2!J36</f>
        <v>0.3</v>
      </c>
      <c r="J36" s="37">
        <f ca="1">Приложение2!K36</f>
        <v>0.3</v>
      </c>
      <c r="K36" s="37">
        <f ca="1">Приложение2!L36</f>
        <v>0.3</v>
      </c>
    </row>
    <row r="37" spans="1:11" ht="15">
      <c r="A37" s="28" t="s">
        <v>50</v>
      </c>
      <c r="B37" s="99" t="s">
        <v>35</v>
      </c>
      <c r="C37" s="99" t="s">
        <v>18</v>
      </c>
      <c r="D37" s="38"/>
      <c r="E37" s="38"/>
      <c r="F37" s="38"/>
      <c r="G37" s="38"/>
      <c r="H37" s="41"/>
      <c r="I37" s="42">
        <f t="shared" ref="I37:K39" si="4">I38</f>
        <v>5</v>
      </c>
      <c r="J37" s="36">
        <f t="shared" si="4"/>
        <v>5</v>
      </c>
      <c r="K37" s="36">
        <f t="shared" si="4"/>
        <v>5</v>
      </c>
    </row>
    <row r="38" spans="1:11" ht="75">
      <c r="A38" s="28" t="s">
        <v>170</v>
      </c>
      <c r="B38" s="27" t="s">
        <v>35</v>
      </c>
      <c r="C38" s="27" t="s">
        <v>18</v>
      </c>
      <c r="D38" s="38" t="s">
        <v>78</v>
      </c>
      <c r="E38" s="38"/>
      <c r="F38" s="38"/>
      <c r="G38" s="38"/>
      <c r="H38" s="35"/>
      <c r="I38" s="36">
        <f t="shared" si="4"/>
        <v>5</v>
      </c>
      <c r="J38" s="36">
        <f t="shared" si="4"/>
        <v>5</v>
      </c>
      <c r="K38" s="36">
        <f t="shared" si="4"/>
        <v>5</v>
      </c>
    </row>
    <row r="39" spans="1:11" ht="90">
      <c r="A39" s="28" t="s">
        <v>171</v>
      </c>
      <c r="B39" s="27" t="s">
        <v>35</v>
      </c>
      <c r="C39" s="27" t="s">
        <v>18</v>
      </c>
      <c r="D39" s="38" t="s">
        <v>78</v>
      </c>
      <c r="E39" s="38" t="s">
        <v>8</v>
      </c>
      <c r="F39" s="38"/>
      <c r="G39" s="38"/>
      <c r="H39" s="35"/>
      <c r="I39" s="36">
        <f t="shared" si="4"/>
        <v>5</v>
      </c>
      <c r="J39" s="36">
        <f t="shared" si="4"/>
        <v>5</v>
      </c>
      <c r="K39" s="36">
        <f t="shared" si="4"/>
        <v>5</v>
      </c>
    </row>
    <row r="40" spans="1:11" ht="60">
      <c r="A40" s="28" t="s">
        <v>198</v>
      </c>
      <c r="B40" s="27" t="s">
        <v>35</v>
      </c>
      <c r="C40" s="27" t="s">
        <v>18</v>
      </c>
      <c r="D40" s="38" t="s">
        <v>78</v>
      </c>
      <c r="E40" s="38" t="s">
        <v>8</v>
      </c>
      <c r="F40" s="38" t="s">
        <v>63</v>
      </c>
      <c r="G40" s="38" t="s">
        <v>80</v>
      </c>
      <c r="H40" s="35"/>
      <c r="I40" s="36">
        <f>I42</f>
        <v>5</v>
      </c>
      <c r="J40" s="36">
        <f>J42</f>
        <v>5</v>
      </c>
      <c r="K40" s="36">
        <f>K42</f>
        <v>5</v>
      </c>
    </row>
    <row r="41" spans="1:11" ht="15">
      <c r="A41" s="28" t="s">
        <v>47</v>
      </c>
      <c r="B41" s="27" t="s">
        <v>35</v>
      </c>
      <c r="C41" s="27" t="s">
        <v>18</v>
      </c>
      <c r="D41" s="38" t="s">
        <v>78</v>
      </c>
      <c r="E41" s="38" t="s">
        <v>8</v>
      </c>
      <c r="F41" s="38" t="s">
        <v>63</v>
      </c>
      <c r="G41" s="38" t="s">
        <v>80</v>
      </c>
      <c r="H41" s="35" t="s">
        <v>69</v>
      </c>
      <c r="I41" s="36">
        <f>I42</f>
        <v>5</v>
      </c>
      <c r="J41" s="36">
        <f>J42</f>
        <v>5</v>
      </c>
      <c r="K41" s="36">
        <f>K42</f>
        <v>5</v>
      </c>
    </row>
    <row r="42" spans="1:11" ht="15">
      <c r="A42" s="28" t="s">
        <v>51</v>
      </c>
      <c r="B42" s="27" t="s">
        <v>35</v>
      </c>
      <c r="C42" s="27" t="s">
        <v>52</v>
      </c>
      <c r="D42" s="38" t="s">
        <v>78</v>
      </c>
      <c r="E42" s="38" t="s">
        <v>8</v>
      </c>
      <c r="F42" s="38" t="s">
        <v>63</v>
      </c>
      <c r="G42" s="38" t="s">
        <v>80</v>
      </c>
      <c r="H42" s="35" t="s">
        <v>71</v>
      </c>
      <c r="I42" s="36">
        <f ca="1">Приложение2!J42</f>
        <v>5</v>
      </c>
      <c r="J42" s="36">
        <f ca="1">Приложение2!K42</f>
        <v>5</v>
      </c>
      <c r="K42" s="36">
        <f ca="1">Приложение2!L42</f>
        <v>5</v>
      </c>
    </row>
    <row r="43" spans="1:11" ht="15">
      <c r="A43" s="25" t="s">
        <v>115</v>
      </c>
      <c r="B43" s="26" t="s">
        <v>37</v>
      </c>
      <c r="C43" s="27"/>
      <c r="D43" s="38"/>
      <c r="E43" s="38"/>
      <c r="F43" s="38"/>
      <c r="G43" s="38"/>
      <c r="H43" s="35"/>
      <c r="I43" s="36">
        <f t="shared" ref="I43:K45" si="5">I44</f>
        <v>109.3</v>
      </c>
      <c r="J43" s="36">
        <f t="shared" si="5"/>
        <v>114.4</v>
      </c>
      <c r="K43" s="36">
        <f t="shared" si="5"/>
        <v>118.7</v>
      </c>
    </row>
    <row r="44" spans="1:11" ht="30">
      <c r="A44" s="28" t="s">
        <v>180</v>
      </c>
      <c r="B44" s="27" t="s">
        <v>37</v>
      </c>
      <c r="C44" s="27" t="s">
        <v>53</v>
      </c>
      <c r="D44" s="38"/>
      <c r="E44" s="38"/>
      <c r="F44" s="38"/>
      <c r="G44" s="38"/>
      <c r="H44" s="35"/>
      <c r="I44" s="36">
        <f t="shared" si="5"/>
        <v>109.3</v>
      </c>
      <c r="J44" s="36">
        <f t="shared" si="5"/>
        <v>114.4</v>
      </c>
      <c r="K44" s="36">
        <f t="shared" si="5"/>
        <v>118.7</v>
      </c>
    </row>
    <row r="45" spans="1:11" ht="60" customHeight="1">
      <c r="A45" s="28" t="str">
        <f ca="1">Приложение2!A45</f>
        <v>Государственная программа поывшения эффективности управления государственными финансами в Республике Мордовия</v>
      </c>
      <c r="B45" s="27" t="s">
        <v>37</v>
      </c>
      <c r="C45" s="27" t="s">
        <v>53</v>
      </c>
      <c r="D45" s="38" t="s">
        <v>82</v>
      </c>
      <c r="E45" s="38"/>
      <c r="F45" s="38"/>
      <c r="G45" s="38"/>
      <c r="H45" s="35"/>
      <c r="I45" s="36">
        <f t="shared" si="5"/>
        <v>109.3</v>
      </c>
      <c r="J45" s="36">
        <f t="shared" si="5"/>
        <v>114.4</v>
      </c>
      <c r="K45" s="36">
        <f t="shared" si="5"/>
        <v>118.7</v>
      </c>
    </row>
    <row r="46" spans="1:11" ht="45">
      <c r="A46" s="28" t="s">
        <v>117</v>
      </c>
      <c r="B46" s="27" t="s">
        <v>37</v>
      </c>
      <c r="C46" s="27" t="s">
        <v>53</v>
      </c>
      <c r="D46" s="38" t="s">
        <v>82</v>
      </c>
      <c r="E46" s="38" t="s">
        <v>10</v>
      </c>
      <c r="F46" s="38"/>
      <c r="G46" s="38"/>
      <c r="H46" s="35"/>
      <c r="I46" s="36">
        <f t="shared" ref="I46:I51" si="6">I47</f>
        <v>109.3</v>
      </c>
      <c r="J46" s="36">
        <f>J47</f>
        <v>114.4</v>
      </c>
      <c r="K46" s="36">
        <f>K47</f>
        <v>118.7</v>
      </c>
    </row>
    <row r="47" spans="1:11" ht="60">
      <c r="A47" s="29" t="s">
        <v>185</v>
      </c>
      <c r="B47" s="27" t="s">
        <v>37</v>
      </c>
      <c r="C47" s="27" t="s">
        <v>53</v>
      </c>
      <c r="D47" s="38" t="s">
        <v>82</v>
      </c>
      <c r="E47" s="38" t="s">
        <v>10</v>
      </c>
      <c r="F47" s="38" t="s">
        <v>37</v>
      </c>
      <c r="G47" s="38"/>
      <c r="H47" s="35"/>
      <c r="I47" s="36">
        <f t="shared" si="6"/>
        <v>109.3</v>
      </c>
      <c r="J47" s="36">
        <f>J48</f>
        <v>114.4</v>
      </c>
      <c r="K47" s="36">
        <f>K48</f>
        <v>118.7</v>
      </c>
    </row>
    <row r="48" spans="1:11" ht="72.75" customHeight="1">
      <c r="A48" s="28" t="str">
        <f ca="1">Приложение2!A48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48" s="27" t="s">
        <v>37</v>
      </c>
      <c r="C48" s="27" t="s">
        <v>53</v>
      </c>
      <c r="D48" s="38" t="s">
        <v>82</v>
      </c>
      <c r="E48" s="38" t="s">
        <v>10</v>
      </c>
      <c r="F48" s="38" t="s">
        <v>37</v>
      </c>
      <c r="G48" s="38" t="s">
        <v>118</v>
      </c>
      <c r="H48" s="35"/>
      <c r="I48" s="36">
        <f>I51+I49</f>
        <v>109.3</v>
      </c>
      <c r="J48" s="36">
        <f>J51+J49</f>
        <v>114.4</v>
      </c>
      <c r="K48" s="36">
        <f>K51+K49</f>
        <v>118.7</v>
      </c>
    </row>
    <row r="49" spans="1:11" ht="105">
      <c r="A49" s="28" t="s">
        <v>40</v>
      </c>
      <c r="B49" s="27" t="s">
        <v>37</v>
      </c>
      <c r="C49" s="27" t="s">
        <v>53</v>
      </c>
      <c r="D49" s="38" t="s">
        <v>82</v>
      </c>
      <c r="E49" s="38" t="s">
        <v>10</v>
      </c>
      <c r="F49" s="38" t="s">
        <v>37</v>
      </c>
      <c r="G49" s="38" t="s">
        <v>118</v>
      </c>
      <c r="H49" s="35" t="s">
        <v>65</v>
      </c>
      <c r="I49" s="36">
        <f>I50</f>
        <v>104.3</v>
      </c>
      <c r="J49" s="36">
        <f>J50</f>
        <v>109.4</v>
      </c>
      <c r="K49" s="36">
        <f>K50</f>
        <v>114.7</v>
      </c>
    </row>
    <row r="50" spans="1:11" ht="46.5" customHeight="1">
      <c r="A50" s="28" t="s">
        <v>41</v>
      </c>
      <c r="B50" s="27" t="s">
        <v>37</v>
      </c>
      <c r="C50" s="27" t="s">
        <v>53</v>
      </c>
      <c r="D50" s="38" t="s">
        <v>82</v>
      </c>
      <c r="E50" s="38" t="s">
        <v>10</v>
      </c>
      <c r="F50" s="38" t="s">
        <v>37</v>
      </c>
      <c r="G50" s="38" t="s">
        <v>118</v>
      </c>
      <c r="H50" s="35" t="s">
        <v>66</v>
      </c>
      <c r="I50" s="36">
        <f ca="1">Приложение2!J50</f>
        <v>104.3</v>
      </c>
      <c r="J50" s="36">
        <f ca="1">Приложение2!K50</f>
        <v>109.4</v>
      </c>
      <c r="K50" s="36">
        <f ca="1">Приложение2!L50</f>
        <v>114.7</v>
      </c>
    </row>
    <row r="51" spans="1:11" ht="45">
      <c r="A51" s="28" t="s">
        <v>179</v>
      </c>
      <c r="B51" s="27" t="s">
        <v>37</v>
      </c>
      <c r="C51" s="27" t="s">
        <v>53</v>
      </c>
      <c r="D51" s="38" t="s">
        <v>82</v>
      </c>
      <c r="E51" s="38" t="s">
        <v>10</v>
      </c>
      <c r="F51" s="38" t="s">
        <v>37</v>
      </c>
      <c r="G51" s="38" t="s">
        <v>118</v>
      </c>
      <c r="H51" s="35" t="s">
        <v>67</v>
      </c>
      <c r="I51" s="36">
        <f t="shared" si="6"/>
        <v>5</v>
      </c>
      <c r="J51" s="36">
        <f ca="1">J52</f>
        <v>5</v>
      </c>
      <c r="K51" s="36">
        <f ca="1">K52</f>
        <v>4</v>
      </c>
    </row>
    <row r="52" spans="1:11" ht="45">
      <c r="A52" s="28" t="s">
        <v>44</v>
      </c>
      <c r="B52" s="27" t="s">
        <v>37</v>
      </c>
      <c r="C52" s="27" t="s">
        <v>53</v>
      </c>
      <c r="D52" s="38" t="s">
        <v>82</v>
      </c>
      <c r="E52" s="38" t="s">
        <v>10</v>
      </c>
      <c r="F52" s="38" t="s">
        <v>37</v>
      </c>
      <c r="G52" s="38" t="s">
        <v>118</v>
      </c>
      <c r="H52" s="35" t="s">
        <v>68</v>
      </c>
      <c r="I52" s="36">
        <f ca="1">Приложение2!J52</f>
        <v>5</v>
      </c>
      <c r="J52" s="36">
        <f ca="1">Приложение2!K52</f>
        <v>5</v>
      </c>
      <c r="K52" s="36">
        <f ca="1">Приложение2!L52</f>
        <v>4</v>
      </c>
    </row>
    <row r="53" spans="1:11" ht="15">
      <c r="A53" s="25" t="s">
        <v>54</v>
      </c>
      <c r="B53" s="26" t="s">
        <v>43</v>
      </c>
      <c r="C53" s="27"/>
      <c r="D53" s="38"/>
      <c r="E53" s="38"/>
      <c r="F53" s="38"/>
      <c r="G53" s="38"/>
      <c r="H53" s="35"/>
      <c r="I53" s="36">
        <f t="shared" ref="I53:K58" si="7">I54</f>
        <v>138.1</v>
      </c>
      <c r="J53" s="36">
        <f t="shared" si="7"/>
        <v>158.1</v>
      </c>
      <c r="K53" s="36">
        <f t="shared" si="7"/>
        <v>158.1</v>
      </c>
    </row>
    <row r="54" spans="1:11" ht="18.75" customHeight="1">
      <c r="A54" s="28" t="s">
        <v>56</v>
      </c>
      <c r="B54" s="27" t="s">
        <v>43</v>
      </c>
      <c r="C54" s="27" t="s">
        <v>57</v>
      </c>
      <c r="D54" s="38"/>
      <c r="E54" s="38"/>
      <c r="F54" s="38"/>
      <c r="G54" s="38"/>
      <c r="H54" s="35"/>
      <c r="I54" s="36">
        <f t="shared" si="7"/>
        <v>138.1</v>
      </c>
      <c r="J54" s="36">
        <f t="shared" si="7"/>
        <v>158.1</v>
      </c>
      <c r="K54" s="36">
        <f t="shared" si="7"/>
        <v>158.1</v>
      </c>
    </row>
    <row r="55" spans="1:11" ht="94.5" customHeight="1">
      <c r="A55" s="30" t="str">
        <f ca="1">Приложение2!A55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55" s="27" t="s">
        <v>43</v>
      </c>
      <c r="C55" s="27" t="s">
        <v>57</v>
      </c>
      <c r="D55" s="38" t="s">
        <v>175</v>
      </c>
      <c r="E55" s="38"/>
      <c r="F55" s="38"/>
      <c r="G55" s="38"/>
      <c r="H55" s="35"/>
      <c r="I55" s="36">
        <f t="shared" si="7"/>
        <v>138.1</v>
      </c>
      <c r="J55" s="36">
        <f t="shared" si="7"/>
        <v>158.1</v>
      </c>
      <c r="K55" s="36">
        <f t="shared" si="7"/>
        <v>158.1</v>
      </c>
    </row>
    <row r="56" spans="1:11" ht="90.75" customHeight="1">
      <c r="A56" s="30" t="str">
        <f ca="1">Приложение2!A56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56" s="27" t="s">
        <v>43</v>
      </c>
      <c r="C56" s="27" t="s">
        <v>57</v>
      </c>
      <c r="D56" s="38" t="s">
        <v>175</v>
      </c>
      <c r="E56" s="38" t="s">
        <v>79</v>
      </c>
      <c r="F56" s="38" t="s">
        <v>35</v>
      </c>
      <c r="G56" s="38"/>
      <c r="H56" s="35"/>
      <c r="I56" s="36">
        <f t="shared" si="7"/>
        <v>138.1</v>
      </c>
      <c r="J56" s="36">
        <f t="shared" si="7"/>
        <v>158.1</v>
      </c>
      <c r="K56" s="36">
        <f t="shared" si="7"/>
        <v>158.1</v>
      </c>
    </row>
    <row r="57" spans="1:11" ht="315.75" customHeight="1">
      <c r="A57" s="122" t="str">
        <f ca="1">Приложение2!A57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7" s="27" t="s">
        <v>43</v>
      </c>
      <c r="C57" s="27" t="s">
        <v>57</v>
      </c>
      <c r="D57" s="38" t="s">
        <v>175</v>
      </c>
      <c r="E57" s="38" t="s">
        <v>79</v>
      </c>
      <c r="F57" s="38" t="s">
        <v>35</v>
      </c>
      <c r="G57" s="38" t="s">
        <v>83</v>
      </c>
      <c r="H57" s="35"/>
      <c r="I57" s="36">
        <f t="shared" si="7"/>
        <v>138.1</v>
      </c>
      <c r="J57" s="36">
        <f t="shared" si="7"/>
        <v>158.1</v>
      </c>
      <c r="K57" s="36">
        <f t="shared" si="7"/>
        <v>158.1</v>
      </c>
    </row>
    <row r="58" spans="1:11" ht="48" customHeight="1">
      <c r="A58" s="28" t="s">
        <v>179</v>
      </c>
      <c r="B58" s="27" t="s">
        <v>43</v>
      </c>
      <c r="C58" s="27" t="s">
        <v>57</v>
      </c>
      <c r="D58" s="38" t="s">
        <v>175</v>
      </c>
      <c r="E58" s="38" t="s">
        <v>79</v>
      </c>
      <c r="F58" s="38" t="s">
        <v>35</v>
      </c>
      <c r="G58" s="38" t="s">
        <v>83</v>
      </c>
      <c r="H58" s="35" t="s">
        <v>67</v>
      </c>
      <c r="I58" s="36">
        <f t="shared" si="7"/>
        <v>138.1</v>
      </c>
      <c r="J58" s="36">
        <f t="shared" si="7"/>
        <v>158.1</v>
      </c>
      <c r="K58" s="36">
        <f t="shared" si="7"/>
        <v>158.1</v>
      </c>
    </row>
    <row r="59" spans="1:11" ht="45">
      <c r="A59" s="28" t="s">
        <v>44</v>
      </c>
      <c r="B59" s="27" t="s">
        <v>43</v>
      </c>
      <c r="C59" s="27" t="s">
        <v>57</v>
      </c>
      <c r="D59" s="38" t="s">
        <v>175</v>
      </c>
      <c r="E59" s="38" t="s">
        <v>79</v>
      </c>
      <c r="F59" s="38" t="s">
        <v>35</v>
      </c>
      <c r="G59" s="38" t="s">
        <v>83</v>
      </c>
      <c r="H59" s="35" t="s">
        <v>68</v>
      </c>
      <c r="I59" s="36">
        <f ca="1">Приложение2!J59</f>
        <v>138.1</v>
      </c>
      <c r="J59" s="36">
        <f ca="1">Приложение2!K59</f>
        <v>158.1</v>
      </c>
      <c r="K59" s="36">
        <f ca="1">Приложение2!L59</f>
        <v>158.1</v>
      </c>
    </row>
    <row r="60" spans="1:11" ht="19.5" customHeight="1">
      <c r="A60" s="25" t="s">
        <v>58</v>
      </c>
      <c r="B60" s="132" t="s">
        <v>49</v>
      </c>
      <c r="C60" s="27"/>
      <c r="D60" s="38"/>
      <c r="E60" s="38"/>
      <c r="F60" s="38"/>
      <c r="G60" s="38"/>
      <c r="H60" s="35"/>
      <c r="I60" s="36">
        <f>I67+I61</f>
        <v>80</v>
      </c>
      <c r="J60" s="36">
        <f>J67</f>
        <v>36</v>
      </c>
      <c r="K60" s="36">
        <f>K67</f>
        <v>40</v>
      </c>
    </row>
    <row r="61" spans="1:11" ht="19.5" customHeight="1">
      <c r="A61" s="28" t="str">
        <f ca="1">Приложение2!A61</f>
        <v>Коммунальное хозяйство</v>
      </c>
      <c r="B61" s="99" t="s">
        <v>49</v>
      </c>
      <c r="C61" s="27" t="s">
        <v>37</v>
      </c>
      <c r="D61" s="38"/>
      <c r="E61" s="38"/>
      <c r="F61" s="38"/>
      <c r="G61" s="38"/>
      <c r="H61" s="35"/>
      <c r="I61" s="36">
        <f>I62</f>
        <v>45</v>
      </c>
      <c r="J61" s="36"/>
      <c r="K61" s="36"/>
    </row>
    <row r="62" spans="1:11" ht="72.75" customHeight="1">
      <c r="A62" s="28" t="str">
        <f ca="1">Приложение2!A62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62" s="99" t="s">
        <v>49</v>
      </c>
      <c r="C62" s="27" t="s">
        <v>37</v>
      </c>
      <c r="D62" s="38" t="s">
        <v>78</v>
      </c>
      <c r="E62" s="38"/>
      <c r="F62" s="38"/>
      <c r="G62" s="38"/>
      <c r="H62" s="35"/>
      <c r="I62" s="36">
        <f>I63</f>
        <v>45</v>
      </c>
      <c r="J62" s="36"/>
      <c r="K62" s="36"/>
    </row>
    <row r="63" spans="1:11" ht="98.25" customHeight="1">
      <c r="A63" s="28" t="str">
        <f ca="1">Приложение2!A63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63" s="99" t="s">
        <v>49</v>
      </c>
      <c r="C63" s="27" t="s">
        <v>37</v>
      </c>
      <c r="D63" s="38" t="s">
        <v>78</v>
      </c>
      <c r="E63" s="38" t="s">
        <v>8</v>
      </c>
      <c r="F63" s="38"/>
      <c r="G63" s="38"/>
      <c r="H63" s="35"/>
      <c r="I63" s="36">
        <f>I64</f>
        <v>45</v>
      </c>
      <c r="J63" s="36"/>
      <c r="K63" s="36"/>
    </row>
    <row r="64" spans="1:11" ht="125.25" customHeight="1">
      <c r="A64" s="28" t="str">
        <f ca="1">Приложение2!A64</f>
        <v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v>
      </c>
      <c r="B64" s="99" t="s">
        <v>49</v>
      </c>
      <c r="C64" s="27" t="s">
        <v>37</v>
      </c>
      <c r="D64" s="38" t="s">
        <v>78</v>
      </c>
      <c r="E64" s="38" t="s">
        <v>8</v>
      </c>
      <c r="F64" s="38" t="s">
        <v>63</v>
      </c>
      <c r="G64" s="38" t="s">
        <v>208</v>
      </c>
      <c r="H64" s="35"/>
      <c r="I64" s="36">
        <f>I65</f>
        <v>45</v>
      </c>
      <c r="J64" s="36"/>
      <c r="K64" s="36"/>
    </row>
    <row r="65" spans="1:11" ht="47.25" customHeight="1">
      <c r="A65" s="28" t="str">
        <f ca="1">Приложение2!A65</f>
        <v>Закупка товаров, работ и услуг для обеспечения государственных (муниципальных) нужд</v>
      </c>
      <c r="B65" s="99" t="s">
        <v>49</v>
      </c>
      <c r="C65" s="27" t="s">
        <v>37</v>
      </c>
      <c r="D65" s="38" t="s">
        <v>78</v>
      </c>
      <c r="E65" s="38" t="s">
        <v>8</v>
      </c>
      <c r="F65" s="38" t="s">
        <v>63</v>
      </c>
      <c r="G65" s="38" t="s">
        <v>208</v>
      </c>
      <c r="H65" s="35" t="s">
        <v>67</v>
      </c>
      <c r="I65" s="36">
        <f>I66</f>
        <v>45</v>
      </c>
      <c r="J65" s="36"/>
      <c r="K65" s="36"/>
    </row>
    <row r="66" spans="1:11" ht="45.75" customHeight="1">
      <c r="A66" s="28" t="str">
        <f ca="1">Приложение2!A66</f>
        <v>Иные закупки товаров, работ и услуг для обеспечения государственных (муниципальных) нужд</v>
      </c>
      <c r="B66" s="99" t="s">
        <v>49</v>
      </c>
      <c r="C66" s="27" t="s">
        <v>37</v>
      </c>
      <c r="D66" s="38" t="s">
        <v>78</v>
      </c>
      <c r="E66" s="38" t="s">
        <v>8</v>
      </c>
      <c r="F66" s="38" t="s">
        <v>63</v>
      </c>
      <c r="G66" s="38" t="s">
        <v>208</v>
      </c>
      <c r="H66" s="35" t="s">
        <v>68</v>
      </c>
      <c r="I66" s="36">
        <f ca="1">Приложение2!J66</f>
        <v>45</v>
      </c>
      <c r="J66" s="36"/>
      <c r="K66" s="36"/>
    </row>
    <row r="67" spans="1:11" ht="15">
      <c r="A67" s="31" t="s">
        <v>64</v>
      </c>
      <c r="B67" s="27" t="s">
        <v>49</v>
      </c>
      <c r="C67" s="27" t="s">
        <v>53</v>
      </c>
      <c r="D67" s="38"/>
      <c r="E67" s="38"/>
      <c r="F67" s="38"/>
      <c r="G67" s="38"/>
      <c r="H67" s="27"/>
      <c r="I67" s="36">
        <f>I68</f>
        <v>35</v>
      </c>
      <c r="J67" s="36">
        <f>J68</f>
        <v>36</v>
      </c>
      <c r="K67" s="36">
        <f>K68</f>
        <v>40</v>
      </c>
    </row>
    <row r="68" spans="1:11" ht="105">
      <c r="A68" s="31" t="s">
        <v>174</v>
      </c>
      <c r="B68" s="27" t="s">
        <v>49</v>
      </c>
      <c r="C68" s="27" t="s">
        <v>53</v>
      </c>
      <c r="D68" s="38" t="s">
        <v>17</v>
      </c>
      <c r="E68" s="38"/>
      <c r="F68" s="38"/>
      <c r="G68" s="38"/>
      <c r="H68" s="27"/>
      <c r="I68" s="36">
        <f>I73+I69</f>
        <v>35</v>
      </c>
      <c r="J68" s="36">
        <f>J73+J69</f>
        <v>36</v>
      </c>
      <c r="K68" s="36">
        <f>K73+K69</f>
        <v>40</v>
      </c>
    </row>
    <row r="69" spans="1:11" ht="33.75" customHeight="1">
      <c r="A69" s="31" t="str">
        <f ca="1">Приложение2!A69</f>
        <v>Основное мероприятие "Благоустройство территории "</v>
      </c>
      <c r="B69" s="27" t="s">
        <v>49</v>
      </c>
      <c r="C69" s="27" t="s">
        <v>53</v>
      </c>
      <c r="D69" s="38" t="s">
        <v>17</v>
      </c>
      <c r="E69" s="38" t="s">
        <v>79</v>
      </c>
      <c r="F69" s="38" t="s">
        <v>181</v>
      </c>
      <c r="G69" s="38"/>
      <c r="H69" s="27"/>
      <c r="I69" s="36">
        <f t="shared" ref="I69:K71" si="8">I70</f>
        <v>0</v>
      </c>
      <c r="J69" s="36">
        <f t="shared" si="8"/>
        <v>0</v>
      </c>
      <c r="K69" s="36">
        <f t="shared" si="8"/>
        <v>0</v>
      </c>
    </row>
    <row r="70" spans="1:11" ht="32.25" customHeight="1">
      <c r="A70" s="31" t="str">
        <f ca="1">Приложение2!A70</f>
        <v>Прочие мероприятия по благоустройству</v>
      </c>
      <c r="B70" s="27" t="s">
        <v>49</v>
      </c>
      <c r="C70" s="27" t="s">
        <v>53</v>
      </c>
      <c r="D70" s="38" t="s">
        <v>17</v>
      </c>
      <c r="E70" s="38" t="s">
        <v>79</v>
      </c>
      <c r="F70" s="38" t="s">
        <v>181</v>
      </c>
      <c r="G70" s="38" t="s">
        <v>182</v>
      </c>
      <c r="H70" s="27"/>
      <c r="I70" s="36">
        <f t="shared" si="8"/>
        <v>0</v>
      </c>
      <c r="J70" s="36">
        <f t="shared" si="8"/>
        <v>0</v>
      </c>
      <c r="K70" s="36">
        <f t="shared" si="8"/>
        <v>0</v>
      </c>
    </row>
    <row r="71" spans="1:11" ht="48.75" customHeight="1">
      <c r="A71" s="137" t="str">
        <f ca="1">Приложение2!A71</f>
        <v>Закупка товаров, работ и услуг для обеспечения государственных (муниципальных) нужд</v>
      </c>
      <c r="B71" s="27" t="s">
        <v>49</v>
      </c>
      <c r="C71" s="27" t="s">
        <v>53</v>
      </c>
      <c r="D71" s="38" t="s">
        <v>17</v>
      </c>
      <c r="E71" s="38" t="s">
        <v>79</v>
      </c>
      <c r="F71" s="38" t="s">
        <v>181</v>
      </c>
      <c r="G71" s="38" t="s">
        <v>182</v>
      </c>
      <c r="H71" s="27" t="s">
        <v>67</v>
      </c>
      <c r="I71" s="36">
        <f t="shared" si="8"/>
        <v>0</v>
      </c>
      <c r="J71" s="36">
        <f t="shared" si="8"/>
        <v>0</v>
      </c>
      <c r="K71" s="36">
        <f t="shared" si="8"/>
        <v>0</v>
      </c>
    </row>
    <row r="72" spans="1:11" ht="45.75" customHeight="1">
      <c r="A72" s="137" t="str">
        <f ca="1">Приложение2!A72</f>
        <v>Иные закупки товаров, работ и услуг для обеспечения государственных (муниципальных) нужд</v>
      </c>
      <c r="B72" s="27" t="s">
        <v>49</v>
      </c>
      <c r="C72" s="27" t="s">
        <v>53</v>
      </c>
      <c r="D72" s="38" t="s">
        <v>17</v>
      </c>
      <c r="E72" s="38" t="s">
        <v>79</v>
      </c>
      <c r="F72" s="38" t="s">
        <v>181</v>
      </c>
      <c r="G72" s="38" t="s">
        <v>182</v>
      </c>
      <c r="H72" s="27" t="s">
        <v>68</v>
      </c>
      <c r="I72" s="36">
        <f ca="1">Приложение2!J72</f>
        <v>0</v>
      </c>
      <c r="J72" s="36">
        <f ca="1">Приложение2!K72</f>
        <v>0</v>
      </c>
      <c r="K72" s="36">
        <f ca="1">Приложение2!L72</f>
        <v>0</v>
      </c>
    </row>
    <row r="73" spans="1:11" ht="31.5" customHeight="1">
      <c r="A73" s="32" t="str">
        <f ca="1">Приложение2!A73</f>
        <v>Основное мероприятие "Освещение территории сельского поселенияи"</v>
      </c>
      <c r="B73" s="27" t="s">
        <v>49</v>
      </c>
      <c r="C73" s="27" t="s">
        <v>53</v>
      </c>
      <c r="D73" s="38" t="s">
        <v>17</v>
      </c>
      <c r="E73" s="38" t="s">
        <v>79</v>
      </c>
      <c r="F73" s="38" t="s">
        <v>177</v>
      </c>
      <c r="G73" s="38"/>
      <c r="H73" s="27"/>
      <c r="I73" s="36">
        <f>I74</f>
        <v>35</v>
      </c>
      <c r="J73" s="36">
        <f>J74</f>
        <v>36</v>
      </c>
      <c r="K73" s="36">
        <f>K74</f>
        <v>40</v>
      </c>
    </row>
    <row r="74" spans="1:11" ht="15">
      <c r="A74" s="31" t="s">
        <v>120</v>
      </c>
      <c r="B74" s="27" t="s">
        <v>49</v>
      </c>
      <c r="C74" s="27" t="s">
        <v>53</v>
      </c>
      <c r="D74" s="38" t="s">
        <v>17</v>
      </c>
      <c r="E74" s="38" t="s">
        <v>79</v>
      </c>
      <c r="F74" s="38" t="s">
        <v>177</v>
      </c>
      <c r="G74" s="38" t="s">
        <v>119</v>
      </c>
      <c r="H74" s="27"/>
      <c r="I74" s="36">
        <f t="shared" ref="I74:K75" si="9">I75</f>
        <v>35</v>
      </c>
      <c r="J74" s="36">
        <f t="shared" si="9"/>
        <v>36</v>
      </c>
      <c r="K74" s="36">
        <f>K75</f>
        <v>40</v>
      </c>
    </row>
    <row r="75" spans="1:11" ht="45">
      <c r="A75" s="28" t="s">
        <v>179</v>
      </c>
      <c r="B75" s="27" t="s">
        <v>49</v>
      </c>
      <c r="C75" s="27" t="s">
        <v>53</v>
      </c>
      <c r="D75" s="38" t="s">
        <v>17</v>
      </c>
      <c r="E75" s="38" t="s">
        <v>79</v>
      </c>
      <c r="F75" s="38" t="s">
        <v>177</v>
      </c>
      <c r="G75" s="38" t="s">
        <v>119</v>
      </c>
      <c r="H75" s="27" t="s">
        <v>67</v>
      </c>
      <c r="I75" s="36">
        <f t="shared" si="9"/>
        <v>35</v>
      </c>
      <c r="J75" s="36">
        <f t="shared" si="9"/>
        <v>36</v>
      </c>
      <c r="K75" s="36">
        <f t="shared" si="9"/>
        <v>40</v>
      </c>
    </row>
    <row r="76" spans="1:11" ht="45">
      <c r="A76" s="28" t="s">
        <v>44</v>
      </c>
      <c r="B76" s="27" t="s">
        <v>49</v>
      </c>
      <c r="C76" s="27" t="s">
        <v>53</v>
      </c>
      <c r="D76" s="38" t="s">
        <v>17</v>
      </c>
      <c r="E76" s="38" t="s">
        <v>79</v>
      </c>
      <c r="F76" s="38" t="s">
        <v>177</v>
      </c>
      <c r="G76" s="38" t="s">
        <v>119</v>
      </c>
      <c r="H76" s="27" t="s">
        <v>68</v>
      </c>
      <c r="I76" s="36">
        <f ca="1">Приложение2!J76</f>
        <v>35</v>
      </c>
      <c r="J76" s="36">
        <f ca="1">Приложение2!K76</f>
        <v>36</v>
      </c>
      <c r="K76" s="36">
        <f ca="1">Приложение2!L76</f>
        <v>40</v>
      </c>
    </row>
    <row r="77" spans="1:11" ht="15">
      <c r="A77" s="25" t="s">
        <v>59</v>
      </c>
      <c r="B77" s="26" t="s">
        <v>17</v>
      </c>
      <c r="C77" s="27"/>
      <c r="D77" s="38"/>
      <c r="E77" s="38"/>
      <c r="F77" s="38"/>
      <c r="G77" s="38"/>
      <c r="H77" s="35"/>
      <c r="I77" s="36">
        <f t="shared" ref="I77:K82" si="10">I78</f>
        <v>166.2</v>
      </c>
      <c r="J77" s="42">
        <f t="shared" si="10"/>
        <v>166.2</v>
      </c>
      <c r="K77" s="36">
        <f>K78</f>
        <v>166.2</v>
      </c>
    </row>
    <row r="78" spans="1:11" ht="15">
      <c r="A78" s="28" t="s">
        <v>60</v>
      </c>
      <c r="B78" s="27" t="s">
        <v>17</v>
      </c>
      <c r="C78" s="27" t="s">
        <v>35</v>
      </c>
      <c r="D78" s="38"/>
      <c r="E78" s="38"/>
      <c r="F78" s="38"/>
      <c r="G78" s="38"/>
      <c r="H78" s="35"/>
      <c r="I78" s="36">
        <f t="shared" si="10"/>
        <v>166.2</v>
      </c>
      <c r="J78" s="36">
        <f t="shared" si="10"/>
        <v>166.2</v>
      </c>
      <c r="K78" s="36">
        <f t="shared" si="10"/>
        <v>166.2</v>
      </c>
    </row>
    <row r="79" spans="1:11" ht="75">
      <c r="A79" s="28" t="s">
        <v>170</v>
      </c>
      <c r="B79" s="27" t="s">
        <v>17</v>
      </c>
      <c r="C79" s="27" t="s">
        <v>35</v>
      </c>
      <c r="D79" s="38" t="s">
        <v>78</v>
      </c>
      <c r="E79" s="38"/>
      <c r="F79" s="38"/>
      <c r="G79" s="38"/>
      <c r="H79" s="35"/>
      <c r="I79" s="36">
        <f t="shared" si="10"/>
        <v>166.2</v>
      </c>
      <c r="J79" s="36">
        <f t="shared" si="10"/>
        <v>166.2</v>
      </c>
      <c r="K79" s="36">
        <f t="shared" si="10"/>
        <v>166.2</v>
      </c>
    </row>
    <row r="80" spans="1:11" ht="90">
      <c r="A80" s="28" t="s">
        <v>169</v>
      </c>
      <c r="B80" s="27" t="s">
        <v>17</v>
      </c>
      <c r="C80" s="27" t="s">
        <v>35</v>
      </c>
      <c r="D80" s="38" t="s">
        <v>78</v>
      </c>
      <c r="E80" s="38" t="s">
        <v>8</v>
      </c>
      <c r="F80" s="38"/>
      <c r="G80" s="38"/>
      <c r="H80" s="35"/>
      <c r="I80" s="36">
        <f>I81</f>
        <v>166.2</v>
      </c>
      <c r="J80" s="36">
        <f>J81</f>
        <v>166.2</v>
      </c>
      <c r="K80" s="36">
        <f>K81</f>
        <v>166.2</v>
      </c>
    </row>
    <row r="81" spans="1:11" ht="30">
      <c r="A81" s="28" t="s">
        <v>61</v>
      </c>
      <c r="B81" s="27" t="s">
        <v>17</v>
      </c>
      <c r="C81" s="27" t="s">
        <v>35</v>
      </c>
      <c r="D81" s="38" t="s">
        <v>78</v>
      </c>
      <c r="E81" s="38" t="s">
        <v>8</v>
      </c>
      <c r="F81" s="38" t="s">
        <v>63</v>
      </c>
      <c r="G81" s="38" t="s">
        <v>81</v>
      </c>
      <c r="H81" s="35"/>
      <c r="I81" s="36">
        <f t="shared" si="10"/>
        <v>166.2</v>
      </c>
      <c r="J81" s="36">
        <f t="shared" si="10"/>
        <v>166.2</v>
      </c>
      <c r="K81" s="36">
        <f t="shared" si="10"/>
        <v>166.2</v>
      </c>
    </row>
    <row r="82" spans="1:11" ht="30">
      <c r="A82" s="28" t="s">
        <v>55</v>
      </c>
      <c r="B82" s="27" t="s">
        <v>17</v>
      </c>
      <c r="C82" s="27" t="s">
        <v>35</v>
      </c>
      <c r="D82" s="38" t="s">
        <v>78</v>
      </c>
      <c r="E82" s="38" t="s">
        <v>8</v>
      </c>
      <c r="F82" s="38" t="s">
        <v>63</v>
      </c>
      <c r="G82" s="38" t="s">
        <v>81</v>
      </c>
      <c r="H82" s="35" t="s">
        <v>72</v>
      </c>
      <c r="I82" s="36">
        <f>I83</f>
        <v>166.2</v>
      </c>
      <c r="J82" s="36">
        <f t="shared" si="10"/>
        <v>166.2</v>
      </c>
      <c r="K82" s="36">
        <f t="shared" si="10"/>
        <v>166.2</v>
      </c>
    </row>
    <row r="83" spans="1:11" ht="30">
      <c r="A83" s="28" t="s">
        <v>62</v>
      </c>
      <c r="B83" s="27" t="s">
        <v>17</v>
      </c>
      <c r="C83" s="27" t="s">
        <v>35</v>
      </c>
      <c r="D83" s="38" t="s">
        <v>78</v>
      </c>
      <c r="E83" s="38" t="s">
        <v>8</v>
      </c>
      <c r="F83" s="38" t="s">
        <v>63</v>
      </c>
      <c r="G83" s="38" t="s">
        <v>81</v>
      </c>
      <c r="H83" s="35" t="s">
        <v>73</v>
      </c>
      <c r="I83" s="36">
        <f ca="1">Приложение2!J83</f>
        <v>166.2</v>
      </c>
      <c r="J83" s="36">
        <f ca="1">Приложение2!K83</f>
        <v>166.2</v>
      </c>
      <c r="K83" s="36">
        <f ca="1">Приложение2!L83</f>
        <v>166.2</v>
      </c>
    </row>
    <row r="84" spans="1:11" ht="34.5" customHeight="1">
      <c r="A84" s="28" t="str">
        <f ca="1">Приложение2!A84</f>
        <v>Обслуживание государственного (муниципального)долга</v>
      </c>
      <c r="B84" s="27" t="s">
        <v>175</v>
      </c>
      <c r="C84" s="27"/>
      <c r="D84" s="38"/>
      <c r="E84" s="38"/>
      <c r="F84" s="38"/>
      <c r="G84" s="38"/>
      <c r="H84" s="35"/>
      <c r="I84" s="36">
        <f t="shared" ref="I84:I89" si="11">I85</f>
        <v>3.7</v>
      </c>
      <c r="J84" s="36">
        <f t="shared" ref="J84:K89" si="12">J85</f>
        <v>3.7</v>
      </c>
      <c r="K84" s="36">
        <f t="shared" si="12"/>
        <v>3.7</v>
      </c>
    </row>
    <row r="85" spans="1:11" ht="30.75" customHeight="1">
      <c r="A85" s="28" t="str">
        <f ca="1">Приложение2!A85</f>
        <v>Обслуживание государственного (муниципального)внутреннего долга</v>
      </c>
      <c r="B85" s="27" t="s">
        <v>175</v>
      </c>
      <c r="C85" s="27" t="s">
        <v>35</v>
      </c>
      <c r="D85" s="38"/>
      <c r="E85" s="38"/>
      <c r="F85" s="38"/>
      <c r="G85" s="38"/>
      <c r="H85" s="35"/>
      <c r="I85" s="36">
        <f t="shared" si="11"/>
        <v>3.7</v>
      </c>
      <c r="J85" s="36">
        <f t="shared" si="12"/>
        <v>3.7</v>
      </c>
      <c r="K85" s="36">
        <f t="shared" si="12"/>
        <v>3.7</v>
      </c>
    </row>
    <row r="86" spans="1:11" ht="75" customHeight="1">
      <c r="A86" s="28" t="str">
        <f ca="1">A79</f>
        <v>Непрограммные расходы главных распорядителей средств бюджета Липкинского сельского поселения Ромодановского муниципального района Республики Мордовия</v>
      </c>
      <c r="B86" s="27" t="s">
        <v>175</v>
      </c>
      <c r="C86" s="27" t="s">
        <v>35</v>
      </c>
      <c r="D86" s="38" t="s">
        <v>78</v>
      </c>
      <c r="E86" s="38"/>
      <c r="F86" s="38"/>
      <c r="G86" s="38"/>
      <c r="H86" s="35"/>
      <c r="I86" s="36">
        <f t="shared" si="11"/>
        <v>3.7</v>
      </c>
      <c r="J86" s="36">
        <f t="shared" si="12"/>
        <v>3.7</v>
      </c>
      <c r="K86" s="36">
        <f t="shared" si="12"/>
        <v>3.7</v>
      </c>
    </row>
    <row r="87" spans="1:11" ht="90.75" customHeight="1">
      <c r="A87" s="28" t="str">
        <f ca="1">A80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87" s="27" t="s">
        <v>175</v>
      </c>
      <c r="C87" s="27" t="s">
        <v>35</v>
      </c>
      <c r="D87" s="38" t="s">
        <v>78</v>
      </c>
      <c r="E87" s="38" t="s">
        <v>8</v>
      </c>
      <c r="F87" s="38"/>
      <c r="G87" s="38"/>
      <c r="H87" s="35"/>
      <c r="I87" s="36">
        <f t="shared" si="11"/>
        <v>3.7</v>
      </c>
      <c r="J87" s="36">
        <f t="shared" si="12"/>
        <v>3.7</v>
      </c>
      <c r="K87" s="36">
        <f t="shared" si="12"/>
        <v>3.7</v>
      </c>
    </row>
    <row r="88" spans="1:11" ht="30.75" customHeight="1">
      <c r="A88" s="28" t="str">
        <f ca="1">Приложение2!A88</f>
        <v>Процентные платежи по муниципальному долгу</v>
      </c>
      <c r="B88" s="27" t="s">
        <v>175</v>
      </c>
      <c r="C88" s="27" t="s">
        <v>35</v>
      </c>
      <c r="D88" s="38" t="s">
        <v>78</v>
      </c>
      <c r="E88" s="38" t="s">
        <v>8</v>
      </c>
      <c r="F88" s="38" t="s">
        <v>63</v>
      </c>
      <c r="G88" s="38" t="s">
        <v>200</v>
      </c>
      <c r="H88" s="35"/>
      <c r="I88" s="36">
        <f t="shared" si="11"/>
        <v>3.7</v>
      </c>
      <c r="J88" s="36">
        <f t="shared" si="12"/>
        <v>3.7</v>
      </c>
      <c r="K88" s="36">
        <f t="shared" si="12"/>
        <v>3.7</v>
      </c>
    </row>
    <row r="89" spans="1:11" ht="28.5" customHeight="1">
      <c r="A89" s="28" t="str">
        <f ca="1">Приложение2!A89</f>
        <v>обслуживание государственного (муниципального)долга</v>
      </c>
      <c r="B89" s="27" t="s">
        <v>175</v>
      </c>
      <c r="C89" s="27" t="s">
        <v>35</v>
      </c>
      <c r="D89" s="38" t="s">
        <v>78</v>
      </c>
      <c r="E89" s="38" t="s">
        <v>8</v>
      </c>
      <c r="F89" s="38" t="s">
        <v>63</v>
      </c>
      <c r="G89" s="38" t="s">
        <v>200</v>
      </c>
      <c r="H89" s="35" t="s">
        <v>201</v>
      </c>
      <c r="I89" s="36">
        <f t="shared" si="11"/>
        <v>3.7</v>
      </c>
      <c r="J89" s="36">
        <f t="shared" si="12"/>
        <v>3.7</v>
      </c>
      <c r="K89" s="36">
        <f t="shared" si="12"/>
        <v>3.7</v>
      </c>
    </row>
    <row r="90" spans="1:11" ht="15.75" customHeight="1">
      <c r="A90" s="28" t="str">
        <f ca="1">Приложение2!A90</f>
        <v>Обслуживание муниципального долга</v>
      </c>
      <c r="B90" s="27" t="s">
        <v>175</v>
      </c>
      <c r="C90" s="27" t="s">
        <v>35</v>
      </c>
      <c r="D90" s="38" t="s">
        <v>78</v>
      </c>
      <c r="E90" s="38" t="s">
        <v>8</v>
      </c>
      <c r="F90" s="38" t="s">
        <v>63</v>
      </c>
      <c r="G90" s="38" t="s">
        <v>200</v>
      </c>
      <c r="H90" s="35" t="s">
        <v>202</v>
      </c>
      <c r="I90" s="36">
        <f ca="1">Приложение2!J90</f>
        <v>3.7</v>
      </c>
      <c r="J90" s="36">
        <f ca="1">Приложение2!K90</f>
        <v>3.7</v>
      </c>
      <c r="K90" s="36">
        <v>3.7</v>
      </c>
    </row>
    <row r="91" spans="1:11" ht="15">
      <c r="A91" s="28" t="str">
        <f ca="1">Приложение2!A91</f>
        <v>Условно утвержденные расходы</v>
      </c>
      <c r="B91" s="27" t="s">
        <v>138</v>
      </c>
      <c r="C91" s="27"/>
      <c r="D91" s="38"/>
      <c r="E91" s="38"/>
      <c r="F91" s="38"/>
      <c r="G91" s="38"/>
      <c r="H91" s="41"/>
      <c r="I91" s="42"/>
      <c r="J91" s="42">
        <f ca="1">Приложение2!K91</f>
        <v>21.9</v>
      </c>
      <c r="K91" s="36">
        <f ca="1">Приложение2!L91</f>
        <v>44.1</v>
      </c>
    </row>
    <row r="92" spans="1:11" ht="15">
      <c r="A92" s="28" t="str">
        <f ca="1">Приложение2!A92</f>
        <v>Условно утвержденные расходы</v>
      </c>
      <c r="B92" s="27" t="s">
        <v>138</v>
      </c>
      <c r="C92" s="27" t="s">
        <v>138</v>
      </c>
      <c r="D92" s="38"/>
      <c r="E92" s="38"/>
      <c r="F92" s="38"/>
      <c r="G92" s="38"/>
      <c r="H92" s="35"/>
      <c r="I92" s="36"/>
      <c r="J92" s="36">
        <f ca="1">Приложение2!K92</f>
        <v>21.9</v>
      </c>
      <c r="K92" s="42">
        <f ca="1">Приложение2!L92</f>
        <v>44.1</v>
      </c>
    </row>
    <row r="93" spans="1:11" ht="77.25" customHeight="1">
      <c r="A93" s="28" t="str">
        <f ca="1">Приложение2!A93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93" s="27" t="s">
        <v>138</v>
      </c>
      <c r="C93" s="27" t="s">
        <v>138</v>
      </c>
      <c r="D93" s="38" t="s">
        <v>139</v>
      </c>
      <c r="E93" s="38"/>
      <c r="F93" s="38"/>
      <c r="G93" s="38"/>
      <c r="H93" s="35"/>
      <c r="I93" s="36"/>
      <c r="J93" s="36">
        <f ca="1">Приложение2!K93</f>
        <v>21.9</v>
      </c>
      <c r="K93" s="36">
        <f ca="1">Приложение2!L93</f>
        <v>44.1</v>
      </c>
    </row>
    <row r="94" spans="1:11" ht="15">
      <c r="A94" s="28" t="str">
        <f ca="1">Приложение2!A94</f>
        <v xml:space="preserve">Высшее должностное лицо </v>
      </c>
      <c r="B94" s="27" t="s">
        <v>138</v>
      </c>
      <c r="C94" s="27" t="s">
        <v>138</v>
      </c>
      <c r="D94" s="38" t="s">
        <v>139</v>
      </c>
      <c r="E94" s="38" t="s">
        <v>8</v>
      </c>
      <c r="F94" s="38"/>
      <c r="G94" s="38"/>
      <c r="H94" s="35"/>
      <c r="I94" s="36"/>
      <c r="J94" s="36">
        <f ca="1">Приложение2!K94</f>
        <v>21.9</v>
      </c>
      <c r="K94" s="36">
        <f ca="1">Приложение2!L94</f>
        <v>44.1</v>
      </c>
    </row>
    <row r="95" spans="1:11" ht="15">
      <c r="A95" s="28" t="str">
        <f ca="1">Приложение2!A95</f>
        <v>Условно утвержденные расходы</v>
      </c>
      <c r="B95" s="27" t="s">
        <v>138</v>
      </c>
      <c r="C95" s="27" t="s">
        <v>138</v>
      </c>
      <c r="D95" s="38" t="s">
        <v>139</v>
      </c>
      <c r="E95" s="38" t="s">
        <v>8</v>
      </c>
      <c r="F95" s="38" t="s">
        <v>63</v>
      </c>
      <c r="G95" s="38" t="s">
        <v>140</v>
      </c>
      <c r="H95" s="35"/>
      <c r="I95" s="36"/>
      <c r="J95" s="36">
        <f ca="1">Приложение2!K95</f>
        <v>21.9</v>
      </c>
      <c r="K95" s="36">
        <f ca="1">Приложение2!L95</f>
        <v>44.1</v>
      </c>
    </row>
    <row r="96" spans="1:11" ht="15">
      <c r="A96" s="28" t="str">
        <f ca="1">Приложение2!A96</f>
        <v>Иные бюджетные ассигнования</v>
      </c>
      <c r="B96" s="27" t="s">
        <v>138</v>
      </c>
      <c r="C96" s="27" t="s">
        <v>138</v>
      </c>
      <c r="D96" s="38" t="s">
        <v>139</v>
      </c>
      <c r="E96" s="38" t="s">
        <v>8</v>
      </c>
      <c r="F96" s="38" t="s">
        <v>63</v>
      </c>
      <c r="G96" s="38" t="s">
        <v>140</v>
      </c>
      <c r="H96" s="35" t="s">
        <v>69</v>
      </c>
      <c r="I96" s="36"/>
      <c r="J96" s="36">
        <f ca="1">Приложение2!K96</f>
        <v>21.9</v>
      </c>
      <c r="K96" s="36">
        <f ca="1">Приложение2!L96</f>
        <v>44.1</v>
      </c>
    </row>
    <row r="97" spans="1:11" ht="15">
      <c r="A97" s="28" t="str">
        <f ca="1">Приложение2!A97</f>
        <v>Резервные средства</v>
      </c>
      <c r="B97" s="27" t="s">
        <v>138</v>
      </c>
      <c r="C97" s="27" t="s">
        <v>138</v>
      </c>
      <c r="D97" s="38" t="s">
        <v>139</v>
      </c>
      <c r="E97" s="38" t="s">
        <v>8</v>
      </c>
      <c r="F97" s="38" t="s">
        <v>63</v>
      </c>
      <c r="G97" s="38" t="s">
        <v>140</v>
      </c>
      <c r="H97" s="35" t="s">
        <v>71</v>
      </c>
      <c r="I97" s="36"/>
      <c r="J97" s="36">
        <f ca="1">Приложение2!K97</f>
        <v>21.9</v>
      </c>
      <c r="K97" s="36">
        <f ca="1">Приложение2!L97</f>
        <v>44.1</v>
      </c>
    </row>
  </sheetData>
  <customSheetViews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/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>
        <filterColumn colId="7">
          <filters blank="1"/>
        </filterColumn>
      </autoFilter>
    </customSheetView>
  </customSheetViews>
  <mergeCells count="9">
    <mergeCell ref="H1:K1"/>
    <mergeCell ref="A2:K2"/>
    <mergeCell ref="H3:K3"/>
    <mergeCell ref="H4:H5"/>
    <mergeCell ref="I4:K4"/>
    <mergeCell ref="A4:A5"/>
    <mergeCell ref="B4:B5"/>
    <mergeCell ref="C4:C5"/>
    <mergeCell ref="D4:G5"/>
  </mergeCells>
  <phoneticPr fontId="0" type="noConversion"/>
  <conditionalFormatting sqref="B19:C19 A48">
    <cfRule type="expression" dxfId="2" priority="1" stopIfTrue="1">
      <formula>$F19=""</formula>
    </cfRule>
    <cfRule type="expression" dxfId="1" priority="2" stopIfTrue="1">
      <formula>#REF!&lt;&gt;""</formula>
    </cfRule>
    <cfRule type="expression" dxfId="0" priority="3" stopIfTrue="1">
      <formula>AND($G19="",$F19&lt;&gt;"")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20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32" customHeight="1">
      <c r="I1" s="148" t="s">
        <v>214</v>
      </c>
      <c r="J1" s="149"/>
      <c r="K1" s="149"/>
      <c r="L1" s="149"/>
    </row>
    <row r="2" spans="1:12" ht="129.75" customHeight="1">
      <c r="A2" s="154" t="s">
        <v>160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</row>
    <row r="3" spans="1:12" ht="15" customHeight="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55" t="s">
        <v>1</v>
      </c>
      <c r="J3" s="155"/>
      <c r="K3" s="155"/>
      <c r="L3" s="155"/>
    </row>
    <row r="4" spans="1:12" ht="19.5" customHeight="1">
      <c r="A4" s="153" t="s">
        <v>2</v>
      </c>
      <c r="B4" s="153" t="s">
        <v>5</v>
      </c>
      <c r="C4" s="153"/>
      <c r="D4" s="153"/>
      <c r="E4" s="153"/>
      <c r="F4" s="153" t="s">
        <v>22</v>
      </c>
      <c r="G4" s="153" t="s">
        <v>3</v>
      </c>
      <c r="H4" s="153" t="s">
        <v>4</v>
      </c>
      <c r="I4" s="153" t="s">
        <v>21</v>
      </c>
      <c r="J4" s="153" t="s">
        <v>7</v>
      </c>
      <c r="K4" s="153"/>
      <c r="L4" s="153"/>
    </row>
    <row r="5" spans="1:12" ht="14.85" customHeight="1">
      <c r="A5" s="153" t="s">
        <v>0</v>
      </c>
      <c r="B5" s="153" t="s">
        <v>0</v>
      </c>
      <c r="C5" s="153"/>
      <c r="D5" s="153"/>
      <c r="E5" s="153"/>
      <c r="F5" s="153" t="s">
        <v>0</v>
      </c>
      <c r="G5" s="153" t="s">
        <v>0</v>
      </c>
      <c r="H5" s="153" t="s">
        <v>0</v>
      </c>
      <c r="I5" s="153" t="s">
        <v>0</v>
      </c>
      <c r="J5" s="136" t="s">
        <v>26</v>
      </c>
      <c r="K5" s="136" t="s">
        <v>27</v>
      </c>
      <c r="L5" s="136" t="s">
        <v>157</v>
      </c>
    </row>
    <row r="6" spans="1:12" ht="13.7" customHeight="1">
      <c r="A6" s="93" t="s">
        <v>8</v>
      </c>
      <c r="B6" s="93" t="s">
        <v>9</v>
      </c>
      <c r="C6" s="93" t="s">
        <v>10</v>
      </c>
      <c r="D6" s="93" t="s">
        <v>11</v>
      </c>
      <c r="E6" s="93" t="s">
        <v>12</v>
      </c>
      <c r="F6" s="93" t="s">
        <v>13</v>
      </c>
      <c r="G6" s="93" t="s">
        <v>14</v>
      </c>
      <c r="H6" s="93" t="s">
        <v>15</v>
      </c>
      <c r="I6" s="93" t="s">
        <v>16</v>
      </c>
      <c r="J6" s="93" t="s">
        <v>17</v>
      </c>
      <c r="K6" s="93" t="s">
        <v>18</v>
      </c>
      <c r="L6" s="93" t="s">
        <v>20</v>
      </c>
    </row>
    <row r="7" spans="1:12" ht="13.7" customHeight="1">
      <c r="A7" s="94" t="s">
        <v>19</v>
      </c>
      <c r="B7" s="95" t="s">
        <v>0</v>
      </c>
      <c r="C7" s="95" t="s">
        <v>0</v>
      </c>
      <c r="D7" s="95" t="s">
        <v>0</v>
      </c>
      <c r="E7" s="95" t="s">
        <v>0</v>
      </c>
      <c r="F7" s="95" t="s">
        <v>0</v>
      </c>
      <c r="G7" s="95" t="s">
        <v>0</v>
      </c>
      <c r="H7" s="95" t="s">
        <v>0</v>
      </c>
      <c r="I7" s="95" t="s">
        <v>0</v>
      </c>
      <c r="J7" s="96">
        <f>J23+J31+J45+J8+J89</f>
        <v>1872.5000000000002</v>
      </c>
      <c r="K7" s="96">
        <f>K8+K23+K31+K45+K89</f>
        <v>880.8</v>
      </c>
      <c r="L7" s="96">
        <f>L8+L23+L31+L45+L89</f>
        <v>894.40000000000009</v>
      </c>
    </row>
    <row r="8" spans="1:12" ht="103.5" customHeight="1">
      <c r="A8" s="31" t="str">
        <f ca="1">Приложение2!A68</f>
        <v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v>
      </c>
      <c r="B8" s="105" t="s">
        <v>17</v>
      </c>
      <c r="C8" s="105"/>
      <c r="D8" s="105"/>
      <c r="E8" s="105"/>
      <c r="F8" s="41"/>
      <c r="G8" s="100"/>
      <c r="H8" s="100"/>
      <c r="I8" s="120"/>
      <c r="J8" s="97">
        <f>J16+J9</f>
        <v>35</v>
      </c>
      <c r="K8" s="97">
        <f>K16+K9</f>
        <v>36</v>
      </c>
      <c r="L8" s="97">
        <f>L16+L9</f>
        <v>40</v>
      </c>
    </row>
    <row r="9" spans="1:12" ht="29.25" customHeight="1">
      <c r="A9" s="31" t="str">
        <f ca="1">Приложение2!A69</f>
        <v>Основное мероприятие "Благоустройство территории "</v>
      </c>
      <c r="B9" s="105" t="s">
        <v>17</v>
      </c>
      <c r="C9" s="105" t="s">
        <v>79</v>
      </c>
      <c r="D9" s="105" t="s">
        <v>181</v>
      </c>
      <c r="E9" s="105"/>
      <c r="F9" s="41"/>
      <c r="G9" s="100"/>
      <c r="H9" s="100"/>
      <c r="I9" s="120"/>
      <c r="J9" s="97">
        <f t="shared" ref="J9:L14" si="0">J10</f>
        <v>0</v>
      </c>
      <c r="K9" s="97">
        <f t="shared" si="0"/>
        <v>0</v>
      </c>
      <c r="L9" s="97">
        <f t="shared" si="0"/>
        <v>0</v>
      </c>
    </row>
    <row r="10" spans="1:12" ht="34.5" customHeight="1">
      <c r="A10" s="31" t="str">
        <f ca="1">Приложение2!A70</f>
        <v>Прочие мероприятия по благоустройству</v>
      </c>
      <c r="B10" s="105" t="s">
        <v>17</v>
      </c>
      <c r="C10" s="105" t="s">
        <v>79</v>
      </c>
      <c r="D10" s="105" t="s">
        <v>181</v>
      </c>
      <c r="E10" s="105" t="s">
        <v>182</v>
      </c>
      <c r="F10" s="41"/>
      <c r="G10" s="100"/>
      <c r="H10" s="100"/>
      <c r="I10" s="120"/>
      <c r="J10" s="97">
        <f t="shared" si="0"/>
        <v>0</v>
      </c>
      <c r="K10" s="97">
        <f t="shared" si="0"/>
        <v>0</v>
      </c>
      <c r="L10" s="97">
        <f t="shared" si="0"/>
        <v>0</v>
      </c>
    </row>
    <row r="11" spans="1:12" ht="45.75" customHeight="1">
      <c r="A11" s="137" t="str">
        <f ca="1">Приложение2!A71</f>
        <v>Закупка товаров, работ и услуг для обеспечения государственных (муниципальных) нужд</v>
      </c>
      <c r="B11" s="105" t="s">
        <v>17</v>
      </c>
      <c r="C11" s="105" t="s">
        <v>79</v>
      </c>
      <c r="D11" s="105" t="s">
        <v>181</v>
      </c>
      <c r="E11" s="105" t="s">
        <v>182</v>
      </c>
      <c r="F11" s="41" t="s">
        <v>67</v>
      </c>
      <c r="G11" s="100"/>
      <c r="H11" s="100"/>
      <c r="I11" s="120"/>
      <c r="J11" s="97">
        <f t="shared" si="0"/>
        <v>0</v>
      </c>
      <c r="K11" s="97">
        <f t="shared" si="0"/>
        <v>0</v>
      </c>
      <c r="L11" s="97">
        <f t="shared" si="0"/>
        <v>0</v>
      </c>
    </row>
    <row r="12" spans="1:12" ht="62.25" customHeight="1">
      <c r="A12" s="137" t="str">
        <f ca="1">Приложение2!A72</f>
        <v>Иные закупки товаров, работ и услуг для обеспечения государственных (муниципальных) нужд</v>
      </c>
      <c r="B12" s="105" t="s">
        <v>17</v>
      </c>
      <c r="C12" s="105" t="s">
        <v>79</v>
      </c>
      <c r="D12" s="105" t="s">
        <v>181</v>
      </c>
      <c r="E12" s="105" t="s">
        <v>182</v>
      </c>
      <c r="F12" s="41" t="s">
        <v>68</v>
      </c>
      <c r="G12" s="100"/>
      <c r="H12" s="100"/>
      <c r="I12" s="120"/>
      <c r="J12" s="97">
        <f t="shared" si="0"/>
        <v>0</v>
      </c>
      <c r="K12" s="97">
        <f t="shared" si="0"/>
        <v>0</v>
      </c>
      <c r="L12" s="97">
        <f t="shared" si="0"/>
        <v>0</v>
      </c>
    </row>
    <row r="13" spans="1:12" ht="20.25" customHeight="1">
      <c r="A13" s="137" t="str">
        <f ca="1">Приложение2!A60</f>
        <v>Жилищно-коммунальное хозяйство</v>
      </c>
      <c r="B13" s="105" t="s">
        <v>17</v>
      </c>
      <c r="C13" s="105" t="s">
        <v>79</v>
      </c>
      <c r="D13" s="105" t="s">
        <v>181</v>
      </c>
      <c r="E13" s="105" t="s">
        <v>182</v>
      </c>
      <c r="F13" s="41" t="s">
        <v>68</v>
      </c>
      <c r="G13" s="138" t="s">
        <v>49</v>
      </c>
      <c r="H13" s="100"/>
      <c r="I13" s="120"/>
      <c r="J13" s="97">
        <f t="shared" si="0"/>
        <v>0</v>
      </c>
      <c r="K13" s="97">
        <f t="shared" si="0"/>
        <v>0</v>
      </c>
      <c r="L13" s="97">
        <f t="shared" si="0"/>
        <v>0</v>
      </c>
    </row>
    <row r="14" spans="1:12" ht="14.25" customHeight="1">
      <c r="A14" s="31" t="str">
        <f ca="1">Приложение2!A67</f>
        <v>Благоустройство</v>
      </c>
      <c r="B14" s="105" t="s">
        <v>17</v>
      </c>
      <c r="C14" s="105" t="s">
        <v>79</v>
      </c>
      <c r="D14" s="105" t="s">
        <v>181</v>
      </c>
      <c r="E14" s="105" t="s">
        <v>182</v>
      </c>
      <c r="F14" s="41" t="s">
        <v>68</v>
      </c>
      <c r="G14" s="138" t="s">
        <v>49</v>
      </c>
      <c r="H14" s="138" t="s">
        <v>53</v>
      </c>
      <c r="I14" s="120"/>
      <c r="J14" s="97">
        <f t="shared" si="0"/>
        <v>0</v>
      </c>
      <c r="K14" s="97">
        <f t="shared" si="0"/>
        <v>0</v>
      </c>
      <c r="L14" s="97">
        <f t="shared" si="0"/>
        <v>0</v>
      </c>
    </row>
    <row r="15" spans="1:12" ht="67.5" customHeight="1">
      <c r="A15" s="137" t="str">
        <f ca="1">A22</f>
        <v>Администрация Липкинского сельского поселения Ромодановского муниципального района Республики Мордовия</v>
      </c>
      <c r="B15" s="105" t="s">
        <v>17</v>
      </c>
      <c r="C15" s="105" t="s">
        <v>79</v>
      </c>
      <c r="D15" s="105" t="s">
        <v>181</v>
      </c>
      <c r="E15" s="105" t="s">
        <v>182</v>
      </c>
      <c r="F15" s="41" t="s">
        <v>68</v>
      </c>
      <c r="G15" s="138" t="s">
        <v>49</v>
      </c>
      <c r="H15" s="138" t="s">
        <v>53</v>
      </c>
      <c r="I15" s="138" t="s">
        <v>137</v>
      </c>
      <c r="J15" s="97">
        <f ca="1">Приложение2!J72</f>
        <v>0</v>
      </c>
      <c r="K15" s="97">
        <f ca="1">Приложение2!K72</f>
        <v>0</v>
      </c>
      <c r="L15" s="97">
        <f ca="1">Приложение2!L72</f>
        <v>0</v>
      </c>
    </row>
    <row r="16" spans="1:12" ht="45.75" customHeight="1">
      <c r="A16" s="102" t="str">
        <f ca="1">Приложение2!A73</f>
        <v>Основное мероприятие "Освещение территории сельского поселенияи"</v>
      </c>
      <c r="B16" s="105" t="s">
        <v>17</v>
      </c>
      <c r="C16" s="105" t="s">
        <v>79</v>
      </c>
      <c r="D16" s="105" t="s">
        <v>177</v>
      </c>
      <c r="E16" s="105"/>
      <c r="F16" s="99"/>
      <c r="G16" s="98"/>
      <c r="H16" s="98"/>
      <c r="I16" s="98"/>
      <c r="J16" s="97">
        <f t="shared" ref="J16:L21" si="1">J17</f>
        <v>35</v>
      </c>
      <c r="K16" s="97">
        <f t="shared" si="1"/>
        <v>36</v>
      </c>
      <c r="L16" s="97">
        <f t="shared" si="1"/>
        <v>40</v>
      </c>
    </row>
    <row r="17" spans="1:12" ht="13.7" customHeight="1">
      <c r="A17" s="101" t="s">
        <v>120</v>
      </c>
      <c r="B17" s="105" t="s">
        <v>17</v>
      </c>
      <c r="C17" s="105" t="s">
        <v>79</v>
      </c>
      <c r="D17" s="105" t="s">
        <v>177</v>
      </c>
      <c r="E17" s="105" t="s">
        <v>119</v>
      </c>
      <c r="F17" s="99"/>
      <c r="G17" s="98"/>
      <c r="H17" s="98"/>
      <c r="I17" s="98"/>
      <c r="J17" s="97">
        <f t="shared" si="1"/>
        <v>35</v>
      </c>
      <c r="K17" s="97">
        <f t="shared" si="1"/>
        <v>36</v>
      </c>
      <c r="L17" s="97">
        <f t="shared" si="1"/>
        <v>40</v>
      </c>
    </row>
    <row r="18" spans="1:12" ht="46.5" customHeight="1">
      <c r="A18" s="103" t="s">
        <v>179</v>
      </c>
      <c r="B18" s="105" t="s">
        <v>17</v>
      </c>
      <c r="C18" s="105" t="s">
        <v>79</v>
      </c>
      <c r="D18" s="105" t="s">
        <v>177</v>
      </c>
      <c r="E18" s="105" t="s">
        <v>119</v>
      </c>
      <c r="F18" s="99" t="s">
        <v>67</v>
      </c>
      <c r="G18" s="98"/>
      <c r="H18" s="98"/>
      <c r="I18" s="98"/>
      <c r="J18" s="97">
        <f t="shared" si="1"/>
        <v>35</v>
      </c>
      <c r="K18" s="97">
        <f t="shared" si="1"/>
        <v>36</v>
      </c>
      <c r="L18" s="97">
        <f t="shared" si="1"/>
        <v>40</v>
      </c>
    </row>
    <row r="19" spans="1:12" ht="57" customHeight="1">
      <c r="A19" s="103" t="s">
        <v>44</v>
      </c>
      <c r="B19" s="105" t="s">
        <v>17</v>
      </c>
      <c r="C19" s="105" t="s">
        <v>79</v>
      </c>
      <c r="D19" s="105" t="s">
        <v>177</v>
      </c>
      <c r="E19" s="105" t="s">
        <v>119</v>
      </c>
      <c r="F19" s="99" t="s">
        <v>68</v>
      </c>
      <c r="G19" s="98"/>
      <c r="H19" s="98"/>
      <c r="I19" s="98"/>
      <c r="J19" s="97">
        <f t="shared" si="1"/>
        <v>35</v>
      </c>
      <c r="K19" s="97">
        <f t="shared" si="1"/>
        <v>36</v>
      </c>
      <c r="L19" s="97">
        <f t="shared" si="1"/>
        <v>40</v>
      </c>
    </row>
    <row r="20" spans="1:12" ht="22.5" customHeight="1">
      <c r="A20" s="103" t="s">
        <v>58</v>
      </c>
      <c r="B20" s="105" t="s">
        <v>17</v>
      </c>
      <c r="C20" s="105" t="s">
        <v>79</v>
      </c>
      <c r="D20" s="105" t="s">
        <v>177</v>
      </c>
      <c r="E20" s="105" t="s">
        <v>119</v>
      </c>
      <c r="F20" s="99" t="s">
        <v>68</v>
      </c>
      <c r="G20" s="106" t="s">
        <v>49</v>
      </c>
      <c r="H20" s="106"/>
      <c r="I20" s="106"/>
      <c r="J20" s="97">
        <f t="shared" si="1"/>
        <v>35</v>
      </c>
      <c r="K20" s="97">
        <f t="shared" si="1"/>
        <v>36</v>
      </c>
      <c r="L20" s="97">
        <f t="shared" si="1"/>
        <v>40</v>
      </c>
    </row>
    <row r="21" spans="1:12" ht="13.7" customHeight="1">
      <c r="A21" s="31" t="s">
        <v>64</v>
      </c>
      <c r="B21" s="105" t="s">
        <v>17</v>
      </c>
      <c r="C21" s="105" t="s">
        <v>79</v>
      </c>
      <c r="D21" s="105" t="s">
        <v>177</v>
      </c>
      <c r="E21" s="105" t="s">
        <v>119</v>
      </c>
      <c r="F21" s="99" t="s">
        <v>68</v>
      </c>
      <c r="G21" s="106" t="s">
        <v>49</v>
      </c>
      <c r="H21" s="106" t="s">
        <v>53</v>
      </c>
      <c r="I21" s="106"/>
      <c r="J21" s="97">
        <f t="shared" si="1"/>
        <v>35</v>
      </c>
      <c r="K21" s="97">
        <f t="shared" si="1"/>
        <v>36</v>
      </c>
      <c r="L21" s="97">
        <f t="shared" si="1"/>
        <v>40</v>
      </c>
    </row>
    <row r="22" spans="1:12" ht="66" customHeight="1">
      <c r="A22" s="103" t="s">
        <v>149</v>
      </c>
      <c r="B22" s="105" t="s">
        <v>17</v>
      </c>
      <c r="C22" s="105" t="s">
        <v>79</v>
      </c>
      <c r="D22" s="105" t="s">
        <v>177</v>
      </c>
      <c r="E22" s="105" t="s">
        <v>119</v>
      </c>
      <c r="F22" s="99" t="s">
        <v>68</v>
      </c>
      <c r="G22" s="106" t="s">
        <v>49</v>
      </c>
      <c r="H22" s="106" t="s">
        <v>53</v>
      </c>
      <c r="I22" s="121" t="s">
        <v>137</v>
      </c>
      <c r="J22" s="97">
        <f ca="1">Приложение2!J76</f>
        <v>35</v>
      </c>
      <c r="K22" s="97">
        <f ca="1">Приложение2!K76</f>
        <v>36</v>
      </c>
      <c r="L22" s="97">
        <f ca="1">Приложение2!L76</f>
        <v>40</v>
      </c>
    </row>
    <row r="23" spans="1:12" ht="111" customHeight="1">
      <c r="A23" s="30" t="str">
        <f ca="1">Приложение2!A55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23" s="105" t="s">
        <v>175</v>
      </c>
      <c r="C23" s="105"/>
      <c r="D23" s="105"/>
      <c r="E23" s="105"/>
      <c r="F23" s="41"/>
      <c r="G23" s="98"/>
      <c r="H23" s="98"/>
      <c r="I23" s="98"/>
      <c r="J23" s="96">
        <f t="shared" ref="J23:L29" si="2">J24</f>
        <v>138.1</v>
      </c>
      <c r="K23" s="96">
        <f t="shared" si="2"/>
        <v>158.1</v>
      </c>
      <c r="L23" s="96">
        <f t="shared" si="2"/>
        <v>158.1</v>
      </c>
    </row>
    <row r="24" spans="1:12" ht="90" customHeight="1">
      <c r="A24" s="30" t="str">
        <f ca="1">Приложение2!A56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24" s="105" t="s">
        <v>175</v>
      </c>
      <c r="C24" s="105" t="s">
        <v>79</v>
      </c>
      <c r="D24" s="105" t="s">
        <v>35</v>
      </c>
      <c r="E24" s="105"/>
      <c r="F24" s="41"/>
      <c r="G24" s="98"/>
      <c r="H24" s="98"/>
      <c r="I24" s="98"/>
      <c r="J24" s="97">
        <f t="shared" si="2"/>
        <v>138.1</v>
      </c>
      <c r="K24" s="97">
        <f t="shared" si="2"/>
        <v>158.1</v>
      </c>
      <c r="L24" s="97">
        <f t="shared" si="2"/>
        <v>158.1</v>
      </c>
    </row>
    <row r="25" spans="1:12" ht="363" customHeight="1">
      <c r="A25" s="122" t="str">
        <f ca="1">Приложение2!A57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05" t="s">
        <v>175</v>
      </c>
      <c r="C25" s="105" t="s">
        <v>79</v>
      </c>
      <c r="D25" s="105" t="s">
        <v>35</v>
      </c>
      <c r="E25" s="105" t="s">
        <v>83</v>
      </c>
      <c r="F25" s="41"/>
      <c r="G25" s="98"/>
      <c r="H25" s="98"/>
      <c r="I25" s="98"/>
      <c r="J25" s="97">
        <f t="shared" si="2"/>
        <v>138.1</v>
      </c>
      <c r="K25" s="97">
        <f t="shared" si="2"/>
        <v>158.1</v>
      </c>
      <c r="L25" s="97">
        <f t="shared" si="2"/>
        <v>158.1</v>
      </c>
    </row>
    <row r="26" spans="1:12" ht="45.75" customHeight="1">
      <c r="A26" s="103" t="s">
        <v>179</v>
      </c>
      <c r="B26" s="105" t="s">
        <v>175</v>
      </c>
      <c r="C26" s="105" t="s">
        <v>79</v>
      </c>
      <c r="D26" s="105" t="s">
        <v>35</v>
      </c>
      <c r="E26" s="105" t="s">
        <v>83</v>
      </c>
      <c r="F26" s="41" t="s">
        <v>67</v>
      </c>
      <c r="G26" s="98"/>
      <c r="H26" s="98"/>
      <c r="I26" s="98"/>
      <c r="J26" s="97">
        <f t="shared" si="2"/>
        <v>138.1</v>
      </c>
      <c r="K26" s="97">
        <f t="shared" si="2"/>
        <v>158.1</v>
      </c>
      <c r="L26" s="97">
        <f t="shared" si="2"/>
        <v>158.1</v>
      </c>
    </row>
    <row r="27" spans="1:12" ht="60">
      <c r="A27" s="103" t="s">
        <v>44</v>
      </c>
      <c r="B27" s="105" t="s">
        <v>175</v>
      </c>
      <c r="C27" s="105" t="s">
        <v>79</v>
      </c>
      <c r="D27" s="105" t="s">
        <v>35</v>
      </c>
      <c r="E27" s="105" t="s">
        <v>83</v>
      </c>
      <c r="F27" s="41" t="s">
        <v>68</v>
      </c>
      <c r="G27" s="98"/>
      <c r="H27" s="98"/>
      <c r="I27" s="98"/>
      <c r="J27" s="97">
        <f t="shared" si="2"/>
        <v>138.1</v>
      </c>
      <c r="K27" s="97">
        <f t="shared" si="2"/>
        <v>158.1</v>
      </c>
      <c r="L27" s="97">
        <f t="shared" si="2"/>
        <v>158.1</v>
      </c>
    </row>
    <row r="28" spans="1:12" ht="15">
      <c r="A28" s="101" t="s">
        <v>54</v>
      </c>
      <c r="B28" s="105" t="s">
        <v>175</v>
      </c>
      <c r="C28" s="105" t="s">
        <v>79</v>
      </c>
      <c r="D28" s="105" t="s">
        <v>35</v>
      </c>
      <c r="E28" s="105" t="s">
        <v>83</v>
      </c>
      <c r="F28" s="41" t="s">
        <v>68</v>
      </c>
      <c r="G28" s="100" t="s">
        <v>43</v>
      </c>
      <c r="H28" s="100"/>
      <c r="I28" s="100"/>
      <c r="J28" s="97">
        <f t="shared" si="2"/>
        <v>138.1</v>
      </c>
      <c r="K28" s="97">
        <f t="shared" si="2"/>
        <v>158.1</v>
      </c>
      <c r="L28" s="97">
        <f t="shared" si="2"/>
        <v>158.1</v>
      </c>
    </row>
    <row r="29" spans="1:12" ht="30.75" customHeight="1">
      <c r="A29" s="103" t="str">
        <f ca="1">Приложение2!A54</f>
        <v>Дорожное хозяйство (дорожные фонды)</v>
      </c>
      <c r="B29" s="105" t="s">
        <v>175</v>
      </c>
      <c r="C29" s="105" t="s">
        <v>79</v>
      </c>
      <c r="D29" s="105" t="s">
        <v>35</v>
      </c>
      <c r="E29" s="105" t="s">
        <v>83</v>
      </c>
      <c r="F29" s="41" t="s">
        <v>68</v>
      </c>
      <c r="G29" s="100" t="s">
        <v>43</v>
      </c>
      <c r="H29" s="100" t="s">
        <v>57</v>
      </c>
      <c r="I29" s="100"/>
      <c r="J29" s="97">
        <f t="shared" si="2"/>
        <v>138.1</v>
      </c>
      <c r="K29" s="97">
        <f t="shared" si="2"/>
        <v>158.1</v>
      </c>
      <c r="L29" s="97">
        <f t="shared" si="2"/>
        <v>158.1</v>
      </c>
    </row>
    <row r="30" spans="1:12" ht="60">
      <c r="A30" s="103" t="s">
        <v>149</v>
      </c>
      <c r="B30" s="105" t="s">
        <v>175</v>
      </c>
      <c r="C30" s="105" t="s">
        <v>79</v>
      </c>
      <c r="D30" s="105" t="s">
        <v>35</v>
      </c>
      <c r="E30" s="105" t="s">
        <v>83</v>
      </c>
      <c r="F30" s="41" t="s">
        <v>68</v>
      </c>
      <c r="G30" s="100" t="s">
        <v>43</v>
      </c>
      <c r="H30" s="100" t="s">
        <v>57</v>
      </c>
      <c r="I30" s="120" t="s">
        <v>137</v>
      </c>
      <c r="J30" s="97">
        <f ca="1">Приложение2!J59</f>
        <v>138.1</v>
      </c>
      <c r="K30" s="97">
        <f ca="1">Приложение2!K59</f>
        <v>158.1</v>
      </c>
      <c r="L30" s="97">
        <f ca="1">Приложение2!L59</f>
        <v>158.1</v>
      </c>
    </row>
    <row r="31" spans="1:12" ht="73.5" customHeight="1">
      <c r="A31" s="103" t="str">
        <f ca="1">Приложение2!A45</f>
        <v>Государственная программа поывшения эффективности управления государственными финансами в Республике Мордовия</v>
      </c>
      <c r="B31" s="105" t="s">
        <v>82</v>
      </c>
      <c r="C31" s="105"/>
      <c r="D31" s="105"/>
      <c r="E31" s="105"/>
      <c r="F31" s="41"/>
      <c r="G31" s="98"/>
      <c r="H31" s="98"/>
      <c r="I31" s="98"/>
      <c r="J31" s="97">
        <f>J32</f>
        <v>109.3</v>
      </c>
      <c r="K31" s="97">
        <f>K32</f>
        <v>114.4</v>
      </c>
      <c r="L31" s="97">
        <f>L32</f>
        <v>118.7</v>
      </c>
    </row>
    <row r="32" spans="1:12" ht="45">
      <c r="A32" s="103" t="s">
        <v>117</v>
      </c>
      <c r="B32" s="105" t="s">
        <v>82</v>
      </c>
      <c r="C32" s="105" t="s">
        <v>10</v>
      </c>
      <c r="D32" s="105"/>
      <c r="E32" s="105"/>
      <c r="F32" s="41"/>
      <c r="G32" s="98"/>
      <c r="H32" s="98"/>
      <c r="I32" s="98"/>
      <c r="J32" s="97">
        <f>J33</f>
        <v>109.3</v>
      </c>
      <c r="K32" s="97">
        <f t="shared" ref="K32:L43" si="3">K33</f>
        <v>114.4</v>
      </c>
      <c r="L32" s="97">
        <f t="shared" si="3"/>
        <v>118.7</v>
      </c>
    </row>
    <row r="33" spans="1:12" ht="75">
      <c r="A33" s="104" t="s">
        <v>164</v>
      </c>
      <c r="B33" s="105" t="s">
        <v>82</v>
      </c>
      <c r="C33" s="105" t="s">
        <v>10</v>
      </c>
      <c r="D33" s="105" t="s">
        <v>37</v>
      </c>
      <c r="E33" s="105"/>
      <c r="F33" s="41"/>
      <c r="G33" s="98"/>
      <c r="H33" s="98"/>
      <c r="I33" s="98"/>
      <c r="J33" s="97">
        <f>J34</f>
        <v>109.3</v>
      </c>
      <c r="K33" s="97">
        <f t="shared" si="3"/>
        <v>114.4</v>
      </c>
      <c r="L33" s="97">
        <f t="shared" si="3"/>
        <v>118.7</v>
      </c>
    </row>
    <row r="34" spans="1:12" ht="95.25" customHeight="1">
      <c r="A34" s="103" t="str">
        <f ca="1">Приложение2!A48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34" s="105" t="s">
        <v>82</v>
      </c>
      <c r="C34" s="105" t="s">
        <v>10</v>
      </c>
      <c r="D34" s="105" t="s">
        <v>37</v>
      </c>
      <c r="E34" s="105" t="s">
        <v>118</v>
      </c>
      <c r="F34" s="41"/>
      <c r="G34" s="98"/>
      <c r="H34" s="98"/>
      <c r="I34" s="98"/>
      <c r="J34" s="97">
        <f>J40+J35</f>
        <v>109.3</v>
      </c>
      <c r="K34" s="97">
        <f>K40+K35</f>
        <v>114.4</v>
      </c>
      <c r="L34" s="97">
        <f>L40+L35</f>
        <v>118.7</v>
      </c>
    </row>
    <row r="35" spans="1:12" ht="126" customHeight="1">
      <c r="A35" s="28" t="s">
        <v>40</v>
      </c>
      <c r="B35" s="105" t="s">
        <v>82</v>
      </c>
      <c r="C35" s="105" t="s">
        <v>10</v>
      </c>
      <c r="D35" s="105" t="s">
        <v>37</v>
      </c>
      <c r="E35" s="105" t="s">
        <v>118</v>
      </c>
      <c r="F35" s="41" t="s">
        <v>65</v>
      </c>
      <c r="G35" s="98"/>
      <c r="H35" s="98"/>
      <c r="I35" s="98"/>
      <c r="J35" s="97">
        <f>J36</f>
        <v>104.3</v>
      </c>
      <c r="K35" s="97">
        <f t="shared" si="3"/>
        <v>109.4</v>
      </c>
      <c r="L35" s="97">
        <f t="shared" si="3"/>
        <v>114.7</v>
      </c>
    </row>
    <row r="36" spans="1:12" ht="46.5" customHeight="1">
      <c r="A36" s="28" t="s">
        <v>41</v>
      </c>
      <c r="B36" s="105" t="s">
        <v>82</v>
      </c>
      <c r="C36" s="105" t="s">
        <v>10</v>
      </c>
      <c r="D36" s="105" t="s">
        <v>37</v>
      </c>
      <c r="E36" s="105" t="s">
        <v>118</v>
      </c>
      <c r="F36" s="41" t="s">
        <v>66</v>
      </c>
      <c r="G36" s="98"/>
      <c r="H36" s="98"/>
      <c r="I36" s="98"/>
      <c r="J36" s="97">
        <f>J37</f>
        <v>104.3</v>
      </c>
      <c r="K36" s="97">
        <f t="shared" si="3"/>
        <v>109.4</v>
      </c>
      <c r="L36" s="97">
        <f t="shared" si="3"/>
        <v>114.7</v>
      </c>
    </row>
    <row r="37" spans="1:12" ht="22.5" customHeight="1">
      <c r="A37" s="103" t="s">
        <v>115</v>
      </c>
      <c r="B37" s="105" t="s">
        <v>82</v>
      </c>
      <c r="C37" s="105" t="s">
        <v>10</v>
      </c>
      <c r="D37" s="105" t="s">
        <v>37</v>
      </c>
      <c r="E37" s="105" t="s">
        <v>118</v>
      </c>
      <c r="F37" s="41" t="s">
        <v>66</v>
      </c>
      <c r="G37" s="100" t="s">
        <v>37</v>
      </c>
      <c r="H37" s="100"/>
      <c r="I37" s="100"/>
      <c r="J37" s="97">
        <f>J38</f>
        <v>104.3</v>
      </c>
      <c r="K37" s="97">
        <f t="shared" si="3"/>
        <v>109.4</v>
      </c>
      <c r="L37" s="97">
        <f t="shared" si="3"/>
        <v>114.7</v>
      </c>
    </row>
    <row r="38" spans="1:12" ht="30" customHeight="1">
      <c r="A38" s="103" t="s">
        <v>180</v>
      </c>
      <c r="B38" s="105" t="s">
        <v>82</v>
      </c>
      <c r="C38" s="105" t="s">
        <v>10</v>
      </c>
      <c r="D38" s="105" t="s">
        <v>37</v>
      </c>
      <c r="E38" s="105" t="s">
        <v>118</v>
      </c>
      <c r="F38" s="41" t="s">
        <v>66</v>
      </c>
      <c r="G38" s="100" t="s">
        <v>37</v>
      </c>
      <c r="H38" s="100" t="s">
        <v>53</v>
      </c>
      <c r="I38" s="100"/>
      <c r="J38" s="97">
        <f>J39</f>
        <v>104.3</v>
      </c>
      <c r="K38" s="97">
        <f t="shared" si="3"/>
        <v>109.4</v>
      </c>
      <c r="L38" s="97">
        <f t="shared" si="3"/>
        <v>114.7</v>
      </c>
    </row>
    <row r="39" spans="1:12" ht="65.25" customHeight="1">
      <c r="A39" s="103" t="s">
        <v>149</v>
      </c>
      <c r="B39" s="105" t="s">
        <v>82</v>
      </c>
      <c r="C39" s="105" t="s">
        <v>10</v>
      </c>
      <c r="D39" s="105" t="s">
        <v>37</v>
      </c>
      <c r="E39" s="105" t="s">
        <v>118</v>
      </c>
      <c r="F39" s="41" t="s">
        <v>66</v>
      </c>
      <c r="G39" s="100" t="s">
        <v>37</v>
      </c>
      <c r="H39" s="100" t="s">
        <v>53</v>
      </c>
      <c r="I39" s="120" t="s">
        <v>137</v>
      </c>
      <c r="J39" s="97">
        <f ca="1">Приложение2!J50</f>
        <v>104.3</v>
      </c>
      <c r="K39" s="97">
        <f ca="1">Приложение2!K50</f>
        <v>109.4</v>
      </c>
      <c r="L39" s="97">
        <f ca="1">Приложение2!L50</f>
        <v>114.7</v>
      </c>
    </row>
    <row r="40" spans="1:12" ht="49.5" customHeight="1">
      <c r="A40" s="103" t="s">
        <v>179</v>
      </c>
      <c r="B40" s="105" t="s">
        <v>82</v>
      </c>
      <c r="C40" s="105" t="s">
        <v>10</v>
      </c>
      <c r="D40" s="105" t="s">
        <v>37</v>
      </c>
      <c r="E40" s="105" t="s">
        <v>118</v>
      </c>
      <c r="F40" s="41" t="s">
        <v>67</v>
      </c>
      <c r="G40" s="98"/>
      <c r="H40" s="98"/>
      <c r="I40" s="98"/>
      <c r="J40" s="97">
        <f>J41</f>
        <v>5</v>
      </c>
      <c r="K40" s="97">
        <f t="shared" si="3"/>
        <v>5</v>
      </c>
      <c r="L40" s="97">
        <f t="shared" si="3"/>
        <v>4</v>
      </c>
    </row>
    <row r="41" spans="1:12" ht="60">
      <c r="A41" s="103" t="s">
        <v>44</v>
      </c>
      <c r="B41" s="105" t="s">
        <v>82</v>
      </c>
      <c r="C41" s="105" t="s">
        <v>10</v>
      </c>
      <c r="D41" s="105" t="s">
        <v>37</v>
      </c>
      <c r="E41" s="105" t="s">
        <v>118</v>
      </c>
      <c r="F41" s="41" t="s">
        <v>68</v>
      </c>
      <c r="G41" s="98"/>
      <c r="H41" s="98"/>
      <c r="I41" s="98"/>
      <c r="J41" s="97">
        <f>J42</f>
        <v>5</v>
      </c>
      <c r="K41" s="97">
        <f t="shared" si="3"/>
        <v>5</v>
      </c>
      <c r="L41" s="97">
        <f t="shared" si="3"/>
        <v>4</v>
      </c>
    </row>
    <row r="42" spans="1:12" ht="15">
      <c r="A42" s="103" t="s">
        <v>115</v>
      </c>
      <c r="B42" s="105" t="s">
        <v>82</v>
      </c>
      <c r="C42" s="105" t="s">
        <v>10</v>
      </c>
      <c r="D42" s="105" t="s">
        <v>37</v>
      </c>
      <c r="E42" s="105" t="s">
        <v>118</v>
      </c>
      <c r="F42" s="41" t="s">
        <v>68</v>
      </c>
      <c r="G42" s="100" t="s">
        <v>37</v>
      </c>
      <c r="H42" s="100"/>
      <c r="I42" s="100"/>
      <c r="J42" s="97">
        <f>J43</f>
        <v>5</v>
      </c>
      <c r="K42" s="97">
        <f t="shared" si="3"/>
        <v>5</v>
      </c>
      <c r="L42" s="97">
        <f t="shared" si="3"/>
        <v>4</v>
      </c>
    </row>
    <row r="43" spans="1:12" ht="30">
      <c r="A43" s="103" t="s">
        <v>116</v>
      </c>
      <c r="B43" s="105" t="s">
        <v>82</v>
      </c>
      <c r="C43" s="105" t="s">
        <v>10</v>
      </c>
      <c r="D43" s="105" t="s">
        <v>37</v>
      </c>
      <c r="E43" s="105" t="s">
        <v>118</v>
      </c>
      <c r="F43" s="41" t="s">
        <v>68</v>
      </c>
      <c r="G43" s="100" t="s">
        <v>37</v>
      </c>
      <c r="H43" s="100" t="s">
        <v>53</v>
      </c>
      <c r="I43" s="100"/>
      <c r="J43" s="97">
        <f>J44</f>
        <v>5</v>
      </c>
      <c r="K43" s="97">
        <f t="shared" si="3"/>
        <v>5</v>
      </c>
      <c r="L43" s="97">
        <f t="shared" si="3"/>
        <v>4</v>
      </c>
    </row>
    <row r="44" spans="1:12" ht="60">
      <c r="A44" s="103" t="s">
        <v>149</v>
      </c>
      <c r="B44" s="105" t="s">
        <v>82</v>
      </c>
      <c r="C44" s="105" t="s">
        <v>10</v>
      </c>
      <c r="D44" s="105" t="s">
        <v>37</v>
      </c>
      <c r="E44" s="105" t="s">
        <v>118</v>
      </c>
      <c r="F44" s="41" t="s">
        <v>68</v>
      </c>
      <c r="G44" s="100" t="s">
        <v>37</v>
      </c>
      <c r="H44" s="100" t="s">
        <v>53</v>
      </c>
      <c r="I44" s="120" t="s">
        <v>137</v>
      </c>
      <c r="J44" s="97">
        <f ca="1">Приложение2!J52</f>
        <v>5</v>
      </c>
      <c r="K44" s="97">
        <f ca="1">Приложение2!K52</f>
        <v>5</v>
      </c>
      <c r="L44" s="97">
        <f ca="1">Приложение2!L52</f>
        <v>4</v>
      </c>
    </row>
    <row r="45" spans="1:12" ht="74.25" customHeight="1">
      <c r="A45" s="103" t="str">
        <f ca="1">Приложение2!A10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45" s="105">
        <v>65</v>
      </c>
      <c r="C45" s="105"/>
      <c r="D45" s="105"/>
      <c r="E45" s="105"/>
      <c r="F45" s="99"/>
      <c r="G45" s="98"/>
      <c r="H45" s="98"/>
      <c r="I45" s="98"/>
      <c r="J45" s="97">
        <f>J46+J65</f>
        <v>1369.9</v>
      </c>
      <c r="K45" s="97">
        <f>K46+K53+K65+K73+K78</f>
        <v>397.1</v>
      </c>
      <c r="L45" s="97">
        <f>L46+L65</f>
        <v>402.4</v>
      </c>
    </row>
    <row r="46" spans="1:12" ht="15">
      <c r="A46" s="103" t="s">
        <v>38</v>
      </c>
      <c r="B46" s="105">
        <v>65</v>
      </c>
      <c r="C46" s="105">
        <v>1</v>
      </c>
      <c r="D46" s="105"/>
      <c r="E46" s="105"/>
      <c r="F46" s="99"/>
      <c r="G46" s="98"/>
      <c r="H46" s="98"/>
      <c r="I46" s="98"/>
      <c r="J46" s="97">
        <f>J47+J59</f>
        <v>488.5</v>
      </c>
      <c r="K46" s="97">
        <f>K47</f>
        <v>161.1</v>
      </c>
      <c r="L46" s="97">
        <f>L47+L53</f>
        <v>184.9</v>
      </c>
    </row>
    <row r="47" spans="1:12" ht="31.5" customHeight="1">
      <c r="A47" s="103" t="s">
        <v>39</v>
      </c>
      <c r="B47" s="105">
        <v>65</v>
      </c>
      <c r="C47" s="105">
        <v>1</v>
      </c>
      <c r="D47" s="105" t="s">
        <v>63</v>
      </c>
      <c r="E47" s="105" t="s">
        <v>74</v>
      </c>
      <c r="F47" s="99"/>
      <c r="G47" s="98"/>
      <c r="H47" s="98"/>
      <c r="I47" s="98"/>
      <c r="J47" s="97">
        <f>J48</f>
        <v>286.5</v>
      </c>
      <c r="K47" s="97">
        <f t="shared" ref="K47:L51" si="4">K48</f>
        <v>161.1</v>
      </c>
      <c r="L47" s="97">
        <f t="shared" si="4"/>
        <v>140.80000000000001</v>
      </c>
    </row>
    <row r="48" spans="1:12" ht="120">
      <c r="A48" s="103" t="s">
        <v>40</v>
      </c>
      <c r="B48" s="105">
        <v>65</v>
      </c>
      <c r="C48" s="105">
        <v>1</v>
      </c>
      <c r="D48" s="105" t="s">
        <v>63</v>
      </c>
      <c r="E48" s="105" t="s">
        <v>74</v>
      </c>
      <c r="F48" s="99" t="s">
        <v>65</v>
      </c>
      <c r="G48" s="98"/>
      <c r="H48" s="98"/>
      <c r="I48" s="98"/>
      <c r="J48" s="97">
        <f>J49</f>
        <v>286.5</v>
      </c>
      <c r="K48" s="97">
        <f t="shared" si="4"/>
        <v>161.1</v>
      </c>
      <c r="L48" s="97">
        <f t="shared" si="4"/>
        <v>140.80000000000001</v>
      </c>
    </row>
    <row r="49" spans="1:12" ht="45">
      <c r="A49" s="103" t="s">
        <v>41</v>
      </c>
      <c r="B49" s="105">
        <v>65</v>
      </c>
      <c r="C49" s="105">
        <v>1</v>
      </c>
      <c r="D49" s="105" t="s">
        <v>63</v>
      </c>
      <c r="E49" s="105" t="s">
        <v>74</v>
      </c>
      <c r="F49" s="99" t="s">
        <v>66</v>
      </c>
      <c r="G49" s="98"/>
      <c r="H49" s="98"/>
      <c r="I49" s="98"/>
      <c r="J49" s="97">
        <f>J50</f>
        <v>286.5</v>
      </c>
      <c r="K49" s="97">
        <f t="shared" si="4"/>
        <v>161.1</v>
      </c>
      <c r="L49" s="97">
        <f t="shared" si="4"/>
        <v>140.80000000000001</v>
      </c>
    </row>
    <row r="50" spans="1:12" ht="15">
      <c r="A50" s="103" t="s">
        <v>34</v>
      </c>
      <c r="B50" s="105">
        <v>65</v>
      </c>
      <c r="C50" s="105">
        <v>1</v>
      </c>
      <c r="D50" s="105" t="s">
        <v>63</v>
      </c>
      <c r="E50" s="105" t="s">
        <v>74</v>
      </c>
      <c r="F50" s="99" t="s">
        <v>66</v>
      </c>
      <c r="G50" s="100" t="s">
        <v>35</v>
      </c>
      <c r="H50" s="100"/>
      <c r="I50" s="100"/>
      <c r="J50" s="97">
        <f>J51</f>
        <v>286.5</v>
      </c>
      <c r="K50" s="97">
        <f>K51</f>
        <v>161.1</v>
      </c>
      <c r="L50" s="97">
        <f>L51</f>
        <v>140.80000000000001</v>
      </c>
    </row>
    <row r="51" spans="1:12" ht="60">
      <c r="A51" s="28" t="s">
        <v>36</v>
      </c>
      <c r="B51" s="105">
        <v>65</v>
      </c>
      <c r="C51" s="105">
        <v>1</v>
      </c>
      <c r="D51" s="105" t="s">
        <v>63</v>
      </c>
      <c r="E51" s="105" t="s">
        <v>74</v>
      </c>
      <c r="F51" s="99" t="s">
        <v>66</v>
      </c>
      <c r="G51" s="100" t="s">
        <v>35</v>
      </c>
      <c r="H51" s="100" t="s">
        <v>37</v>
      </c>
      <c r="I51" s="100"/>
      <c r="J51" s="97">
        <f>J52</f>
        <v>286.5</v>
      </c>
      <c r="K51" s="97">
        <f t="shared" si="4"/>
        <v>161.1</v>
      </c>
      <c r="L51" s="97">
        <f t="shared" si="4"/>
        <v>140.80000000000001</v>
      </c>
    </row>
    <row r="52" spans="1:12" ht="60">
      <c r="A52" s="103" t="s">
        <v>149</v>
      </c>
      <c r="B52" s="105">
        <v>65</v>
      </c>
      <c r="C52" s="105">
        <v>1</v>
      </c>
      <c r="D52" s="105" t="s">
        <v>63</v>
      </c>
      <c r="E52" s="105" t="s">
        <v>74</v>
      </c>
      <c r="F52" s="99" t="s">
        <v>66</v>
      </c>
      <c r="G52" s="100" t="s">
        <v>35</v>
      </c>
      <c r="H52" s="100" t="s">
        <v>37</v>
      </c>
      <c r="I52" s="120" t="s">
        <v>137</v>
      </c>
      <c r="J52" s="97">
        <f ca="1">Приложение2!J14</f>
        <v>286.5</v>
      </c>
      <c r="K52" s="97">
        <f ca="1">Приложение2!K14</f>
        <v>161.1</v>
      </c>
      <c r="L52" s="97">
        <f ca="1">Приложение2!L14</f>
        <v>140.80000000000001</v>
      </c>
    </row>
    <row r="53" spans="1:12" ht="15">
      <c r="A53" s="103" t="str">
        <f ca="1">'Приложение 3'!A95</f>
        <v>Условно утвержденные расходы</v>
      </c>
      <c r="B53" s="105" t="s">
        <v>139</v>
      </c>
      <c r="C53" s="105" t="s">
        <v>8</v>
      </c>
      <c r="D53" s="105" t="s">
        <v>63</v>
      </c>
      <c r="E53" s="105" t="s">
        <v>140</v>
      </c>
      <c r="F53" s="99"/>
      <c r="G53" s="100"/>
      <c r="H53" s="100"/>
      <c r="I53" s="120"/>
      <c r="J53" s="97"/>
      <c r="K53" s="97">
        <f t="shared" ref="K53:L57" si="5">K54</f>
        <v>21.9</v>
      </c>
      <c r="L53" s="97">
        <f t="shared" si="5"/>
        <v>44.1</v>
      </c>
    </row>
    <row r="54" spans="1:12" ht="15">
      <c r="A54" s="103" t="str">
        <f ca="1">'Приложение 3'!A96</f>
        <v>Иные бюджетные ассигнования</v>
      </c>
      <c r="B54" s="105" t="s">
        <v>139</v>
      </c>
      <c r="C54" s="105" t="s">
        <v>8</v>
      </c>
      <c r="D54" s="105" t="s">
        <v>63</v>
      </c>
      <c r="E54" s="105" t="s">
        <v>140</v>
      </c>
      <c r="F54" s="99" t="s">
        <v>69</v>
      </c>
      <c r="G54" s="100"/>
      <c r="H54" s="100"/>
      <c r="I54" s="120"/>
      <c r="J54" s="97"/>
      <c r="K54" s="97">
        <f t="shared" si="5"/>
        <v>21.9</v>
      </c>
      <c r="L54" s="97">
        <f t="shared" si="5"/>
        <v>44.1</v>
      </c>
    </row>
    <row r="55" spans="1:12" ht="15">
      <c r="A55" s="103" t="str">
        <f ca="1">'Приложение 3'!A97</f>
        <v>Резервные средства</v>
      </c>
      <c r="B55" s="105" t="s">
        <v>139</v>
      </c>
      <c r="C55" s="105" t="s">
        <v>8</v>
      </c>
      <c r="D55" s="105" t="s">
        <v>63</v>
      </c>
      <c r="E55" s="105" t="s">
        <v>140</v>
      </c>
      <c r="F55" s="99" t="s">
        <v>71</v>
      </c>
      <c r="G55" s="100"/>
      <c r="H55" s="100"/>
      <c r="I55" s="120"/>
      <c r="J55" s="97"/>
      <c r="K55" s="97">
        <f t="shared" si="5"/>
        <v>21.9</v>
      </c>
      <c r="L55" s="97">
        <f t="shared" si="5"/>
        <v>44.1</v>
      </c>
    </row>
    <row r="56" spans="1:12" ht="15">
      <c r="A56" s="103" t="str">
        <f ca="1">'Приложение 3'!A91</f>
        <v>Условно утвержденные расходы</v>
      </c>
      <c r="B56" s="105" t="s">
        <v>139</v>
      </c>
      <c r="C56" s="105" t="s">
        <v>8</v>
      </c>
      <c r="D56" s="105" t="s">
        <v>63</v>
      </c>
      <c r="E56" s="105" t="s">
        <v>140</v>
      </c>
      <c r="F56" s="99" t="s">
        <v>71</v>
      </c>
      <c r="G56" s="130" t="s">
        <v>138</v>
      </c>
      <c r="H56" s="100"/>
      <c r="I56" s="120"/>
      <c r="J56" s="97"/>
      <c r="K56" s="97">
        <f t="shared" si="5"/>
        <v>21.9</v>
      </c>
      <c r="L56" s="97">
        <f t="shared" si="5"/>
        <v>44.1</v>
      </c>
    </row>
    <row r="57" spans="1:12" ht="15">
      <c r="A57" s="103" t="str">
        <f ca="1">'Приложение 3'!A92</f>
        <v>Условно утвержденные расходы</v>
      </c>
      <c r="B57" s="105" t="s">
        <v>139</v>
      </c>
      <c r="C57" s="105" t="s">
        <v>8</v>
      </c>
      <c r="D57" s="105" t="s">
        <v>63</v>
      </c>
      <c r="E57" s="105" t="s">
        <v>140</v>
      </c>
      <c r="F57" s="99" t="s">
        <v>71</v>
      </c>
      <c r="G57" s="130" t="s">
        <v>138</v>
      </c>
      <c r="H57" s="130" t="s">
        <v>138</v>
      </c>
      <c r="I57" s="120"/>
      <c r="J57" s="97"/>
      <c r="K57" s="97">
        <f t="shared" si="5"/>
        <v>21.9</v>
      </c>
      <c r="L57" s="97">
        <f t="shared" si="5"/>
        <v>44.1</v>
      </c>
    </row>
    <row r="58" spans="1:12" ht="60">
      <c r="A58" s="103" t="s">
        <v>149</v>
      </c>
      <c r="B58" s="105" t="s">
        <v>139</v>
      </c>
      <c r="C58" s="105" t="s">
        <v>8</v>
      </c>
      <c r="D58" s="105" t="s">
        <v>63</v>
      </c>
      <c r="E58" s="105" t="s">
        <v>140</v>
      </c>
      <c r="F58" s="99" t="s">
        <v>71</v>
      </c>
      <c r="G58" s="130" t="s">
        <v>138</v>
      </c>
      <c r="H58" s="130" t="s">
        <v>138</v>
      </c>
      <c r="I58" s="130" t="s">
        <v>137</v>
      </c>
      <c r="J58" s="97"/>
      <c r="K58" s="97">
        <f ca="1">'Приложение 3'!J97</f>
        <v>21.9</v>
      </c>
      <c r="L58" s="97">
        <f ca="1">'Приложение 3'!K97</f>
        <v>44.1</v>
      </c>
    </row>
    <row r="59" spans="1:12" ht="90" customHeight="1">
      <c r="A59" s="103" t="str">
        <f ca="1">Приложение2!A15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9" s="105" t="s">
        <v>139</v>
      </c>
      <c r="C59" s="105" t="s">
        <v>8</v>
      </c>
      <c r="D59" s="105" t="s">
        <v>63</v>
      </c>
      <c r="E59" s="105" t="s">
        <v>196</v>
      </c>
      <c r="F59" s="99"/>
      <c r="G59" s="130"/>
      <c r="H59" s="130"/>
      <c r="I59" s="130"/>
      <c r="J59" s="97">
        <f>J60</f>
        <v>202</v>
      </c>
      <c r="K59" s="97"/>
      <c r="L59" s="97"/>
    </row>
    <row r="60" spans="1:12" ht="126" customHeight="1">
      <c r="A60" s="103" t="str">
        <f>A48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0" s="105" t="s">
        <v>139</v>
      </c>
      <c r="C60" s="105" t="s">
        <v>8</v>
      </c>
      <c r="D60" s="105" t="s">
        <v>63</v>
      </c>
      <c r="E60" s="105" t="s">
        <v>196</v>
      </c>
      <c r="F60" s="99" t="s">
        <v>65</v>
      </c>
      <c r="G60" s="130"/>
      <c r="H60" s="130"/>
      <c r="I60" s="130"/>
      <c r="J60" s="97">
        <f>J61</f>
        <v>202</v>
      </c>
      <c r="K60" s="97"/>
      <c r="L60" s="97"/>
    </row>
    <row r="61" spans="1:12" ht="46.5" customHeight="1">
      <c r="A61" s="103" t="str">
        <f>A49</f>
        <v>Расходы на выплаты персоналу государственных (муниципальных) органов</v>
      </c>
      <c r="B61" s="105" t="s">
        <v>139</v>
      </c>
      <c r="C61" s="105" t="s">
        <v>8</v>
      </c>
      <c r="D61" s="105" t="s">
        <v>63</v>
      </c>
      <c r="E61" s="105" t="s">
        <v>196</v>
      </c>
      <c r="F61" s="99" t="s">
        <v>66</v>
      </c>
      <c r="G61" s="130"/>
      <c r="H61" s="130"/>
      <c r="I61" s="130"/>
      <c r="J61" s="97">
        <f>J62</f>
        <v>202</v>
      </c>
      <c r="K61" s="97"/>
      <c r="L61" s="97"/>
    </row>
    <row r="62" spans="1:12" ht="15">
      <c r="A62" s="103" t="str">
        <f>A50</f>
        <v>Общегосударственные вопросы</v>
      </c>
      <c r="B62" s="105" t="s">
        <v>139</v>
      </c>
      <c r="C62" s="105" t="s">
        <v>8</v>
      </c>
      <c r="D62" s="105" t="s">
        <v>63</v>
      </c>
      <c r="E62" s="105" t="s">
        <v>196</v>
      </c>
      <c r="F62" s="99" t="s">
        <v>66</v>
      </c>
      <c r="G62" s="142" t="s">
        <v>35</v>
      </c>
      <c r="H62" s="130"/>
      <c r="I62" s="130"/>
      <c r="J62" s="97">
        <f>J63</f>
        <v>202</v>
      </c>
      <c r="K62" s="97"/>
      <c r="L62" s="97"/>
    </row>
    <row r="63" spans="1:12" ht="60" customHeight="1">
      <c r="A63" s="103" t="str">
        <f>A51</f>
        <v>Функционирование высшего должностного лица субъекта Российской Федерации и муниципального образования</v>
      </c>
      <c r="B63" s="105" t="s">
        <v>139</v>
      </c>
      <c r="C63" s="105" t="s">
        <v>8</v>
      </c>
      <c r="D63" s="105" t="s">
        <v>63</v>
      </c>
      <c r="E63" s="105" t="s">
        <v>196</v>
      </c>
      <c r="F63" s="99" t="s">
        <v>66</v>
      </c>
      <c r="G63" s="142" t="s">
        <v>35</v>
      </c>
      <c r="H63" s="142" t="s">
        <v>37</v>
      </c>
      <c r="I63" s="130"/>
      <c r="J63" s="97">
        <f>J64</f>
        <v>202</v>
      </c>
      <c r="K63" s="97"/>
      <c r="L63" s="97"/>
    </row>
    <row r="64" spans="1:12" ht="62.25" customHeight="1">
      <c r="A64" s="103" t="str">
        <f>A58</f>
        <v>Администрация Липкинского сельского поселения Ромодановского муниципального района Республики Мордовия</v>
      </c>
      <c r="B64" s="105" t="s">
        <v>139</v>
      </c>
      <c r="C64" s="105" t="s">
        <v>8</v>
      </c>
      <c r="D64" s="105" t="s">
        <v>63</v>
      </c>
      <c r="E64" s="105" t="s">
        <v>196</v>
      </c>
      <c r="F64" s="99" t="s">
        <v>66</v>
      </c>
      <c r="G64" s="142" t="s">
        <v>35</v>
      </c>
      <c r="H64" s="142" t="s">
        <v>37</v>
      </c>
      <c r="I64" s="142" t="s">
        <v>137</v>
      </c>
      <c r="J64" s="97">
        <f ca="1">Приложение2!J17</f>
        <v>202</v>
      </c>
      <c r="K64" s="97"/>
      <c r="L64" s="97"/>
    </row>
    <row r="65" spans="1:12" ht="45.75" customHeight="1">
      <c r="A65" s="103" t="str">
        <f ca="1">Приложение2!A20</f>
        <v>Расходы в рамках обеспечения деятельности Администрации Липкинского сельского поселения</v>
      </c>
      <c r="B65" s="105">
        <v>65</v>
      </c>
      <c r="C65" s="105" t="s">
        <v>9</v>
      </c>
      <c r="D65" s="105"/>
      <c r="E65" s="105"/>
      <c r="F65" s="41"/>
      <c r="G65" s="98"/>
      <c r="H65" s="98"/>
      <c r="I65" s="98"/>
      <c r="J65" s="97">
        <f>J66+J72+J83</f>
        <v>881.40000000000009</v>
      </c>
      <c r="K65" s="97">
        <f t="shared" ref="K65:K70" si="6">K66</f>
        <v>61.1</v>
      </c>
      <c r="L65" s="97">
        <f>L66+L73+L78</f>
        <v>217.5</v>
      </c>
    </row>
    <row r="66" spans="1:12" ht="45">
      <c r="A66" s="103" t="s">
        <v>45</v>
      </c>
      <c r="B66" s="105">
        <v>65</v>
      </c>
      <c r="C66" s="105">
        <v>2</v>
      </c>
      <c r="D66" s="105" t="s">
        <v>63</v>
      </c>
      <c r="E66" s="105" t="s">
        <v>75</v>
      </c>
      <c r="F66" s="41"/>
      <c r="G66" s="98"/>
      <c r="H66" s="98"/>
      <c r="I66" s="98"/>
      <c r="J66" s="97">
        <f>J67</f>
        <v>289.10000000000002</v>
      </c>
      <c r="K66" s="97">
        <f t="shared" si="6"/>
        <v>61.1</v>
      </c>
      <c r="L66" s="97">
        <f>L67</f>
        <v>46.8</v>
      </c>
    </row>
    <row r="67" spans="1:12" ht="120">
      <c r="A67" s="103" t="s">
        <v>40</v>
      </c>
      <c r="B67" s="105">
        <v>65</v>
      </c>
      <c r="C67" s="105">
        <v>2</v>
      </c>
      <c r="D67" s="105" t="s">
        <v>63</v>
      </c>
      <c r="E67" s="105" t="s">
        <v>75</v>
      </c>
      <c r="F67" s="41" t="s">
        <v>65</v>
      </c>
      <c r="G67" s="98"/>
      <c r="H67" s="98"/>
      <c r="I67" s="98"/>
      <c r="J67" s="97">
        <f>J68</f>
        <v>289.10000000000002</v>
      </c>
      <c r="K67" s="97">
        <f t="shared" si="6"/>
        <v>61.1</v>
      </c>
      <c r="L67" s="97">
        <f>L68</f>
        <v>46.8</v>
      </c>
    </row>
    <row r="68" spans="1:12" ht="45">
      <c r="A68" s="103" t="s">
        <v>41</v>
      </c>
      <c r="B68" s="105">
        <v>65</v>
      </c>
      <c r="C68" s="105">
        <v>2</v>
      </c>
      <c r="D68" s="105" t="s">
        <v>63</v>
      </c>
      <c r="E68" s="105" t="s">
        <v>75</v>
      </c>
      <c r="F68" s="41" t="s">
        <v>66</v>
      </c>
      <c r="G68" s="98"/>
      <c r="H68" s="98"/>
      <c r="I68" s="98"/>
      <c r="J68" s="97">
        <f>J69</f>
        <v>289.10000000000002</v>
      </c>
      <c r="K68" s="97">
        <f t="shared" si="6"/>
        <v>61.1</v>
      </c>
      <c r="L68" s="97">
        <f>L69</f>
        <v>46.8</v>
      </c>
    </row>
    <row r="69" spans="1:12" ht="15">
      <c r="A69" s="103" t="s">
        <v>34</v>
      </c>
      <c r="B69" s="105">
        <v>65</v>
      </c>
      <c r="C69" s="105">
        <v>2</v>
      </c>
      <c r="D69" s="105" t="s">
        <v>63</v>
      </c>
      <c r="E69" s="105" t="s">
        <v>75</v>
      </c>
      <c r="F69" s="41" t="s">
        <v>66</v>
      </c>
      <c r="G69" s="100" t="s">
        <v>35</v>
      </c>
      <c r="H69" s="100"/>
      <c r="I69" s="100"/>
      <c r="J69" s="97">
        <f>J70</f>
        <v>289.10000000000002</v>
      </c>
      <c r="K69" s="97">
        <f t="shared" si="6"/>
        <v>61.1</v>
      </c>
      <c r="L69" s="97">
        <f>L70</f>
        <v>46.8</v>
      </c>
    </row>
    <row r="70" spans="1:12" ht="91.5" customHeight="1">
      <c r="A70" s="28" t="s">
        <v>42</v>
      </c>
      <c r="B70" s="105">
        <v>65</v>
      </c>
      <c r="C70" s="105">
        <v>2</v>
      </c>
      <c r="D70" s="105" t="s">
        <v>63</v>
      </c>
      <c r="E70" s="105" t="s">
        <v>75</v>
      </c>
      <c r="F70" s="41" t="s">
        <v>66</v>
      </c>
      <c r="G70" s="100" t="s">
        <v>35</v>
      </c>
      <c r="H70" s="100" t="s">
        <v>43</v>
      </c>
      <c r="I70" s="100"/>
      <c r="J70" s="97">
        <f>J71</f>
        <v>289.10000000000002</v>
      </c>
      <c r="K70" s="97">
        <f t="shared" si="6"/>
        <v>61.1</v>
      </c>
      <c r="L70" s="97">
        <f>L71</f>
        <v>46.8</v>
      </c>
    </row>
    <row r="71" spans="1:12" ht="60">
      <c r="A71" s="103" t="s">
        <v>149</v>
      </c>
      <c r="B71" s="105">
        <v>65</v>
      </c>
      <c r="C71" s="105">
        <v>2</v>
      </c>
      <c r="D71" s="105" t="s">
        <v>63</v>
      </c>
      <c r="E71" s="105" t="s">
        <v>75</v>
      </c>
      <c r="F71" s="41" t="s">
        <v>66</v>
      </c>
      <c r="G71" s="100" t="s">
        <v>35</v>
      </c>
      <c r="H71" s="100" t="s">
        <v>43</v>
      </c>
      <c r="I71" s="120" t="s">
        <v>137</v>
      </c>
      <c r="J71" s="97">
        <f ca="1">Приложение2!J23</f>
        <v>289.10000000000002</v>
      </c>
      <c r="K71" s="97">
        <f ca="1">Приложение2!K23</f>
        <v>61.1</v>
      </c>
      <c r="L71" s="97">
        <f ca="1">Приложение2!L23</f>
        <v>46.8</v>
      </c>
    </row>
    <row r="72" spans="1:12" ht="33.75" customHeight="1">
      <c r="A72" s="103" t="str">
        <f ca="1">Приложение2!A24</f>
        <v>Расходы на обеспечение функций органов местного самоуправления</v>
      </c>
      <c r="B72" s="105" t="s">
        <v>139</v>
      </c>
      <c r="C72" s="105" t="s">
        <v>9</v>
      </c>
      <c r="D72" s="105" t="s">
        <v>63</v>
      </c>
      <c r="E72" s="105" t="s">
        <v>76</v>
      </c>
      <c r="F72" s="41"/>
      <c r="G72" s="100"/>
      <c r="H72" s="100"/>
      <c r="I72" s="120"/>
      <c r="J72" s="97">
        <f>J73+J78</f>
        <v>299.3</v>
      </c>
      <c r="K72" s="97">
        <f>K73+K78</f>
        <v>153</v>
      </c>
      <c r="L72" s="97">
        <f>L73+L78</f>
        <v>170.7</v>
      </c>
    </row>
    <row r="73" spans="1:12" ht="52.5" customHeight="1">
      <c r="A73" s="103" t="s">
        <v>179</v>
      </c>
      <c r="B73" s="105">
        <v>65</v>
      </c>
      <c r="C73" s="105">
        <v>2</v>
      </c>
      <c r="D73" s="105" t="s">
        <v>63</v>
      </c>
      <c r="E73" s="105" t="s">
        <v>76</v>
      </c>
      <c r="F73" s="41" t="s">
        <v>67</v>
      </c>
      <c r="G73" s="98"/>
      <c r="H73" s="98"/>
      <c r="I73" s="98"/>
      <c r="J73" s="97">
        <f t="shared" ref="J73:L76" si="7">J74</f>
        <v>267.3</v>
      </c>
      <c r="K73" s="97">
        <f t="shared" si="7"/>
        <v>148</v>
      </c>
      <c r="L73" s="97">
        <f t="shared" si="7"/>
        <v>165.7</v>
      </c>
    </row>
    <row r="74" spans="1:12" ht="60">
      <c r="A74" s="103" t="s">
        <v>44</v>
      </c>
      <c r="B74" s="105">
        <v>65</v>
      </c>
      <c r="C74" s="105">
        <v>2</v>
      </c>
      <c r="D74" s="105" t="s">
        <v>63</v>
      </c>
      <c r="E74" s="105" t="s">
        <v>76</v>
      </c>
      <c r="F74" s="41" t="s">
        <v>68</v>
      </c>
      <c r="G74" s="98"/>
      <c r="H74" s="98"/>
      <c r="I74" s="98"/>
      <c r="J74" s="97">
        <f t="shared" si="7"/>
        <v>267.3</v>
      </c>
      <c r="K74" s="97">
        <f t="shared" si="7"/>
        <v>148</v>
      </c>
      <c r="L74" s="97">
        <f t="shared" si="7"/>
        <v>165.7</v>
      </c>
    </row>
    <row r="75" spans="1:12" ht="15">
      <c r="A75" s="103" t="s">
        <v>34</v>
      </c>
      <c r="B75" s="105">
        <v>65</v>
      </c>
      <c r="C75" s="105">
        <v>2</v>
      </c>
      <c r="D75" s="105" t="s">
        <v>63</v>
      </c>
      <c r="E75" s="105" t="s">
        <v>76</v>
      </c>
      <c r="F75" s="41" t="s">
        <v>68</v>
      </c>
      <c r="G75" s="100" t="s">
        <v>35</v>
      </c>
      <c r="H75" s="100"/>
      <c r="I75" s="100"/>
      <c r="J75" s="97">
        <f t="shared" si="7"/>
        <v>267.3</v>
      </c>
      <c r="K75" s="97">
        <f t="shared" si="7"/>
        <v>148</v>
      </c>
      <c r="L75" s="97">
        <f t="shared" si="7"/>
        <v>165.7</v>
      </c>
    </row>
    <row r="76" spans="1:12" ht="92.25" customHeight="1">
      <c r="A76" s="28" t="s">
        <v>42</v>
      </c>
      <c r="B76" s="105">
        <v>65</v>
      </c>
      <c r="C76" s="105">
        <v>2</v>
      </c>
      <c r="D76" s="105" t="s">
        <v>63</v>
      </c>
      <c r="E76" s="105" t="s">
        <v>76</v>
      </c>
      <c r="F76" s="41" t="s">
        <v>68</v>
      </c>
      <c r="G76" s="100" t="s">
        <v>35</v>
      </c>
      <c r="H76" s="100" t="s">
        <v>43</v>
      </c>
      <c r="I76" s="100"/>
      <c r="J76" s="97">
        <f t="shared" si="7"/>
        <v>267.3</v>
      </c>
      <c r="K76" s="97">
        <f t="shared" si="7"/>
        <v>148</v>
      </c>
      <c r="L76" s="97">
        <f t="shared" si="7"/>
        <v>165.7</v>
      </c>
    </row>
    <row r="77" spans="1:12" ht="60">
      <c r="A77" s="103" t="s">
        <v>149</v>
      </c>
      <c r="B77" s="105">
        <v>65</v>
      </c>
      <c r="C77" s="105">
        <v>2</v>
      </c>
      <c r="D77" s="105" t="s">
        <v>63</v>
      </c>
      <c r="E77" s="105" t="s">
        <v>76</v>
      </c>
      <c r="F77" s="41" t="s">
        <v>68</v>
      </c>
      <c r="G77" s="100" t="s">
        <v>35</v>
      </c>
      <c r="H77" s="100" t="s">
        <v>43</v>
      </c>
      <c r="I77" s="120" t="s">
        <v>137</v>
      </c>
      <c r="J77" s="97">
        <f ca="1">Приложение2!J26</f>
        <v>267.3</v>
      </c>
      <c r="K77" s="97">
        <f ca="1">Приложение2!K26</f>
        <v>148</v>
      </c>
      <c r="L77" s="97">
        <f ca="1">Приложение2!L26</f>
        <v>165.7</v>
      </c>
    </row>
    <row r="78" spans="1:12" ht="15">
      <c r="A78" s="103" t="s">
        <v>47</v>
      </c>
      <c r="B78" s="105">
        <v>65</v>
      </c>
      <c r="C78" s="105">
        <v>2</v>
      </c>
      <c r="D78" s="105" t="s">
        <v>63</v>
      </c>
      <c r="E78" s="105" t="s">
        <v>76</v>
      </c>
      <c r="F78" s="41" t="s">
        <v>69</v>
      </c>
      <c r="G78" s="98"/>
      <c r="H78" s="98"/>
      <c r="I78" s="98"/>
      <c r="J78" s="97">
        <f t="shared" ref="J78:L81" si="8">J79</f>
        <v>32</v>
      </c>
      <c r="K78" s="97">
        <f t="shared" si="8"/>
        <v>5</v>
      </c>
      <c r="L78" s="97">
        <f t="shared" si="8"/>
        <v>5</v>
      </c>
    </row>
    <row r="79" spans="1:12" ht="30">
      <c r="A79" s="103" t="s">
        <v>48</v>
      </c>
      <c r="B79" s="105">
        <v>65</v>
      </c>
      <c r="C79" s="105">
        <v>2</v>
      </c>
      <c r="D79" s="105" t="s">
        <v>63</v>
      </c>
      <c r="E79" s="105" t="s">
        <v>76</v>
      </c>
      <c r="F79" s="41" t="s">
        <v>70</v>
      </c>
      <c r="G79" s="98"/>
      <c r="H79" s="98"/>
      <c r="I79" s="98"/>
      <c r="J79" s="97">
        <f t="shared" si="8"/>
        <v>32</v>
      </c>
      <c r="K79" s="97">
        <f t="shared" si="8"/>
        <v>5</v>
      </c>
      <c r="L79" s="97">
        <f t="shared" si="8"/>
        <v>5</v>
      </c>
    </row>
    <row r="80" spans="1:12" ht="15">
      <c r="A80" s="103" t="s">
        <v>34</v>
      </c>
      <c r="B80" s="105">
        <v>65</v>
      </c>
      <c r="C80" s="105">
        <v>2</v>
      </c>
      <c r="D80" s="105" t="s">
        <v>63</v>
      </c>
      <c r="E80" s="105" t="s">
        <v>76</v>
      </c>
      <c r="F80" s="41" t="s">
        <v>70</v>
      </c>
      <c r="G80" s="100" t="s">
        <v>35</v>
      </c>
      <c r="H80" s="100"/>
      <c r="I80" s="100"/>
      <c r="J80" s="97">
        <f t="shared" si="8"/>
        <v>32</v>
      </c>
      <c r="K80" s="97">
        <f t="shared" si="8"/>
        <v>5</v>
      </c>
      <c r="L80" s="97">
        <f t="shared" si="8"/>
        <v>5</v>
      </c>
    </row>
    <row r="81" spans="1:12" ht="92.25" customHeight="1">
      <c r="A81" s="28" t="s">
        <v>42</v>
      </c>
      <c r="B81" s="105">
        <v>65</v>
      </c>
      <c r="C81" s="105">
        <v>2</v>
      </c>
      <c r="D81" s="105" t="s">
        <v>63</v>
      </c>
      <c r="E81" s="105" t="s">
        <v>76</v>
      </c>
      <c r="F81" s="41" t="s">
        <v>70</v>
      </c>
      <c r="G81" s="100" t="s">
        <v>35</v>
      </c>
      <c r="H81" s="100" t="s">
        <v>43</v>
      </c>
      <c r="I81" s="100"/>
      <c r="J81" s="97">
        <f t="shared" si="8"/>
        <v>32</v>
      </c>
      <c r="K81" s="97">
        <f t="shared" si="8"/>
        <v>5</v>
      </c>
      <c r="L81" s="97">
        <f t="shared" si="8"/>
        <v>5</v>
      </c>
    </row>
    <row r="82" spans="1:12" ht="60">
      <c r="A82" s="103" t="s">
        <v>149</v>
      </c>
      <c r="B82" s="105">
        <v>65</v>
      </c>
      <c r="C82" s="105">
        <v>2</v>
      </c>
      <c r="D82" s="105" t="s">
        <v>63</v>
      </c>
      <c r="E82" s="105" t="s">
        <v>76</v>
      </c>
      <c r="F82" s="41" t="s">
        <v>70</v>
      </c>
      <c r="G82" s="100" t="s">
        <v>35</v>
      </c>
      <c r="H82" s="100" t="s">
        <v>43</v>
      </c>
      <c r="I82" s="120" t="s">
        <v>137</v>
      </c>
      <c r="J82" s="97">
        <f ca="1">Приложение2!J28</f>
        <v>32</v>
      </c>
      <c r="K82" s="97">
        <f ca="1">Приложение2!K28</f>
        <v>5</v>
      </c>
      <c r="L82" s="97">
        <f ca="1">Приложение2!L28</f>
        <v>5</v>
      </c>
    </row>
    <row r="83" spans="1:12" ht="93" customHeight="1">
      <c r="A83" s="103" t="str">
        <f ca="1">Приложение2!A29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3" s="105" t="s">
        <v>139</v>
      </c>
      <c r="C83" s="105" t="s">
        <v>9</v>
      </c>
      <c r="D83" s="105" t="s">
        <v>63</v>
      </c>
      <c r="E83" s="105" t="s">
        <v>196</v>
      </c>
      <c r="F83" s="41"/>
      <c r="G83" s="100"/>
      <c r="H83" s="100"/>
      <c r="I83" s="120"/>
      <c r="J83" s="97">
        <f>J84</f>
        <v>293</v>
      </c>
      <c r="K83" s="97"/>
      <c r="L83" s="97"/>
    </row>
    <row r="84" spans="1:12" ht="126" customHeight="1">
      <c r="A84" s="103" t="str">
        <f ca="1">Приложение2!A30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4" s="105" t="s">
        <v>139</v>
      </c>
      <c r="C84" s="105" t="s">
        <v>9</v>
      </c>
      <c r="D84" s="105" t="s">
        <v>63</v>
      </c>
      <c r="E84" s="105" t="s">
        <v>196</v>
      </c>
      <c r="F84" s="41" t="s">
        <v>65</v>
      </c>
      <c r="G84" s="100"/>
      <c r="H84" s="100"/>
      <c r="I84" s="120"/>
      <c r="J84" s="97">
        <f>J85</f>
        <v>293</v>
      </c>
      <c r="K84" s="97"/>
      <c r="L84" s="97"/>
    </row>
    <row r="85" spans="1:12" ht="43.5" customHeight="1">
      <c r="A85" s="103" t="str">
        <f ca="1">Приложение2!A31</f>
        <v>Расходы на выплаты персоналу государственных (муниципальных) органов</v>
      </c>
      <c r="B85" s="105" t="s">
        <v>139</v>
      </c>
      <c r="C85" s="105" t="s">
        <v>9</v>
      </c>
      <c r="D85" s="105" t="s">
        <v>63</v>
      </c>
      <c r="E85" s="105" t="s">
        <v>196</v>
      </c>
      <c r="F85" s="41" t="s">
        <v>66</v>
      </c>
      <c r="G85" s="100"/>
      <c r="H85" s="100"/>
      <c r="I85" s="120"/>
      <c r="J85" s="97">
        <f>J86</f>
        <v>293</v>
      </c>
      <c r="K85" s="97"/>
      <c r="L85" s="97"/>
    </row>
    <row r="86" spans="1:12" ht="15">
      <c r="A86" s="103" t="str">
        <f>A80</f>
        <v>Общегосударственные вопросы</v>
      </c>
      <c r="B86" s="105" t="s">
        <v>139</v>
      </c>
      <c r="C86" s="105" t="s">
        <v>9</v>
      </c>
      <c r="D86" s="105" t="s">
        <v>63</v>
      </c>
      <c r="E86" s="105" t="s">
        <v>196</v>
      </c>
      <c r="F86" s="41" t="s">
        <v>66</v>
      </c>
      <c r="G86" s="142" t="s">
        <v>35</v>
      </c>
      <c r="H86" s="100"/>
      <c r="I86" s="120"/>
      <c r="J86" s="97">
        <f>J87</f>
        <v>293</v>
      </c>
      <c r="K86" s="97"/>
      <c r="L86" s="97"/>
    </row>
    <row r="87" spans="1:12" ht="91.5" customHeight="1">
      <c r="A87" s="103" t="str">
        <f>A81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7" s="105" t="s">
        <v>139</v>
      </c>
      <c r="C87" s="105" t="s">
        <v>9</v>
      </c>
      <c r="D87" s="105" t="s">
        <v>63</v>
      </c>
      <c r="E87" s="105" t="s">
        <v>196</v>
      </c>
      <c r="F87" s="41" t="s">
        <v>66</v>
      </c>
      <c r="G87" s="142" t="s">
        <v>35</v>
      </c>
      <c r="H87" s="142" t="s">
        <v>43</v>
      </c>
      <c r="I87" s="120"/>
      <c r="J87" s="97">
        <f>J88</f>
        <v>293</v>
      </c>
      <c r="K87" s="97"/>
      <c r="L87" s="97"/>
    </row>
    <row r="88" spans="1:12" ht="65.25" customHeight="1">
      <c r="A88" s="103" t="str">
        <f>A77</f>
        <v>Администрация Липкинского сельского поселения Ромодановского муниципального района Республики Мордовия</v>
      </c>
      <c r="B88" s="105" t="s">
        <v>139</v>
      </c>
      <c r="C88" s="105" t="s">
        <v>9</v>
      </c>
      <c r="D88" s="105" t="s">
        <v>63</v>
      </c>
      <c r="E88" s="105" t="s">
        <v>196</v>
      </c>
      <c r="F88" s="41" t="s">
        <v>66</v>
      </c>
      <c r="G88" s="142" t="s">
        <v>35</v>
      </c>
      <c r="H88" s="142" t="s">
        <v>43</v>
      </c>
      <c r="I88" s="142" t="s">
        <v>137</v>
      </c>
      <c r="J88" s="97">
        <f ca="1">Приложение2!J31</f>
        <v>293</v>
      </c>
      <c r="K88" s="97"/>
      <c r="L88" s="97"/>
    </row>
    <row r="89" spans="1:12" ht="74.25" customHeight="1">
      <c r="A89" s="103" t="str">
        <f ca="1">Приложение2!A79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89" s="105" t="s">
        <v>78</v>
      </c>
      <c r="C89" s="105"/>
      <c r="D89" s="105"/>
      <c r="E89" s="105"/>
      <c r="F89" s="41"/>
      <c r="G89" s="100"/>
      <c r="H89" s="100"/>
      <c r="I89" s="120"/>
      <c r="J89" s="97">
        <f>J90</f>
        <v>220.2</v>
      </c>
      <c r="K89" s="97">
        <f>K90</f>
        <v>175.2</v>
      </c>
      <c r="L89" s="97">
        <f>L90</f>
        <v>175.2</v>
      </c>
    </row>
    <row r="90" spans="1:12" ht="108.75" customHeight="1">
      <c r="A90" s="103" t="str">
        <f ca="1">Приложение2!A80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90" s="105" t="s">
        <v>78</v>
      </c>
      <c r="C90" s="105" t="s">
        <v>8</v>
      </c>
      <c r="D90" s="105"/>
      <c r="E90" s="105"/>
      <c r="F90" s="41"/>
      <c r="G90" s="100"/>
      <c r="H90" s="100"/>
      <c r="I90" s="120"/>
      <c r="J90" s="97">
        <f>J91+J97+J115+J103+J109</f>
        <v>220.2</v>
      </c>
      <c r="K90" s="97">
        <f>K91+K97+K115+K103</f>
        <v>175.2</v>
      </c>
      <c r="L90" s="97">
        <f>L91+L97+L115+L103</f>
        <v>175.2</v>
      </c>
    </row>
    <row r="91" spans="1:12" ht="45.75" customHeight="1">
      <c r="A91" s="103" t="str">
        <f ca="1">Приложение2!A81</f>
        <v>Доплаты к пенсиям муниципальных служащих Республики Мордовия</v>
      </c>
      <c r="B91" s="105" t="s">
        <v>78</v>
      </c>
      <c r="C91" s="105" t="s">
        <v>8</v>
      </c>
      <c r="D91" s="105" t="s">
        <v>63</v>
      </c>
      <c r="E91" s="105" t="s">
        <v>81</v>
      </c>
      <c r="F91" s="41"/>
      <c r="G91" s="100"/>
      <c r="H91" s="100"/>
      <c r="I91" s="120"/>
      <c r="J91" s="97">
        <f t="shared" ref="J91:L95" si="9">J92</f>
        <v>166.2</v>
      </c>
      <c r="K91" s="97">
        <f t="shared" si="9"/>
        <v>166.2</v>
      </c>
      <c r="L91" s="97">
        <f t="shared" si="9"/>
        <v>166.2</v>
      </c>
    </row>
    <row r="92" spans="1:12" ht="29.25" customHeight="1">
      <c r="A92" s="103" t="str">
        <f ca="1">Приложение2!A82</f>
        <v>Социальное обеспечение и иные выплаты населению</v>
      </c>
      <c r="B92" s="105" t="s">
        <v>78</v>
      </c>
      <c r="C92" s="105" t="s">
        <v>8</v>
      </c>
      <c r="D92" s="105" t="s">
        <v>63</v>
      </c>
      <c r="E92" s="105" t="s">
        <v>81</v>
      </c>
      <c r="F92" s="41" t="s">
        <v>72</v>
      </c>
      <c r="G92" s="100"/>
      <c r="H92" s="100"/>
      <c r="I92" s="120"/>
      <c r="J92" s="97">
        <f t="shared" si="9"/>
        <v>166.2</v>
      </c>
      <c r="K92" s="97">
        <f t="shared" si="9"/>
        <v>166.2</v>
      </c>
      <c r="L92" s="97">
        <f t="shared" si="9"/>
        <v>166.2</v>
      </c>
    </row>
    <row r="93" spans="1:12" ht="30" customHeight="1">
      <c r="A93" s="103" t="str">
        <f ca="1">Приложение2!A83</f>
        <v>Публичные нормативные социальные выплаты гражданам</v>
      </c>
      <c r="B93" s="105" t="s">
        <v>78</v>
      </c>
      <c r="C93" s="105" t="s">
        <v>8</v>
      </c>
      <c r="D93" s="105" t="s">
        <v>63</v>
      </c>
      <c r="E93" s="105" t="s">
        <v>81</v>
      </c>
      <c r="F93" s="41" t="s">
        <v>73</v>
      </c>
      <c r="G93" s="100"/>
      <c r="H93" s="100"/>
      <c r="I93" s="120"/>
      <c r="J93" s="97">
        <f t="shared" si="9"/>
        <v>166.2</v>
      </c>
      <c r="K93" s="97">
        <f t="shared" si="9"/>
        <v>166.2</v>
      </c>
      <c r="L93" s="97">
        <f t="shared" si="9"/>
        <v>166.2</v>
      </c>
    </row>
    <row r="94" spans="1:12" ht="15">
      <c r="A94" s="103" t="str">
        <f ca="1">Приложение2!A77</f>
        <v>Социальная политика</v>
      </c>
      <c r="B94" s="105" t="s">
        <v>78</v>
      </c>
      <c r="C94" s="105" t="s">
        <v>8</v>
      </c>
      <c r="D94" s="105" t="s">
        <v>63</v>
      </c>
      <c r="E94" s="105" t="s">
        <v>81</v>
      </c>
      <c r="F94" s="41" t="s">
        <v>73</v>
      </c>
      <c r="G94" s="131" t="s">
        <v>17</v>
      </c>
      <c r="H94" s="100"/>
      <c r="I94" s="120"/>
      <c r="J94" s="97">
        <f t="shared" si="9"/>
        <v>166.2</v>
      </c>
      <c r="K94" s="97">
        <f t="shared" si="9"/>
        <v>166.2</v>
      </c>
      <c r="L94" s="97">
        <f t="shared" si="9"/>
        <v>166.2</v>
      </c>
    </row>
    <row r="95" spans="1:12" ht="15">
      <c r="A95" s="103" t="str">
        <f ca="1">Приложение2!A78</f>
        <v xml:space="preserve"> Пенсионное обеспечение</v>
      </c>
      <c r="B95" s="105" t="s">
        <v>78</v>
      </c>
      <c r="C95" s="105" t="s">
        <v>8</v>
      </c>
      <c r="D95" s="105" t="s">
        <v>63</v>
      </c>
      <c r="E95" s="105" t="s">
        <v>81</v>
      </c>
      <c r="F95" s="41" t="s">
        <v>73</v>
      </c>
      <c r="G95" s="131" t="s">
        <v>17</v>
      </c>
      <c r="H95" s="131" t="s">
        <v>35</v>
      </c>
      <c r="I95" s="120"/>
      <c r="J95" s="97">
        <f t="shared" si="9"/>
        <v>166.2</v>
      </c>
      <c r="K95" s="97">
        <f t="shared" si="9"/>
        <v>166.2</v>
      </c>
      <c r="L95" s="97">
        <f t="shared" si="9"/>
        <v>166.2</v>
      </c>
    </row>
    <row r="96" spans="1:12" ht="65.25" customHeight="1">
      <c r="A96" s="103" t="str">
        <f ca="1">A82</f>
        <v>Администрация Липкинского сельского поселения Ромодановского муниципального района Республики Мордовия</v>
      </c>
      <c r="B96" s="105" t="s">
        <v>78</v>
      </c>
      <c r="C96" s="105" t="s">
        <v>8</v>
      </c>
      <c r="D96" s="105" t="s">
        <v>63</v>
      </c>
      <c r="E96" s="105" t="s">
        <v>81</v>
      </c>
      <c r="F96" s="41" t="s">
        <v>73</v>
      </c>
      <c r="G96" s="131" t="s">
        <v>17</v>
      </c>
      <c r="H96" s="131" t="s">
        <v>35</v>
      </c>
      <c r="I96" s="131" t="s">
        <v>137</v>
      </c>
      <c r="J96" s="97">
        <f ca="1">Приложение2!J83</f>
        <v>166.2</v>
      </c>
      <c r="K96" s="97">
        <f ca="1">Приложение2!K83</f>
        <v>166.2</v>
      </c>
      <c r="L96" s="97">
        <f ca="1">Приложение2!L83</f>
        <v>166.2</v>
      </c>
    </row>
    <row r="97" spans="1:12" ht="60" customHeight="1">
      <c r="A97" s="103" t="str">
        <f ca="1">Приложение2!A40</f>
        <v>Резервный фонд администрации Липкинского сельского поселения Ромодановского муниципального района Республики Мордовия</v>
      </c>
      <c r="B97" s="105" t="s">
        <v>78</v>
      </c>
      <c r="C97" s="105" t="s">
        <v>8</v>
      </c>
      <c r="D97" s="105" t="s">
        <v>63</v>
      </c>
      <c r="E97" s="105" t="s">
        <v>80</v>
      </c>
      <c r="F97" s="41"/>
      <c r="G97" s="131"/>
      <c r="H97" s="131"/>
      <c r="I97" s="131"/>
      <c r="J97" s="97">
        <f t="shared" ref="J97:L101" si="10">J98</f>
        <v>5</v>
      </c>
      <c r="K97" s="97">
        <f t="shared" si="10"/>
        <v>5</v>
      </c>
      <c r="L97" s="97">
        <f t="shared" si="10"/>
        <v>5</v>
      </c>
    </row>
    <row r="98" spans="1:12" ht="18" customHeight="1">
      <c r="A98" s="103" t="str">
        <f ca="1">Приложение2!A41</f>
        <v>Иные бюджетные ассигнования</v>
      </c>
      <c r="B98" s="105" t="s">
        <v>78</v>
      </c>
      <c r="C98" s="105" t="s">
        <v>8</v>
      </c>
      <c r="D98" s="105" t="s">
        <v>63</v>
      </c>
      <c r="E98" s="105" t="s">
        <v>80</v>
      </c>
      <c r="F98" s="41" t="s">
        <v>69</v>
      </c>
      <c r="G98" s="131"/>
      <c r="H98" s="131"/>
      <c r="I98" s="131"/>
      <c r="J98" s="97">
        <f t="shared" si="10"/>
        <v>5</v>
      </c>
      <c r="K98" s="97">
        <f t="shared" si="10"/>
        <v>5</v>
      </c>
      <c r="L98" s="97">
        <f t="shared" si="10"/>
        <v>5</v>
      </c>
    </row>
    <row r="99" spans="1:12" ht="18" customHeight="1">
      <c r="A99" s="103" t="str">
        <f ca="1">Приложение2!A42</f>
        <v>Резервные средства</v>
      </c>
      <c r="B99" s="105" t="s">
        <v>78</v>
      </c>
      <c r="C99" s="105" t="s">
        <v>8</v>
      </c>
      <c r="D99" s="105" t="s">
        <v>63</v>
      </c>
      <c r="E99" s="105" t="s">
        <v>80</v>
      </c>
      <c r="F99" s="41" t="s">
        <v>71</v>
      </c>
      <c r="G99" s="131"/>
      <c r="H99" s="131"/>
      <c r="I99" s="131"/>
      <c r="J99" s="97">
        <f t="shared" si="10"/>
        <v>5</v>
      </c>
      <c r="K99" s="97">
        <f t="shared" si="10"/>
        <v>5</v>
      </c>
      <c r="L99" s="97">
        <f t="shared" si="10"/>
        <v>5</v>
      </c>
    </row>
    <row r="100" spans="1:12" ht="15" customHeight="1">
      <c r="A100" s="103" t="str">
        <f ca="1">Приложение2!A8</f>
        <v>Общегосударственные вопросы</v>
      </c>
      <c r="B100" s="105" t="s">
        <v>78</v>
      </c>
      <c r="C100" s="105" t="s">
        <v>8</v>
      </c>
      <c r="D100" s="105" t="s">
        <v>63</v>
      </c>
      <c r="E100" s="105" t="s">
        <v>80</v>
      </c>
      <c r="F100" s="41" t="s">
        <v>71</v>
      </c>
      <c r="G100" s="131" t="s">
        <v>35</v>
      </c>
      <c r="H100" s="131"/>
      <c r="I100" s="131"/>
      <c r="J100" s="97">
        <f t="shared" si="10"/>
        <v>5</v>
      </c>
      <c r="K100" s="97">
        <f t="shared" si="10"/>
        <v>5</v>
      </c>
      <c r="L100" s="97">
        <f t="shared" si="10"/>
        <v>5</v>
      </c>
    </row>
    <row r="101" spans="1:12" ht="16.5" customHeight="1">
      <c r="A101" s="103" t="str">
        <f ca="1">Приложение2!A37</f>
        <v xml:space="preserve">Резервные фонды </v>
      </c>
      <c r="B101" s="105" t="s">
        <v>78</v>
      </c>
      <c r="C101" s="105" t="s">
        <v>8</v>
      </c>
      <c r="D101" s="105" t="s">
        <v>63</v>
      </c>
      <c r="E101" s="105" t="s">
        <v>80</v>
      </c>
      <c r="F101" s="41" t="s">
        <v>71</v>
      </c>
      <c r="G101" s="131" t="s">
        <v>35</v>
      </c>
      <c r="H101" s="131" t="s">
        <v>18</v>
      </c>
      <c r="I101" s="131"/>
      <c r="J101" s="97">
        <f t="shared" si="10"/>
        <v>5</v>
      </c>
      <c r="K101" s="97">
        <f t="shared" si="10"/>
        <v>5</v>
      </c>
      <c r="L101" s="97">
        <f t="shared" si="10"/>
        <v>5</v>
      </c>
    </row>
    <row r="102" spans="1:12" ht="65.25" customHeight="1">
      <c r="A102" s="103" t="str">
        <f ca="1">A96</f>
        <v>Администрация Липкинского сельского поселения Ромодановского муниципального района Республики Мордовия</v>
      </c>
      <c r="B102" s="105" t="s">
        <v>78</v>
      </c>
      <c r="C102" s="105" t="s">
        <v>8</v>
      </c>
      <c r="D102" s="105" t="s">
        <v>63</v>
      </c>
      <c r="E102" s="105" t="s">
        <v>80</v>
      </c>
      <c r="F102" s="41" t="s">
        <v>71</v>
      </c>
      <c r="G102" s="131" t="s">
        <v>35</v>
      </c>
      <c r="H102" s="131" t="s">
        <v>18</v>
      </c>
      <c r="I102" s="133" t="s">
        <v>137</v>
      </c>
      <c r="J102" s="97">
        <f ca="1">Приложение2!J42</f>
        <v>5</v>
      </c>
      <c r="K102" s="97">
        <f ca="1">Приложение2!K42</f>
        <v>5</v>
      </c>
      <c r="L102" s="97">
        <f ca="1">Приложение2!L42</f>
        <v>5</v>
      </c>
    </row>
    <row r="103" spans="1:12" ht="30" customHeight="1">
      <c r="A103" s="103" t="str">
        <f ca="1">Приложение2!A88</f>
        <v>Процентные платежи по муниципальному долгу</v>
      </c>
      <c r="B103" s="105" t="s">
        <v>78</v>
      </c>
      <c r="C103" s="105" t="s">
        <v>8</v>
      </c>
      <c r="D103" s="105" t="s">
        <v>63</v>
      </c>
      <c r="E103" s="105" t="s">
        <v>200</v>
      </c>
      <c r="F103" s="41"/>
      <c r="G103" s="131"/>
      <c r="H103" s="131"/>
      <c r="I103" s="133"/>
      <c r="J103" s="97">
        <f t="shared" ref="J103:L107" si="11">J104</f>
        <v>3.7</v>
      </c>
      <c r="K103" s="97">
        <f t="shared" si="11"/>
        <v>3.7</v>
      </c>
      <c r="L103" s="97">
        <f t="shared" si="11"/>
        <v>3.7</v>
      </c>
    </row>
    <row r="104" spans="1:12" ht="33" customHeight="1">
      <c r="A104" s="103" t="str">
        <f ca="1">Приложение2!A89</f>
        <v>обслуживание государственного (муниципального)долга</v>
      </c>
      <c r="B104" s="105" t="s">
        <v>78</v>
      </c>
      <c r="C104" s="105" t="s">
        <v>8</v>
      </c>
      <c r="D104" s="105" t="s">
        <v>63</v>
      </c>
      <c r="E104" s="105" t="s">
        <v>200</v>
      </c>
      <c r="F104" s="41" t="s">
        <v>201</v>
      </c>
      <c r="G104" s="131"/>
      <c r="H104" s="131"/>
      <c r="I104" s="133"/>
      <c r="J104" s="97">
        <f t="shared" si="11"/>
        <v>3.7</v>
      </c>
      <c r="K104" s="97">
        <f t="shared" si="11"/>
        <v>3.7</v>
      </c>
      <c r="L104" s="97">
        <f t="shared" si="11"/>
        <v>3.7</v>
      </c>
    </row>
    <row r="105" spans="1:12" ht="30" customHeight="1">
      <c r="A105" s="103" t="str">
        <f ca="1">Приложение2!A90</f>
        <v>Обслуживание муниципального долга</v>
      </c>
      <c r="B105" s="105" t="s">
        <v>78</v>
      </c>
      <c r="C105" s="105" t="s">
        <v>8</v>
      </c>
      <c r="D105" s="105" t="s">
        <v>63</v>
      </c>
      <c r="E105" s="105" t="s">
        <v>200</v>
      </c>
      <c r="F105" s="41" t="s">
        <v>202</v>
      </c>
      <c r="G105" s="131"/>
      <c r="H105" s="131"/>
      <c r="I105" s="133"/>
      <c r="J105" s="97">
        <f t="shared" si="11"/>
        <v>3.7</v>
      </c>
      <c r="K105" s="97">
        <f t="shared" si="11"/>
        <v>3.7</v>
      </c>
      <c r="L105" s="97">
        <f t="shared" si="11"/>
        <v>3.7</v>
      </c>
    </row>
    <row r="106" spans="1:12" ht="31.5" customHeight="1">
      <c r="A106" s="103" t="str">
        <f ca="1">Приложение2!A84</f>
        <v>Обслуживание государственного (муниципального)долга</v>
      </c>
      <c r="B106" s="105" t="s">
        <v>78</v>
      </c>
      <c r="C106" s="105" t="s">
        <v>8</v>
      </c>
      <c r="D106" s="105" t="s">
        <v>63</v>
      </c>
      <c r="E106" s="105" t="s">
        <v>200</v>
      </c>
      <c r="F106" s="41" t="s">
        <v>202</v>
      </c>
      <c r="G106" s="143" t="s">
        <v>175</v>
      </c>
      <c r="H106" s="131"/>
      <c r="I106" s="133"/>
      <c r="J106" s="97">
        <f t="shared" si="11"/>
        <v>3.7</v>
      </c>
      <c r="K106" s="97">
        <f t="shared" si="11"/>
        <v>3.7</v>
      </c>
      <c r="L106" s="97">
        <f t="shared" si="11"/>
        <v>3.7</v>
      </c>
    </row>
    <row r="107" spans="1:12" ht="46.5" customHeight="1">
      <c r="A107" s="103" t="str">
        <f ca="1">Приложение2!A85</f>
        <v>Обслуживание государственного (муниципального)внутреннего долга</v>
      </c>
      <c r="B107" s="105" t="s">
        <v>78</v>
      </c>
      <c r="C107" s="105" t="s">
        <v>8</v>
      </c>
      <c r="D107" s="105" t="s">
        <v>63</v>
      </c>
      <c r="E107" s="105" t="s">
        <v>200</v>
      </c>
      <c r="F107" s="41" t="s">
        <v>202</v>
      </c>
      <c r="G107" s="143" t="s">
        <v>175</v>
      </c>
      <c r="H107" s="143" t="s">
        <v>35</v>
      </c>
      <c r="I107" s="133"/>
      <c r="J107" s="97">
        <f t="shared" si="11"/>
        <v>3.7</v>
      </c>
      <c r="K107" s="97">
        <f t="shared" si="11"/>
        <v>3.7</v>
      </c>
      <c r="L107" s="97">
        <f t="shared" si="11"/>
        <v>3.7</v>
      </c>
    </row>
    <row r="108" spans="1:12" ht="65.25" customHeight="1">
      <c r="A108" s="103" t="str">
        <f ca="1">A102</f>
        <v>Администрация Липкинского сельского поселения Ромодановского муниципального района Республики Мордовия</v>
      </c>
      <c r="B108" s="105" t="s">
        <v>78</v>
      </c>
      <c r="C108" s="105" t="s">
        <v>8</v>
      </c>
      <c r="D108" s="105" t="s">
        <v>63</v>
      </c>
      <c r="E108" s="105" t="s">
        <v>200</v>
      </c>
      <c r="F108" s="41" t="s">
        <v>202</v>
      </c>
      <c r="G108" s="143" t="s">
        <v>175</v>
      </c>
      <c r="H108" s="143" t="s">
        <v>35</v>
      </c>
      <c r="I108" s="143" t="s">
        <v>137</v>
      </c>
      <c r="J108" s="97">
        <f ca="1">Приложение2!J90</f>
        <v>3.7</v>
      </c>
      <c r="K108" s="97">
        <f ca="1">Приложение2!K90</f>
        <v>3.7</v>
      </c>
      <c r="L108" s="97">
        <f ca="1">Приложение2!L90</f>
        <v>3.7</v>
      </c>
    </row>
    <row r="109" spans="1:12" ht="135.75" customHeight="1">
      <c r="A109" s="103" t="str">
        <f ca="1">Приложение2!A64</f>
        <v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v>
      </c>
      <c r="B109" s="105" t="s">
        <v>78</v>
      </c>
      <c r="C109" s="105" t="s">
        <v>8</v>
      </c>
      <c r="D109" s="105" t="s">
        <v>63</v>
      </c>
      <c r="E109" s="105" t="s">
        <v>208</v>
      </c>
      <c r="F109" s="41"/>
      <c r="G109" s="143"/>
      <c r="H109" s="143"/>
      <c r="I109" s="143"/>
      <c r="J109" s="97">
        <f>J110</f>
        <v>45</v>
      </c>
      <c r="K109" s="97"/>
      <c r="L109" s="97"/>
    </row>
    <row r="110" spans="1:12" ht="47.25" customHeight="1">
      <c r="A110" s="103" t="str">
        <f ca="1">Приложение2!A65</f>
        <v>Закупка товаров, работ и услуг для обеспечения государственных (муниципальных) нужд</v>
      </c>
      <c r="B110" s="105" t="s">
        <v>78</v>
      </c>
      <c r="C110" s="105" t="s">
        <v>8</v>
      </c>
      <c r="D110" s="105" t="s">
        <v>63</v>
      </c>
      <c r="E110" s="105" t="s">
        <v>208</v>
      </c>
      <c r="F110" s="41" t="s">
        <v>67</v>
      </c>
      <c r="G110" s="143"/>
      <c r="H110" s="143"/>
      <c r="I110" s="143"/>
      <c r="J110" s="97">
        <f>J111</f>
        <v>45</v>
      </c>
      <c r="K110" s="97"/>
      <c r="L110" s="97"/>
    </row>
    <row r="111" spans="1:12" ht="65.25" customHeight="1">
      <c r="A111" s="103" t="str">
        <f ca="1">Приложение2!A66</f>
        <v>Иные закупки товаров, работ и услуг для обеспечения государственных (муниципальных) нужд</v>
      </c>
      <c r="B111" s="105" t="s">
        <v>78</v>
      </c>
      <c r="C111" s="105" t="s">
        <v>8</v>
      </c>
      <c r="D111" s="105" t="s">
        <v>63</v>
      </c>
      <c r="E111" s="105" t="s">
        <v>208</v>
      </c>
      <c r="F111" s="41" t="s">
        <v>68</v>
      </c>
      <c r="G111" s="143"/>
      <c r="H111" s="143"/>
      <c r="I111" s="143"/>
      <c r="J111" s="97">
        <f>J112</f>
        <v>45</v>
      </c>
      <c r="K111" s="97"/>
      <c r="L111" s="97"/>
    </row>
    <row r="112" spans="1:12" ht="18" customHeight="1">
      <c r="A112" s="103" t="str">
        <f ca="1">Приложение2!A60</f>
        <v>Жилищно-коммунальное хозяйство</v>
      </c>
      <c r="B112" s="105" t="s">
        <v>78</v>
      </c>
      <c r="C112" s="105" t="s">
        <v>8</v>
      </c>
      <c r="D112" s="105" t="s">
        <v>63</v>
      </c>
      <c r="E112" s="105" t="s">
        <v>208</v>
      </c>
      <c r="F112" s="41" t="s">
        <v>68</v>
      </c>
      <c r="G112" s="144" t="s">
        <v>49</v>
      </c>
      <c r="H112" s="143"/>
      <c r="I112" s="143"/>
      <c r="J112" s="97">
        <f>J113</f>
        <v>45</v>
      </c>
      <c r="K112" s="97"/>
      <c r="L112" s="97"/>
    </row>
    <row r="113" spans="1:12" ht="15.75" customHeight="1">
      <c r="A113" s="103" t="str">
        <f ca="1">Приложение2!A61</f>
        <v>Коммунальное хозяйство</v>
      </c>
      <c r="B113" s="105" t="s">
        <v>78</v>
      </c>
      <c r="C113" s="105" t="s">
        <v>8</v>
      </c>
      <c r="D113" s="105" t="s">
        <v>63</v>
      </c>
      <c r="E113" s="105" t="s">
        <v>208</v>
      </c>
      <c r="F113" s="41" t="s">
        <v>68</v>
      </c>
      <c r="G113" s="144" t="s">
        <v>49</v>
      </c>
      <c r="H113" s="144" t="s">
        <v>37</v>
      </c>
      <c r="I113" s="143"/>
      <c r="J113" s="97">
        <f>J114</f>
        <v>45</v>
      </c>
      <c r="K113" s="97"/>
      <c r="L113" s="97"/>
    </row>
    <row r="114" spans="1:12" ht="65.25" customHeight="1">
      <c r="A114" s="103" t="str">
        <f>A108</f>
        <v>Администрация Липкинского сельского поселения Ромодановского муниципального района Республики Мордовия</v>
      </c>
      <c r="B114" s="105" t="s">
        <v>78</v>
      </c>
      <c r="C114" s="105" t="s">
        <v>8</v>
      </c>
      <c r="D114" s="105" t="s">
        <v>63</v>
      </c>
      <c r="E114" s="105" t="s">
        <v>208</v>
      </c>
      <c r="F114" s="41" t="s">
        <v>68</v>
      </c>
      <c r="G114" s="144" t="s">
        <v>49</v>
      </c>
      <c r="H114" s="144" t="s">
        <v>37</v>
      </c>
      <c r="I114" s="144" t="s">
        <v>137</v>
      </c>
      <c r="J114" s="97">
        <f ca="1">Приложение2!J66</f>
        <v>45</v>
      </c>
      <c r="K114" s="97"/>
      <c r="L114" s="97"/>
    </row>
    <row r="115" spans="1:12" ht="195">
      <c r="A115" s="103" t="s">
        <v>32</v>
      </c>
      <c r="B115" s="105">
        <v>89</v>
      </c>
      <c r="C115" s="105">
        <v>1</v>
      </c>
      <c r="D115" s="105" t="s">
        <v>63</v>
      </c>
      <c r="E115" s="105" t="s">
        <v>77</v>
      </c>
      <c r="F115" s="41"/>
      <c r="G115" s="98"/>
      <c r="H115" s="98"/>
      <c r="I115" s="98"/>
      <c r="J115" s="97">
        <f t="shared" ref="J115:L119" si="12">J116</f>
        <v>0.3</v>
      </c>
      <c r="K115" s="97">
        <f t="shared" si="12"/>
        <v>0.3</v>
      </c>
      <c r="L115" s="97">
        <f t="shared" si="12"/>
        <v>0.3</v>
      </c>
    </row>
    <row r="116" spans="1:12" ht="51" customHeight="1">
      <c r="A116" s="103" t="s">
        <v>179</v>
      </c>
      <c r="B116" s="105">
        <v>89</v>
      </c>
      <c r="C116" s="105">
        <v>1</v>
      </c>
      <c r="D116" s="105" t="s">
        <v>63</v>
      </c>
      <c r="E116" s="105" t="s">
        <v>77</v>
      </c>
      <c r="F116" s="41" t="s">
        <v>67</v>
      </c>
      <c r="G116" s="98"/>
      <c r="H116" s="98"/>
      <c r="I116" s="98"/>
      <c r="J116" s="97">
        <f t="shared" si="12"/>
        <v>0.3</v>
      </c>
      <c r="K116" s="97">
        <f t="shared" ref="K116:L119" si="13">K117</f>
        <v>0.3</v>
      </c>
      <c r="L116" s="97">
        <f t="shared" si="13"/>
        <v>0.3</v>
      </c>
    </row>
    <row r="117" spans="1:12" ht="60">
      <c r="A117" s="103" t="s">
        <v>44</v>
      </c>
      <c r="B117" s="105">
        <v>89</v>
      </c>
      <c r="C117" s="105">
        <v>1</v>
      </c>
      <c r="D117" s="105" t="s">
        <v>63</v>
      </c>
      <c r="E117" s="105" t="s">
        <v>77</v>
      </c>
      <c r="F117" s="41" t="s">
        <v>68</v>
      </c>
      <c r="G117" s="98"/>
      <c r="H117" s="98"/>
      <c r="I117" s="98"/>
      <c r="J117" s="97">
        <f t="shared" si="12"/>
        <v>0.3</v>
      </c>
      <c r="K117" s="97">
        <f t="shared" si="13"/>
        <v>0.3</v>
      </c>
      <c r="L117" s="97">
        <f t="shared" si="13"/>
        <v>0.3</v>
      </c>
    </row>
    <row r="118" spans="1:12" ht="15">
      <c r="A118" s="103" t="s">
        <v>34</v>
      </c>
      <c r="B118" s="105">
        <v>89</v>
      </c>
      <c r="C118" s="105">
        <v>1</v>
      </c>
      <c r="D118" s="105" t="s">
        <v>63</v>
      </c>
      <c r="E118" s="105" t="s">
        <v>77</v>
      </c>
      <c r="F118" s="41" t="s">
        <v>68</v>
      </c>
      <c r="G118" s="100" t="s">
        <v>35</v>
      </c>
      <c r="H118" s="100"/>
      <c r="I118" s="100"/>
      <c r="J118" s="97">
        <f t="shared" si="12"/>
        <v>0.3</v>
      </c>
      <c r="K118" s="97">
        <f t="shared" si="13"/>
        <v>0.3</v>
      </c>
      <c r="L118" s="97">
        <f t="shared" si="13"/>
        <v>0.3</v>
      </c>
    </row>
    <row r="119" spans="1:12" ht="92.25" customHeight="1">
      <c r="A119" s="28" t="s">
        <v>42</v>
      </c>
      <c r="B119" s="105">
        <v>89</v>
      </c>
      <c r="C119" s="105">
        <v>1</v>
      </c>
      <c r="D119" s="105" t="s">
        <v>63</v>
      </c>
      <c r="E119" s="105" t="s">
        <v>77</v>
      </c>
      <c r="F119" s="41" t="s">
        <v>68</v>
      </c>
      <c r="G119" s="100" t="s">
        <v>35</v>
      </c>
      <c r="H119" s="100" t="s">
        <v>43</v>
      </c>
      <c r="I119" s="100"/>
      <c r="J119" s="97">
        <f t="shared" si="12"/>
        <v>0.3</v>
      </c>
      <c r="K119" s="97">
        <f t="shared" si="13"/>
        <v>0.3</v>
      </c>
      <c r="L119" s="97">
        <f t="shared" si="13"/>
        <v>0.3</v>
      </c>
    </row>
    <row r="120" spans="1:12" ht="60">
      <c r="A120" s="103" t="s">
        <v>149</v>
      </c>
      <c r="B120" s="105">
        <v>89</v>
      </c>
      <c r="C120" s="105">
        <v>1</v>
      </c>
      <c r="D120" s="105" t="s">
        <v>63</v>
      </c>
      <c r="E120" s="105" t="s">
        <v>77</v>
      </c>
      <c r="F120" s="41" t="s">
        <v>68</v>
      </c>
      <c r="G120" s="100" t="s">
        <v>35</v>
      </c>
      <c r="H120" s="100" t="s">
        <v>43</v>
      </c>
      <c r="I120" s="120" t="s">
        <v>137</v>
      </c>
      <c r="J120" s="97">
        <f ca="1">Приложение2!J36</f>
        <v>0.3</v>
      </c>
      <c r="K120" s="97">
        <f ca="1">Приложение2!K36</f>
        <v>0.3</v>
      </c>
      <c r="L120" s="97">
        <f ca="1">Приложение2!L36</f>
        <v>0.3</v>
      </c>
    </row>
  </sheetData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H4:H5"/>
    <mergeCell ref="I4:I5"/>
    <mergeCell ref="J4:L4"/>
    <mergeCell ref="A4:A5"/>
    <mergeCell ref="B4:E5"/>
    <mergeCell ref="F4:F5"/>
    <mergeCell ref="G4:G5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F38"/>
  <sheetViews>
    <sheetView tabSelected="1" view="pageBreakPreview" zoomScale="60" zoomScaleNormal="55" workbookViewId="0">
      <selection activeCell="H4" sqref="H4"/>
    </sheetView>
  </sheetViews>
  <sheetFormatPr defaultRowHeight="12.75"/>
  <cols>
    <col min="1" max="1" width="58.6640625" style="44" customWidth="1"/>
    <col min="2" max="2" width="125" style="44" customWidth="1"/>
    <col min="3" max="3" width="27" style="44" customWidth="1"/>
    <col min="4" max="4" width="30.83203125" style="44" customWidth="1"/>
    <col min="5" max="5" width="35.83203125" style="44" customWidth="1"/>
    <col min="6" max="6" width="0.5" style="45" customWidth="1"/>
    <col min="7" max="7" width="23.6640625" style="44" customWidth="1"/>
    <col min="8" max="8" width="19.5" style="44" customWidth="1"/>
    <col min="9" max="9" width="25.5" style="44" customWidth="1"/>
    <col min="10" max="16384" width="9.33203125" style="44"/>
  </cols>
  <sheetData>
    <row r="1" spans="1:6" ht="141.75" customHeight="1">
      <c r="B1" s="91"/>
      <c r="C1" s="156" t="s">
        <v>215</v>
      </c>
      <c r="D1" s="156"/>
      <c r="E1" s="156"/>
      <c r="F1" s="156"/>
    </row>
    <row r="2" spans="1:6" ht="13.15" customHeight="1">
      <c r="A2" s="157" t="s">
        <v>161</v>
      </c>
      <c r="B2" s="157"/>
      <c r="C2" s="157"/>
      <c r="D2" s="157"/>
      <c r="E2" s="157"/>
    </row>
    <row r="3" spans="1:6" ht="13.15" customHeight="1">
      <c r="A3" s="157"/>
      <c r="B3" s="157"/>
      <c r="C3" s="157"/>
      <c r="D3" s="157"/>
      <c r="E3" s="157"/>
    </row>
    <row r="4" spans="1:6" ht="83.25" customHeight="1">
      <c r="A4" s="157"/>
      <c r="B4" s="157"/>
      <c r="C4" s="157"/>
      <c r="D4" s="157"/>
      <c r="E4" s="157"/>
      <c r="F4" s="90"/>
    </row>
    <row r="5" spans="1:6" ht="23.25" customHeight="1">
      <c r="A5" s="89"/>
      <c r="B5" s="89"/>
      <c r="C5" s="88"/>
    </row>
    <row r="6" spans="1:6" ht="37.15" customHeight="1">
      <c r="A6" s="158" t="s">
        <v>23</v>
      </c>
      <c r="B6" s="159" t="s">
        <v>24</v>
      </c>
      <c r="C6" s="160" t="s">
        <v>25</v>
      </c>
      <c r="D6" s="160"/>
      <c r="E6" s="160"/>
    </row>
    <row r="7" spans="1:6" s="50" customFormat="1" ht="138.6" customHeight="1">
      <c r="A7" s="158"/>
      <c r="B7" s="159"/>
      <c r="C7" s="43" t="s">
        <v>26</v>
      </c>
      <c r="D7" s="43" t="s">
        <v>27</v>
      </c>
      <c r="E7" s="43" t="s">
        <v>157</v>
      </c>
      <c r="F7" s="51"/>
    </row>
    <row r="8" spans="1:6" s="66" customFormat="1" ht="28.15" customHeight="1">
      <c r="A8" s="87" t="s">
        <v>8</v>
      </c>
      <c r="B8" s="86" t="s">
        <v>9</v>
      </c>
      <c r="C8" s="85">
        <v>3</v>
      </c>
      <c r="D8" s="85">
        <v>4</v>
      </c>
      <c r="E8" s="85">
        <v>5</v>
      </c>
      <c r="F8" s="67"/>
    </row>
    <row r="9" spans="1:6" s="66" customFormat="1" ht="44.45" customHeight="1">
      <c r="A9" s="82" t="s">
        <v>85</v>
      </c>
      <c r="B9" s="92" t="s">
        <v>114</v>
      </c>
      <c r="C9" s="84">
        <f>C10+C21+C13+C17</f>
        <v>-42.7</v>
      </c>
      <c r="D9" s="84">
        <f>D10+D21+D13+D17</f>
        <v>-110.5</v>
      </c>
      <c r="E9" s="84">
        <f>E10+E21+E13+E17</f>
        <v>-147.30000000000001</v>
      </c>
      <c r="F9" s="67"/>
    </row>
    <row r="10" spans="1:6" s="66" customFormat="1" ht="55.5" customHeight="1">
      <c r="A10" s="82" t="s">
        <v>113</v>
      </c>
      <c r="B10" s="83" t="s">
        <v>84</v>
      </c>
      <c r="C10" s="77">
        <f t="shared" ref="C10:E11" si="0">SUM(C11)</f>
        <v>0</v>
      </c>
      <c r="D10" s="76">
        <f t="shared" si="0"/>
        <v>0</v>
      </c>
      <c r="E10" s="76">
        <f t="shared" si="0"/>
        <v>0</v>
      </c>
      <c r="F10" s="67"/>
    </row>
    <row r="11" spans="1:6" s="66" customFormat="1" ht="53.25" customHeight="1">
      <c r="A11" s="82" t="s">
        <v>112</v>
      </c>
      <c r="B11" s="81" t="s">
        <v>153</v>
      </c>
      <c r="C11" s="77">
        <f t="shared" si="0"/>
        <v>0</v>
      </c>
      <c r="D11" s="76">
        <f t="shared" si="0"/>
        <v>0</v>
      </c>
      <c r="E11" s="76">
        <f t="shared" si="0"/>
        <v>0</v>
      </c>
      <c r="F11" s="67"/>
    </row>
    <row r="12" spans="1:6" s="66" customFormat="1" ht="57.75" customHeight="1">
      <c r="A12" s="82" t="s">
        <v>111</v>
      </c>
      <c r="B12" s="81" t="s">
        <v>152</v>
      </c>
      <c r="C12" s="77">
        <v>0</v>
      </c>
      <c r="D12" s="60">
        <v>0</v>
      </c>
      <c r="E12" s="60">
        <v>0</v>
      </c>
      <c r="F12" s="67"/>
    </row>
    <row r="13" spans="1:6" s="66" customFormat="1" ht="63" customHeight="1">
      <c r="A13" s="64" t="s">
        <v>110</v>
      </c>
      <c r="B13" s="80" t="s">
        <v>109</v>
      </c>
      <c r="C13" s="77">
        <f t="shared" ref="C13:E14" si="1">C14</f>
        <v>-73.7</v>
      </c>
      <c r="D13" s="76">
        <f t="shared" si="1"/>
        <v>-110.5</v>
      </c>
      <c r="E13" s="76">
        <f t="shared" si="1"/>
        <v>-147.30000000000001</v>
      </c>
      <c r="F13" s="67"/>
    </row>
    <row r="14" spans="1:6" s="66" customFormat="1" ht="57" customHeight="1">
      <c r="A14" s="64" t="s">
        <v>108</v>
      </c>
      <c r="B14" s="80" t="s">
        <v>107</v>
      </c>
      <c r="C14" s="77">
        <f t="shared" si="1"/>
        <v>-73.7</v>
      </c>
      <c r="D14" s="76">
        <f t="shared" si="1"/>
        <v>-110.5</v>
      </c>
      <c r="E14" s="76">
        <f t="shared" si="1"/>
        <v>-147.30000000000001</v>
      </c>
      <c r="F14" s="67"/>
    </row>
    <row r="15" spans="1:6" s="66" customFormat="1" ht="82.9" customHeight="1">
      <c r="A15" s="79" t="s">
        <v>106</v>
      </c>
      <c r="B15" s="78" t="s">
        <v>105</v>
      </c>
      <c r="C15" s="77">
        <f>SUM(C16)</f>
        <v>-73.7</v>
      </c>
      <c r="D15" s="76">
        <f>SUM(D16)</f>
        <v>-110.5</v>
      </c>
      <c r="E15" s="76">
        <f>SUM(E16)</f>
        <v>-147.30000000000001</v>
      </c>
      <c r="F15" s="67"/>
    </row>
    <row r="16" spans="1:6" s="66" customFormat="1" ht="77.45" customHeight="1">
      <c r="A16" s="64" t="s">
        <v>143</v>
      </c>
      <c r="B16" s="75" t="s">
        <v>144</v>
      </c>
      <c r="C16" s="74">
        <v>-73.7</v>
      </c>
      <c r="D16" s="74">
        <v>-110.5</v>
      </c>
      <c r="E16" s="74">
        <v>-147.30000000000001</v>
      </c>
      <c r="F16" s="67"/>
    </row>
    <row r="17" spans="1:6" s="66" customFormat="1" ht="48" customHeight="1">
      <c r="A17" s="70" t="s">
        <v>104</v>
      </c>
      <c r="B17" s="72" t="s">
        <v>103</v>
      </c>
      <c r="C17" s="71">
        <f t="shared" ref="C17:E19" si="2">C18</f>
        <v>0</v>
      </c>
      <c r="D17" s="60">
        <f t="shared" si="2"/>
        <v>0</v>
      </c>
      <c r="E17" s="60">
        <f t="shared" si="2"/>
        <v>0</v>
      </c>
      <c r="F17" s="67"/>
    </row>
    <row r="18" spans="1:6" s="66" customFormat="1" ht="57.6" customHeight="1">
      <c r="A18" s="70" t="s">
        <v>102</v>
      </c>
      <c r="B18" s="72" t="s">
        <v>101</v>
      </c>
      <c r="C18" s="71">
        <f t="shared" si="2"/>
        <v>0</v>
      </c>
      <c r="D18" s="60">
        <f t="shared" si="2"/>
        <v>0</v>
      </c>
      <c r="E18" s="60">
        <f t="shared" si="2"/>
        <v>0</v>
      </c>
      <c r="F18" s="67"/>
    </row>
    <row r="19" spans="1:6" s="66" customFormat="1" ht="77.45" customHeight="1">
      <c r="A19" s="73" t="s">
        <v>100</v>
      </c>
      <c r="B19" s="72" t="s">
        <v>99</v>
      </c>
      <c r="C19" s="71">
        <f t="shared" si="2"/>
        <v>0</v>
      </c>
      <c r="D19" s="60">
        <f t="shared" si="2"/>
        <v>0</v>
      </c>
      <c r="E19" s="60">
        <f t="shared" si="2"/>
        <v>0</v>
      </c>
      <c r="F19" s="67"/>
    </row>
    <row r="20" spans="1:6" s="66" customFormat="1" ht="102.75" customHeight="1">
      <c r="A20" s="73" t="s">
        <v>98</v>
      </c>
      <c r="B20" s="72" t="s">
        <v>151</v>
      </c>
      <c r="C20" s="71">
        <v>0</v>
      </c>
      <c r="D20" s="60">
        <v>0</v>
      </c>
      <c r="E20" s="60">
        <v>0</v>
      </c>
      <c r="F20" s="67"/>
    </row>
    <row r="21" spans="1:6" s="66" customFormat="1" ht="52.9" customHeight="1">
      <c r="A21" s="70" t="s">
        <v>97</v>
      </c>
      <c r="B21" s="69" t="s">
        <v>96</v>
      </c>
      <c r="C21" s="68">
        <f>C22+C25</f>
        <v>31</v>
      </c>
      <c r="D21" s="68">
        <v>0</v>
      </c>
      <c r="E21" s="68">
        <v>0</v>
      </c>
      <c r="F21" s="67"/>
    </row>
    <row r="22" spans="1:6" s="58" customFormat="1" ht="40.15" customHeight="1">
      <c r="A22" s="62" t="s">
        <v>95</v>
      </c>
      <c r="B22" s="65" t="s">
        <v>94</v>
      </c>
      <c r="C22" s="60">
        <f t="shared" ref="C22:E23" si="3">SUM(C23)</f>
        <v>-1915.2</v>
      </c>
      <c r="D22" s="60">
        <f t="shared" si="3"/>
        <v>-991.3</v>
      </c>
      <c r="E22" s="60">
        <f t="shared" si="3"/>
        <v>-1041.7</v>
      </c>
      <c r="F22" s="59"/>
    </row>
    <row r="23" spans="1:6" s="50" customFormat="1" ht="46.15" customHeight="1">
      <c r="A23" s="64" t="s">
        <v>93</v>
      </c>
      <c r="B23" s="63" t="s">
        <v>92</v>
      </c>
      <c r="C23" s="46">
        <f t="shared" si="3"/>
        <v>-1915.2</v>
      </c>
      <c r="D23" s="46">
        <f t="shared" si="3"/>
        <v>-991.3</v>
      </c>
      <c r="E23" s="46">
        <f t="shared" si="3"/>
        <v>-1041.7</v>
      </c>
      <c r="F23" s="51"/>
    </row>
    <row r="24" spans="1:6" s="50" customFormat="1" ht="58.15" customHeight="1">
      <c r="A24" s="64" t="s">
        <v>146</v>
      </c>
      <c r="B24" s="63" t="s">
        <v>145</v>
      </c>
      <c r="C24" s="46">
        <v>-1915.2</v>
      </c>
      <c r="D24" s="46">
        <v>-991.3</v>
      </c>
      <c r="E24" s="46">
        <v>-1041.7</v>
      </c>
      <c r="F24" s="51"/>
    </row>
    <row r="25" spans="1:6" s="58" customFormat="1" ht="43.15" customHeight="1">
      <c r="A25" s="62" t="s">
        <v>91</v>
      </c>
      <c r="B25" s="61" t="s">
        <v>90</v>
      </c>
      <c r="C25" s="60">
        <f t="shared" ref="C25:E26" si="4">SUM(C26)</f>
        <v>1946.2</v>
      </c>
      <c r="D25" s="60">
        <f t="shared" si="4"/>
        <v>991.3</v>
      </c>
      <c r="E25" s="60">
        <f t="shared" si="4"/>
        <v>1041.7</v>
      </c>
      <c r="F25" s="59"/>
    </row>
    <row r="26" spans="1:6" s="50" customFormat="1" ht="47.45" customHeight="1">
      <c r="A26" s="57" t="s">
        <v>89</v>
      </c>
      <c r="B26" s="56" t="s">
        <v>88</v>
      </c>
      <c r="C26" s="46">
        <f t="shared" si="4"/>
        <v>1946.2</v>
      </c>
      <c r="D26" s="46">
        <f t="shared" si="4"/>
        <v>991.3</v>
      </c>
      <c r="E26" s="46">
        <f t="shared" si="4"/>
        <v>1041.7</v>
      </c>
      <c r="F26" s="51"/>
    </row>
    <row r="27" spans="1:6" s="50" customFormat="1" ht="56.45" customHeight="1">
      <c r="A27" s="55" t="s">
        <v>87</v>
      </c>
      <c r="B27" s="54" t="s">
        <v>86</v>
      </c>
      <c r="C27" s="46">
        <v>1946.2</v>
      </c>
      <c r="D27" s="46">
        <v>991.3</v>
      </c>
      <c r="E27" s="46">
        <v>1041.7</v>
      </c>
      <c r="F27" s="51"/>
    </row>
    <row r="28" spans="1:6" s="50" customFormat="1" ht="78.75" customHeight="1">
      <c r="A28" s="53" t="s">
        <v>85</v>
      </c>
      <c r="B28" s="52" t="s">
        <v>150</v>
      </c>
      <c r="C28" s="46">
        <v>0</v>
      </c>
      <c r="D28" s="46">
        <v>0</v>
      </c>
      <c r="E28" s="46">
        <v>0</v>
      </c>
      <c r="F28" s="51"/>
    </row>
    <row r="29" spans="1:6" ht="37.15" customHeight="1">
      <c r="A29" s="49"/>
      <c r="B29" s="48" t="s">
        <v>136</v>
      </c>
      <c r="C29" s="47">
        <v>572.5</v>
      </c>
      <c r="D29" s="46">
        <v>576.9</v>
      </c>
      <c r="E29" s="46">
        <v>582.29999999999995</v>
      </c>
    </row>
    <row r="31" spans="1:6">
      <c r="F31" s="44"/>
    </row>
    <row r="32" spans="1:6" ht="44.45" customHeight="1">
      <c r="F32" s="44"/>
    </row>
    <row r="33" spans="6:6">
      <c r="F33" s="44"/>
    </row>
    <row r="34" spans="6:6">
      <c r="F34" s="44"/>
    </row>
    <row r="35" spans="6:6">
      <c r="F35" s="44"/>
    </row>
    <row r="36" spans="6:6">
      <c r="F36" s="44"/>
    </row>
    <row r="37" spans="6:6">
      <c r="F37" s="44"/>
    </row>
    <row r="38" spans="6:6">
      <c r="F38" s="44"/>
    </row>
  </sheetData>
  <mergeCells count="5">
    <mergeCell ref="C1:F1"/>
    <mergeCell ref="A2:E4"/>
    <mergeCell ref="A6:A7"/>
    <mergeCell ref="B6:B7"/>
    <mergeCell ref="C6:E6"/>
  </mergeCells>
  <phoneticPr fontId="0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Приложение2</vt:lpstr>
      <vt:lpstr>Приложение 3</vt:lpstr>
      <vt:lpstr>Приложение4</vt:lpstr>
      <vt:lpstr>прил5</vt:lpstr>
      <vt:lpstr>прил5!Область_печати</vt:lpstr>
      <vt:lpstr>'Приложение 1'!Область_печати</vt:lpstr>
      <vt:lpstr>Приложение2!Область_печати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Бухгалтер</cp:lastModifiedBy>
  <cp:lastPrinted>2022-07-18T06:03:54Z</cp:lastPrinted>
  <dcterms:created xsi:type="dcterms:W3CDTF">2006-09-16T00:00:00Z</dcterms:created>
  <dcterms:modified xsi:type="dcterms:W3CDTF">2023-02-10T06:25:27Z</dcterms:modified>
</cp:coreProperties>
</file>