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3"/>
  </bookViews>
  <sheets>
    <sheet name="Приложение 1" sheetId="3" r:id="rId1"/>
    <sheet name="Приложение2" sheetId="4" r:id="rId2"/>
    <sheet name="Приложение 3" sheetId="6" r:id="rId3"/>
    <sheet name="прил4" sheetId="14" r:id="rId4"/>
  </sheets>
  <definedNames>
    <definedName name="_xlnm._FilterDatabase" localSheetId="0" hidden="1">'Приложение 1'!$A$2:$L$92</definedName>
    <definedName name="_xlnm._FilterDatabase" localSheetId="2" hidden="1">'Приложение 3'!$A$2:$L$115</definedName>
    <definedName name="_xlnm._FilterDatabase" localSheetId="1" hidden="1">Приложение2!$A$2:$K$92</definedName>
    <definedName name="Z_146E8F15_80AC_4549_8E02_D6058BD21F29_.wvu.FilterData" localSheetId="0" hidden="1">'Приложение 1'!$A$2:$L$92</definedName>
    <definedName name="Z_146E8F15_80AC_4549_8E02_D6058BD21F29_.wvu.FilterData" localSheetId="2" hidden="1">'Приложение 3'!$A$7:$L$115</definedName>
    <definedName name="Z_146E8F15_80AC_4549_8E02_D6058BD21F29_.wvu.FilterData" localSheetId="1" hidden="1">Приложение2!$A$2:$K$92</definedName>
    <definedName name="Z_1F1289EE_F3DA_4F9E_9F23_CD1DBBB60441_.wvu.FilterData" localSheetId="1" hidden="1">Приложение2!$A$2:$K$92</definedName>
    <definedName name="Z_2EE6EB00_C2BB_404A_98A6_E66B3D281ECF_.wvu.FilterData" localSheetId="0" hidden="1">'Приложение 1'!$A$7:$L$78</definedName>
    <definedName name="Z_2EE6EB00_C2BB_404A_98A6_E66B3D281ECF_.wvu.FilterData" localSheetId="2" hidden="1">'Приложение 3'!$A$7:$L$115</definedName>
    <definedName name="Z_2EE6EB00_C2BB_404A_98A6_E66B3D281ECF_.wvu.FilterData" localSheetId="1" hidden="1">Приложение2!$A$7:$O$92</definedName>
    <definedName name="Z_D2A2E364_7F41_4DF0_B445_F266635B8190_.wvu.FilterData" localSheetId="0" hidden="1">'Приложение 1'!$A$2:$L$92</definedName>
    <definedName name="Z_D2A2E364_7F41_4DF0_B445_F266635B8190_.wvu.FilterData" localSheetId="2" hidden="1">'Приложение 3'!$A$7:$L$115</definedName>
    <definedName name="Z_D2A2E364_7F41_4DF0_B445_F266635B8190_.wvu.FilterData" localSheetId="1" hidden="1">Приложение2!$A$2:$K$92</definedName>
    <definedName name="Z_E262048E_84F9_43BC_A071_99F77224052B_.wvu.FilterData" localSheetId="2" hidden="1">'Приложение 3'!$A$7:$L$115</definedName>
    <definedName name="_xlnm.Print_Area" localSheetId="3">прил4!$A$1:$E$29</definedName>
    <definedName name="_xlnm.Print_Area" localSheetId="0">'Приложение 1'!$A$1:$L$92</definedName>
  </definedNames>
  <calcPr calcId="114210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C22" i="14"/>
  <c r="A104" i="6"/>
  <c r="A105"/>
  <c r="A106"/>
  <c r="A107"/>
  <c r="A108"/>
  <c r="A97"/>
  <c r="A103"/>
  <c r="A109"/>
  <c r="L97"/>
  <c r="L96"/>
  <c r="L95"/>
  <c r="L94"/>
  <c r="L93"/>
  <c r="L92"/>
  <c r="L115"/>
  <c r="L114"/>
  <c r="L113"/>
  <c r="L112"/>
  <c r="L111"/>
  <c r="L110"/>
  <c r="L109"/>
  <c r="L108"/>
  <c r="L107"/>
  <c r="L106"/>
  <c r="L105"/>
  <c r="L104"/>
  <c r="L91"/>
  <c r="K115"/>
  <c r="K114"/>
  <c r="K113"/>
  <c r="K112"/>
  <c r="K111"/>
  <c r="K110"/>
  <c r="K109"/>
  <c r="K108"/>
  <c r="K107"/>
  <c r="K106"/>
  <c r="K105"/>
  <c r="K104"/>
  <c r="K91"/>
  <c r="J96"/>
  <c r="J95"/>
  <c r="J94"/>
  <c r="J93"/>
  <c r="J92"/>
  <c r="J115"/>
  <c r="J114"/>
  <c r="J113"/>
  <c r="J112"/>
  <c r="J111"/>
  <c r="J110"/>
  <c r="J109"/>
  <c r="J108"/>
  <c r="J107"/>
  <c r="J106"/>
  <c r="J105"/>
  <c r="J104"/>
  <c r="J91"/>
  <c r="A79" i="4"/>
  <c r="A80"/>
  <c r="A81"/>
  <c r="A82"/>
  <c r="A83"/>
  <c r="A84"/>
  <c r="A85"/>
  <c r="K15"/>
  <c r="K14"/>
  <c r="K13"/>
  <c r="K12"/>
  <c r="K11"/>
  <c r="K10"/>
  <c r="K24"/>
  <c r="K23"/>
  <c r="K22"/>
  <c r="K27"/>
  <c r="K26"/>
  <c r="K29"/>
  <c r="K28"/>
  <c r="K25"/>
  <c r="K21"/>
  <c r="K20"/>
  <c r="K37"/>
  <c r="K36"/>
  <c r="K35"/>
  <c r="K34"/>
  <c r="K33"/>
  <c r="K19"/>
  <c r="K43"/>
  <c r="K41"/>
  <c r="K40"/>
  <c r="K39"/>
  <c r="K38"/>
  <c r="K9"/>
  <c r="K53"/>
  <c r="K52"/>
  <c r="K51"/>
  <c r="K50"/>
  <c r="K49"/>
  <c r="K48"/>
  <c r="K47"/>
  <c r="K46"/>
  <c r="K45"/>
  <c r="K44"/>
  <c r="K60"/>
  <c r="K59"/>
  <c r="K58"/>
  <c r="K57"/>
  <c r="K56"/>
  <c r="K55"/>
  <c r="K54"/>
  <c r="K67"/>
  <c r="K66"/>
  <c r="K65"/>
  <c r="K64"/>
  <c r="K71"/>
  <c r="K70"/>
  <c r="K69"/>
  <c r="K68"/>
  <c r="K63"/>
  <c r="K62"/>
  <c r="K61"/>
  <c r="K78"/>
  <c r="K77"/>
  <c r="K76"/>
  <c r="K75"/>
  <c r="K74"/>
  <c r="K73"/>
  <c r="K72"/>
  <c r="K86"/>
  <c r="K85"/>
  <c r="K84"/>
  <c r="K83"/>
  <c r="K82"/>
  <c r="K81"/>
  <c r="K80"/>
  <c r="K79"/>
  <c r="K8"/>
  <c r="J15"/>
  <c r="J14"/>
  <c r="J13"/>
  <c r="J12"/>
  <c r="J11"/>
  <c r="J10"/>
  <c r="J24"/>
  <c r="J23"/>
  <c r="J22"/>
  <c r="J27"/>
  <c r="J26"/>
  <c r="J29"/>
  <c r="J28"/>
  <c r="J25"/>
  <c r="J21"/>
  <c r="J20"/>
  <c r="J37"/>
  <c r="J36"/>
  <c r="J35"/>
  <c r="J34"/>
  <c r="J33"/>
  <c r="J19"/>
  <c r="J43"/>
  <c r="J41"/>
  <c r="J40"/>
  <c r="J39"/>
  <c r="J38"/>
  <c r="J9"/>
  <c r="J53"/>
  <c r="J52"/>
  <c r="J51"/>
  <c r="J50"/>
  <c r="J49"/>
  <c r="J48"/>
  <c r="J47"/>
  <c r="J46"/>
  <c r="J45"/>
  <c r="J44"/>
  <c r="I60"/>
  <c r="J59"/>
  <c r="J58"/>
  <c r="J57"/>
  <c r="J56"/>
  <c r="J55"/>
  <c r="J54"/>
  <c r="J67"/>
  <c r="J66"/>
  <c r="J65"/>
  <c r="J64"/>
  <c r="J71"/>
  <c r="J70"/>
  <c r="J69"/>
  <c r="J68"/>
  <c r="J63"/>
  <c r="J62"/>
  <c r="J61"/>
  <c r="J78"/>
  <c r="J77"/>
  <c r="J76"/>
  <c r="J75"/>
  <c r="J74"/>
  <c r="J73"/>
  <c r="J72"/>
  <c r="J86"/>
  <c r="J85"/>
  <c r="J84"/>
  <c r="J83"/>
  <c r="J82"/>
  <c r="J81"/>
  <c r="J80"/>
  <c r="J79"/>
  <c r="J8"/>
  <c r="I15"/>
  <c r="I14"/>
  <c r="I13"/>
  <c r="I18"/>
  <c r="I17"/>
  <c r="I16"/>
  <c r="I12"/>
  <c r="I11"/>
  <c r="I10"/>
  <c r="I24"/>
  <c r="I23"/>
  <c r="I22"/>
  <c r="I27"/>
  <c r="I26"/>
  <c r="I29"/>
  <c r="I28"/>
  <c r="I25"/>
  <c r="I32"/>
  <c r="I31"/>
  <c r="I30"/>
  <c r="I21"/>
  <c r="I20"/>
  <c r="I37"/>
  <c r="I36"/>
  <c r="I35"/>
  <c r="I34"/>
  <c r="I33"/>
  <c r="I19"/>
  <c r="I43"/>
  <c r="I41"/>
  <c r="I40"/>
  <c r="I39"/>
  <c r="I38"/>
  <c r="I9"/>
  <c r="I53"/>
  <c r="I52"/>
  <c r="I51"/>
  <c r="I50"/>
  <c r="I49"/>
  <c r="I48"/>
  <c r="I47"/>
  <c r="I46"/>
  <c r="I45"/>
  <c r="I44"/>
  <c r="I59"/>
  <c r="I58"/>
  <c r="I57"/>
  <c r="I56"/>
  <c r="I55"/>
  <c r="I54"/>
  <c r="I67"/>
  <c r="I66"/>
  <c r="I65"/>
  <c r="I64"/>
  <c r="I71"/>
  <c r="I70"/>
  <c r="I69"/>
  <c r="I68"/>
  <c r="I63"/>
  <c r="I62"/>
  <c r="I61"/>
  <c r="I78"/>
  <c r="I77"/>
  <c r="I76"/>
  <c r="I75"/>
  <c r="I74"/>
  <c r="I73"/>
  <c r="I72"/>
  <c r="I85"/>
  <c r="I84"/>
  <c r="I83"/>
  <c r="I82"/>
  <c r="I81"/>
  <c r="I80"/>
  <c r="I79"/>
  <c r="I8"/>
  <c r="L84" i="3"/>
  <c r="L83"/>
  <c r="L82"/>
  <c r="L81"/>
  <c r="L80"/>
  <c r="L79"/>
  <c r="K84"/>
  <c r="K83"/>
  <c r="K82"/>
  <c r="K81"/>
  <c r="K80"/>
  <c r="K79"/>
  <c r="A82"/>
  <c r="A81"/>
  <c r="J83"/>
  <c r="J82"/>
  <c r="J81"/>
  <c r="J80"/>
  <c r="J79"/>
  <c r="J84"/>
  <c r="A87" i="6"/>
  <c r="A88"/>
  <c r="A89"/>
  <c r="J89"/>
  <c r="J88"/>
  <c r="J87"/>
  <c r="J86"/>
  <c r="J85"/>
  <c r="J84"/>
  <c r="A60"/>
  <c r="A61"/>
  <c r="A62"/>
  <c r="A63"/>
  <c r="A64"/>
  <c r="A65"/>
  <c r="J65"/>
  <c r="J64"/>
  <c r="J63"/>
  <c r="J62"/>
  <c r="J61"/>
  <c r="J60"/>
  <c r="A16" i="4"/>
  <c r="A30" i="3"/>
  <c r="A84" i="6"/>
  <c r="A31" i="3"/>
  <c r="A85" i="6"/>
  <c r="A32" i="3"/>
  <c r="A86" i="6"/>
  <c r="J31" i="3"/>
  <c r="J30"/>
  <c r="A31" i="4"/>
  <c r="A32"/>
  <c r="A30"/>
  <c r="A17" i="3"/>
  <c r="A17" i="4"/>
  <c r="A18" i="3"/>
  <c r="A18" i="4"/>
  <c r="J17" i="3"/>
  <c r="J16"/>
  <c r="A91" i="6"/>
  <c r="A90"/>
  <c r="A10"/>
  <c r="A64" i="4"/>
  <c r="L16" i="6"/>
  <c r="L15"/>
  <c r="L14"/>
  <c r="L13"/>
  <c r="L12"/>
  <c r="L11"/>
  <c r="L10"/>
  <c r="K16"/>
  <c r="K15"/>
  <c r="K14"/>
  <c r="K13"/>
  <c r="K12"/>
  <c r="K11"/>
  <c r="K10"/>
  <c r="A9"/>
  <c r="A24"/>
  <c r="A56" i="4"/>
  <c r="L70" i="3"/>
  <c r="L66"/>
  <c r="L65"/>
  <c r="L64"/>
  <c r="K70"/>
  <c r="K69"/>
  <c r="K68"/>
  <c r="K66"/>
  <c r="K65"/>
  <c r="K64"/>
  <c r="J70"/>
  <c r="A66" i="6"/>
  <c r="A46"/>
  <c r="A35"/>
  <c r="A34"/>
  <c r="A32"/>
  <c r="A17"/>
  <c r="A11"/>
  <c r="A12"/>
  <c r="A13"/>
  <c r="A14"/>
  <c r="A15"/>
  <c r="A16"/>
  <c r="A30"/>
  <c r="A26"/>
  <c r="A68" i="4"/>
  <c r="A58"/>
  <c r="A49"/>
  <c r="A46"/>
  <c r="A21"/>
  <c r="A11"/>
  <c r="A20"/>
  <c r="A88" i="3"/>
  <c r="J97" i="6"/>
  <c r="J16"/>
  <c r="J15"/>
  <c r="J14"/>
  <c r="J13"/>
  <c r="J12"/>
  <c r="J11"/>
  <c r="J10"/>
  <c r="A65" i="4"/>
  <c r="A67"/>
  <c r="A66" i="3"/>
  <c r="A66" i="4"/>
  <c r="A67" i="3"/>
  <c r="J66"/>
  <c r="J65"/>
  <c r="J64"/>
  <c r="L102" i="6"/>
  <c r="L101"/>
  <c r="L100"/>
  <c r="L99"/>
  <c r="L98"/>
  <c r="K102"/>
  <c r="K101"/>
  <c r="K100"/>
  <c r="K99"/>
  <c r="K98"/>
  <c r="J102"/>
  <c r="J101"/>
  <c r="J100"/>
  <c r="J99"/>
  <c r="J98"/>
  <c r="A102"/>
  <c r="A101"/>
  <c r="A100"/>
  <c r="A98"/>
  <c r="A99"/>
  <c r="A95"/>
  <c r="A96"/>
  <c r="A94"/>
  <c r="A93"/>
  <c r="A92"/>
  <c r="K96"/>
  <c r="K95"/>
  <c r="K94"/>
  <c r="K93"/>
  <c r="K92"/>
  <c r="K92" i="4"/>
  <c r="L59" i="6"/>
  <c r="L58"/>
  <c r="L57"/>
  <c r="L56"/>
  <c r="L55"/>
  <c r="L54"/>
  <c r="J92" i="4"/>
  <c r="K59" i="6"/>
  <c r="K58"/>
  <c r="K57"/>
  <c r="K56"/>
  <c r="K55"/>
  <c r="K54"/>
  <c r="L91" i="3"/>
  <c r="K91" i="4"/>
  <c r="K91" i="3"/>
  <c r="J91" i="4"/>
  <c r="A92"/>
  <c r="A56" i="6"/>
  <c r="A91" i="4"/>
  <c r="A55" i="6"/>
  <c r="A90" i="4"/>
  <c r="A54" i="6"/>
  <c r="A89" i="4"/>
  <c r="A87"/>
  <c r="A58" i="6"/>
  <c r="A86" i="4"/>
  <c r="A57" i="6"/>
  <c r="J60" i="4"/>
  <c r="J59" i="3"/>
  <c r="J58"/>
  <c r="J56"/>
  <c r="J55"/>
  <c r="J54"/>
  <c r="L26"/>
  <c r="K59"/>
  <c r="K58"/>
  <c r="K56"/>
  <c r="K55"/>
  <c r="K54"/>
  <c r="L59"/>
  <c r="L58"/>
  <c r="L56"/>
  <c r="L55"/>
  <c r="L54"/>
  <c r="K63"/>
  <c r="A88" i="4"/>
  <c r="K90" i="3"/>
  <c r="J90" i="4"/>
  <c r="L90" i="3"/>
  <c r="K90" i="4"/>
  <c r="L57" i="3"/>
  <c r="K57"/>
  <c r="J57"/>
  <c r="L89"/>
  <c r="K89" i="4"/>
  <c r="K89" i="3"/>
  <c r="K88"/>
  <c r="L40" i="6"/>
  <c r="L39"/>
  <c r="L38"/>
  <c r="L37"/>
  <c r="L36"/>
  <c r="K40"/>
  <c r="K39"/>
  <c r="K38"/>
  <c r="K37"/>
  <c r="K36"/>
  <c r="J40"/>
  <c r="J39"/>
  <c r="J38"/>
  <c r="J37"/>
  <c r="J36"/>
  <c r="L50" i="3"/>
  <c r="K50"/>
  <c r="J50"/>
  <c r="L83" i="6"/>
  <c r="L82"/>
  <c r="K83"/>
  <c r="K82"/>
  <c r="K81"/>
  <c r="K80"/>
  <c r="K79"/>
  <c r="L78"/>
  <c r="L77"/>
  <c r="L76"/>
  <c r="L75"/>
  <c r="L74"/>
  <c r="K78"/>
  <c r="K77"/>
  <c r="K76"/>
  <c r="K75"/>
  <c r="K74"/>
  <c r="L72"/>
  <c r="L71"/>
  <c r="L70"/>
  <c r="L69"/>
  <c r="L68"/>
  <c r="L67"/>
  <c r="K72"/>
  <c r="K71"/>
  <c r="K70"/>
  <c r="K69"/>
  <c r="K68"/>
  <c r="K67"/>
  <c r="L53"/>
  <c r="L52"/>
  <c r="L51"/>
  <c r="L50"/>
  <c r="L49"/>
  <c r="L48"/>
  <c r="K53"/>
  <c r="K52"/>
  <c r="K51"/>
  <c r="K50"/>
  <c r="K49"/>
  <c r="K48"/>
  <c r="K47"/>
  <c r="K45"/>
  <c r="K44"/>
  <c r="K43"/>
  <c r="K42"/>
  <c r="K41"/>
  <c r="L45"/>
  <c r="L44"/>
  <c r="L43"/>
  <c r="L42"/>
  <c r="L41"/>
  <c r="K23"/>
  <c r="K22"/>
  <c r="K21"/>
  <c r="K20"/>
  <c r="K19"/>
  <c r="K18"/>
  <c r="K17"/>
  <c r="K9"/>
  <c r="L23"/>
  <c r="L22"/>
  <c r="L21"/>
  <c r="L20"/>
  <c r="L19"/>
  <c r="L18"/>
  <c r="L17"/>
  <c r="L9"/>
  <c r="L31"/>
  <c r="L30"/>
  <c r="L29"/>
  <c r="L28"/>
  <c r="L27"/>
  <c r="L26"/>
  <c r="L25"/>
  <c r="K31"/>
  <c r="K30"/>
  <c r="K29"/>
  <c r="K28"/>
  <c r="K27"/>
  <c r="K26"/>
  <c r="K25"/>
  <c r="J83"/>
  <c r="J82"/>
  <c r="J81"/>
  <c r="J80"/>
  <c r="J79"/>
  <c r="J78"/>
  <c r="J77"/>
  <c r="J76"/>
  <c r="J75"/>
  <c r="J74"/>
  <c r="J72"/>
  <c r="J71"/>
  <c r="J70"/>
  <c r="J69"/>
  <c r="J68"/>
  <c r="J67"/>
  <c r="J53"/>
  <c r="J52"/>
  <c r="J51"/>
  <c r="J50"/>
  <c r="J49"/>
  <c r="J48"/>
  <c r="J47"/>
  <c r="J45"/>
  <c r="J44"/>
  <c r="J43"/>
  <c r="J42"/>
  <c r="J41"/>
  <c r="J23"/>
  <c r="J22"/>
  <c r="J21"/>
  <c r="J20"/>
  <c r="J19"/>
  <c r="J18"/>
  <c r="J17"/>
  <c r="J9"/>
  <c r="J31"/>
  <c r="J30"/>
  <c r="J29"/>
  <c r="J28"/>
  <c r="J27"/>
  <c r="J26"/>
  <c r="J25"/>
  <c r="L77" i="3"/>
  <c r="L76"/>
  <c r="K77"/>
  <c r="K76"/>
  <c r="J77"/>
  <c r="K73" i="6"/>
  <c r="L90"/>
  <c r="K90"/>
  <c r="J90"/>
  <c r="L47"/>
  <c r="L88" i="3"/>
  <c r="K88" i="4"/>
  <c r="J89"/>
  <c r="L81" i="6"/>
  <c r="L80"/>
  <c r="L79"/>
  <c r="L73"/>
  <c r="L66"/>
  <c r="L75" i="3"/>
  <c r="L74"/>
  <c r="L73"/>
  <c r="L72"/>
  <c r="K75"/>
  <c r="K74"/>
  <c r="K73"/>
  <c r="K72"/>
  <c r="L24" i="6"/>
  <c r="J24"/>
  <c r="K24"/>
  <c r="J88" i="4"/>
  <c r="K87" i="3"/>
  <c r="J73" i="6"/>
  <c r="J66"/>
  <c r="K35"/>
  <c r="K34"/>
  <c r="K33"/>
  <c r="K32"/>
  <c r="J35"/>
  <c r="J34"/>
  <c r="J33"/>
  <c r="J32"/>
  <c r="L35"/>
  <c r="L34"/>
  <c r="L33"/>
  <c r="L32"/>
  <c r="I42" i="4"/>
  <c r="K42"/>
  <c r="J42"/>
  <c r="K66" i="6"/>
  <c r="K46"/>
  <c r="K8"/>
  <c r="J46"/>
  <c r="J8"/>
  <c r="L46"/>
  <c r="L8"/>
  <c r="L87" i="3"/>
  <c r="K87" i="4"/>
  <c r="J87"/>
  <c r="K86" i="3"/>
  <c r="L86"/>
  <c r="L69"/>
  <c r="L68"/>
  <c r="L63"/>
  <c r="J69"/>
  <c r="J68"/>
  <c r="J63"/>
  <c r="J62"/>
  <c r="J61"/>
  <c r="L62"/>
  <c r="L61"/>
  <c r="K62"/>
  <c r="K61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L14" i="3"/>
  <c r="J14"/>
  <c r="J52"/>
  <c r="J76"/>
  <c r="J42"/>
  <c r="J41"/>
  <c r="J40"/>
  <c r="J39"/>
  <c r="J38"/>
  <c r="J36"/>
  <c r="J35"/>
  <c r="J34"/>
  <c r="J28"/>
  <c r="J26"/>
  <c r="J23"/>
  <c r="J22"/>
  <c r="L52"/>
  <c r="L42"/>
  <c r="L41"/>
  <c r="L40"/>
  <c r="L39"/>
  <c r="L38"/>
  <c r="L36"/>
  <c r="L35"/>
  <c r="L34"/>
  <c r="L28"/>
  <c r="L23"/>
  <c r="L22"/>
  <c r="K52"/>
  <c r="K42"/>
  <c r="K41"/>
  <c r="K40"/>
  <c r="K39"/>
  <c r="K38"/>
  <c r="K36"/>
  <c r="K35"/>
  <c r="K34"/>
  <c r="K28"/>
  <c r="K23"/>
  <c r="K22"/>
  <c r="K14"/>
  <c r="K13"/>
  <c r="K12"/>
  <c r="K11"/>
  <c r="K10"/>
  <c r="J75"/>
  <c r="J74"/>
  <c r="J73"/>
  <c r="J72"/>
  <c r="J25"/>
  <c r="J21"/>
  <c r="L25"/>
  <c r="L21"/>
  <c r="K25"/>
  <c r="K21"/>
  <c r="J49"/>
  <c r="J48"/>
  <c r="J47"/>
  <c r="J46"/>
  <c r="J45"/>
  <c r="J44"/>
  <c r="K49"/>
  <c r="K48"/>
  <c r="K47"/>
  <c r="K46"/>
  <c r="K45"/>
  <c r="K44"/>
  <c r="L49"/>
  <c r="L48"/>
  <c r="L47"/>
  <c r="L46"/>
  <c r="L45"/>
  <c r="L44"/>
  <c r="J13"/>
  <c r="L13"/>
  <c r="L12"/>
  <c r="L11"/>
  <c r="L10"/>
  <c r="K33"/>
  <c r="J33"/>
  <c r="L33"/>
  <c r="J12"/>
  <c r="J11"/>
  <c r="J10"/>
  <c r="K20"/>
  <c r="L20"/>
  <c r="L19"/>
  <c r="L9"/>
  <c r="L8"/>
  <c r="J20"/>
  <c r="J19"/>
  <c r="J9"/>
  <c r="J8"/>
  <c r="K19"/>
  <c r="K9"/>
  <c r="D24" i="14"/>
  <c r="D23"/>
  <c r="E27"/>
  <c r="E26"/>
  <c r="D10"/>
  <c r="D27"/>
  <c r="D26"/>
  <c r="K8" i="3"/>
  <c r="C27" i="14"/>
  <c r="C26"/>
  <c r="C24"/>
  <c r="C23"/>
  <c r="E24"/>
  <c r="E23"/>
  <c r="E10"/>
  <c r="C10"/>
</calcChain>
</file>

<file path=xl/sharedStrings.xml><?xml version="1.0" encoding="utf-8"?>
<sst xmlns="http://schemas.openxmlformats.org/spreadsheetml/2006/main" count="1741" uniqueCount="184">
  <si>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</si>
  <si>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</si>
  <si>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</si>
  <si>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</si>
  <si>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</si>
  <si>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</si>
  <si>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</si>
  <si>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</si>
  <si>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</si>
  <si>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</si>
  <si>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</si>
  <si>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</si>
  <si>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</si>
  <si>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</si>
  <si>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</si>
  <si>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</si>
  <si>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</si>
  <si>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</si>
  <si>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</si>
  <si>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</si>
  <si>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</si>
  <si>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</si>
  <si>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</si>
  <si>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</si>
  <si>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</si>
  <si>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</si>
  <si>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</si>
  <si>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</si>
  <si>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</si>
  <si>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</si>
  <si>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</si>
  <si>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</si>
  <si>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</si>
  <si>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</si>
  <si>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</si>
  <si>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</si>
  <si>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</si>
  <si>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</si>
  <si>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</si>
  <si>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</si>
  <si>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</si>
  <si>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</si>
  <si>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</si>
  <si>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</si>
  <si>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</si>
  <si>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</si>
  <si>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</si>
  <si>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</si>
  <si>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</si>
  <si>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</si>
  <si>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</si>
  <si>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</si>
  <si>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</si>
  <si>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</si>
  <si>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</si>
  <si>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</si>
  <si>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</si>
  <si>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</si>
  <si>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</si>
  <si>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</si>
  <si>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</si>
  <si>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</si>
  <si>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</si>
  <si>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</si>
  <si>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</si>
  <si>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</si>
  <si>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</si>
  <si>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</si>
  <si>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</si>
  <si>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</si>
  <si>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</si>
  <si>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</si>
  <si>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</si>
  <si>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</si>
  <si>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</si>
  <si>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</si>
  <si>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</si>
  <si>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</si>
  <si>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</si>
  <si>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</si>
  <si>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</si>
  <si>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</si>
  <si>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</si>
  <si>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</si>
  <si>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</si>
  <si>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</si>
  <si>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</si>
  <si>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</si>
  <si>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</si>
  <si>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</si>
  <si>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</si>
  <si>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</si>
  <si>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</si>
  <si>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</si>
  <si>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</si>
  <si>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</si>
  <si>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</si>
  <si>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</si>
  <si>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</si>
  <si>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</si>
  <si>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</si>
  <si>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</si>
  <si>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</si>
  <si>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</si>
  <si>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</si>
  <si>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</si>
  <si>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</si>
  <si>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</si>
  <si>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</si>
  <si>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</si>
  <si>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</si>
  <si>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</si>
  <si>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</si>
  <si>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</si>
  <si>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</si>
  <si>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</si>
  <si>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</si>
  <si>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</si>
  <si>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</si>
  <si>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собственные доходы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</si>
  <si>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</si>
  <si>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</si>
  <si>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</si>
  <si>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</si>
  <si>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</si>
  <si>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</si>
  <si>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</si>
  <si>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</si>
  <si>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</si>
  <si>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</si>
  <si>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</si>
  <si>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</si>
  <si>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07</t>
  </si>
  <si>
    <t>43040</t>
  </si>
  <si>
    <t>2025 год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</si>
  <si>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</si>
  <si>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</si>
  <si>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</si>
  <si>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</si>
  <si>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</si>
  <si>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</si>
  <si>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</si>
  <si>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</si>
  <si>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</si>
  <si>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</si>
  <si>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</si>
  <si>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</si>
  <si>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</si>
  <si>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</si>
  <si>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упраления государственными финансами в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</si>
  <si>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</si>
  <si>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</si>
  <si>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</si>
  <si>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</si>
  <si>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</si>
  <si>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</si>
  <si>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</si>
  <si>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</si>
  <si>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</si>
  <si>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</si>
  <si>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</si>
  <si>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</si>
  <si>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</si>
  <si>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"Обеспечение осуществления органами местного самоуправления отдельных государственных полномочий"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</si>
  <si>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</si>
  <si>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</si>
  <si>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Приложение 3 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</si>
  <si>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 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</si>
  <si>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5 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2023 год и на плановый период 2024 и 2025 годов»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</si>
  <si>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</si>
  <si>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Условно утвержденные расходы</t>
  </si>
  <si>
    <t>Резервный фонд администрации Кочуновского сельского поселени Ромодановского муниципального района Республики Мордовия</t>
  </si>
  <si>
    <t>Приложение 1
к  решению  Совета депутатовКочуновского сельского поселения Ромодановского муниципального района Республики Мордовия «О внесении изменений в решение Совета
депутатов Кочуновского сельского поселения 
Ромодановского муниципального
района Республики Мордовия
от 29 декабря 2022 г № 43 «О бюджете Кочуновского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</si>
  <si>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2
к  решению  Совета депутатовКочуновского сельского поселения Ромодановского муниципального района Республики Мордовия «О внесении изменений в решение Совета
депутатов Кочуновского сельского поселения 
Ромодановского муниципального
района Республики Мордовия
от 29 декабря 2022 г № 43 «О бюджете Кочуновского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</si>
  <si>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3
к  решению  Совета депутатовКочуновского сельского поселения Ромодановского муниципального района Республики Мордовия «О внесении изменений в решение Совета
депутатов Кочуновского сельского поселения 
Ромодановского муниципального
района Республики Мордовия
от 29 декабря 2022 г № 43 «О бюджете Кочуновского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</si>
  <si>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4
к  решению  Совета депутатовКочуновского сельского поселения Ромодановского муниципального района Республики Мордовия «О внесении изменений в решение Совета
депутатов Кочуновского сельского поселения 
Ромодановского муниципального
района Республики Мордовия
от 29 декабря 2022 г № 43 «О бюджете Кочуновского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</si>
  <si>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6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2023 год и на плановый период 2024 и 2025 годов»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</si>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</sst>
</file>

<file path=xl/styles.xml><?xml version="1.0" encoding="utf-8"?>
<styleSheet xmlns="http://schemas.openxmlformats.org/spreadsheetml/2006/main">
  <numFmts count="6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0.0"/>
    <numFmt numFmtId="167" formatCode="_(* #,##0.00_);_(* \(#,##0.00\);_(* &quot;-&quot;??_);_(@_)"/>
    <numFmt numFmtId="168" formatCode="#,##0.0_ ;\-#,##0.0\ "/>
  </numFmts>
  <fonts count="65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6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5">
    <xf numFmtId="44" fontId="0" fillId="0" borderId="0">
      <alignment vertical="top" wrapText="1"/>
    </xf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7" borderId="0" applyNumberFormat="0" applyBorder="0" applyAlignment="0" applyProtection="0"/>
    <xf numFmtId="0" fontId="44" fillId="8" borderId="0" applyNumberFormat="0" applyBorder="0" applyAlignment="0" applyProtection="0"/>
    <xf numFmtId="0" fontId="44" fillId="9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5" borderId="0" applyNumberFormat="0" applyBorder="0" applyAlignment="0" applyProtection="0"/>
    <xf numFmtId="0" fontId="45" fillId="26" borderId="0" applyNumberFormat="0" applyBorder="0" applyAlignment="0" applyProtection="0"/>
    <xf numFmtId="0" fontId="46" fillId="27" borderId="0" applyNumberFormat="0" applyBorder="0" applyAlignment="0" applyProtection="0"/>
    <xf numFmtId="0" fontId="47" fillId="0" borderId="0">
      <alignment horizontal="left"/>
    </xf>
    <xf numFmtId="0" fontId="48" fillId="28" borderId="14" applyNumberFormat="0" applyAlignment="0" applyProtection="0"/>
    <xf numFmtId="0" fontId="49" fillId="29" borderId="15" applyNumberFormat="0" applyAlignment="0" applyProtection="0"/>
    <xf numFmtId="0" fontId="47" fillId="0" borderId="0">
      <alignment horizontal="left"/>
    </xf>
    <xf numFmtId="0" fontId="50" fillId="0" borderId="0" applyNumberFormat="0" applyFill="0" applyBorder="0" applyAlignment="0" applyProtection="0"/>
    <xf numFmtId="0" fontId="51" fillId="30" borderId="0" applyNumberFormat="0" applyBorder="0" applyAlignment="0" applyProtection="0"/>
    <xf numFmtId="0" fontId="52" fillId="0" borderId="16" applyNumberFormat="0" applyFill="0" applyAlignment="0" applyProtection="0"/>
    <xf numFmtId="0" fontId="53" fillId="0" borderId="17" applyNumberFormat="0" applyFill="0" applyAlignment="0" applyProtection="0"/>
    <xf numFmtId="0" fontId="54" fillId="0" borderId="18" applyNumberFormat="0" applyFill="0" applyAlignment="0" applyProtection="0"/>
    <xf numFmtId="0" fontId="54" fillId="0" borderId="0" applyNumberFormat="0" applyFill="0" applyBorder="0" applyAlignment="0" applyProtection="0"/>
    <xf numFmtId="0" fontId="55" fillId="31" borderId="14" applyNumberFormat="0" applyAlignment="0" applyProtection="0"/>
    <xf numFmtId="0" fontId="56" fillId="0" borderId="19" applyNumberFormat="0" applyFill="0" applyAlignment="0" applyProtection="0"/>
    <xf numFmtId="0" fontId="57" fillId="32" borderId="0" applyNumberFormat="0" applyBorder="0" applyAlignment="0" applyProtection="0"/>
    <xf numFmtId="0" fontId="25" fillId="0" borderId="0"/>
    <xf numFmtId="0" fontId="7" fillId="33" borderId="20" applyNumberFormat="0" applyFont="0" applyAlignment="0" applyProtection="0"/>
    <xf numFmtId="0" fontId="58" fillId="28" borderId="21" applyNumberFormat="0" applyAlignment="0" applyProtection="0"/>
    <xf numFmtId="0" fontId="20" fillId="0" borderId="0"/>
    <xf numFmtId="0" fontId="20" fillId="0" borderId="0"/>
    <xf numFmtId="0" fontId="59" fillId="0" borderId="0" applyNumberFormat="0" applyFill="0" applyBorder="0" applyAlignment="0" applyProtection="0"/>
    <xf numFmtId="0" fontId="60" fillId="0" borderId="22" applyNumberFormat="0" applyFill="0" applyAlignment="0" applyProtection="0"/>
    <xf numFmtId="0" fontId="47" fillId="0" borderId="0">
      <alignment horizontal="left"/>
    </xf>
    <xf numFmtId="0" fontId="61" fillId="0" borderId="0" applyNumberFormat="0" applyFill="0" applyBorder="0" applyAlignment="0" applyProtection="0"/>
    <xf numFmtId="4" fontId="26" fillId="0" borderId="23">
      <alignment horizontal="right"/>
    </xf>
    <xf numFmtId="4" fontId="26" fillId="0" borderId="24">
      <alignment horizontal="right"/>
    </xf>
    <xf numFmtId="49" fontId="26" fillId="0" borderId="0">
      <alignment horizontal="right"/>
    </xf>
    <xf numFmtId="0" fontId="26" fillId="0" borderId="25">
      <alignment horizontal="left" wrapText="1"/>
    </xf>
    <xf numFmtId="0" fontId="26" fillId="0" borderId="26">
      <alignment horizontal="left" wrapText="1" indent="1"/>
    </xf>
    <xf numFmtId="0" fontId="27" fillId="0" borderId="27">
      <alignment horizontal="left" wrapText="1"/>
    </xf>
    <xf numFmtId="0" fontId="26" fillId="34" borderId="0"/>
    <xf numFmtId="0" fontId="26" fillId="0" borderId="28"/>
    <xf numFmtId="0" fontId="26" fillId="0" borderId="0">
      <alignment horizontal="center"/>
    </xf>
    <xf numFmtId="0" fontId="20" fillId="0" borderId="28"/>
    <xf numFmtId="4" fontId="26" fillId="0" borderId="29">
      <alignment horizontal="right"/>
    </xf>
    <xf numFmtId="49" fontId="26" fillId="0" borderId="27">
      <alignment horizontal="center"/>
    </xf>
    <xf numFmtId="4" fontId="26" fillId="0" borderId="30">
      <alignment horizontal="right"/>
    </xf>
    <xf numFmtId="0" fontId="27" fillId="0" borderId="0">
      <alignment horizontal="center"/>
    </xf>
    <xf numFmtId="0" fontId="27" fillId="0" borderId="28"/>
    <xf numFmtId="0" fontId="26" fillId="0" borderId="31">
      <alignment horizontal="left" wrapText="1"/>
    </xf>
    <xf numFmtId="0" fontId="26" fillId="0" borderId="32">
      <alignment horizontal="left" wrapText="1" indent="1"/>
    </xf>
    <xf numFmtId="0" fontId="26" fillId="0" borderId="31">
      <alignment horizontal="left" wrapText="1" indent="2"/>
    </xf>
    <xf numFmtId="0" fontId="26" fillId="0" borderId="25">
      <alignment horizontal="left" wrapText="1" indent="2"/>
    </xf>
    <xf numFmtId="0" fontId="26" fillId="0" borderId="0">
      <alignment horizontal="center" wrapText="1"/>
    </xf>
    <xf numFmtId="49" fontId="26" fillId="0" borderId="28">
      <alignment horizontal="left"/>
    </xf>
    <xf numFmtId="49" fontId="26" fillId="0" borderId="33">
      <alignment horizontal="center" wrapText="1"/>
    </xf>
    <xf numFmtId="49" fontId="26" fillId="0" borderId="33">
      <alignment horizontal="left" wrapText="1"/>
    </xf>
    <xf numFmtId="49" fontId="26" fillId="0" borderId="33">
      <alignment horizontal="center" shrinkToFit="1"/>
    </xf>
    <xf numFmtId="49" fontId="26" fillId="0" borderId="23">
      <alignment horizontal="center" shrinkToFit="1"/>
    </xf>
    <xf numFmtId="0" fontId="26" fillId="0" borderId="26">
      <alignment horizontal="left" wrapText="1"/>
    </xf>
    <xf numFmtId="0" fontId="26" fillId="0" borderId="25">
      <alignment horizontal="left" wrapText="1" indent="1"/>
    </xf>
    <xf numFmtId="0" fontId="26" fillId="0" borderId="26">
      <alignment horizontal="left" wrapText="1" indent="2"/>
    </xf>
    <xf numFmtId="0" fontId="20" fillId="0" borderId="34"/>
    <xf numFmtId="0" fontId="20" fillId="0" borderId="35"/>
    <xf numFmtId="49" fontId="26" fillId="0" borderId="29">
      <alignment horizontal="center"/>
    </xf>
    <xf numFmtId="0" fontId="27" fillId="0" borderId="36">
      <alignment horizontal="center" vertical="center" textRotation="90" wrapText="1"/>
    </xf>
    <xf numFmtId="0" fontId="27" fillId="0" borderId="35">
      <alignment horizontal="center" vertical="center" textRotation="90" wrapText="1"/>
    </xf>
    <xf numFmtId="0" fontId="26" fillId="0" borderId="0">
      <alignment vertical="center"/>
    </xf>
    <xf numFmtId="0" fontId="27" fillId="0" borderId="0">
      <alignment horizontal="center" vertical="center" textRotation="90" wrapText="1"/>
    </xf>
    <xf numFmtId="0" fontId="27" fillId="0" borderId="37">
      <alignment horizontal="center" vertical="center" textRotation="90" wrapText="1"/>
    </xf>
    <xf numFmtId="0" fontId="27" fillId="0" borderId="0">
      <alignment horizontal="center" vertical="center" textRotation="90"/>
    </xf>
    <xf numFmtId="0" fontId="27" fillId="0" borderId="37">
      <alignment horizontal="center" vertical="center" textRotation="90"/>
    </xf>
    <xf numFmtId="0" fontId="27" fillId="0" borderId="38">
      <alignment horizontal="center" vertical="center" textRotation="90"/>
    </xf>
    <xf numFmtId="0" fontId="14" fillId="0" borderId="28">
      <alignment wrapText="1"/>
    </xf>
    <xf numFmtId="0" fontId="14" fillId="0" borderId="38">
      <alignment wrapText="1"/>
    </xf>
    <xf numFmtId="0" fontId="14" fillId="0" borderId="35">
      <alignment wrapText="1"/>
    </xf>
    <xf numFmtId="0" fontId="26" fillId="0" borderId="38">
      <alignment horizontal="center" vertical="top" wrapText="1"/>
    </xf>
    <xf numFmtId="0" fontId="27" fillId="0" borderId="39"/>
    <xf numFmtId="49" fontId="28" fillId="0" borderId="40">
      <alignment horizontal="left" vertical="center" wrapText="1"/>
    </xf>
    <xf numFmtId="49" fontId="26" fillId="0" borderId="26">
      <alignment horizontal="left" vertical="center" wrapText="1" indent="2"/>
    </xf>
    <xf numFmtId="49" fontId="26" fillId="0" borderId="25">
      <alignment horizontal="left" vertical="center" wrapText="1" indent="3"/>
    </xf>
    <xf numFmtId="49" fontId="26" fillId="0" borderId="40">
      <alignment horizontal="left" vertical="center" wrapText="1" indent="3"/>
    </xf>
    <xf numFmtId="49" fontId="26" fillId="0" borderId="41">
      <alignment horizontal="left" vertical="center" wrapText="1" indent="3"/>
    </xf>
    <xf numFmtId="0" fontId="28" fillId="0" borderId="39">
      <alignment horizontal="left" vertical="center" wrapText="1"/>
    </xf>
    <xf numFmtId="49" fontId="26" fillId="0" borderId="35">
      <alignment horizontal="left" vertical="center" wrapText="1" indent="3"/>
    </xf>
    <xf numFmtId="49" fontId="26" fillId="0" borderId="0">
      <alignment horizontal="left" vertical="center" wrapText="1" indent="3"/>
    </xf>
    <xf numFmtId="49" fontId="26" fillId="0" borderId="28">
      <alignment horizontal="left" vertical="center" wrapText="1" indent="3"/>
    </xf>
    <xf numFmtId="49" fontId="28" fillId="0" borderId="39">
      <alignment horizontal="left" vertical="center" wrapText="1"/>
    </xf>
    <xf numFmtId="0" fontId="26" fillId="0" borderId="40">
      <alignment horizontal="left" vertical="center" wrapText="1"/>
    </xf>
    <xf numFmtId="0" fontId="26" fillId="0" borderId="41">
      <alignment horizontal="left" vertical="center" wrapText="1"/>
    </xf>
    <xf numFmtId="49" fontId="28" fillId="0" borderId="42">
      <alignment horizontal="left" vertical="center" wrapText="1"/>
    </xf>
    <xf numFmtId="49" fontId="26" fillId="0" borderId="43">
      <alignment horizontal="left" vertical="center" wrapText="1"/>
    </xf>
    <xf numFmtId="49" fontId="26" fillId="0" borderId="44">
      <alignment horizontal="left" vertical="center" wrapText="1"/>
    </xf>
    <xf numFmtId="49" fontId="27" fillId="0" borderId="45">
      <alignment horizontal="center"/>
    </xf>
    <xf numFmtId="49" fontId="27" fillId="0" borderId="46">
      <alignment horizontal="center" vertical="center" wrapText="1"/>
    </xf>
    <xf numFmtId="49" fontId="26" fillId="0" borderId="47">
      <alignment horizontal="center" vertical="center" wrapText="1"/>
    </xf>
    <xf numFmtId="49" fontId="26" fillId="0" borderId="33">
      <alignment horizontal="center" vertical="center" wrapText="1"/>
    </xf>
    <xf numFmtId="49" fontId="26" fillId="0" borderId="46">
      <alignment horizontal="center" vertical="center" wrapText="1"/>
    </xf>
    <xf numFmtId="49" fontId="26" fillId="0" borderId="35">
      <alignment horizontal="center" vertical="center" wrapText="1"/>
    </xf>
    <xf numFmtId="49" fontId="26" fillId="0" borderId="0">
      <alignment horizontal="center" vertical="center" wrapText="1"/>
    </xf>
    <xf numFmtId="49" fontId="26" fillId="0" borderId="28">
      <alignment horizontal="center" vertical="center" wrapText="1"/>
    </xf>
    <xf numFmtId="49" fontId="27" fillId="0" borderId="45">
      <alignment horizontal="center" vertical="center" wrapText="1"/>
    </xf>
    <xf numFmtId="49" fontId="26" fillId="0" borderId="48">
      <alignment horizontal="center" vertical="center" wrapText="1"/>
    </xf>
    <xf numFmtId="0" fontId="20" fillId="0" borderId="49"/>
    <xf numFmtId="0" fontId="26" fillId="0" borderId="45">
      <alignment horizontal="center" vertical="center"/>
    </xf>
    <xf numFmtId="0" fontId="26" fillId="0" borderId="47">
      <alignment horizontal="center" vertical="center"/>
    </xf>
    <xf numFmtId="0" fontId="26" fillId="0" borderId="33">
      <alignment horizontal="center" vertical="center"/>
    </xf>
    <xf numFmtId="0" fontId="26" fillId="0" borderId="46">
      <alignment horizontal="center" vertical="center"/>
    </xf>
    <xf numFmtId="49" fontId="26" fillId="0" borderId="24">
      <alignment horizontal="center" vertical="center"/>
    </xf>
    <xf numFmtId="49" fontId="26" fillId="0" borderId="50">
      <alignment horizontal="center" vertical="center"/>
    </xf>
    <xf numFmtId="49" fontId="26" fillId="0" borderId="23">
      <alignment horizontal="center" vertical="center"/>
    </xf>
    <xf numFmtId="49" fontId="26" fillId="0" borderId="38">
      <alignment horizontal="center" vertical="center"/>
    </xf>
    <xf numFmtId="49" fontId="26" fillId="0" borderId="28">
      <alignment horizontal="center"/>
    </xf>
    <xf numFmtId="0" fontId="26" fillId="0" borderId="35">
      <alignment horizontal="center"/>
    </xf>
    <xf numFmtId="0" fontId="26" fillId="0" borderId="0">
      <alignment horizontal="center"/>
    </xf>
    <xf numFmtId="49" fontId="26" fillId="0" borderId="28"/>
    <xf numFmtId="0" fontId="26" fillId="0" borderId="38">
      <alignment horizontal="center" vertical="top"/>
    </xf>
    <xf numFmtId="49" fontId="26" fillId="0" borderId="38">
      <alignment horizontal="center" vertical="top" wrapText="1"/>
    </xf>
    <xf numFmtId="0" fontId="26" fillId="0" borderId="50"/>
    <xf numFmtId="4" fontId="26" fillId="0" borderId="35">
      <alignment horizontal="right"/>
    </xf>
    <xf numFmtId="4" fontId="26" fillId="0" borderId="0">
      <alignment horizontal="right" shrinkToFit="1"/>
    </xf>
    <xf numFmtId="4" fontId="26" fillId="0" borderId="28">
      <alignment horizontal="right"/>
    </xf>
    <xf numFmtId="4" fontId="26" fillId="0" borderId="51">
      <alignment horizontal="right"/>
    </xf>
    <xf numFmtId="0" fontId="26" fillId="0" borderId="35"/>
    <xf numFmtId="0" fontId="26" fillId="0" borderId="38">
      <alignment horizontal="center" vertical="top" wrapText="1"/>
    </xf>
    <xf numFmtId="0" fontId="26" fillId="0" borderId="28">
      <alignment horizontal="center"/>
    </xf>
    <xf numFmtId="49" fontId="26" fillId="0" borderId="35">
      <alignment horizontal="center"/>
    </xf>
    <xf numFmtId="49" fontId="26" fillId="0" borderId="0">
      <alignment horizontal="left"/>
    </xf>
    <xf numFmtId="4" fontId="26" fillId="0" borderId="50">
      <alignment horizontal="right"/>
    </xf>
    <xf numFmtId="0" fontId="26" fillId="0" borderId="38">
      <alignment horizontal="center" vertical="top"/>
    </xf>
    <xf numFmtId="4" fontId="26" fillId="0" borderId="52">
      <alignment horizontal="right"/>
    </xf>
    <xf numFmtId="0" fontId="26" fillId="0" borderId="52"/>
    <xf numFmtId="4" fontId="26" fillId="0" borderId="53">
      <alignment horizontal="right"/>
    </xf>
    <xf numFmtId="0" fontId="20" fillId="35" borderId="0"/>
    <xf numFmtId="0" fontId="27" fillId="0" borderId="0"/>
    <xf numFmtId="0" fontId="29" fillId="0" borderId="0"/>
    <xf numFmtId="0" fontId="26" fillId="0" borderId="0">
      <alignment horizontal="left"/>
    </xf>
    <xf numFmtId="0" fontId="26" fillId="0" borderId="0"/>
    <xf numFmtId="0" fontId="30" fillId="0" borderId="0"/>
    <xf numFmtId="0" fontId="20" fillId="0" borderId="0"/>
    <xf numFmtId="0" fontId="20" fillId="35" borderId="28"/>
    <xf numFmtId="49" fontId="26" fillId="0" borderId="38">
      <alignment horizontal="center" vertical="center" wrapText="1"/>
    </xf>
    <xf numFmtId="49" fontId="26" fillId="0" borderId="38">
      <alignment horizontal="center" vertical="center" wrapText="1"/>
    </xf>
    <xf numFmtId="0" fontId="20" fillId="35" borderId="54"/>
    <xf numFmtId="0" fontId="62" fillId="0" borderId="27">
      <alignment horizontal="left" wrapText="1" indent="2"/>
    </xf>
    <xf numFmtId="0" fontId="26" fillId="0" borderId="55">
      <alignment horizontal="left" wrapText="1"/>
    </xf>
    <xf numFmtId="0" fontId="26" fillId="0" borderId="31">
      <alignment horizontal="left" wrapText="1" indent="1"/>
    </xf>
    <xf numFmtId="0" fontId="26" fillId="0" borderId="39">
      <alignment horizontal="left" wrapText="1" indent="2"/>
    </xf>
    <xf numFmtId="0" fontId="20" fillId="35" borderId="56"/>
    <xf numFmtId="0" fontId="31" fillId="0" borderId="0">
      <alignment horizontal="center" wrapText="1"/>
    </xf>
    <xf numFmtId="0" fontId="32" fillId="0" borderId="0">
      <alignment horizontal="center" vertical="top"/>
    </xf>
    <xf numFmtId="0" fontId="26" fillId="0" borderId="28">
      <alignment wrapText="1"/>
    </xf>
    <xf numFmtId="0" fontId="26" fillId="0" borderId="54">
      <alignment wrapText="1"/>
    </xf>
    <xf numFmtId="0" fontId="26" fillId="0" borderId="35">
      <alignment horizontal="left"/>
    </xf>
    <xf numFmtId="0" fontId="20" fillId="35" borderId="57"/>
    <xf numFmtId="49" fontId="26" fillId="0" borderId="45">
      <alignment horizontal="center" wrapText="1"/>
    </xf>
    <xf numFmtId="49" fontId="26" fillId="0" borderId="47">
      <alignment horizontal="center" wrapText="1"/>
    </xf>
    <xf numFmtId="49" fontId="62" fillId="0" borderId="50">
      <alignment horizontal="center"/>
    </xf>
    <xf numFmtId="49" fontId="26" fillId="0" borderId="46">
      <alignment horizontal="center"/>
    </xf>
    <xf numFmtId="0" fontId="20" fillId="35" borderId="35"/>
    <xf numFmtId="0" fontId="20" fillId="35" borderId="58"/>
    <xf numFmtId="0" fontId="26" fillId="0" borderId="49"/>
    <xf numFmtId="0" fontId="26" fillId="0" borderId="0">
      <alignment horizontal="left"/>
    </xf>
    <xf numFmtId="49" fontId="26" fillId="0" borderId="35"/>
    <xf numFmtId="49" fontId="26" fillId="0" borderId="0"/>
    <xf numFmtId="49" fontId="26" fillId="0" borderId="24">
      <alignment horizontal="center"/>
    </xf>
    <xf numFmtId="49" fontId="26" fillId="0" borderId="50">
      <alignment horizontal="center"/>
    </xf>
    <xf numFmtId="49" fontId="26" fillId="0" borderId="38">
      <alignment horizontal="center"/>
    </xf>
    <xf numFmtId="49" fontId="26" fillId="0" borderId="38">
      <alignment horizontal="center" vertical="center" wrapText="1"/>
    </xf>
    <xf numFmtId="49" fontId="26" fillId="0" borderId="51">
      <alignment horizontal="center" vertical="center" wrapText="1"/>
    </xf>
    <xf numFmtId="0" fontId="20" fillId="35" borderId="59"/>
    <xf numFmtId="4" fontId="26" fillId="0" borderId="38">
      <alignment horizontal="right"/>
    </xf>
    <xf numFmtId="0" fontId="26" fillId="34" borderId="49"/>
    <xf numFmtId="0" fontId="31" fillId="0" borderId="0">
      <alignment horizontal="center" wrapText="1"/>
    </xf>
    <xf numFmtId="0" fontId="33" fillId="0" borderId="37"/>
    <xf numFmtId="49" fontId="34" fillId="0" borderId="60">
      <alignment horizontal="right"/>
    </xf>
    <xf numFmtId="0" fontId="26" fillId="0" borderId="60">
      <alignment horizontal="right"/>
    </xf>
    <xf numFmtId="0" fontId="33" fillId="0" borderId="28"/>
    <xf numFmtId="0" fontId="26" fillId="0" borderId="51">
      <alignment horizontal="center"/>
    </xf>
    <xf numFmtId="49" fontId="20" fillId="0" borderId="61">
      <alignment horizontal="center"/>
    </xf>
    <xf numFmtId="14" fontId="26" fillId="0" borderId="62">
      <alignment horizontal="center"/>
    </xf>
    <xf numFmtId="0" fontId="26" fillId="0" borderId="63">
      <alignment horizontal="center"/>
    </xf>
    <xf numFmtId="49" fontId="26" fillId="0" borderId="64">
      <alignment horizontal="center"/>
    </xf>
    <xf numFmtId="49" fontId="26" fillId="0" borderId="62">
      <alignment horizontal="center"/>
    </xf>
    <xf numFmtId="0" fontId="26" fillId="0" borderId="62">
      <alignment horizontal="center"/>
    </xf>
    <xf numFmtId="49" fontId="26" fillId="0" borderId="65">
      <alignment horizontal="center"/>
    </xf>
    <xf numFmtId="0" fontId="30" fillId="0" borderId="49"/>
    <xf numFmtId="0" fontId="33" fillId="0" borderId="0"/>
    <xf numFmtId="0" fontId="20" fillId="0" borderId="66"/>
    <xf numFmtId="0" fontId="20" fillId="0" borderId="67"/>
    <xf numFmtId="0" fontId="26" fillId="0" borderId="27">
      <alignment horizontal="left" wrapText="1"/>
    </xf>
    <xf numFmtId="49" fontId="26" fillId="0" borderId="52">
      <alignment horizontal="center"/>
    </xf>
    <xf numFmtId="0" fontId="31" fillId="0" borderId="0">
      <alignment horizontal="left" wrapText="1"/>
    </xf>
    <xf numFmtId="49" fontId="20" fillId="0" borderId="0"/>
    <xf numFmtId="0" fontId="26" fillId="0" borderId="0">
      <alignment horizontal="right"/>
    </xf>
    <xf numFmtId="49" fontId="26" fillId="0" borderId="0">
      <alignment horizontal="right"/>
    </xf>
    <xf numFmtId="4" fontId="26" fillId="0" borderId="27">
      <alignment horizontal="right"/>
    </xf>
    <xf numFmtId="0" fontId="26" fillId="0" borderId="0">
      <alignment horizontal="left" wrapText="1"/>
    </xf>
    <xf numFmtId="0" fontId="26" fillId="0" borderId="28">
      <alignment horizontal="left"/>
    </xf>
    <xf numFmtId="0" fontId="26" fillId="0" borderId="32">
      <alignment horizontal="left" wrapText="1"/>
    </xf>
    <xf numFmtId="0" fontId="26" fillId="0" borderId="54"/>
    <xf numFmtId="0" fontId="27" fillId="0" borderId="68">
      <alignment horizontal="left" wrapText="1"/>
    </xf>
    <xf numFmtId="0" fontId="26" fillId="0" borderId="29">
      <alignment horizontal="left" wrapText="1" indent="2"/>
    </xf>
    <xf numFmtId="49" fontId="26" fillId="0" borderId="0">
      <alignment horizontal="center" wrapText="1"/>
    </xf>
    <xf numFmtId="49" fontId="26" fillId="0" borderId="46">
      <alignment horizontal="center" wrapText="1"/>
    </xf>
    <xf numFmtId="0" fontId="26" fillId="0" borderId="69"/>
    <xf numFmtId="0" fontId="26" fillId="0" borderId="70">
      <alignment horizontal="center" wrapText="1"/>
    </xf>
    <xf numFmtId="0" fontId="20" fillId="35" borderId="49"/>
    <xf numFmtId="49" fontId="26" fillId="0" borderId="33">
      <alignment horizontal="center"/>
    </xf>
    <xf numFmtId="49" fontId="26" fillId="0" borderId="0">
      <alignment horizontal="center"/>
    </xf>
    <xf numFmtId="49" fontId="26" fillId="0" borderId="23">
      <alignment horizontal="center" wrapText="1"/>
    </xf>
    <xf numFmtId="49" fontId="26" fillId="0" borderId="71">
      <alignment horizontal="center" wrapText="1"/>
    </xf>
    <xf numFmtId="49" fontId="26" fillId="0" borderId="23">
      <alignment horizontal="center"/>
    </xf>
    <xf numFmtId="49" fontId="26" fillId="0" borderId="28"/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0" fontId="1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4" fillId="0" borderId="0"/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0" fontId="47" fillId="0" borderId="0"/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0" fontId="44" fillId="0" borderId="0"/>
    <xf numFmtId="0" fontId="44" fillId="0" borderId="0"/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0" fontId="23" fillId="0" borderId="0"/>
    <xf numFmtId="0" fontId="20" fillId="0" borderId="0"/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44" fontId="63" fillId="0" borderId="0">
      <alignment vertical="top" wrapText="1"/>
    </xf>
    <xf numFmtId="0" fontId="44" fillId="0" borderId="0"/>
    <xf numFmtId="0" fontId="44" fillId="0" borderId="0"/>
    <xf numFmtId="0" fontId="44" fillId="0" borderId="0"/>
    <xf numFmtId="44" fontId="63" fillId="0" borderId="0">
      <alignment vertical="top" wrapText="1"/>
    </xf>
    <xf numFmtId="0" fontId="24" fillId="0" borderId="0"/>
    <xf numFmtId="0" fontId="15" fillId="0" borderId="0"/>
    <xf numFmtId="167" fontId="20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27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9" fillId="0" borderId="0" xfId="0" applyNumberFormat="1" applyFont="1" applyFill="1" applyAlignment="1">
      <alignment horizontal="center" vertical="top" wrapText="1"/>
    </xf>
    <xf numFmtId="0" fontId="9" fillId="0" borderId="2" xfId="0" applyNumberFormat="1" applyFont="1" applyFill="1" applyBorder="1" applyAlignment="1">
      <alignment horizontal="center" wrapText="1"/>
    </xf>
    <xf numFmtId="0" fontId="11" fillId="0" borderId="2" xfId="0" applyNumberFormat="1" applyFont="1" applyFill="1" applyBorder="1" applyAlignment="1">
      <alignment horizontal="left" wrapText="1"/>
    </xf>
    <xf numFmtId="1" fontId="17" fillId="2" borderId="4" xfId="237" applyNumberFormat="1" applyFont="1" applyFill="1" applyBorder="1" applyAlignment="1">
      <alignment horizontal="left" vertical="top" wrapText="1"/>
    </xf>
    <xf numFmtId="49" fontId="17" fillId="2" borderId="4" xfId="237" applyNumberFormat="1" applyFont="1" applyFill="1" applyBorder="1" applyAlignment="1">
      <alignment horizontal="center"/>
    </xf>
    <xf numFmtId="1" fontId="19" fillId="2" borderId="4" xfId="237" applyNumberFormat="1" applyFont="1" applyFill="1" applyBorder="1" applyAlignment="1">
      <alignment horizontal="left" vertical="top" wrapText="1"/>
    </xf>
    <xf numFmtId="49" fontId="19" fillId="2" borderId="4" xfId="237" applyNumberFormat="1" applyFont="1" applyFill="1" applyBorder="1" applyAlignment="1">
      <alignment horizontal="left"/>
    </xf>
    <xf numFmtId="49" fontId="14" fillId="2" borderId="4" xfId="237" applyNumberFormat="1" applyFont="1" applyFill="1" applyBorder="1" applyAlignment="1">
      <alignment horizontal="left"/>
    </xf>
    <xf numFmtId="1" fontId="14" fillId="2" borderId="4" xfId="237" applyNumberFormat="1" applyFont="1" applyFill="1" applyBorder="1" applyAlignment="1">
      <alignment horizontal="left" vertical="top" wrapText="1"/>
    </xf>
    <xf numFmtId="49" fontId="14" fillId="2" borderId="4" xfId="237" applyNumberFormat="1" applyFont="1" applyFill="1" applyBorder="1" applyAlignment="1">
      <alignment horizontal="left" wrapText="1"/>
    </xf>
    <xf numFmtId="0" fontId="14" fillId="2" borderId="0" xfId="337" applyFont="1" applyFill="1" applyAlignment="1">
      <alignment horizontal="left" vertical="top" wrapText="1"/>
    </xf>
    <xf numFmtId="0" fontId="14" fillId="2" borderId="4" xfId="237" applyFont="1" applyFill="1" applyBorder="1" applyAlignment="1">
      <alignment horizontal="left" vertical="top" wrapText="1"/>
    </xf>
    <xf numFmtId="0" fontId="21" fillId="2" borderId="4" xfId="237" applyFont="1" applyFill="1" applyBorder="1" applyAlignment="1">
      <alignment horizontal="left" vertical="top" wrapText="1"/>
    </xf>
    <xf numFmtId="0" fontId="22" fillId="2" borderId="4" xfId="337" applyFont="1" applyFill="1" applyBorder="1" applyAlignment="1">
      <alignment horizontal="left" vertical="top" wrapText="1"/>
    </xf>
    <xf numFmtId="49" fontId="19" fillId="2" borderId="4" xfId="237" applyNumberFormat="1" applyFont="1" applyFill="1" applyBorder="1" applyAlignment="1">
      <alignment horizontal="center"/>
    </xf>
    <xf numFmtId="165" fontId="19" fillId="2" borderId="4" xfId="237" applyNumberFormat="1" applyFont="1" applyFill="1" applyBorder="1" applyAlignment="1">
      <alignment horizontal="center"/>
    </xf>
    <xf numFmtId="49" fontId="14" fillId="2" borderId="4" xfId="237" applyNumberFormat="1" applyFont="1" applyFill="1" applyBorder="1" applyAlignment="1"/>
    <xf numFmtId="165" fontId="14" fillId="2" borderId="4" xfId="237" applyNumberFormat="1" applyFont="1" applyFill="1" applyBorder="1" applyAlignment="1">
      <alignment horizontal="center"/>
    </xf>
    <xf numFmtId="166" fontId="14" fillId="2" borderId="4" xfId="237" applyNumberFormat="1" applyFont="1" applyFill="1" applyBorder="1" applyAlignment="1">
      <alignment horizontal="center"/>
    </xf>
    <xf numFmtId="49" fontId="11" fillId="0" borderId="2" xfId="0" applyNumberFormat="1" applyFont="1" applyFill="1" applyBorder="1" applyAlignment="1">
      <alignment horizontal="left" wrapText="1"/>
    </xf>
    <xf numFmtId="49" fontId="10" fillId="0" borderId="2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165" fontId="14" fillId="0" borderId="4" xfId="237" applyNumberFormat="1" applyFont="1" applyFill="1" applyBorder="1" applyAlignment="1">
      <alignment horizontal="center"/>
    </xf>
    <xf numFmtId="0" fontId="18" fillId="0" borderId="0" xfId="327" applyFont="1" applyFill="1" applyAlignment="1">
      <alignment vertical="center" wrapText="1"/>
    </xf>
    <xf numFmtId="0" fontId="39" fillId="0" borderId="5" xfId="327" applyFont="1" applyBorder="1" applyAlignment="1">
      <alignment horizontal="center" vertical="center" wrapText="1"/>
    </xf>
    <xf numFmtId="0" fontId="16" fillId="0" borderId="0" xfId="341" applyFont="1" applyBorder="1"/>
    <xf numFmtId="0" fontId="16" fillId="0" borderId="0" xfId="341" applyFont="1" applyBorder="1" applyAlignment="1">
      <alignment horizontal="left"/>
    </xf>
    <xf numFmtId="166" fontId="36" fillId="0" borderId="4" xfId="341" applyNumberFormat="1" applyFont="1" applyBorder="1" applyAlignment="1">
      <alignment horizontal="center"/>
    </xf>
    <xf numFmtId="165" fontId="36" fillId="0" borderId="4" xfId="341" applyNumberFormat="1" applyFont="1" applyBorder="1" applyAlignment="1">
      <alignment horizontal="center"/>
    </xf>
    <xf numFmtId="0" fontId="35" fillId="0" borderId="6" xfId="341" applyFont="1" applyBorder="1" applyAlignment="1">
      <alignment horizontal="left" wrapText="1"/>
    </xf>
    <xf numFmtId="49" fontId="38" fillId="0" borderId="7" xfId="341" applyNumberFormat="1" applyFont="1" applyBorder="1" applyAlignment="1">
      <alignment horizontal="center" vertical="justify"/>
    </xf>
    <xf numFmtId="0" fontId="36" fillId="0" borderId="0" xfId="341" applyFont="1" applyBorder="1"/>
    <xf numFmtId="0" fontId="36" fillId="0" borderId="0" xfId="341" applyFont="1" applyBorder="1" applyAlignment="1">
      <alignment horizontal="left"/>
    </xf>
    <xf numFmtId="49" fontId="35" fillId="0" borderId="8" xfId="341" applyNumberFormat="1" applyFont="1" applyBorder="1" applyAlignment="1">
      <alignment horizontal="left" wrapText="1"/>
    </xf>
    <xf numFmtId="49" fontId="35" fillId="0" borderId="7" xfId="341" applyNumberFormat="1" applyFont="1" applyBorder="1" applyAlignment="1">
      <alignment horizontal="center" vertical="center"/>
    </xf>
    <xf numFmtId="0" fontId="35" fillId="0" borderId="9" xfId="341" applyFont="1" applyBorder="1" applyAlignment="1">
      <alignment horizontal="left" vertical="top" wrapText="1"/>
    </xf>
    <xf numFmtId="49" fontId="35" fillId="0" borderId="4" xfId="341" applyNumberFormat="1" applyFont="1" applyBorder="1" applyAlignment="1">
      <alignment horizontal="center" vertical="center"/>
    </xf>
    <xf numFmtId="0" fontId="35" fillId="0" borderId="10" xfId="341" applyFont="1" applyBorder="1" applyAlignment="1">
      <alignment horizontal="left" vertical="top" wrapText="1"/>
    </xf>
    <xf numFmtId="49" fontId="35" fillId="0" borderId="3" xfId="341" applyNumberFormat="1" applyFont="1" applyBorder="1" applyAlignment="1">
      <alignment horizontal="center" vertical="center"/>
    </xf>
    <xf numFmtId="0" fontId="37" fillId="0" borderId="0" xfId="341" applyFont="1" applyBorder="1"/>
    <xf numFmtId="0" fontId="37" fillId="0" borderId="0" xfId="341" applyFont="1" applyBorder="1" applyAlignment="1">
      <alignment horizontal="left"/>
    </xf>
    <xf numFmtId="166" fontId="37" fillId="0" borderId="4" xfId="341" applyNumberFormat="1" applyFont="1" applyBorder="1" applyAlignment="1">
      <alignment horizontal="center"/>
    </xf>
    <xf numFmtId="0" fontId="38" fillId="0" borderId="11" xfId="341" applyFont="1" applyBorder="1" applyAlignment="1">
      <alignment horizontal="left" vertical="top" wrapText="1"/>
    </xf>
    <xf numFmtId="49" fontId="38" fillId="0" borderId="2" xfId="341" applyNumberFormat="1" applyFont="1" applyBorder="1" applyAlignment="1">
      <alignment horizontal="center" vertical="center"/>
    </xf>
    <xf numFmtId="0" fontId="35" fillId="0" borderId="11" xfId="341" applyFont="1" applyBorder="1" applyAlignment="1">
      <alignment horizontal="left" vertical="top" wrapText="1"/>
    </xf>
    <xf numFmtId="49" fontId="35" fillId="0" borderId="2" xfId="341" applyNumberFormat="1" applyFont="1" applyBorder="1" applyAlignment="1">
      <alignment horizontal="center" vertical="center"/>
    </xf>
    <xf numFmtId="0" fontId="38" fillId="0" borderId="12" xfId="341" applyFont="1" applyBorder="1" applyAlignment="1">
      <alignment horizontal="left" vertical="top" wrapText="1"/>
    </xf>
    <xf numFmtId="0" fontId="41" fillId="0" borderId="0" xfId="341" applyFont="1" applyBorder="1"/>
    <xf numFmtId="0" fontId="41" fillId="0" borderId="0" xfId="341" applyFont="1" applyBorder="1" applyAlignment="1">
      <alignment horizontal="left"/>
    </xf>
    <xf numFmtId="166" fontId="37" fillId="0" borderId="13" xfId="341" applyNumberFormat="1" applyFont="1" applyBorder="1" applyAlignment="1">
      <alignment horizontal="center"/>
    </xf>
    <xf numFmtId="166" fontId="37" fillId="0" borderId="13" xfId="341" applyNumberFormat="1" applyFont="1" applyFill="1" applyBorder="1" applyAlignment="1">
      <alignment horizontal="center"/>
    </xf>
    <xf numFmtId="49" fontId="38" fillId="0" borderId="4" xfId="341" applyNumberFormat="1" applyFont="1" applyFill="1" applyBorder="1" applyAlignment="1">
      <alignment horizontal="left" vertical="center" wrapText="1"/>
    </xf>
    <xf numFmtId="49" fontId="35" fillId="0" borderId="11" xfId="341" applyNumberFormat="1" applyFont="1" applyBorder="1" applyAlignment="1">
      <alignment horizontal="center" vertical="center"/>
    </xf>
    <xf numFmtId="166" fontId="37" fillId="0" borderId="4" xfId="341" applyNumberFormat="1" applyFont="1" applyFill="1" applyBorder="1" applyAlignment="1">
      <alignment horizontal="center"/>
    </xf>
    <xf numFmtId="49" fontId="35" fillId="0" borderId="4" xfId="341" applyNumberFormat="1" applyFont="1" applyFill="1" applyBorder="1" applyAlignment="1">
      <alignment horizontal="left" wrapText="1"/>
    </xf>
    <xf numFmtId="49" fontId="35" fillId="0" borderId="11" xfId="341" applyNumberFormat="1" applyFont="1" applyFill="1" applyBorder="1" applyAlignment="1">
      <alignment horizontal="center" vertical="center"/>
    </xf>
    <xf numFmtId="166" fontId="37" fillId="0" borderId="5" xfId="341" applyNumberFormat="1" applyFont="1" applyBorder="1" applyAlignment="1">
      <alignment horizontal="center"/>
    </xf>
    <xf numFmtId="49" fontId="35" fillId="0" borderId="3" xfId="341" applyNumberFormat="1" applyFont="1" applyFill="1" applyBorder="1" applyAlignment="1">
      <alignment horizontal="left" wrapText="1"/>
    </xf>
    <xf numFmtId="166" fontId="37" fillId="0" borderId="11" xfId="341" applyNumberFormat="1" applyFont="1" applyBorder="1" applyAlignment="1">
      <alignment horizontal="center"/>
    </xf>
    <xf numFmtId="166" fontId="37" fillId="0" borderId="11" xfId="341" applyNumberFormat="1" applyFont="1" applyFill="1" applyBorder="1" applyAlignment="1">
      <alignment horizontal="center"/>
    </xf>
    <xf numFmtId="49" fontId="35" fillId="0" borderId="2" xfId="341" applyNumberFormat="1" applyFont="1" applyFill="1" applyBorder="1" applyAlignment="1">
      <alignment horizontal="left" wrapText="1"/>
    </xf>
    <xf numFmtId="49" fontId="35" fillId="0" borderId="2" xfId="341" applyNumberFormat="1" applyFont="1" applyFill="1" applyBorder="1" applyAlignment="1">
      <alignment horizontal="center" vertical="center"/>
    </xf>
    <xf numFmtId="49" fontId="35" fillId="0" borderId="11" xfId="341" applyNumberFormat="1" applyFont="1" applyFill="1" applyBorder="1" applyAlignment="1">
      <alignment horizontal="left" wrapText="1"/>
    </xf>
    <xf numFmtId="0" fontId="35" fillId="0" borderId="13" xfId="341" applyFont="1" applyBorder="1" applyAlignment="1">
      <alignment horizontal="left" wrapText="1"/>
    </xf>
    <xf numFmtId="0" fontId="35" fillId="0" borderId="7" xfId="341" applyFont="1" applyBorder="1" applyAlignment="1">
      <alignment horizontal="center" vertical="justify"/>
    </xf>
    <xf numFmtId="0" fontId="35" fillId="0" borderId="13" xfId="341" applyFont="1" applyBorder="1" applyAlignment="1">
      <alignment horizontal="left" vertical="top" wrapText="1"/>
    </xf>
    <xf numFmtId="166" fontId="37" fillId="0" borderId="12" xfId="341" applyNumberFormat="1" applyFont="1" applyBorder="1" applyAlignment="1">
      <alignment horizontal="center"/>
    </xf>
    <xf numFmtId="1" fontId="40" fillId="0" borderId="4" xfId="341" applyNumberFormat="1" applyFont="1" applyBorder="1" applyAlignment="1">
      <alignment horizontal="center"/>
    </xf>
    <xf numFmtId="49" fontId="40" fillId="0" borderId="4" xfId="341" applyNumberFormat="1" applyFont="1" applyBorder="1" applyAlignment="1">
      <alignment horizontal="center"/>
    </xf>
    <xf numFmtId="49" fontId="40" fillId="0" borderId="4" xfId="341" applyNumberFormat="1" applyFont="1" applyBorder="1" applyAlignment="1">
      <alignment horizontal="center" vertical="top"/>
    </xf>
    <xf numFmtId="0" fontId="18" fillId="0" borderId="1" xfId="341" applyFont="1" applyBorder="1" applyAlignment="1"/>
    <xf numFmtId="0" fontId="18" fillId="0" borderId="0" xfId="341" applyFont="1" applyBorder="1" applyAlignment="1"/>
    <xf numFmtId="0" fontId="39" fillId="0" borderId="0" xfId="341" applyFont="1" applyBorder="1" applyAlignment="1">
      <alignment horizontal="left" wrapText="1"/>
    </xf>
    <xf numFmtId="0" fontId="24" fillId="0" borderId="0" xfId="341" applyBorder="1" applyAlignment="1"/>
    <xf numFmtId="0" fontId="42" fillId="0" borderId="0" xfId="341" applyFont="1" applyBorder="1" applyAlignment="1">
      <alignment horizontal="left"/>
    </xf>
    <xf numFmtId="0" fontId="37" fillId="0" borderId="0" xfId="327" applyFont="1" applyAlignment="1"/>
    <xf numFmtId="49" fontId="41" fillId="0" borderId="8" xfId="341" applyNumberFormat="1" applyFont="1" applyBorder="1" applyAlignment="1">
      <alignment horizontal="left" wrapText="1"/>
    </xf>
    <xf numFmtId="0" fontId="9" fillId="0" borderId="3" xfId="0" applyNumberFormat="1" applyFont="1" applyFill="1" applyBorder="1" applyAlignment="1">
      <alignment horizontal="center" vertical="top" wrapText="1"/>
    </xf>
    <xf numFmtId="0" fontId="10" fillId="0" borderId="4" xfId="0" applyNumberFormat="1" applyFont="1" applyFill="1" applyBorder="1" applyAlignment="1">
      <alignment horizontal="left" wrapText="1"/>
    </xf>
    <xf numFmtId="0" fontId="11" fillId="0" borderId="4" xfId="0" applyNumberFormat="1" applyFont="1" applyFill="1" applyBorder="1" applyAlignment="1">
      <alignment horizontal="left" wrapText="1"/>
    </xf>
    <xf numFmtId="165" fontId="10" fillId="0" borderId="4" xfId="0" applyNumberFormat="1" applyFont="1" applyFill="1" applyBorder="1" applyAlignment="1">
      <alignment horizontal="right" wrapText="1"/>
    </xf>
    <xf numFmtId="165" fontId="11" fillId="0" borderId="4" xfId="0" applyNumberFormat="1" applyFont="1" applyFill="1" applyBorder="1" applyAlignment="1">
      <alignment horizontal="right" wrapText="1"/>
    </xf>
    <xf numFmtId="0" fontId="44" fillId="0" borderId="4" xfId="339" applyFill="1" applyBorder="1"/>
    <xf numFmtId="49" fontId="14" fillId="0" borderId="4" xfId="237" applyNumberFormat="1" applyFont="1" applyFill="1" applyBorder="1" applyAlignment="1">
      <alignment horizontal="left"/>
    </xf>
    <xf numFmtId="49" fontId="44" fillId="0" borderId="4" xfId="339" applyNumberFormat="1" applyFill="1" applyBorder="1"/>
    <xf numFmtId="1" fontId="14" fillId="0" borderId="4" xfId="237" applyNumberFormat="1" applyFont="1" applyFill="1" applyBorder="1" applyAlignment="1">
      <alignment horizontal="left" vertical="top" wrapText="1"/>
    </xf>
    <xf numFmtId="49" fontId="14" fillId="0" borderId="4" xfId="237" applyNumberFormat="1" applyFont="1" applyFill="1" applyBorder="1" applyAlignment="1"/>
    <xf numFmtId="0" fontId="14" fillId="0" borderId="4" xfId="338" applyFont="1" applyFill="1" applyBorder="1" applyAlignment="1">
      <alignment horizontal="left" vertical="top" wrapText="1"/>
    </xf>
    <xf numFmtId="49" fontId="11" fillId="0" borderId="4" xfId="336" applyNumberFormat="1" applyFont="1" applyFill="1" applyBorder="1" applyAlignment="1">
      <alignment horizontal="left" wrapText="1"/>
    </xf>
    <xf numFmtId="49" fontId="44" fillId="0" borderId="4" xfId="316" applyNumberFormat="1" applyFill="1" applyBorder="1"/>
    <xf numFmtId="0" fontId="21" fillId="0" borderId="4" xfId="237" applyFont="1" applyFill="1" applyBorder="1" applyAlignment="1">
      <alignment horizontal="left" vertical="top" wrapText="1"/>
    </xf>
    <xf numFmtId="49" fontId="6" fillId="0" borderId="4" xfId="339" applyNumberFormat="1" applyFont="1" applyFill="1" applyBorder="1"/>
    <xf numFmtId="49" fontId="6" fillId="0" borderId="4" xfId="316" applyNumberFormat="1" applyFont="1" applyFill="1" applyBorder="1"/>
    <xf numFmtId="0" fontId="14" fillId="2" borderId="4" xfId="237" applyNumberFormat="1" applyFont="1" applyFill="1" applyBorder="1" applyAlignment="1">
      <alignment horizontal="left" vertical="top" wrapText="1"/>
    </xf>
    <xf numFmtId="1" fontId="14" fillId="2" borderId="5" xfId="237" applyNumberFormat="1" applyFont="1" applyFill="1" applyBorder="1" applyAlignment="1">
      <alignment horizontal="left" vertical="top" wrapText="1"/>
    </xf>
    <xf numFmtId="49" fontId="14" fillId="2" borderId="5" xfId="237" applyNumberFormat="1" applyFont="1" applyFill="1" applyBorder="1" applyAlignment="1">
      <alignment horizontal="left"/>
    </xf>
    <xf numFmtId="49" fontId="11" fillId="0" borderId="3" xfId="0" applyNumberFormat="1" applyFont="1" applyFill="1" applyBorder="1" applyAlignment="1">
      <alignment horizontal="left" wrapText="1"/>
    </xf>
    <xf numFmtId="49" fontId="14" fillId="2" borderId="5" xfId="237" applyNumberFormat="1" applyFont="1" applyFill="1" applyBorder="1" applyAlignment="1"/>
    <xf numFmtId="165" fontId="14" fillId="2" borderId="5" xfId="237" applyNumberFormat="1" applyFont="1" applyFill="1" applyBorder="1" applyAlignment="1">
      <alignment horizontal="center"/>
    </xf>
    <xf numFmtId="44" fontId="0" fillId="0" borderId="4" xfId="0" applyNumberFormat="1" applyFont="1" applyFill="1" applyBorder="1" applyAlignment="1">
      <alignment vertical="top" wrapText="1"/>
    </xf>
    <xf numFmtId="44" fontId="22" fillId="0" borderId="4" xfId="0" applyNumberFormat="1" applyFont="1" applyFill="1" applyBorder="1" applyAlignment="1">
      <alignment vertical="top" wrapText="1"/>
    </xf>
    <xf numFmtId="49" fontId="11" fillId="0" borderId="4" xfId="0" applyNumberFormat="1" applyFont="1" applyFill="1" applyBorder="1" applyAlignment="1">
      <alignment horizontal="left" wrapText="1"/>
    </xf>
    <xf numFmtId="49" fontId="5" fillId="0" borderId="4" xfId="339" applyNumberFormat="1" applyFont="1" applyFill="1" applyBorder="1"/>
    <xf numFmtId="168" fontId="0" fillId="0" borderId="4" xfId="0" applyNumberFormat="1" applyFont="1" applyFill="1" applyBorder="1" applyAlignment="1">
      <alignment vertical="top" wrapText="1"/>
    </xf>
    <xf numFmtId="49" fontId="4" fillId="0" borderId="4" xfId="339" applyNumberFormat="1" applyFont="1" applyFill="1" applyBorder="1"/>
    <xf numFmtId="49" fontId="19" fillId="0" borderId="4" xfId="237" applyNumberFormat="1" applyFont="1" applyFill="1" applyBorder="1" applyAlignment="1">
      <alignment horizontal="left"/>
    </xf>
    <xf numFmtId="1" fontId="19" fillId="0" borderId="4" xfId="237" applyNumberFormat="1" applyFont="1" applyFill="1" applyBorder="1" applyAlignment="1">
      <alignment horizontal="left" vertical="top" wrapText="1"/>
    </xf>
    <xf numFmtId="165" fontId="19" fillId="0" borderId="4" xfId="237" applyNumberFormat="1" applyFont="1" applyFill="1" applyBorder="1" applyAlignment="1">
      <alignment horizontal="center"/>
    </xf>
    <xf numFmtId="44" fontId="22" fillId="0" borderId="0" xfId="0" applyNumberFormat="1" applyFont="1" applyFill="1" applyAlignment="1">
      <alignment vertical="top" wrapText="1"/>
    </xf>
    <xf numFmtId="49" fontId="3" fillId="0" borderId="4" xfId="316" applyNumberFormat="1" applyFont="1" applyFill="1" applyBorder="1"/>
    <xf numFmtId="0" fontId="9" fillId="0" borderId="2" xfId="0" applyNumberFormat="1" applyFont="1" applyFill="1" applyBorder="1" applyAlignment="1">
      <alignment horizontal="center" vertical="center" wrapText="1"/>
    </xf>
    <xf numFmtId="1" fontId="14" fillId="2" borderId="13" xfId="237" applyNumberFormat="1" applyFont="1" applyFill="1" applyBorder="1" applyAlignment="1">
      <alignment horizontal="left" vertical="top" wrapText="1"/>
    </xf>
    <xf numFmtId="49" fontId="2" fillId="0" borderId="4" xfId="339" applyNumberFormat="1" applyFont="1" applyFill="1" applyBorder="1"/>
    <xf numFmtId="49" fontId="1" fillId="0" borderId="4" xfId="339" applyNumberFormat="1" applyFont="1" applyFill="1" applyBorder="1"/>
    <xf numFmtId="0" fontId="9" fillId="0" borderId="2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8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43" fillId="0" borderId="0" xfId="0" applyNumberFormat="1" applyFont="1" applyFill="1" applyAlignment="1">
      <alignment horizontal="left" vertical="top" wrapText="1"/>
    </xf>
    <xf numFmtId="0" fontId="37" fillId="0" borderId="0" xfId="341" applyFont="1" applyFill="1" applyBorder="1" applyAlignment="1">
      <alignment horizontal="center" vertical="center" wrapText="1"/>
    </xf>
    <xf numFmtId="0" fontId="37" fillId="0" borderId="4" xfId="341" applyFont="1" applyBorder="1" applyAlignment="1">
      <alignment horizontal="center" vertical="center"/>
    </xf>
    <xf numFmtId="0" fontId="38" fillId="0" borderId="4" xfId="341" applyFont="1" applyBorder="1" applyAlignment="1">
      <alignment horizontal="center" vertical="center" wrapText="1"/>
    </xf>
    <xf numFmtId="0" fontId="40" fillId="0" borderId="4" xfId="293" applyFont="1" applyBorder="1" applyAlignment="1">
      <alignment horizontal="center" vertical="center"/>
    </xf>
  </cellXfs>
  <cellStyles count="34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 2" xfId="343"/>
    <cellStyle name="Финансовый 3" xfId="344"/>
  </cellStyles>
  <dxfs count="22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4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1"/>
  <sheetViews>
    <sheetView view="pageBreakPreview" zoomScaleSheetLayoutView="100" workbookViewId="0">
      <selection activeCell="L9" sqref="L9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68.75" customHeight="1">
      <c r="I1" s="118" t="s">
        <v>172</v>
      </c>
      <c r="J1" s="119"/>
      <c r="K1" s="119"/>
      <c r="L1" s="119"/>
    </row>
    <row r="2" spans="1:12" ht="119.25" customHeight="1">
      <c r="A2" s="1" t="s">
        <v>0</v>
      </c>
      <c r="B2" s="1" t="s">
        <v>0</v>
      </c>
      <c r="C2" s="1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18" t="s">
        <v>166</v>
      </c>
      <c r="J2" s="119"/>
      <c r="K2" s="119"/>
      <c r="L2" s="119"/>
    </row>
    <row r="3" spans="1:12" ht="66" customHeight="1">
      <c r="A3" s="120" t="s">
        <v>135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21" t="s">
        <v>1</v>
      </c>
      <c r="J4" s="121"/>
      <c r="K4" s="121"/>
      <c r="L4" s="121"/>
    </row>
    <row r="5" spans="1:12" ht="19.899999999999999" customHeight="1">
      <c r="A5" s="117" t="s">
        <v>2</v>
      </c>
      <c r="B5" s="117" t="s">
        <v>21</v>
      </c>
      <c r="C5" s="117" t="s">
        <v>3</v>
      </c>
      <c r="D5" s="117" t="s">
        <v>4</v>
      </c>
      <c r="E5" s="117" t="s">
        <v>5</v>
      </c>
      <c r="F5" s="117"/>
      <c r="G5" s="117"/>
      <c r="H5" s="117"/>
      <c r="I5" s="117" t="s">
        <v>6</v>
      </c>
      <c r="J5" s="117" t="s">
        <v>7</v>
      </c>
      <c r="K5" s="117"/>
      <c r="L5" s="117"/>
    </row>
    <row r="6" spans="1:12" ht="16.350000000000001" customHeight="1">
      <c r="A6" s="117" t="s">
        <v>0</v>
      </c>
      <c r="B6" s="117" t="s">
        <v>0</v>
      </c>
      <c r="C6" s="117" t="s">
        <v>0</v>
      </c>
      <c r="D6" s="117" t="s">
        <v>0</v>
      </c>
      <c r="E6" s="117" t="s">
        <v>0</v>
      </c>
      <c r="F6" s="117"/>
      <c r="G6" s="117"/>
      <c r="H6" s="117"/>
      <c r="I6" s="117" t="s">
        <v>0</v>
      </c>
      <c r="J6" s="113" t="s">
        <v>26</v>
      </c>
      <c r="K6" s="113" t="s">
        <v>27</v>
      </c>
      <c r="L6" s="113" t="s">
        <v>134</v>
      </c>
    </row>
    <row r="7" spans="1:12" ht="14.45" customHeight="1">
      <c r="A7" s="4" t="s">
        <v>8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4" t="s">
        <v>18</v>
      </c>
      <c r="L7" s="4" t="s">
        <v>20</v>
      </c>
    </row>
    <row r="8" spans="1:12" ht="73.5" customHeight="1">
      <c r="A8" s="8" t="s">
        <v>130</v>
      </c>
      <c r="B8" s="9" t="s">
        <v>121</v>
      </c>
      <c r="C8" s="9"/>
      <c r="D8" s="9"/>
      <c r="E8" s="5"/>
      <c r="F8" s="5"/>
      <c r="G8" s="5"/>
      <c r="H8" s="5"/>
      <c r="I8" s="17"/>
      <c r="J8" s="18">
        <f>J9+J44+J54+J61+J72+J79</f>
        <v>2380.6</v>
      </c>
      <c r="K8" s="18">
        <f>K9+K44+K54+K61+K72+K86+K79</f>
        <v>1273.3999999999999</v>
      </c>
      <c r="L8" s="18">
        <f>L9+L44+L54+L61+L72+L86+L79</f>
        <v>1328.6</v>
      </c>
    </row>
    <row r="9" spans="1:12" ht="33.75" customHeight="1">
      <c r="A9" s="8" t="s">
        <v>29</v>
      </c>
      <c r="B9" s="9" t="s">
        <v>121</v>
      </c>
      <c r="C9" s="9" t="s">
        <v>30</v>
      </c>
      <c r="D9" s="10"/>
      <c r="E9" s="23"/>
      <c r="F9" s="23"/>
      <c r="G9" s="23"/>
      <c r="H9" s="23"/>
      <c r="I9" s="19"/>
      <c r="J9" s="20">
        <f>J10+J19+J38</f>
        <v>1544</v>
      </c>
      <c r="K9" s="20">
        <f>K10+K19+K38</f>
        <v>778.2</v>
      </c>
      <c r="L9" s="20">
        <f>L10+L19+L38</f>
        <v>799.3</v>
      </c>
    </row>
    <row r="10" spans="1:12" ht="60">
      <c r="A10" s="11" t="s">
        <v>31</v>
      </c>
      <c r="B10" s="10" t="s">
        <v>121</v>
      </c>
      <c r="C10" s="86" t="s">
        <v>30</v>
      </c>
      <c r="D10" s="86" t="s">
        <v>32</v>
      </c>
      <c r="E10" s="23"/>
      <c r="F10" s="23"/>
      <c r="G10" s="23"/>
      <c r="H10" s="23"/>
      <c r="I10" s="86"/>
      <c r="J10" s="25">
        <f>J11</f>
        <v>579.79999999999995</v>
      </c>
      <c r="K10" s="25">
        <f>K11</f>
        <v>299.8</v>
      </c>
      <c r="L10" s="20">
        <f>L11</f>
        <v>288.39999999999998</v>
      </c>
    </row>
    <row r="11" spans="1:12" ht="79.5" customHeight="1">
      <c r="A11" s="11" t="s">
        <v>151</v>
      </c>
      <c r="B11" s="10" t="s">
        <v>121</v>
      </c>
      <c r="C11" s="10" t="s">
        <v>30</v>
      </c>
      <c r="D11" s="10" t="s">
        <v>32</v>
      </c>
      <c r="E11" s="22">
        <v>65</v>
      </c>
      <c r="F11" s="22"/>
      <c r="G11" s="22"/>
      <c r="H11" s="22"/>
      <c r="I11" s="10"/>
      <c r="J11" s="20">
        <f>J12</f>
        <v>579.79999999999995</v>
      </c>
      <c r="K11" s="20">
        <f t="shared" ref="K11:L13" si="0">K12</f>
        <v>299.8</v>
      </c>
      <c r="L11" s="20">
        <f t="shared" si="0"/>
        <v>288.39999999999998</v>
      </c>
    </row>
    <row r="12" spans="1:12" ht="15">
      <c r="A12" s="11" t="s">
        <v>33</v>
      </c>
      <c r="B12" s="10" t="s">
        <v>121</v>
      </c>
      <c r="C12" s="10" t="s">
        <v>30</v>
      </c>
      <c r="D12" s="10" t="s">
        <v>32</v>
      </c>
      <c r="E12" s="22">
        <v>65</v>
      </c>
      <c r="F12" s="22">
        <v>1</v>
      </c>
      <c r="G12" s="22"/>
      <c r="H12" s="22"/>
      <c r="I12" s="10"/>
      <c r="J12" s="20">
        <f>J13+J16</f>
        <v>579.79999999999995</v>
      </c>
      <c r="K12" s="20">
        <f t="shared" si="0"/>
        <v>299.8</v>
      </c>
      <c r="L12" s="20">
        <f t="shared" si="0"/>
        <v>288.39999999999998</v>
      </c>
    </row>
    <row r="13" spans="1:12" ht="36" customHeight="1">
      <c r="A13" s="11" t="s">
        <v>34</v>
      </c>
      <c r="B13" s="10" t="s">
        <v>121</v>
      </c>
      <c r="C13" s="10" t="s">
        <v>30</v>
      </c>
      <c r="D13" s="10" t="s">
        <v>32</v>
      </c>
      <c r="E13" s="22">
        <v>65</v>
      </c>
      <c r="F13" s="22">
        <v>1</v>
      </c>
      <c r="G13" s="22" t="s">
        <v>58</v>
      </c>
      <c r="H13" s="22" t="s">
        <v>69</v>
      </c>
      <c r="I13" s="10"/>
      <c r="J13" s="20">
        <f>J14</f>
        <v>406.8</v>
      </c>
      <c r="K13" s="20">
        <f t="shared" si="0"/>
        <v>299.8</v>
      </c>
      <c r="L13" s="20">
        <f t="shared" si="0"/>
        <v>288.39999999999998</v>
      </c>
    </row>
    <row r="14" spans="1:12" ht="120">
      <c r="A14" s="11" t="s">
        <v>35</v>
      </c>
      <c r="B14" s="10" t="s">
        <v>121</v>
      </c>
      <c r="C14" s="10" t="s">
        <v>30</v>
      </c>
      <c r="D14" s="10" t="s">
        <v>32</v>
      </c>
      <c r="E14" s="22">
        <v>65</v>
      </c>
      <c r="F14" s="22">
        <v>1</v>
      </c>
      <c r="G14" s="22" t="s">
        <v>58</v>
      </c>
      <c r="H14" s="22" t="s">
        <v>69</v>
      </c>
      <c r="I14" s="10" t="s">
        <v>60</v>
      </c>
      <c r="J14" s="20">
        <f>J15</f>
        <v>406.8</v>
      </c>
      <c r="K14" s="20">
        <f>K15</f>
        <v>299.8</v>
      </c>
      <c r="L14" s="20">
        <f>L15</f>
        <v>288.39999999999998</v>
      </c>
    </row>
    <row r="15" spans="1:12" ht="45">
      <c r="A15" s="11" t="s">
        <v>36</v>
      </c>
      <c r="B15" s="10" t="s">
        <v>121</v>
      </c>
      <c r="C15" s="10" t="s">
        <v>30</v>
      </c>
      <c r="D15" s="10" t="s">
        <v>32</v>
      </c>
      <c r="E15" s="22">
        <v>65</v>
      </c>
      <c r="F15" s="22">
        <v>1</v>
      </c>
      <c r="G15" s="22" t="s">
        <v>58</v>
      </c>
      <c r="H15" s="22" t="s">
        <v>69</v>
      </c>
      <c r="I15" s="10" t="s">
        <v>61</v>
      </c>
      <c r="J15" s="20">
        <v>406.8</v>
      </c>
      <c r="K15" s="20">
        <v>299.8</v>
      </c>
      <c r="L15" s="20">
        <v>288.39999999999998</v>
      </c>
    </row>
    <row r="16" spans="1:12" ht="93.75" customHeight="1">
      <c r="A16" s="11" t="s">
        <v>165</v>
      </c>
      <c r="B16" s="10" t="s">
        <v>121</v>
      </c>
      <c r="C16" s="10" t="s">
        <v>30</v>
      </c>
      <c r="D16" s="10" t="s">
        <v>32</v>
      </c>
      <c r="E16" s="22" t="s">
        <v>123</v>
      </c>
      <c r="F16" s="22" t="s">
        <v>8</v>
      </c>
      <c r="G16" s="22" t="s">
        <v>58</v>
      </c>
      <c r="H16" s="22" t="s">
        <v>164</v>
      </c>
      <c r="I16" s="10"/>
      <c r="J16" s="20">
        <f>J17</f>
        <v>173</v>
      </c>
      <c r="K16" s="20"/>
      <c r="L16" s="20"/>
    </row>
    <row r="17" spans="1:12" ht="124.5" customHeight="1">
      <c r="A17" s="11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10" t="s">
        <v>121</v>
      </c>
      <c r="C17" s="10" t="s">
        <v>30</v>
      </c>
      <c r="D17" s="10" t="s">
        <v>32</v>
      </c>
      <c r="E17" s="22" t="s">
        <v>123</v>
      </c>
      <c r="F17" s="22" t="s">
        <v>8</v>
      </c>
      <c r="G17" s="22" t="s">
        <v>58</v>
      </c>
      <c r="H17" s="22" t="s">
        <v>164</v>
      </c>
      <c r="I17" s="10" t="s">
        <v>60</v>
      </c>
      <c r="J17" s="20">
        <f>J18</f>
        <v>173</v>
      </c>
      <c r="K17" s="20"/>
      <c r="L17" s="20"/>
    </row>
    <row r="18" spans="1:12" ht="44.25" customHeight="1">
      <c r="A18" s="11" t="str">
        <f>A15</f>
        <v>Расходы на выплаты персоналу государственных (муниципальных) органов</v>
      </c>
      <c r="B18" s="10" t="s">
        <v>121</v>
      </c>
      <c r="C18" s="10" t="s">
        <v>30</v>
      </c>
      <c r="D18" s="10" t="s">
        <v>32</v>
      </c>
      <c r="E18" s="22" t="s">
        <v>123</v>
      </c>
      <c r="F18" s="22" t="s">
        <v>8</v>
      </c>
      <c r="G18" s="22" t="s">
        <v>58</v>
      </c>
      <c r="H18" s="22" t="s">
        <v>164</v>
      </c>
      <c r="I18" s="10" t="s">
        <v>61</v>
      </c>
      <c r="J18" s="20">
        <v>173</v>
      </c>
      <c r="K18" s="20"/>
      <c r="L18" s="20"/>
    </row>
    <row r="19" spans="1:12" ht="89.25" customHeight="1">
      <c r="A19" s="11" t="s">
        <v>37</v>
      </c>
      <c r="B19" s="10" t="s">
        <v>121</v>
      </c>
      <c r="C19" s="86" t="s">
        <v>30</v>
      </c>
      <c r="D19" s="86" t="s">
        <v>38</v>
      </c>
      <c r="E19" s="22"/>
      <c r="F19" s="22"/>
      <c r="G19" s="22"/>
      <c r="H19" s="22"/>
      <c r="I19" s="19"/>
      <c r="J19" s="25">
        <f>J20+J33</f>
        <v>959.2</v>
      </c>
      <c r="K19" s="25">
        <f>K20+K33</f>
        <v>473.4</v>
      </c>
      <c r="L19" s="25">
        <f>L20+L33</f>
        <v>505.9</v>
      </c>
    </row>
    <row r="20" spans="1:12" ht="78" customHeight="1">
      <c r="A20" s="11" t="s">
        <v>151</v>
      </c>
      <c r="B20" s="10" t="s">
        <v>121</v>
      </c>
      <c r="C20" s="86" t="s">
        <v>30</v>
      </c>
      <c r="D20" s="86" t="s">
        <v>38</v>
      </c>
      <c r="E20" s="22">
        <v>65</v>
      </c>
      <c r="F20" s="22"/>
      <c r="G20" s="22"/>
      <c r="H20" s="22"/>
      <c r="I20" s="19"/>
      <c r="J20" s="20">
        <f>J21</f>
        <v>958.7</v>
      </c>
      <c r="K20" s="20">
        <f>K21</f>
        <v>472.9</v>
      </c>
      <c r="L20" s="20">
        <f>L21</f>
        <v>505.4</v>
      </c>
    </row>
    <row r="21" spans="1:12" ht="49.5" customHeight="1">
      <c r="A21" s="11" t="s">
        <v>138</v>
      </c>
      <c r="B21" s="10" t="s">
        <v>121</v>
      </c>
      <c r="C21" s="10" t="s">
        <v>30</v>
      </c>
      <c r="D21" s="10" t="s">
        <v>38</v>
      </c>
      <c r="E21" s="22">
        <v>65</v>
      </c>
      <c r="F21" s="22">
        <v>2</v>
      </c>
      <c r="G21" s="22"/>
      <c r="H21" s="22"/>
      <c r="I21" s="19"/>
      <c r="J21" s="20">
        <f>J22+J25+J30</f>
        <v>958.7</v>
      </c>
      <c r="K21" s="20">
        <f>K22+K25</f>
        <v>472.9</v>
      </c>
      <c r="L21" s="20">
        <f>L22+L25</f>
        <v>505.4</v>
      </c>
    </row>
    <row r="22" spans="1:12" ht="45">
      <c r="A22" s="11" t="s">
        <v>40</v>
      </c>
      <c r="B22" s="10" t="s">
        <v>121</v>
      </c>
      <c r="C22" s="10" t="s">
        <v>30</v>
      </c>
      <c r="D22" s="10" t="s">
        <v>38</v>
      </c>
      <c r="E22" s="22">
        <v>65</v>
      </c>
      <c r="F22" s="22">
        <v>2</v>
      </c>
      <c r="G22" s="22" t="s">
        <v>58</v>
      </c>
      <c r="H22" s="22" t="s">
        <v>70</v>
      </c>
      <c r="I22" s="19"/>
      <c r="J22" s="20">
        <f t="shared" ref="J22:L23" si="1">J23</f>
        <v>363.7</v>
      </c>
      <c r="K22" s="20">
        <f t="shared" si="1"/>
        <v>260.39999999999998</v>
      </c>
      <c r="L22" s="20">
        <f t="shared" si="1"/>
        <v>300</v>
      </c>
    </row>
    <row r="23" spans="1:12" ht="120">
      <c r="A23" s="11" t="s">
        <v>35</v>
      </c>
      <c r="B23" s="10" t="s">
        <v>121</v>
      </c>
      <c r="C23" s="10" t="s">
        <v>30</v>
      </c>
      <c r="D23" s="10" t="s">
        <v>38</v>
      </c>
      <c r="E23" s="22">
        <v>65</v>
      </c>
      <c r="F23" s="22">
        <v>2</v>
      </c>
      <c r="G23" s="22" t="s">
        <v>58</v>
      </c>
      <c r="H23" s="22" t="s">
        <v>70</v>
      </c>
      <c r="I23" s="19" t="s">
        <v>60</v>
      </c>
      <c r="J23" s="20">
        <f t="shared" si="1"/>
        <v>363.7</v>
      </c>
      <c r="K23" s="20">
        <f t="shared" si="1"/>
        <v>260.39999999999998</v>
      </c>
      <c r="L23" s="20">
        <f t="shared" si="1"/>
        <v>300</v>
      </c>
    </row>
    <row r="24" spans="1:12" ht="45">
      <c r="A24" s="11" t="s">
        <v>36</v>
      </c>
      <c r="B24" s="10" t="s">
        <v>121</v>
      </c>
      <c r="C24" s="10" t="s">
        <v>30</v>
      </c>
      <c r="D24" s="10" t="s">
        <v>38</v>
      </c>
      <c r="E24" s="22">
        <v>65</v>
      </c>
      <c r="F24" s="22">
        <v>2</v>
      </c>
      <c r="G24" s="22" t="s">
        <v>58</v>
      </c>
      <c r="H24" s="22" t="s">
        <v>70</v>
      </c>
      <c r="I24" s="19" t="s">
        <v>61</v>
      </c>
      <c r="J24" s="20">
        <v>363.7</v>
      </c>
      <c r="K24" s="20">
        <v>260.39999999999998</v>
      </c>
      <c r="L24" s="20">
        <v>300</v>
      </c>
    </row>
    <row r="25" spans="1:12" ht="36" customHeight="1">
      <c r="A25" s="11" t="s">
        <v>41</v>
      </c>
      <c r="B25" s="10" t="s">
        <v>121</v>
      </c>
      <c r="C25" s="10" t="s">
        <v>30</v>
      </c>
      <c r="D25" s="10" t="s">
        <v>38</v>
      </c>
      <c r="E25" s="22">
        <v>65</v>
      </c>
      <c r="F25" s="22">
        <v>2</v>
      </c>
      <c r="G25" s="22" t="s">
        <v>58</v>
      </c>
      <c r="H25" s="22" t="s">
        <v>71</v>
      </c>
      <c r="I25" s="19"/>
      <c r="J25" s="20">
        <f>+J26+J28</f>
        <v>465</v>
      </c>
      <c r="K25" s="20">
        <f>+K26+K28</f>
        <v>212.5</v>
      </c>
      <c r="L25" s="20">
        <f>+L26+L28</f>
        <v>205.4</v>
      </c>
    </row>
    <row r="26" spans="1:12" ht="47.25" customHeight="1">
      <c r="A26" s="11" t="s">
        <v>158</v>
      </c>
      <c r="B26" s="10" t="s">
        <v>121</v>
      </c>
      <c r="C26" s="10" t="s">
        <v>30</v>
      </c>
      <c r="D26" s="10" t="s">
        <v>38</v>
      </c>
      <c r="E26" s="22">
        <v>65</v>
      </c>
      <c r="F26" s="22">
        <v>2</v>
      </c>
      <c r="G26" s="22" t="s">
        <v>58</v>
      </c>
      <c r="H26" s="22" t="s">
        <v>71</v>
      </c>
      <c r="I26" s="19" t="s">
        <v>62</v>
      </c>
      <c r="J26" s="20">
        <f>J27</f>
        <v>460</v>
      </c>
      <c r="K26" s="20">
        <v>210.5</v>
      </c>
      <c r="L26" s="20">
        <f>L27</f>
        <v>203.4</v>
      </c>
    </row>
    <row r="27" spans="1:12" ht="60">
      <c r="A27" s="11" t="s">
        <v>39</v>
      </c>
      <c r="B27" s="10" t="s">
        <v>121</v>
      </c>
      <c r="C27" s="10" t="s">
        <v>30</v>
      </c>
      <c r="D27" s="10" t="s">
        <v>38</v>
      </c>
      <c r="E27" s="22">
        <v>65</v>
      </c>
      <c r="F27" s="22">
        <v>2</v>
      </c>
      <c r="G27" s="22" t="s">
        <v>58</v>
      </c>
      <c r="H27" s="22" t="s">
        <v>71</v>
      </c>
      <c r="I27" s="19" t="s">
        <v>63</v>
      </c>
      <c r="J27" s="20">
        <v>460</v>
      </c>
      <c r="K27" s="20">
        <v>210.5</v>
      </c>
      <c r="L27" s="20">
        <v>203.4</v>
      </c>
    </row>
    <row r="28" spans="1:12" ht="15">
      <c r="A28" s="11" t="s">
        <v>42</v>
      </c>
      <c r="B28" s="10" t="s">
        <v>121</v>
      </c>
      <c r="C28" s="10" t="s">
        <v>30</v>
      </c>
      <c r="D28" s="10" t="s">
        <v>38</v>
      </c>
      <c r="E28" s="22">
        <v>65</v>
      </c>
      <c r="F28" s="22">
        <v>2</v>
      </c>
      <c r="G28" s="22" t="s">
        <v>58</v>
      </c>
      <c r="H28" s="22" t="s">
        <v>71</v>
      </c>
      <c r="I28" s="19" t="s">
        <v>64</v>
      </c>
      <c r="J28" s="20">
        <f>J29</f>
        <v>5</v>
      </c>
      <c r="K28" s="20">
        <f>K29</f>
        <v>2</v>
      </c>
      <c r="L28" s="20">
        <f>L29</f>
        <v>2</v>
      </c>
    </row>
    <row r="29" spans="1:12" ht="30">
      <c r="A29" s="11" t="s">
        <v>43</v>
      </c>
      <c r="B29" s="10" t="s">
        <v>121</v>
      </c>
      <c r="C29" s="10" t="s">
        <v>30</v>
      </c>
      <c r="D29" s="10" t="s">
        <v>38</v>
      </c>
      <c r="E29" s="22">
        <v>65</v>
      </c>
      <c r="F29" s="22">
        <v>2</v>
      </c>
      <c r="G29" s="22" t="s">
        <v>58</v>
      </c>
      <c r="H29" s="22" t="s">
        <v>71</v>
      </c>
      <c r="I29" s="19" t="s">
        <v>65</v>
      </c>
      <c r="J29" s="20">
        <v>5</v>
      </c>
      <c r="K29" s="20">
        <v>2</v>
      </c>
      <c r="L29" s="20">
        <v>2</v>
      </c>
    </row>
    <row r="30" spans="1:12" ht="90">
      <c r="A30" s="11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10" t="s">
        <v>121</v>
      </c>
      <c r="C30" s="10" t="s">
        <v>30</v>
      </c>
      <c r="D30" s="10" t="s">
        <v>38</v>
      </c>
      <c r="E30" s="22" t="s">
        <v>123</v>
      </c>
      <c r="F30" s="22" t="s">
        <v>9</v>
      </c>
      <c r="G30" s="22" t="s">
        <v>58</v>
      </c>
      <c r="H30" s="22" t="s">
        <v>164</v>
      </c>
      <c r="I30" s="19"/>
      <c r="J30" s="20">
        <f>J31</f>
        <v>130</v>
      </c>
      <c r="K30" s="20"/>
      <c r="L30" s="20"/>
    </row>
    <row r="31" spans="1:12" ht="120">
      <c r="A31" s="11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10" t="s">
        <v>121</v>
      </c>
      <c r="C31" s="10" t="s">
        <v>30</v>
      </c>
      <c r="D31" s="10" t="s">
        <v>38</v>
      </c>
      <c r="E31" s="22" t="s">
        <v>123</v>
      </c>
      <c r="F31" s="22" t="s">
        <v>9</v>
      </c>
      <c r="G31" s="22" t="s">
        <v>58</v>
      </c>
      <c r="H31" s="22" t="s">
        <v>164</v>
      </c>
      <c r="I31" s="19" t="s">
        <v>60</v>
      </c>
      <c r="J31" s="20">
        <f>J32</f>
        <v>130</v>
      </c>
      <c r="K31" s="20"/>
      <c r="L31" s="20"/>
    </row>
    <row r="32" spans="1:12" ht="45">
      <c r="A32" s="11" t="str">
        <f>A24</f>
        <v>Расходы на выплаты персоналу государственных (муниципальных) органов</v>
      </c>
      <c r="B32" s="10" t="s">
        <v>121</v>
      </c>
      <c r="C32" s="10" t="s">
        <v>30</v>
      </c>
      <c r="D32" s="10" t="s">
        <v>38</v>
      </c>
      <c r="E32" s="22" t="s">
        <v>123</v>
      </c>
      <c r="F32" s="22" t="s">
        <v>9</v>
      </c>
      <c r="G32" s="22" t="s">
        <v>58</v>
      </c>
      <c r="H32" s="22" t="s">
        <v>164</v>
      </c>
      <c r="I32" s="19" t="s">
        <v>61</v>
      </c>
      <c r="J32" s="20">
        <v>130</v>
      </c>
      <c r="K32" s="20"/>
      <c r="L32" s="20"/>
    </row>
    <row r="33" spans="1:12" ht="79.5" customHeight="1">
      <c r="A33" s="11" t="s">
        <v>143</v>
      </c>
      <c r="B33" s="10" t="s">
        <v>121</v>
      </c>
      <c r="C33" s="10" t="s">
        <v>30</v>
      </c>
      <c r="D33" s="10" t="s">
        <v>38</v>
      </c>
      <c r="E33" s="22">
        <v>89</v>
      </c>
      <c r="F33" s="22"/>
      <c r="G33" s="22"/>
      <c r="H33" s="22"/>
      <c r="I33" s="19"/>
      <c r="J33" s="20">
        <f t="shared" ref="J33:L36" si="2">J34</f>
        <v>0.5</v>
      </c>
      <c r="K33" s="20">
        <f t="shared" si="2"/>
        <v>0.5</v>
      </c>
      <c r="L33" s="20">
        <f t="shared" si="2"/>
        <v>0.5</v>
      </c>
    </row>
    <row r="34" spans="1:12" ht="108.75" customHeight="1">
      <c r="A34" s="11" t="s">
        <v>144</v>
      </c>
      <c r="B34" s="10" t="s">
        <v>121</v>
      </c>
      <c r="C34" s="10" t="s">
        <v>30</v>
      </c>
      <c r="D34" s="10" t="s">
        <v>38</v>
      </c>
      <c r="E34" s="22">
        <v>89</v>
      </c>
      <c r="F34" s="22">
        <v>1</v>
      </c>
      <c r="G34" s="22"/>
      <c r="H34" s="22"/>
      <c r="I34" s="19"/>
      <c r="J34" s="20">
        <f t="shared" si="2"/>
        <v>0.5</v>
      </c>
      <c r="K34" s="20">
        <f t="shared" si="2"/>
        <v>0.5</v>
      </c>
      <c r="L34" s="20">
        <f t="shared" si="2"/>
        <v>0.5</v>
      </c>
    </row>
    <row r="35" spans="1:12" ht="195">
      <c r="A35" s="11" t="s">
        <v>28</v>
      </c>
      <c r="B35" s="10" t="s">
        <v>121</v>
      </c>
      <c r="C35" s="10" t="s">
        <v>30</v>
      </c>
      <c r="D35" s="10" t="s">
        <v>38</v>
      </c>
      <c r="E35" s="22">
        <v>89</v>
      </c>
      <c r="F35" s="22">
        <v>1</v>
      </c>
      <c r="G35" s="22" t="s">
        <v>58</v>
      </c>
      <c r="H35" s="22" t="s">
        <v>72</v>
      </c>
      <c r="I35" s="19"/>
      <c r="J35" s="21">
        <f t="shared" si="2"/>
        <v>0.5</v>
      </c>
      <c r="K35" s="21">
        <f t="shared" si="2"/>
        <v>0.5</v>
      </c>
      <c r="L35" s="21">
        <f t="shared" si="2"/>
        <v>0.5</v>
      </c>
    </row>
    <row r="36" spans="1:12" ht="48" customHeight="1">
      <c r="A36" s="11" t="s">
        <v>158</v>
      </c>
      <c r="B36" s="10" t="s">
        <v>121</v>
      </c>
      <c r="C36" s="10" t="s">
        <v>30</v>
      </c>
      <c r="D36" s="10" t="s">
        <v>38</v>
      </c>
      <c r="E36" s="22">
        <v>89</v>
      </c>
      <c r="F36" s="22">
        <v>1</v>
      </c>
      <c r="G36" s="22" t="s">
        <v>58</v>
      </c>
      <c r="H36" s="22" t="s">
        <v>72</v>
      </c>
      <c r="I36" s="19" t="s">
        <v>62</v>
      </c>
      <c r="J36" s="21">
        <f t="shared" si="2"/>
        <v>0.5</v>
      </c>
      <c r="K36" s="21">
        <f t="shared" si="2"/>
        <v>0.5</v>
      </c>
      <c r="L36" s="21">
        <f t="shared" si="2"/>
        <v>0.5</v>
      </c>
    </row>
    <row r="37" spans="1:12" ht="60">
      <c r="A37" s="11" t="s">
        <v>39</v>
      </c>
      <c r="B37" s="10" t="s">
        <v>121</v>
      </c>
      <c r="C37" s="10" t="s">
        <v>30</v>
      </c>
      <c r="D37" s="10" t="s">
        <v>38</v>
      </c>
      <c r="E37" s="22">
        <v>89</v>
      </c>
      <c r="F37" s="22">
        <v>1</v>
      </c>
      <c r="G37" s="22" t="s">
        <v>58</v>
      </c>
      <c r="H37" s="22" t="s">
        <v>72</v>
      </c>
      <c r="I37" s="19" t="s">
        <v>63</v>
      </c>
      <c r="J37" s="21">
        <v>0.5</v>
      </c>
      <c r="K37" s="21">
        <v>0.5</v>
      </c>
      <c r="L37" s="21">
        <v>0.5</v>
      </c>
    </row>
    <row r="38" spans="1:12" ht="15">
      <c r="A38" s="11" t="s">
        <v>45</v>
      </c>
      <c r="B38" s="10" t="s">
        <v>121</v>
      </c>
      <c r="C38" s="86" t="s">
        <v>30</v>
      </c>
      <c r="D38" s="86" t="s">
        <v>18</v>
      </c>
      <c r="E38" s="22"/>
      <c r="F38" s="22"/>
      <c r="G38" s="22"/>
      <c r="H38" s="22"/>
      <c r="I38" s="89"/>
      <c r="J38" s="25">
        <f>J39</f>
        <v>5</v>
      </c>
      <c r="K38" s="20">
        <f t="shared" ref="K38:L40" si="3">K39</f>
        <v>5</v>
      </c>
      <c r="L38" s="20">
        <f t="shared" si="3"/>
        <v>5</v>
      </c>
    </row>
    <row r="39" spans="1:12" ht="81" customHeight="1">
      <c r="A39" s="11" t="s">
        <v>145</v>
      </c>
      <c r="B39" s="10" t="s">
        <v>121</v>
      </c>
      <c r="C39" s="10" t="s">
        <v>30</v>
      </c>
      <c r="D39" s="10" t="s">
        <v>18</v>
      </c>
      <c r="E39" s="22" t="s">
        <v>73</v>
      </c>
      <c r="F39" s="22"/>
      <c r="G39" s="22"/>
      <c r="H39" s="22"/>
      <c r="I39" s="19"/>
      <c r="J39" s="20">
        <f>J40</f>
        <v>5</v>
      </c>
      <c r="K39" s="20">
        <f t="shared" si="3"/>
        <v>5</v>
      </c>
      <c r="L39" s="20">
        <f t="shared" si="3"/>
        <v>5</v>
      </c>
    </row>
    <row r="40" spans="1:12" ht="108" customHeight="1">
      <c r="A40" s="11" t="s">
        <v>144</v>
      </c>
      <c r="B40" s="10" t="s">
        <v>121</v>
      </c>
      <c r="C40" s="10" t="s">
        <v>30</v>
      </c>
      <c r="D40" s="10" t="s">
        <v>18</v>
      </c>
      <c r="E40" s="22" t="s">
        <v>73</v>
      </c>
      <c r="F40" s="22" t="s">
        <v>8</v>
      </c>
      <c r="G40" s="22"/>
      <c r="H40" s="22"/>
      <c r="I40" s="19"/>
      <c r="J40" s="20">
        <f>J41</f>
        <v>5</v>
      </c>
      <c r="K40" s="20">
        <f t="shared" si="3"/>
        <v>5</v>
      </c>
      <c r="L40" s="20">
        <f t="shared" si="3"/>
        <v>5</v>
      </c>
    </row>
    <row r="41" spans="1:12" ht="64.5" customHeight="1">
      <c r="A41" s="11" t="s">
        <v>169</v>
      </c>
      <c r="B41" s="10" t="s">
        <v>121</v>
      </c>
      <c r="C41" s="10" t="s">
        <v>30</v>
      </c>
      <c r="D41" s="10" t="s">
        <v>18</v>
      </c>
      <c r="E41" s="22" t="s">
        <v>73</v>
      </c>
      <c r="F41" s="22" t="s">
        <v>8</v>
      </c>
      <c r="G41" s="22" t="s">
        <v>58</v>
      </c>
      <c r="H41" s="22" t="s">
        <v>75</v>
      </c>
      <c r="I41" s="19"/>
      <c r="J41" s="20">
        <f>J43</f>
        <v>5</v>
      </c>
      <c r="K41" s="20">
        <f>K43</f>
        <v>5</v>
      </c>
      <c r="L41" s="20">
        <f>L43</f>
        <v>5</v>
      </c>
    </row>
    <row r="42" spans="1:12" ht="15">
      <c r="A42" s="11" t="s">
        <v>42</v>
      </c>
      <c r="B42" s="10" t="s">
        <v>121</v>
      </c>
      <c r="C42" s="10" t="s">
        <v>30</v>
      </c>
      <c r="D42" s="10" t="s">
        <v>18</v>
      </c>
      <c r="E42" s="22" t="s">
        <v>73</v>
      </c>
      <c r="F42" s="22" t="s">
        <v>8</v>
      </c>
      <c r="G42" s="22" t="s">
        <v>58</v>
      </c>
      <c r="H42" s="22" t="s">
        <v>75</v>
      </c>
      <c r="I42" s="19" t="s">
        <v>64</v>
      </c>
      <c r="J42" s="20">
        <f>J43</f>
        <v>5</v>
      </c>
      <c r="K42" s="20">
        <f>K43</f>
        <v>5</v>
      </c>
      <c r="L42" s="20">
        <f>L43</f>
        <v>5</v>
      </c>
    </row>
    <row r="43" spans="1:12" ht="15">
      <c r="A43" s="11" t="s">
        <v>46</v>
      </c>
      <c r="B43" s="10" t="s">
        <v>121</v>
      </c>
      <c r="C43" s="10" t="s">
        <v>30</v>
      </c>
      <c r="D43" s="10" t="s">
        <v>47</v>
      </c>
      <c r="E43" s="22" t="s">
        <v>73</v>
      </c>
      <c r="F43" s="22" t="s">
        <v>8</v>
      </c>
      <c r="G43" s="22" t="s">
        <v>58</v>
      </c>
      <c r="H43" s="22" t="s">
        <v>75</v>
      </c>
      <c r="I43" s="19" t="s">
        <v>66</v>
      </c>
      <c r="J43" s="20">
        <v>5</v>
      </c>
      <c r="K43" s="20">
        <v>5</v>
      </c>
      <c r="L43" s="20">
        <v>5</v>
      </c>
    </row>
    <row r="44" spans="1:12" ht="15">
      <c r="A44" s="8" t="s">
        <v>113</v>
      </c>
      <c r="B44" s="9" t="s">
        <v>121</v>
      </c>
      <c r="C44" s="9" t="s">
        <v>32</v>
      </c>
      <c r="D44" s="10"/>
      <c r="E44" s="22"/>
      <c r="F44" s="22"/>
      <c r="G44" s="22"/>
      <c r="H44" s="22"/>
      <c r="I44" s="19"/>
      <c r="J44" s="18">
        <f>J45</f>
        <v>109.3</v>
      </c>
      <c r="K44" s="18">
        <f>K45</f>
        <v>114.4</v>
      </c>
      <c r="L44" s="18">
        <f>L45</f>
        <v>118.7</v>
      </c>
    </row>
    <row r="45" spans="1:12" ht="30">
      <c r="A45" s="11" t="s">
        <v>160</v>
      </c>
      <c r="B45" s="10" t="s">
        <v>121</v>
      </c>
      <c r="C45" s="10" t="s">
        <v>32</v>
      </c>
      <c r="D45" s="10" t="s">
        <v>48</v>
      </c>
      <c r="E45" s="22"/>
      <c r="F45" s="22"/>
      <c r="G45" s="22"/>
      <c r="H45" s="22"/>
      <c r="I45" s="19"/>
      <c r="J45" s="20">
        <f t="shared" ref="J45:L46" si="4">J46</f>
        <v>109.3</v>
      </c>
      <c r="K45" s="20">
        <f t="shared" si="4"/>
        <v>114.4</v>
      </c>
      <c r="L45" s="20">
        <f t="shared" si="4"/>
        <v>118.7</v>
      </c>
    </row>
    <row r="46" spans="1:12" ht="75">
      <c r="A46" s="11" t="s">
        <v>149</v>
      </c>
      <c r="B46" s="10" t="s">
        <v>121</v>
      </c>
      <c r="C46" s="10" t="s">
        <v>32</v>
      </c>
      <c r="D46" s="10" t="s">
        <v>48</v>
      </c>
      <c r="E46" s="22" t="s">
        <v>77</v>
      </c>
      <c r="F46" s="22"/>
      <c r="G46" s="22"/>
      <c r="H46" s="22"/>
      <c r="I46" s="19"/>
      <c r="J46" s="20">
        <f>J47</f>
        <v>109.3</v>
      </c>
      <c r="K46" s="20">
        <f t="shared" si="4"/>
        <v>114.4</v>
      </c>
      <c r="L46" s="20">
        <f t="shared" si="4"/>
        <v>118.7</v>
      </c>
    </row>
    <row r="47" spans="1:12" ht="45">
      <c r="A47" s="11" t="s">
        <v>115</v>
      </c>
      <c r="B47" s="10" t="s">
        <v>121</v>
      </c>
      <c r="C47" s="10" t="s">
        <v>32</v>
      </c>
      <c r="D47" s="10" t="s">
        <v>48</v>
      </c>
      <c r="E47" s="22" t="s">
        <v>77</v>
      </c>
      <c r="F47" s="22" t="s">
        <v>10</v>
      </c>
      <c r="G47" s="22"/>
      <c r="H47" s="22"/>
      <c r="I47" s="19"/>
      <c r="J47" s="20">
        <f t="shared" ref="J47:J52" si="5">J48</f>
        <v>109.3</v>
      </c>
      <c r="K47" s="20">
        <f t="shared" ref="K47:L52" si="6">K48</f>
        <v>114.4</v>
      </c>
      <c r="L47" s="20">
        <f t="shared" si="6"/>
        <v>118.7</v>
      </c>
    </row>
    <row r="48" spans="1:12" ht="75">
      <c r="A48" s="13" t="s">
        <v>162</v>
      </c>
      <c r="B48" s="10" t="s">
        <v>121</v>
      </c>
      <c r="C48" s="10" t="s">
        <v>32</v>
      </c>
      <c r="D48" s="10" t="s">
        <v>48</v>
      </c>
      <c r="E48" s="22" t="s">
        <v>77</v>
      </c>
      <c r="F48" s="22" t="s">
        <v>10</v>
      </c>
      <c r="G48" s="22" t="s">
        <v>32</v>
      </c>
      <c r="H48" s="22"/>
      <c r="I48" s="19"/>
      <c r="J48" s="20">
        <f t="shared" si="5"/>
        <v>109.3</v>
      </c>
      <c r="K48" s="20">
        <f t="shared" si="6"/>
        <v>114.4</v>
      </c>
      <c r="L48" s="20">
        <f t="shared" si="6"/>
        <v>118.7</v>
      </c>
    </row>
    <row r="49" spans="1:12" ht="90">
      <c r="A49" s="11" t="s">
        <v>140</v>
      </c>
      <c r="B49" s="10" t="s">
        <v>121</v>
      </c>
      <c r="C49" s="10" t="s">
        <v>32</v>
      </c>
      <c r="D49" s="10" t="s">
        <v>48</v>
      </c>
      <c r="E49" s="22" t="s">
        <v>77</v>
      </c>
      <c r="F49" s="22" t="s">
        <v>10</v>
      </c>
      <c r="G49" s="22" t="s">
        <v>32</v>
      </c>
      <c r="H49" s="22" t="s">
        <v>116</v>
      </c>
      <c r="I49" s="19"/>
      <c r="J49" s="20">
        <f>J52+J50</f>
        <v>109.3</v>
      </c>
      <c r="K49" s="20">
        <f>K52+K50</f>
        <v>114.4</v>
      </c>
      <c r="L49" s="20">
        <f>L52+L50</f>
        <v>118.7</v>
      </c>
    </row>
    <row r="50" spans="1:12" ht="120">
      <c r="A50" s="11" t="s">
        <v>35</v>
      </c>
      <c r="B50" s="10" t="s">
        <v>121</v>
      </c>
      <c r="C50" s="10" t="s">
        <v>32</v>
      </c>
      <c r="D50" s="10" t="s">
        <v>48</v>
      </c>
      <c r="E50" s="22" t="s">
        <v>77</v>
      </c>
      <c r="F50" s="22" t="s">
        <v>10</v>
      </c>
      <c r="G50" s="22" t="s">
        <v>32</v>
      </c>
      <c r="H50" s="22" t="s">
        <v>116</v>
      </c>
      <c r="I50" s="19" t="s">
        <v>60</v>
      </c>
      <c r="J50" s="20">
        <f>J51</f>
        <v>104.3</v>
      </c>
      <c r="K50" s="20">
        <f>K51</f>
        <v>109.4</v>
      </c>
      <c r="L50" s="20">
        <f>L51</f>
        <v>113.7</v>
      </c>
    </row>
    <row r="51" spans="1:12" ht="45">
      <c r="A51" s="11" t="s">
        <v>36</v>
      </c>
      <c r="B51" s="10" t="s">
        <v>121</v>
      </c>
      <c r="C51" s="10" t="s">
        <v>32</v>
      </c>
      <c r="D51" s="10" t="s">
        <v>48</v>
      </c>
      <c r="E51" s="22" t="s">
        <v>77</v>
      </c>
      <c r="F51" s="22" t="s">
        <v>10</v>
      </c>
      <c r="G51" s="22" t="s">
        <v>32</v>
      </c>
      <c r="H51" s="22" t="s">
        <v>116</v>
      </c>
      <c r="I51" s="19" t="s">
        <v>61</v>
      </c>
      <c r="J51" s="20">
        <v>104.3</v>
      </c>
      <c r="K51" s="20">
        <v>109.4</v>
      </c>
      <c r="L51" s="20">
        <v>113.7</v>
      </c>
    </row>
    <row r="52" spans="1:12" ht="47.25" customHeight="1">
      <c r="A52" s="11" t="s">
        <v>158</v>
      </c>
      <c r="B52" s="10" t="s">
        <v>121</v>
      </c>
      <c r="C52" s="10" t="s">
        <v>32</v>
      </c>
      <c r="D52" s="10" t="s">
        <v>48</v>
      </c>
      <c r="E52" s="22" t="s">
        <v>77</v>
      </c>
      <c r="F52" s="22" t="s">
        <v>10</v>
      </c>
      <c r="G52" s="22" t="s">
        <v>32</v>
      </c>
      <c r="H52" s="22" t="s">
        <v>116</v>
      </c>
      <c r="I52" s="19" t="s">
        <v>62</v>
      </c>
      <c r="J52" s="20">
        <f t="shared" si="5"/>
        <v>5</v>
      </c>
      <c r="K52" s="20">
        <f t="shared" si="6"/>
        <v>5</v>
      </c>
      <c r="L52" s="20">
        <f t="shared" si="6"/>
        <v>5</v>
      </c>
    </row>
    <row r="53" spans="1:12" ht="60">
      <c r="A53" s="11" t="s">
        <v>39</v>
      </c>
      <c r="B53" s="10" t="s">
        <v>121</v>
      </c>
      <c r="C53" s="10" t="s">
        <v>32</v>
      </c>
      <c r="D53" s="10" t="s">
        <v>48</v>
      </c>
      <c r="E53" s="22" t="s">
        <v>77</v>
      </c>
      <c r="F53" s="22" t="s">
        <v>10</v>
      </c>
      <c r="G53" s="22" t="s">
        <v>32</v>
      </c>
      <c r="H53" s="22" t="s">
        <v>116</v>
      </c>
      <c r="I53" s="19" t="s">
        <v>63</v>
      </c>
      <c r="J53" s="20">
        <v>5</v>
      </c>
      <c r="K53" s="20">
        <v>5</v>
      </c>
      <c r="L53" s="20">
        <v>5</v>
      </c>
    </row>
    <row r="54" spans="1:12" ht="18.75" customHeight="1">
      <c r="A54" s="8" t="s">
        <v>49</v>
      </c>
      <c r="B54" s="9" t="s">
        <v>121</v>
      </c>
      <c r="C54" s="108" t="s">
        <v>38</v>
      </c>
      <c r="D54" s="10"/>
      <c r="E54" s="22"/>
      <c r="F54" s="22"/>
      <c r="G54" s="22"/>
      <c r="H54" s="22"/>
      <c r="I54" s="19"/>
      <c r="J54" s="18">
        <f t="shared" ref="J54:L55" si="7">J55</f>
        <v>207.5</v>
      </c>
      <c r="K54" s="18">
        <f t="shared" si="7"/>
        <v>207.5</v>
      </c>
      <c r="L54" s="18">
        <f t="shared" si="7"/>
        <v>207.5</v>
      </c>
    </row>
    <row r="55" spans="1:12" ht="30">
      <c r="A55" s="11" t="s">
        <v>51</v>
      </c>
      <c r="B55" s="10" t="s">
        <v>121</v>
      </c>
      <c r="C55" s="10" t="s">
        <v>38</v>
      </c>
      <c r="D55" s="10" t="s">
        <v>52</v>
      </c>
      <c r="E55" s="22"/>
      <c r="F55" s="22"/>
      <c r="G55" s="22"/>
      <c r="H55" s="22"/>
      <c r="I55" s="19"/>
      <c r="J55" s="20">
        <f t="shared" si="7"/>
        <v>207.5</v>
      </c>
      <c r="K55" s="20">
        <f t="shared" si="7"/>
        <v>207.5</v>
      </c>
      <c r="L55" s="20">
        <f t="shared" si="7"/>
        <v>207.5</v>
      </c>
    </row>
    <row r="56" spans="1:12" ht="123" customHeight="1">
      <c r="A56" s="14" t="s">
        <v>152</v>
      </c>
      <c r="B56" s="10" t="s">
        <v>121</v>
      </c>
      <c r="C56" s="10" t="s">
        <v>38</v>
      </c>
      <c r="D56" s="10" t="s">
        <v>52</v>
      </c>
      <c r="E56" s="22" t="s">
        <v>153</v>
      </c>
      <c r="F56" s="22"/>
      <c r="G56" s="22"/>
      <c r="H56" s="22"/>
      <c r="I56" s="19"/>
      <c r="J56" s="20">
        <f>J58</f>
        <v>207.5</v>
      </c>
      <c r="K56" s="20">
        <f>K58</f>
        <v>207.5</v>
      </c>
      <c r="L56" s="20">
        <f>L58</f>
        <v>207.5</v>
      </c>
    </row>
    <row r="57" spans="1:12" ht="76.5" customHeight="1">
      <c r="A57" s="14" t="s">
        <v>120</v>
      </c>
      <c r="B57" s="10" t="s">
        <v>121</v>
      </c>
      <c r="C57" s="10" t="s">
        <v>38</v>
      </c>
      <c r="D57" s="10" t="s">
        <v>52</v>
      </c>
      <c r="E57" s="22" t="s">
        <v>153</v>
      </c>
      <c r="F57" s="22" t="s">
        <v>74</v>
      </c>
      <c r="G57" s="22" t="s">
        <v>30</v>
      </c>
      <c r="H57" s="22"/>
      <c r="I57" s="19"/>
      <c r="J57" s="20">
        <f t="shared" ref="J57:L59" si="8">J58</f>
        <v>207.5</v>
      </c>
      <c r="K57" s="20">
        <f t="shared" si="8"/>
        <v>207.5</v>
      </c>
      <c r="L57" s="20">
        <f t="shared" si="8"/>
        <v>207.5</v>
      </c>
    </row>
    <row r="58" spans="1:12" ht="358.5" customHeight="1">
      <c r="A58" s="96" t="s">
        <v>141</v>
      </c>
      <c r="B58" s="10" t="s">
        <v>121</v>
      </c>
      <c r="C58" s="10" t="s">
        <v>38</v>
      </c>
      <c r="D58" s="10" t="s">
        <v>52</v>
      </c>
      <c r="E58" s="22" t="s">
        <v>153</v>
      </c>
      <c r="F58" s="22" t="s">
        <v>74</v>
      </c>
      <c r="G58" s="22" t="s">
        <v>30</v>
      </c>
      <c r="H58" s="22" t="s">
        <v>78</v>
      </c>
      <c r="I58" s="19"/>
      <c r="J58" s="20">
        <f t="shared" si="8"/>
        <v>207.5</v>
      </c>
      <c r="K58" s="20">
        <f t="shared" si="8"/>
        <v>207.5</v>
      </c>
      <c r="L58" s="20">
        <f t="shared" si="8"/>
        <v>207.5</v>
      </c>
    </row>
    <row r="59" spans="1:12" ht="46.5" customHeight="1">
      <c r="A59" s="11" t="s">
        <v>158</v>
      </c>
      <c r="B59" s="10" t="s">
        <v>121</v>
      </c>
      <c r="C59" s="10" t="s">
        <v>38</v>
      </c>
      <c r="D59" s="10" t="s">
        <v>52</v>
      </c>
      <c r="E59" s="22" t="s">
        <v>153</v>
      </c>
      <c r="F59" s="22" t="s">
        <v>74</v>
      </c>
      <c r="G59" s="22" t="s">
        <v>30</v>
      </c>
      <c r="H59" s="22" t="s">
        <v>78</v>
      </c>
      <c r="I59" s="19" t="s">
        <v>62</v>
      </c>
      <c r="J59" s="20">
        <f t="shared" si="8"/>
        <v>207.5</v>
      </c>
      <c r="K59" s="20">
        <f t="shared" si="8"/>
        <v>207.5</v>
      </c>
      <c r="L59" s="20">
        <f t="shared" si="8"/>
        <v>207.5</v>
      </c>
    </row>
    <row r="60" spans="1:12" ht="60">
      <c r="A60" s="11" t="s">
        <v>39</v>
      </c>
      <c r="B60" s="10" t="s">
        <v>121</v>
      </c>
      <c r="C60" s="10" t="s">
        <v>38</v>
      </c>
      <c r="D60" s="10" t="s">
        <v>52</v>
      </c>
      <c r="E60" s="22" t="s">
        <v>153</v>
      </c>
      <c r="F60" s="22" t="s">
        <v>74</v>
      </c>
      <c r="G60" s="22" t="s">
        <v>30</v>
      </c>
      <c r="H60" s="22" t="s">
        <v>78</v>
      </c>
      <c r="I60" s="19" t="s">
        <v>63</v>
      </c>
      <c r="J60" s="20">
        <v>207.5</v>
      </c>
      <c r="K60" s="20">
        <v>207.5</v>
      </c>
      <c r="L60" s="20">
        <v>207.5</v>
      </c>
    </row>
    <row r="61" spans="1:12" ht="32.25" customHeight="1">
      <c r="A61" s="8" t="s">
        <v>53</v>
      </c>
      <c r="B61" s="9" t="s">
        <v>121</v>
      </c>
      <c r="C61" s="9" t="s">
        <v>44</v>
      </c>
      <c r="D61" s="10"/>
      <c r="E61" s="22"/>
      <c r="F61" s="22"/>
      <c r="G61" s="22"/>
      <c r="H61" s="22"/>
      <c r="I61" s="19"/>
      <c r="J61" s="18">
        <f t="shared" ref="J61:L62" si="9">J62</f>
        <v>386</v>
      </c>
      <c r="K61" s="18">
        <f t="shared" si="9"/>
        <v>60</v>
      </c>
      <c r="L61" s="18">
        <f t="shared" si="9"/>
        <v>60</v>
      </c>
    </row>
    <row r="62" spans="1:12" ht="15">
      <c r="A62" s="15" t="s">
        <v>59</v>
      </c>
      <c r="B62" s="10" t="s">
        <v>121</v>
      </c>
      <c r="C62" s="10" t="s">
        <v>44</v>
      </c>
      <c r="D62" s="10" t="s">
        <v>48</v>
      </c>
      <c r="E62" s="22"/>
      <c r="F62" s="22"/>
      <c r="G62" s="22"/>
      <c r="H62" s="22"/>
      <c r="I62" s="10"/>
      <c r="J62" s="20">
        <f t="shared" si="9"/>
        <v>386</v>
      </c>
      <c r="K62" s="20">
        <f t="shared" si="9"/>
        <v>60</v>
      </c>
      <c r="L62" s="20">
        <f t="shared" si="9"/>
        <v>60</v>
      </c>
    </row>
    <row r="63" spans="1:12" ht="123.75" customHeight="1">
      <c r="A63" s="15" t="s">
        <v>154</v>
      </c>
      <c r="B63" s="10" t="s">
        <v>121</v>
      </c>
      <c r="C63" s="10" t="s">
        <v>44</v>
      </c>
      <c r="D63" s="10" t="s">
        <v>48</v>
      </c>
      <c r="E63" s="22" t="s">
        <v>17</v>
      </c>
      <c r="F63" s="22"/>
      <c r="G63" s="22"/>
      <c r="H63" s="22"/>
      <c r="I63" s="10"/>
      <c r="J63" s="20">
        <f>J68+J64</f>
        <v>386</v>
      </c>
      <c r="K63" s="20">
        <f>K68+K64</f>
        <v>60</v>
      </c>
      <c r="L63" s="20">
        <f>L68+L64</f>
        <v>60</v>
      </c>
    </row>
    <row r="64" spans="1:12" ht="33.75" customHeight="1">
      <c r="A64" s="114" t="s">
        <v>157</v>
      </c>
      <c r="B64" s="10" t="s">
        <v>121</v>
      </c>
      <c r="C64" s="10" t="s">
        <v>44</v>
      </c>
      <c r="D64" s="10" t="s">
        <v>48</v>
      </c>
      <c r="E64" s="22" t="s">
        <v>17</v>
      </c>
      <c r="F64" s="22" t="s">
        <v>74</v>
      </c>
      <c r="G64" s="22" t="s">
        <v>132</v>
      </c>
      <c r="H64" s="22"/>
      <c r="I64" s="10"/>
      <c r="J64" s="20">
        <f>J65</f>
        <v>180</v>
      </c>
      <c r="K64" s="20">
        <f>K65</f>
        <v>0</v>
      </c>
      <c r="L64" s="20">
        <f>L65</f>
        <v>0</v>
      </c>
    </row>
    <row r="65" spans="1:12" ht="40.5" customHeight="1">
      <c r="A65" s="111" t="s">
        <v>142</v>
      </c>
      <c r="B65" s="10" t="s">
        <v>121</v>
      </c>
      <c r="C65" s="10" t="s">
        <v>44</v>
      </c>
      <c r="D65" s="10" t="s">
        <v>48</v>
      </c>
      <c r="E65" s="22" t="s">
        <v>17</v>
      </c>
      <c r="F65" s="22" t="s">
        <v>74</v>
      </c>
      <c r="G65" s="22" t="s">
        <v>132</v>
      </c>
      <c r="H65" s="22" t="s">
        <v>133</v>
      </c>
      <c r="I65" s="10"/>
      <c r="J65" s="20">
        <f t="shared" ref="J65:L66" si="10">J66</f>
        <v>180</v>
      </c>
      <c r="K65" s="20">
        <f t="shared" si="10"/>
        <v>0</v>
      </c>
      <c r="L65" s="20">
        <f t="shared" si="10"/>
        <v>0</v>
      </c>
    </row>
    <row r="66" spans="1:12" ht="29.25" customHeight="1">
      <c r="A66" s="11" t="str">
        <f>A70</f>
        <v>Закупка товаров, работ и услуг для обеспечения государственных (муниципальных) нужд</v>
      </c>
      <c r="B66" s="10" t="s">
        <v>121</v>
      </c>
      <c r="C66" s="10" t="s">
        <v>44</v>
      </c>
      <c r="D66" s="10" t="s">
        <v>48</v>
      </c>
      <c r="E66" s="22" t="s">
        <v>17</v>
      </c>
      <c r="F66" s="22" t="s">
        <v>74</v>
      </c>
      <c r="G66" s="22" t="s">
        <v>132</v>
      </c>
      <c r="H66" s="22" t="s">
        <v>133</v>
      </c>
      <c r="I66" s="10" t="s">
        <v>62</v>
      </c>
      <c r="J66" s="20">
        <f t="shared" si="10"/>
        <v>180</v>
      </c>
      <c r="K66" s="20">
        <f t="shared" si="10"/>
        <v>0</v>
      </c>
      <c r="L66" s="20">
        <f t="shared" si="10"/>
        <v>0</v>
      </c>
    </row>
    <row r="67" spans="1:12" ht="29.25" customHeight="1">
      <c r="A67" s="11" t="str">
        <f>A71</f>
        <v>Иные закупки товаров, работ и услуг для обеспечения государственных (муниципальных) нужд</v>
      </c>
      <c r="B67" s="10" t="s">
        <v>121</v>
      </c>
      <c r="C67" s="10" t="s">
        <v>44</v>
      </c>
      <c r="D67" s="10" t="s">
        <v>48</v>
      </c>
      <c r="E67" s="22" t="s">
        <v>17</v>
      </c>
      <c r="F67" s="22" t="s">
        <v>74</v>
      </c>
      <c r="G67" s="22" t="s">
        <v>132</v>
      </c>
      <c r="H67" s="22" t="s">
        <v>133</v>
      </c>
      <c r="I67" s="10" t="s">
        <v>63</v>
      </c>
      <c r="J67" s="20">
        <v>180</v>
      </c>
      <c r="K67" s="20"/>
      <c r="L67" s="20"/>
    </row>
    <row r="68" spans="1:12" ht="45.75" customHeight="1">
      <c r="A68" s="16" t="s">
        <v>156</v>
      </c>
      <c r="B68" s="10" t="s">
        <v>121</v>
      </c>
      <c r="C68" s="10" t="s">
        <v>44</v>
      </c>
      <c r="D68" s="10" t="s">
        <v>48</v>
      </c>
      <c r="E68" s="22" t="s">
        <v>17</v>
      </c>
      <c r="F68" s="22" t="s">
        <v>74</v>
      </c>
      <c r="G68" s="22" t="s">
        <v>155</v>
      </c>
      <c r="H68" s="22"/>
      <c r="I68" s="10"/>
      <c r="J68" s="20">
        <f t="shared" ref="J68:L70" si="11">J69</f>
        <v>206</v>
      </c>
      <c r="K68" s="20">
        <f t="shared" si="11"/>
        <v>60</v>
      </c>
      <c r="L68" s="20">
        <f t="shared" si="11"/>
        <v>60</v>
      </c>
    </row>
    <row r="69" spans="1:12" ht="15">
      <c r="A69" s="15" t="s">
        <v>118</v>
      </c>
      <c r="B69" s="10" t="s">
        <v>121</v>
      </c>
      <c r="C69" s="10" t="s">
        <v>44</v>
      </c>
      <c r="D69" s="10" t="s">
        <v>48</v>
      </c>
      <c r="E69" s="22" t="s">
        <v>17</v>
      </c>
      <c r="F69" s="22" t="s">
        <v>74</v>
      </c>
      <c r="G69" s="22" t="s">
        <v>155</v>
      </c>
      <c r="H69" s="22" t="s">
        <v>117</v>
      </c>
      <c r="I69" s="10"/>
      <c r="J69" s="20">
        <f t="shared" si="11"/>
        <v>206</v>
      </c>
      <c r="K69" s="20">
        <f t="shared" si="11"/>
        <v>60</v>
      </c>
      <c r="L69" s="20">
        <f t="shared" si="11"/>
        <v>60</v>
      </c>
    </row>
    <row r="70" spans="1:12" ht="46.5" customHeight="1">
      <c r="A70" s="11" t="s">
        <v>158</v>
      </c>
      <c r="B70" s="10" t="s">
        <v>121</v>
      </c>
      <c r="C70" s="10" t="s">
        <v>44</v>
      </c>
      <c r="D70" s="10" t="s">
        <v>48</v>
      </c>
      <c r="E70" s="22" t="s">
        <v>17</v>
      </c>
      <c r="F70" s="22" t="s">
        <v>74</v>
      </c>
      <c r="G70" s="22" t="s">
        <v>155</v>
      </c>
      <c r="H70" s="22" t="s">
        <v>117</v>
      </c>
      <c r="I70" s="10" t="s">
        <v>62</v>
      </c>
      <c r="J70" s="20">
        <f t="shared" si="11"/>
        <v>206</v>
      </c>
      <c r="K70" s="20">
        <f t="shared" si="11"/>
        <v>60</v>
      </c>
      <c r="L70" s="20">
        <f t="shared" si="11"/>
        <v>60</v>
      </c>
    </row>
    <row r="71" spans="1:12" ht="60">
      <c r="A71" s="11" t="s">
        <v>39</v>
      </c>
      <c r="B71" s="10" t="s">
        <v>121</v>
      </c>
      <c r="C71" s="10" t="s">
        <v>44</v>
      </c>
      <c r="D71" s="10" t="s">
        <v>48</v>
      </c>
      <c r="E71" s="22" t="s">
        <v>17</v>
      </c>
      <c r="F71" s="22" t="s">
        <v>74</v>
      </c>
      <c r="G71" s="22" t="s">
        <v>155</v>
      </c>
      <c r="H71" s="22" t="s">
        <v>117</v>
      </c>
      <c r="I71" s="10" t="s">
        <v>63</v>
      </c>
      <c r="J71" s="20">
        <v>206</v>
      </c>
      <c r="K71" s="20">
        <v>60</v>
      </c>
      <c r="L71" s="20">
        <v>60</v>
      </c>
    </row>
    <row r="72" spans="1:12" ht="15">
      <c r="A72" s="8" t="s">
        <v>54</v>
      </c>
      <c r="B72" s="9" t="s">
        <v>121</v>
      </c>
      <c r="C72" s="108" t="s">
        <v>17</v>
      </c>
      <c r="D72" s="86"/>
      <c r="E72" s="22"/>
      <c r="F72" s="22"/>
      <c r="G72" s="22"/>
      <c r="H72" s="22"/>
      <c r="I72" s="89"/>
      <c r="J72" s="110">
        <f t="shared" ref="J72:L77" si="12">J73</f>
        <v>133.1</v>
      </c>
      <c r="K72" s="110">
        <f t="shared" si="12"/>
        <v>83.1</v>
      </c>
      <c r="L72" s="18">
        <f t="shared" si="12"/>
        <v>83.1</v>
      </c>
    </row>
    <row r="73" spans="1:12" ht="15">
      <c r="A73" s="11" t="s">
        <v>55</v>
      </c>
      <c r="B73" s="10" t="s">
        <v>121</v>
      </c>
      <c r="C73" s="10" t="s">
        <v>17</v>
      </c>
      <c r="D73" s="10" t="s">
        <v>30</v>
      </c>
      <c r="E73" s="22"/>
      <c r="F73" s="22"/>
      <c r="G73" s="22"/>
      <c r="H73" s="22"/>
      <c r="I73" s="19"/>
      <c r="J73" s="20">
        <f t="shared" si="12"/>
        <v>133.1</v>
      </c>
      <c r="K73" s="20">
        <f t="shared" si="12"/>
        <v>83.1</v>
      </c>
      <c r="L73" s="20">
        <f t="shared" si="12"/>
        <v>83.1</v>
      </c>
    </row>
    <row r="74" spans="1:12" ht="80.25" customHeight="1">
      <c r="A74" s="11" t="s">
        <v>146</v>
      </c>
      <c r="B74" s="10" t="s">
        <v>121</v>
      </c>
      <c r="C74" s="10" t="s">
        <v>17</v>
      </c>
      <c r="D74" s="10" t="s">
        <v>30</v>
      </c>
      <c r="E74" s="22" t="s">
        <v>73</v>
      </c>
      <c r="F74" s="22"/>
      <c r="G74" s="22"/>
      <c r="H74" s="22"/>
      <c r="I74" s="19"/>
      <c r="J74" s="20">
        <f t="shared" si="12"/>
        <v>133.1</v>
      </c>
      <c r="K74" s="20">
        <f t="shared" si="12"/>
        <v>83.1</v>
      </c>
      <c r="L74" s="20">
        <f t="shared" si="12"/>
        <v>83.1</v>
      </c>
    </row>
    <row r="75" spans="1:12" ht="112.5" customHeight="1">
      <c r="A75" s="11" t="s">
        <v>144</v>
      </c>
      <c r="B75" s="10" t="s">
        <v>121</v>
      </c>
      <c r="C75" s="10" t="s">
        <v>17</v>
      </c>
      <c r="D75" s="10" t="s">
        <v>30</v>
      </c>
      <c r="E75" s="22" t="s">
        <v>73</v>
      </c>
      <c r="F75" s="22" t="s">
        <v>8</v>
      </c>
      <c r="G75" s="22"/>
      <c r="H75" s="22"/>
      <c r="I75" s="19"/>
      <c r="J75" s="20">
        <f>J76</f>
        <v>133.1</v>
      </c>
      <c r="K75" s="20">
        <f>K76</f>
        <v>83.1</v>
      </c>
      <c r="L75" s="20">
        <f>L76</f>
        <v>83.1</v>
      </c>
    </row>
    <row r="76" spans="1:12" ht="45">
      <c r="A76" s="11" t="s">
        <v>56</v>
      </c>
      <c r="B76" s="10" t="s">
        <v>121</v>
      </c>
      <c r="C76" s="10" t="s">
        <v>17</v>
      </c>
      <c r="D76" s="10" t="s">
        <v>30</v>
      </c>
      <c r="E76" s="22" t="s">
        <v>73</v>
      </c>
      <c r="F76" s="22" t="s">
        <v>8</v>
      </c>
      <c r="G76" s="22" t="s">
        <v>58</v>
      </c>
      <c r="H76" s="22" t="s">
        <v>76</v>
      </c>
      <c r="I76" s="19"/>
      <c r="J76" s="20">
        <f t="shared" si="12"/>
        <v>133.1</v>
      </c>
      <c r="K76" s="20">
        <f t="shared" si="12"/>
        <v>83.1</v>
      </c>
      <c r="L76" s="20">
        <f t="shared" si="12"/>
        <v>83.1</v>
      </c>
    </row>
    <row r="77" spans="1:12" ht="30">
      <c r="A77" s="11" t="s">
        <v>50</v>
      </c>
      <c r="B77" s="10" t="s">
        <v>121</v>
      </c>
      <c r="C77" s="10" t="s">
        <v>17</v>
      </c>
      <c r="D77" s="10" t="s">
        <v>30</v>
      </c>
      <c r="E77" s="22" t="s">
        <v>73</v>
      </c>
      <c r="F77" s="22" t="s">
        <v>8</v>
      </c>
      <c r="G77" s="22" t="s">
        <v>58</v>
      </c>
      <c r="H77" s="22" t="s">
        <v>76</v>
      </c>
      <c r="I77" s="19" t="s">
        <v>67</v>
      </c>
      <c r="J77" s="20">
        <f>J78</f>
        <v>133.1</v>
      </c>
      <c r="K77" s="20">
        <f t="shared" si="12"/>
        <v>83.1</v>
      </c>
      <c r="L77" s="20">
        <f t="shared" si="12"/>
        <v>83.1</v>
      </c>
    </row>
    <row r="78" spans="1:12" ht="30">
      <c r="A78" s="97" t="s">
        <v>57</v>
      </c>
      <c r="B78" s="98" t="s">
        <v>121</v>
      </c>
      <c r="C78" s="98" t="s">
        <v>17</v>
      </c>
      <c r="D78" s="98" t="s">
        <v>30</v>
      </c>
      <c r="E78" s="99" t="s">
        <v>73</v>
      </c>
      <c r="F78" s="99" t="s">
        <v>8</v>
      </c>
      <c r="G78" s="99" t="s">
        <v>58</v>
      </c>
      <c r="H78" s="99" t="s">
        <v>76</v>
      </c>
      <c r="I78" s="100" t="s">
        <v>68</v>
      </c>
      <c r="J78" s="101">
        <v>133.1</v>
      </c>
      <c r="K78" s="101">
        <v>83.1</v>
      </c>
      <c r="L78" s="101">
        <v>83.1</v>
      </c>
    </row>
    <row r="79" spans="1:12" ht="30">
      <c r="A79" s="97" t="s">
        <v>180</v>
      </c>
      <c r="B79" s="98" t="s">
        <v>121</v>
      </c>
      <c r="C79" s="98" t="s">
        <v>153</v>
      </c>
      <c r="D79" s="98"/>
      <c r="E79" s="99"/>
      <c r="F79" s="99"/>
      <c r="G79" s="99"/>
      <c r="H79" s="99"/>
      <c r="I79" s="100"/>
      <c r="J79" s="101">
        <f t="shared" ref="J79:L84" si="13">J80</f>
        <v>0.7</v>
      </c>
      <c r="K79" s="101">
        <f t="shared" si="13"/>
        <v>0.7</v>
      </c>
      <c r="L79" s="101">
        <f t="shared" si="13"/>
        <v>0.7</v>
      </c>
    </row>
    <row r="80" spans="1:12" ht="45">
      <c r="A80" s="97" t="s">
        <v>181</v>
      </c>
      <c r="B80" s="98" t="s">
        <v>121</v>
      </c>
      <c r="C80" s="98" t="s">
        <v>153</v>
      </c>
      <c r="D80" s="98" t="s">
        <v>30</v>
      </c>
      <c r="E80" s="99"/>
      <c r="F80" s="99"/>
      <c r="G80" s="99"/>
      <c r="H80" s="99"/>
      <c r="I80" s="100"/>
      <c r="J80" s="101">
        <f t="shared" si="13"/>
        <v>0.7</v>
      </c>
      <c r="K80" s="101">
        <f t="shared" si="13"/>
        <v>0.7</v>
      </c>
      <c r="L80" s="101">
        <f t="shared" si="13"/>
        <v>0.7</v>
      </c>
    </row>
    <row r="81" spans="1:12" ht="72.75" customHeight="1">
      <c r="A81" s="97" t="str">
        <f>A74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81" s="98" t="s">
        <v>121</v>
      </c>
      <c r="C81" s="98" t="s">
        <v>153</v>
      </c>
      <c r="D81" s="98" t="s">
        <v>30</v>
      </c>
      <c r="E81" s="99" t="s">
        <v>73</v>
      </c>
      <c r="F81" s="99"/>
      <c r="G81" s="99"/>
      <c r="H81" s="99"/>
      <c r="I81" s="100"/>
      <c r="J81" s="101">
        <f t="shared" si="13"/>
        <v>0.7</v>
      </c>
      <c r="K81" s="101">
        <f t="shared" si="13"/>
        <v>0.7</v>
      </c>
      <c r="L81" s="101">
        <f t="shared" si="13"/>
        <v>0.7</v>
      </c>
    </row>
    <row r="82" spans="1:12" ht="106.5" customHeight="1">
      <c r="A82" s="97" t="str">
        <f>A75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82" s="98" t="s">
        <v>121</v>
      </c>
      <c r="C82" s="98" t="s">
        <v>153</v>
      </c>
      <c r="D82" s="98" t="s">
        <v>30</v>
      </c>
      <c r="E82" s="99" t="s">
        <v>73</v>
      </c>
      <c r="F82" s="99" t="s">
        <v>8</v>
      </c>
      <c r="G82" s="99"/>
      <c r="H82" s="99"/>
      <c r="I82" s="100"/>
      <c r="J82" s="101">
        <f t="shared" si="13"/>
        <v>0.7</v>
      </c>
      <c r="K82" s="101">
        <f t="shared" si="13"/>
        <v>0.7</v>
      </c>
      <c r="L82" s="101">
        <f t="shared" si="13"/>
        <v>0.7</v>
      </c>
    </row>
    <row r="83" spans="1:12" ht="30">
      <c r="A83" s="97" t="s">
        <v>182</v>
      </c>
      <c r="B83" s="98" t="s">
        <v>121</v>
      </c>
      <c r="C83" s="98" t="s">
        <v>153</v>
      </c>
      <c r="D83" s="98" t="s">
        <v>30</v>
      </c>
      <c r="E83" s="99" t="s">
        <v>73</v>
      </c>
      <c r="F83" s="99" t="s">
        <v>8</v>
      </c>
      <c r="G83" s="99" t="s">
        <v>58</v>
      </c>
      <c r="H83" s="99" t="s">
        <v>177</v>
      </c>
      <c r="I83" s="100"/>
      <c r="J83" s="101">
        <f t="shared" si="13"/>
        <v>0.7</v>
      </c>
      <c r="K83" s="101">
        <f t="shared" si="13"/>
        <v>0.7</v>
      </c>
      <c r="L83" s="101">
        <f t="shared" si="13"/>
        <v>0.7</v>
      </c>
    </row>
    <row r="84" spans="1:12" ht="30">
      <c r="A84" s="97" t="s">
        <v>180</v>
      </c>
      <c r="B84" s="98" t="s">
        <v>121</v>
      </c>
      <c r="C84" s="98" t="s">
        <v>153</v>
      </c>
      <c r="D84" s="98" t="s">
        <v>30</v>
      </c>
      <c r="E84" s="99" t="s">
        <v>73</v>
      </c>
      <c r="F84" s="99" t="s">
        <v>8</v>
      </c>
      <c r="G84" s="99" t="s">
        <v>58</v>
      </c>
      <c r="H84" s="99" t="s">
        <v>177</v>
      </c>
      <c r="I84" s="100" t="s">
        <v>178</v>
      </c>
      <c r="J84" s="101">
        <f t="shared" si="13"/>
        <v>0.7</v>
      </c>
      <c r="K84" s="101">
        <f t="shared" si="13"/>
        <v>0.7</v>
      </c>
      <c r="L84" s="101">
        <f t="shared" si="13"/>
        <v>0.7</v>
      </c>
    </row>
    <row r="85" spans="1:12" ht="30">
      <c r="A85" s="97" t="s">
        <v>183</v>
      </c>
      <c r="B85" s="98" t="s">
        <v>121</v>
      </c>
      <c r="C85" s="98" t="s">
        <v>153</v>
      </c>
      <c r="D85" s="98" t="s">
        <v>30</v>
      </c>
      <c r="E85" s="99" t="s">
        <v>73</v>
      </c>
      <c r="F85" s="99" t="s">
        <v>8</v>
      </c>
      <c r="G85" s="99" t="s">
        <v>58</v>
      </c>
      <c r="H85" s="99" t="s">
        <v>177</v>
      </c>
      <c r="I85" s="100" t="s">
        <v>179</v>
      </c>
      <c r="J85" s="101">
        <v>0.7</v>
      </c>
      <c r="K85" s="101">
        <v>0.7</v>
      </c>
      <c r="L85" s="101">
        <v>0.7</v>
      </c>
    </row>
    <row r="86" spans="1:12" ht="15">
      <c r="A86" s="103" t="s">
        <v>170</v>
      </c>
      <c r="B86" s="10" t="s">
        <v>121</v>
      </c>
      <c r="C86" s="10" t="s">
        <v>122</v>
      </c>
      <c r="D86" s="10"/>
      <c r="E86" s="22"/>
      <c r="F86" s="22"/>
      <c r="G86" s="22"/>
      <c r="H86" s="22"/>
      <c r="I86" s="19"/>
      <c r="J86" s="102"/>
      <c r="K86" s="106">
        <f t="shared" ref="K86:L91" si="14">K87</f>
        <v>29.5</v>
      </c>
      <c r="L86" s="106">
        <f t="shared" si="14"/>
        <v>59.3</v>
      </c>
    </row>
    <row r="87" spans="1:12" ht="15">
      <c r="A87" s="103" t="s">
        <v>170</v>
      </c>
      <c r="B87" s="10" t="s">
        <v>121</v>
      </c>
      <c r="C87" s="98" t="s">
        <v>122</v>
      </c>
      <c r="D87" s="98" t="s">
        <v>122</v>
      </c>
      <c r="E87" s="99"/>
      <c r="F87" s="99"/>
      <c r="G87" s="99"/>
      <c r="H87" s="99"/>
      <c r="I87" s="100"/>
      <c r="J87" s="102"/>
      <c r="K87" s="106">
        <f t="shared" si="14"/>
        <v>29.5</v>
      </c>
      <c r="L87" s="106">
        <f t="shared" si="14"/>
        <v>59.3</v>
      </c>
    </row>
    <row r="88" spans="1:12" ht="73.5" customHeight="1">
      <c r="A88" s="103" t="str">
        <f>A20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8" s="98" t="s">
        <v>121</v>
      </c>
      <c r="C88" s="10" t="s">
        <v>122</v>
      </c>
      <c r="D88" s="10" t="s">
        <v>122</v>
      </c>
      <c r="E88" s="22" t="s">
        <v>123</v>
      </c>
      <c r="F88" s="22"/>
      <c r="G88" s="22"/>
      <c r="H88" s="22"/>
      <c r="I88" s="19"/>
      <c r="J88" s="102"/>
      <c r="K88" s="106">
        <f t="shared" si="14"/>
        <v>29.5</v>
      </c>
      <c r="L88" s="106">
        <f t="shared" si="14"/>
        <v>59.3</v>
      </c>
    </row>
    <row r="89" spans="1:12" ht="15">
      <c r="A89" s="103" t="s">
        <v>33</v>
      </c>
      <c r="B89" s="10" t="s">
        <v>121</v>
      </c>
      <c r="C89" s="98" t="s">
        <v>122</v>
      </c>
      <c r="D89" s="98" t="s">
        <v>122</v>
      </c>
      <c r="E89" s="99" t="s">
        <v>123</v>
      </c>
      <c r="F89" s="99" t="s">
        <v>8</v>
      </c>
      <c r="G89" s="99"/>
      <c r="H89" s="99"/>
      <c r="I89" s="100"/>
      <c r="J89" s="102"/>
      <c r="K89" s="106">
        <f t="shared" si="14"/>
        <v>29.5</v>
      </c>
      <c r="L89" s="106">
        <f t="shared" si="14"/>
        <v>59.3</v>
      </c>
    </row>
    <row r="90" spans="1:12" ht="15">
      <c r="A90" s="103" t="s">
        <v>170</v>
      </c>
      <c r="B90" s="10" t="s">
        <v>121</v>
      </c>
      <c r="C90" s="10" t="s">
        <v>122</v>
      </c>
      <c r="D90" s="10" t="s">
        <v>122</v>
      </c>
      <c r="E90" s="22" t="s">
        <v>123</v>
      </c>
      <c r="F90" s="22" t="s">
        <v>8</v>
      </c>
      <c r="G90" s="22" t="s">
        <v>58</v>
      </c>
      <c r="H90" s="22" t="s">
        <v>124</v>
      </c>
      <c r="I90" s="19"/>
      <c r="J90" s="102"/>
      <c r="K90" s="106">
        <f t="shared" si="14"/>
        <v>29.5</v>
      </c>
      <c r="L90" s="106">
        <f t="shared" si="14"/>
        <v>59.3</v>
      </c>
    </row>
    <row r="91" spans="1:12" ht="15">
      <c r="A91" s="103" t="s">
        <v>42</v>
      </c>
      <c r="B91" s="98" t="s">
        <v>121</v>
      </c>
      <c r="C91" s="98" t="s">
        <v>122</v>
      </c>
      <c r="D91" s="98" t="s">
        <v>122</v>
      </c>
      <c r="E91" s="99" t="s">
        <v>123</v>
      </c>
      <c r="F91" s="99" t="s">
        <v>8</v>
      </c>
      <c r="G91" s="99" t="s">
        <v>58</v>
      </c>
      <c r="H91" s="99" t="s">
        <v>124</v>
      </c>
      <c r="I91" s="100" t="s">
        <v>64</v>
      </c>
      <c r="J91" s="102"/>
      <c r="K91" s="106">
        <f t="shared" si="14"/>
        <v>29.5</v>
      </c>
      <c r="L91" s="106">
        <f t="shared" si="14"/>
        <v>59.3</v>
      </c>
    </row>
    <row r="92" spans="1:12" ht="15">
      <c r="A92" s="103" t="s">
        <v>46</v>
      </c>
      <c r="B92" s="10" t="s">
        <v>121</v>
      </c>
      <c r="C92" s="10" t="s">
        <v>122</v>
      </c>
      <c r="D92" s="10" t="s">
        <v>122</v>
      </c>
      <c r="E92" s="22" t="s">
        <v>123</v>
      </c>
      <c r="F92" s="22" t="s">
        <v>8</v>
      </c>
      <c r="G92" s="22" t="s">
        <v>58</v>
      </c>
      <c r="H92" s="22" t="s">
        <v>124</v>
      </c>
      <c r="I92" s="19" t="s">
        <v>66</v>
      </c>
      <c r="J92" s="102"/>
      <c r="K92" s="106">
        <v>29.5</v>
      </c>
      <c r="L92" s="106">
        <v>59.3</v>
      </c>
    </row>
    <row r="93" spans="1:12">
      <c r="E93" s="24"/>
      <c r="F93" s="24"/>
      <c r="G93" s="24"/>
      <c r="H93" s="24"/>
      <c r="I93" s="24"/>
    </row>
    <row r="94" spans="1:12">
      <c r="E94" s="24"/>
      <c r="F94" s="24"/>
      <c r="G94" s="24"/>
      <c r="H94" s="24"/>
      <c r="I94" s="24"/>
    </row>
    <row r="95" spans="1:12">
      <c r="E95" s="24"/>
      <c r="F95" s="24"/>
      <c r="G95" s="24"/>
      <c r="H95" s="24"/>
      <c r="I95" s="24"/>
    </row>
    <row r="96" spans="1:12">
      <c r="E96" s="24"/>
      <c r="F96" s="24"/>
      <c r="G96" s="24"/>
      <c r="H96" s="24"/>
      <c r="I96" s="24"/>
    </row>
    <row r="97" spans="5:9">
      <c r="E97" s="24"/>
      <c r="F97" s="24"/>
      <c r="G97" s="24"/>
      <c r="H97" s="24"/>
      <c r="I97" s="24"/>
    </row>
    <row r="98" spans="5:9">
      <c r="E98" s="24"/>
      <c r="F98" s="24"/>
      <c r="G98" s="24"/>
      <c r="H98" s="24"/>
      <c r="I98" s="24"/>
    </row>
    <row r="99" spans="5:9">
      <c r="E99" s="24"/>
      <c r="F99" s="24"/>
      <c r="G99" s="24"/>
      <c r="H99" s="24"/>
      <c r="I99" s="24"/>
    </row>
    <row r="100" spans="5:9">
      <c r="E100" s="24"/>
      <c r="F100" s="24"/>
      <c r="G100" s="24"/>
      <c r="H100" s="24"/>
      <c r="I100" s="24"/>
    </row>
    <row r="101" spans="5:9">
      <c r="E101" s="24"/>
      <c r="F101" s="24"/>
      <c r="G101" s="24"/>
      <c r="H101" s="24"/>
      <c r="I101" s="24"/>
    </row>
    <row r="102" spans="5:9">
      <c r="E102" s="24"/>
      <c r="F102" s="24"/>
      <c r="G102" s="24"/>
      <c r="H102" s="24"/>
      <c r="I102" s="24"/>
    </row>
    <row r="103" spans="5:9">
      <c r="E103" s="24"/>
      <c r="F103" s="24"/>
      <c r="G103" s="24"/>
      <c r="H103" s="24"/>
      <c r="I103" s="24"/>
    </row>
    <row r="104" spans="5:9">
      <c r="E104" s="24"/>
      <c r="F104" s="24"/>
      <c r="G104" s="24"/>
      <c r="H104" s="24"/>
      <c r="I104" s="24"/>
    </row>
    <row r="105" spans="5:9">
      <c r="E105" s="24"/>
      <c r="F105" s="24"/>
      <c r="G105" s="24"/>
      <c r="H105" s="24"/>
      <c r="I105" s="24"/>
    </row>
    <row r="106" spans="5:9">
      <c r="E106" s="24"/>
      <c r="F106" s="24"/>
      <c r="G106" s="24"/>
      <c r="H106" s="24"/>
      <c r="I106" s="24"/>
    </row>
    <row r="107" spans="5:9">
      <c r="E107" s="24"/>
      <c r="F107" s="24"/>
      <c r="G107" s="24"/>
      <c r="H107" s="24"/>
      <c r="I107" s="24"/>
    </row>
    <row r="108" spans="5:9">
      <c r="E108" s="24"/>
      <c r="F108" s="24"/>
      <c r="G108" s="24"/>
      <c r="H108" s="24"/>
      <c r="I108" s="24"/>
    </row>
    <row r="109" spans="5:9">
      <c r="E109" s="24"/>
      <c r="F109" s="24"/>
      <c r="G109" s="24"/>
      <c r="H109" s="24"/>
      <c r="I109" s="24"/>
    </row>
    <row r="110" spans="5:9">
      <c r="E110" s="24"/>
      <c r="F110" s="24"/>
      <c r="G110" s="24"/>
      <c r="H110" s="24"/>
      <c r="I110" s="24"/>
    </row>
    <row r="111" spans="5:9">
      <c r="E111" s="24"/>
      <c r="F111" s="24"/>
      <c r="G111" s="24"/>
      <c r="H111" s="24"/>
      <c r="I111" s="24"/>
    </row>
    <row r="112" spans="5:9">
      <c r="E112" s="24"/>
      <c r="F112" s="24"/>
      <c r="G112" s="24"/>
      <c r="H112" s="24"/>
      <c r="I112" s="24"/>
    </row>
    <row r="113" spans="5:9">
      <c r="E113" s="24"/>
      <c r="F113" s="24"/>
      <c r="G113" s="24"/>
      <c r="H113" s="24"/>
      <c r="I113" s="24"/>
    </row>
    <row r="114" spans="5:9">
      <c r="E114" s="24"/>
      <c r="F114" s="24"/>
      <c r="G114" s="24"/>
      <c r="H114" s="24"/>
      <c r="I114" s="24"/>
    </row>
    <row r="115" spans="5:9">
      <c r="E115" s="24"/>
      <c r="F115" s="24"/>
      <c r="G115" s="24"/>
      <c r="H115" s="24"/>
      <c r="I115" s="24"/>
    </row>
    <row r="116" spans="5:9">
      <c r="E116" s="24"/>
      <c r="F116" s="24"/>
      <c r="G116" s="24"/>
      <c r="H116" s="24"/>
      <c r="I116" s="24"/>
    </row>
    <row r="117" spans="5:9">
      <c r="E117" s="24"/>
      <c r="F117" s="24"/>
      <c r="G117" s="24"/>
      <c r="H117" s="24"/>
      <c r="I117" s="24"/>
    </row>
    <row r="118" spans="5:9">
      <c r="E118" s="24"/>
      <c r="F118" s="24"/>
      <c r="G118" s="24"/>
      <c r="H118" s="24"/>
      <c r="I118" s="24"/>
    </row>
    <row r="119" spans="5:9">
      <c r="E119" s="24"/>
      <c r="F119" s="24"/>
      <c r="G119" s="24"/>
      <c r="H119" s="24"/>
      <c r="I119" s="24"/>
    </row>
    <row r="120" spans="5:9">
      <c r="E120" s="24"/>
      <c r="F120" s="24"/>
      <c r="G120" s="24"/>
      <c r="H120" s="24"/>
      <c r="I120" s="24"/>
    </row>
    <row r="121" spans="5:9">
      <c r="E121" s="24"/>
      <c r="F121" s="24"/>
      <c r="G121" s="24"/>
      <c r="H121" s="24"/>
      <c r="I121" s="24"/>
    </row>
  </sheetData>
  <autoFilter ref="A2:L92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1">
    <mergeCell ref="I1:L1"/>
    <mergeCell ref="I2:L2"/>
    <mergeCell ref="A3:L3"/>
    <mergeCell ref="I4:L4"/>
    <mergeCell ref="E5:H6"/>
    <mergeCell ref="I5:I6"/>
    <mergeCell ref="J5:L5"/>
    <mergeCell ref="A5:A6"/>
    <mergeCell ref="B5:B6"/>
    <mergeCell ref="C5:C6"/>
    <mergeCell ref="D5:D6"/>
  </mergeCells>
  <phoneticPr fontId="0" type="noConversion"/>
  <conditionalFormatting sqref="A49">
    <cfRule type="expression" dxfId="21" priority="49" stopIfTrue="1">
      <formula>$F49=""</formula>
    </cfRule>
    <cfRule type="expression" dxfId="20" priority="50" stopIfTrue="1">
      <formula>#REF!&lt;&gt;""</formula>
    </cfRule>
    <cfRule type="expression" dxfId="19" priority="51" stopIfTrue="1">
      <formula>AND($G49="",$F49&lt;&gt;"")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92"/>
  <sheetViews>
    <sheetView view="pageBreakPreview" topLeftCell="A77" zoomScaleNormal="110" zoomScaleSheetLayoutView="100" workbookViewId="0">
      <selection activeCell="H86" sqref="H86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71.75" customHeight="1">
      <c r="H1" s="118" t="s">
        <v>173</v>
      </c>
      <c r="I1" s="119"/>
      <c r="J1" s="119"/>
      <c r="K1" s="119"/>
    </row>
    <row r="2" spans="1:11" ht="105" customHeight="1">
      <c r="A2" s="1" t="s">
        <v>0</v>
      </c>
      <c r="B2" s="1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118" t="s">
        <v>167</v>
      </c>
      <c r="I2" s="119"/>
      <c r="J2" s="119"/>
      <c r="K2" s="119"/>
    </row>
    <row r="3" spans="1:11" ht="124.5" customHeight="1">
      <c r="A3" s="120" t="s">
        <v>161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</row>
    <row r="4" spans="1:11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121" t="s">
        <v>1</v>
      </c>
      <c r="I4" s="121"/>
      <c r="J4" s="121"/>
      <c r="K4" s="121"/>
    </row>
    <row r="5" spans="1:11" ht="20.45" customHeight="1">
      <c r="A5" s="117" t="s">
        <v>2</v>
      </c>
      <c r="B5" s="117" t="s">
        <v>3</v>
      </c>
      <c r="C5" s="117" t="s">
        <v>4</v>
      </c>
      <c r="D5" s="117" t="s">
        <v>5</v>
      </c>
      <c r="E5" s="117"/>
      <c r="F5" s="117"/>
      <c r="G5" s="117"/>
      <c r="H5" s="117" t="s">
        <v>6</v>
      </c>
      <c r="I5" s="117" t="s">
        <v>7</v>
      </c>
      <c r="J5" s="117"/>
      <c r="K5" s="117"/>
    </row>
    <row r="6" spans="1:11" ht="16.7" customHeight="1">
      <c r="A6" s="117" t="s">
        <v>0</v>
      </c>
      <c r="B6" s="117" t="s">
        <v>0</v>
      </c>
      <c r="C6" s="117" t="s">
        <v>0</v>
      </c>
      <c r="D6" s="117" t="s">
        <v>0</v>
      </c>
      <c r="E6" s="117"/>
      <c r="F6" s="117"/>
      <c r="G6" s="117"/>
      <c r="H6" s="117" t="s">
        <v>0</v>
      </c>
      <c r="I6" s="113" t="s">
        <v>26</v>
      </c>
      <c r="J6" s="113" t="s">
        <v>27</v>
      </c>
      <c r="K6" s="113" t="s">
        <v>134</v>
      </c>
    </row>
    <row r="7" spans="1:11" ht="13.7" customHeight="1">
      <c r="A7" s="6" t="s">
        <v>19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4" t="s">
        <v>18</v>
      </c>
    </row>
    <row r="8" spans="1:11" ht="58.5" customHeight="1">
      <c r="A8" s="8" t="s">
        <v>130</v>
      </c>
      <c r="B8" s="7"/>
      <c r="C8" s="7"/>
      <c r="D8" s="5" t="s">
        <v>0</v>
      </c>
      <c r="E8" s="5" t="s">
        <v>0</v>
      </c>
      <c r="F8" s="5" t="s">
        <v>0</v>
      </c>
      <c r="G8" s="5" t="s">
        <v>0</v>
      </c>
      <c r="H8" s="7" t="s">
        <v>0</v>
      </c>
      <c r="I8" s="18">
        <f>I9+I44+I54+I61+I72+I79</f>
        <v>2380.6</v>
      </c>
      <c r="J8" s="18">
        <f>J9+J44+J54+J61+J72+J86+J79</f>
        <v>1273.3999999999999</v>
      </c>
      <c r="K8" s="18">
        <f>K9+K44+K54+K61+K72+K86+K79</f>
        <v>1328.6</v>
      </c>
    </row>
    <row r="9" spans="1:11" ht="15">
      <c r="A9" s="11" t="s">
        <v>29</v>
      </c>
      <c r="B9" s="108" t="s">
        <v>30</v>
      </c>
      <c r="C9" s="86"/>
      <c r="D9" s="23"/>
      <c r="E9" s="23"/>
      <c r="F9" s="23"/>
      <c r="G9" s="23"/>
      <c r="H9" s="89"/>
      <c r="I9" s="25">
        <f>I10+I19+I38</f>
        <v>1544</v>
      </c>
      <c r="J9" s="20">
        <f>J10+J19+J38</f>
        <v>778.2</v>
      </c>
      <c r="K9" s="20">
        <f>K10+K19+K38</f>
        <v>799.3</v>
      </c>
    </row>
    <row r="10" spans="1:11" ht="60">
      <c r="A10" s="11" t="s">
        <v>31</v>
      </c>
      <c r="B10" s="86" t="s">
        <v>30</v>
      </c>
      <c r="C10" s="86" t="s">
        <v>32</v>
      </c>
      <c r="D10" s="23"/>
      <c r="E10" s="23"/>
      <c r="F10" s="23"/>
      <c r="G10" s="23"/>
      <c r="H10" s="86"/>
      <c r="I10" s="25">
        <f>I11</f>
        <v>579.79999999999995</v>
      </c>
      <c r="J10" s="20">
        <f>J11</f>
        <v>299.8</v>
      </c>
      <c r="K10" s="20">
        <f>K11</f>
        <v>288.39999999999998</v>
      </c>
    </row>
    <row r="11" spans="1:11" ht="73.5" customHeight="1">
      <c r="A11" s="11" t="str">
        <f ca="1">'Приложение 1'!A11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1" s="10" t="s">
        <v>30</v>
      </c>
      <c r="C11" s="10" t="s">
        <v>32</v>
      </c>
      <c r="D11" s="22">
        <v>65</v>
      </c>
      <c r="E11" s="22"/>
      <c r="F11" s="22"/>
      <c r="G11" s="22"/>
      <c r="H11" s="10"/>
      <c r="I11" s="20">
        <f t="shared" ref="I11:K13" si="0">I12</f>
        <v>579.79999999999995</v>
      </c>
      <c r="J11" s="20">
        <f t="shared" si="0"/>
        <v>299.8</v>
      </c>
      <c r="K11" s="20">
        <f t="shared" si="0"/>
        <v>288.39999999999998</v>
      </c>
    </row>
    <row r="12" spans="1:11" ht="15">
      <c r="A12" s="11" t="s">
        <v>33</v>
      </c>
      <c r="B12" s="10" t="s">
        <v>30</v>
      </c>
      <c r="C12" s="10" t="s">
        <v>32</v>
      </c>
      <c r="D12" s="22">
        <v>65</v>
      </c>
      <c r="E12" s="22">
        <v>1</v>
      </c>
      <c r="F12" s="22"/>
      <c r="G12" s="22"/>
      <c r="H12" s="10"/>
      <c r="I12" s="20">
        <f>I13+I16</f>
        <v>579.79999999999995</v>
      </c>
      <c r="J12" s="20">
        <f t="shared" si="0"/>
        <v>299.8</v>
      </c>
      <c r="K12" s="20">
        <f t="shared" si="0"/>
        <v>288.39999999999998</v>
      </c>
    </row>
    <row r="13" spans="1:11" ht="32.25" customHeight="1">
      <c r="A13" s="11" t="s">
        <v>34</v>
      </c>
      <c r="B13" s="10" t="s">
        <v>30</v>
      </c>
      <c r="C13" s="10" t="s">
        <v>32</v>
      </c>
      <c r="D13" s="22">
        <v>65</v>
      </c>
      <c r="E13" s="22">
        <v>1</v>
      </c>
      <c r="F13" s="22" t="s">
        <v>58</v>
      </c>
      <c r="G13" s="22" t="s">
        <v>69</v>
      </c>
      <c r="H13" s="10"/>
      <c r="I13" s="20">
        <f t="shared" si="0"/>
        <v>406.8</v>
      </c>
      <c r="J13" s="20">
        <f t="shared" si="0"/>
        <v>299.8</v>
      </c>
      <c r="K13" s="20">
        <f t="shared" si="0"/>
        <v>288.39999999999998</v>
      </c>
    </row>
    <row r="14" spans="1:11" ht="105">
      <c r="A14" s="11" t="s">
        <v>35</v>
      </c>
      <c r="B14" s="10" t="s">
        <v>30</v>
      </c>
      <c r="C14" s="10" t="s">
        <v>32</v>
      </c>
      <c r="D14" s="22">
        <v>65</v>
      </c>
      <c r="E14" s="22">
        <v>1</v>
      </c>
      <c r="F14" s="22" t="s">
        <v>58</v>
      </c>
      <c r="G14" s="22" t="s">
        <v>69</v>
      </c>
      <c r="H14" s="10" t="s">
        <v>60</v>
      </c>
      <c r="I14" s="20">
        <f>I15</f>
        <v>406.8</v>
      </c>
      <c r="J14" s="20">
        <f>J15</f>
        <v>299.8</v>
      </c>
      <c r="K14" s="20">
        <f>K15</f>
        <v>288.39999999999998</v>
      </c>
    </row>
    <row r="15" spans="1:11" ht="45">
      <c r="A15" s="11" t="s">
        <v>36</v>
      </c>
      <c r="B15" s="10" t="s">
        <v>30</v>
      </c>
      <c r="C15" s="10" t="s">
        <v>32</v>
      </c>
      <c r="D15" s="22">
        <v>65</v>
      </c>
      <c r="E15" s="22">
        <v>1</v>
      </c>
      <c r="F15" s="22" t="s">
        <v>58</v>
      </c>
      <c r="G15" s="22" t="s">
        <v>69</v>
      </c>
      <c r="H15" s="10" t="s">
        <v>61</v>
      </c>
      <c r="I15" s="20">
        <f ca="1">'Приложение 1'!J15</f>
        <v>406.8</v>
      </c>
      <c r="J15" s="20">
        <f ca="1">'Приложение 1'!K15</f>
        <v>299.8</v>
      </c>
      <c r="K15" s="20">
        <f ca="1">'Приложение 1'!L15</f>
        <v>288.39999999999998</v>
      </c>
    </row>
    <row r="16" spans="1:11" ht="94.5" customHeight="1">
      <c r="A16" s="11" t="str">
        <f ca="1">'Приложение 1'!A16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6" s="10" t="s">
        <v>30</v>
      </c>
      <c r="C16" s="10" t="s">
        <v>32</v>
      </c>
      <c r="D16" s="22" t="s">
        <v>123</v>
      </c>
      <c r="E16" s="22" t="s">
        <v>8</v>
      </c>
      <c r="F16" s="22" t="s">
        <v>58</v>
      </c>
      <c r="G16" s="22" t="s">
        <v>164</v>
      </c>
      <c r="H16" s="10"/>
      <c r="I16" s="20">
        <f ca="1">I17</f>
        <v>173</v>
      </c>
      <c r="J16" s="20"/>
      <c r="K16" s="20"/>
    </row>
    <row r="17" spans="1:11" ht="105.75" customHeight="1">
      <c r="A17" s="11" t="str">
        <f ca="1">'Приложение 1'!A17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10" t="s">
        <v>30</v>
      </c>
      <c r="C17" s="10" t="s">
        <v>32</v>
      </c>
      <c r="D17" s="22" t="s">
        <v>123</v>
      </c>
      <c r="E17" s="22" t="s">
        <v>8</v>
      </c>
      <c r="F17" s="22" t="s">
        <v>58</v>
      </c>
      <c r="G17" s="22" t="s">
        <v>164</v>
      </c>
      <c r="H17" s="10" t="s">
        <v>60</v>
      </c>
      <c r="I17" s="20">
        <f ca="1">I18</f>
        <v>173</v>
      </c>
      <c r="J17" s="20"/>
      <c r="K17" s="20"/>
    </row>
    <row r="18" spans="1:11" ht="46.5" customHeight="1">
      <c r="A18" s="11" t="str">
        <f ca="1">'Приложение 1'!A18</f>
        <v>Расходы на выплаты персоналу государственных (муниципальных) органов</v>
      </c>
      <c r="B18" s="10" t="s">
        <v>30</v>
      </c>
      <c r="C18" s="10" t="s">
        <v>32</v>
      </c>
      <c r="D18" s="22" t="s">
        <v>123</v>
      </c>
      <c r="E18" s="22" t="s">
        <v>8</v>
      </c>
      <c r="F18" s="22" t="s">
        <v>58</v>
      </c>
      <c r="G18" s="22" t="s">
        <v>164</v>
      </c>
      <c r="H18" s="10" t="s">
        <v>61</v>
      </c>
      <c r="I18" s="20">
        <f ca="1">'Приложение 1'!J18</f>
        <v>173</v>
      </c>
      <c r="J18" s="20"/>
      <c r="K18" s="20"/>
    </row>
    <row r="19" spans="1:11" ht="90">
      <c r="A19" s="11" t="s">
        <v>37</v>
      </c>
      <c r="B19" s="86" t="s">
        <v>30</v>
      </c>
      <c r="C19" s="86" t="s">
        <v>38</v>
      </c>
      <c r="D19" s="22"/>
      <c r="E19" s="22"/>
      <c r="F19" s="22"/>
      <c r="G19" s="22"/>
      <c r="H19" s="19"/>
      <c r="I19" s="25">
        <f>I20+I33</f>
        <v>959.2</v>
      </c>
      <c r="J19" s="25">
        <f>J20+J33</f>
        <v>473.4</v>
      </c>
      <c r="K19" s="25">
        <f>K20+K33</f>
        <v>505.9</v>
      </c>
    </row>
    <row r="20" spans="1:11" ht="78.75" customHeight="1">
      <c r="A20" s="11" t="str">
        <f ca="1">A11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20" s="12" t="s">
        <v>30</v>
      </c>
      <c r="C20" s="12" t="s">
        <v>38</v>
      </c>
      <c r="D20" s="22">
        <v>65</v>
      </c>
      <c r="E20" s="22"/>
      <c r="F20" s="22"/>
      <c r="G20" s="22"/>
      <c r="H20" s="19"/>
      <c r="I20" s="20">
        <f>I21</f>
        <v>958.7</v>
      </c>
      <c r="J20" s="20">
        <f>J21</f>
        <v>472.9</v>
      </c>
      <c r="K20" s="20">
        <f>K21</f>
        <v>505.4</v>
      </c>
    </row>
    <row r="21" spans="1:11" ht="46.5" customHeight="1">
      <c r="A21" s="11" t="str">
        <f ca="1">'Приложение 1'!A21</f>
        <v>Расходы в рамках обеспечения деятельности Администрации Кочуновского сельского поселения</v>
      </c>
      <c r="B21" s="10" t="s">
        <v>30</v>
      </c>
      <c r="C21" s="10" t="s">
        <v>38</v>
      </c>
      <c r="D21" s="22">
        <v>65</v>
      </c>
      <c r="E21" s="22">
        <v>2</v>
      </c>
      <c r="F21" s="22"/>
      <c r="G21" s="22"/>
      <c r="H21" s="19"/>
      <c r="I21" s="20">
        <f>I22+I25+I30</f>
        <v>958.7</v>
      </c>
      <c r="J21" s="20">
        <f>J22+J25</f>
        <v>472.9</v>
      </c>
      <c r="K21" s="20">
        <f>K22+K25</f>
        <v>505.4</v>
      </c>
    </row>
    <row r="22" spans="1:11" ht="45">
      <c r="A22" s="11" t="s">
        <v>40</v>
      </c>
      <c r="B22" s="10" t="s">
        <v>30</v>
      </c>
      <c r="C22" s="10" t="s">
        <v>38</v>
      </c>
      <c r="D22" s="22">
        <v>65</v>
      </c>
      <c r="E22" s="22">
        <v>2</v>
      </c>
      <c r="F22" s="22" t="s">
        <v>58</v>
      </c>
      <c r="G22" s="22" t="s">
        <v>70</v>
      </c>
      <c r="H22" s="19"/>
      <c r="I22" s="20">
        <f t="shared" ref="I22:K23" si="1">I23</f>
        <v>363.7</v>
      </c>
      <c r="J22" s="20">
        <f t="shared" si="1"/>
        <v>260.39999999999998</v>
      </c>
      <c r="K22" s="20">
        <f t="shared" si="1"/>
        <v>300</v>
      </c>
    </row>
    <row r="23" spans="1:11" ht="105">
      <c r="A23" s="11" t="s">
        <v>35</v>
      </c>
      <c r="B23" s="10" t="s">
        <v>30</v>
      </c>
      <c r="C23" s="10" t="s">
        <v>38</v>
      </c>
      <c r="D23" s="22">
        <v>65</v>
      </c>
      <c r="E23" s="22">
        <v>2</v>
      </c>
      <c r="F23" s="22" t="s">
        <v>58</v>
      </c>
      <c r="G23" s="22" t="s">
        <v>70</v>
      </c>
      <c r="H23" s="19" t="s">
        <v>60</v>
      </c>
      <c r="I23" s="20">
        <f t="shared" si="1"/>
        <v>363.7</v>
      </c>
      <c r="J23" s="20">
        <f t="shared" si="1"/>
        <v>260.39999999999998</v>
      </c>
      <c r="K23" s="20">
        <f t="shared" si="1"/>
        <v>300</v>
      </c>
    </row>
    <row r="24" spans="1:11" ht="45">
      <c r="A24" s="11" t="s">
        <v>36</v>
      </c>
      <c r="B24" s="10" t="s">
        <v>30</v>
      </c>
      <c r="C24" s="10" t="s">
        <v>38</v>
      </c>
      <c r="D24" s="22">
        <v>65</v>
      </c>
      <c r="E24" s="22">
        <v>2</v>
      </c>
      <c r="F24" s="22" t="s">
        <v>58</v>
      </c>
      <c r="G24" s="22" t="s">
        <v>70</v>
      </c>
      <c r="H24" s="19" t="s">
        <v>61</v>
      </c>
      <c r="I24" s="20">
        <f ca="1">'Приложение 1'!J24</f>
        <v>363.7</v>
      </c>
      <c r="J24" s="20">
        <f ca="1">'Приложение 1'!K24</f>
        <v>260.39999999999998</v>
      </c>
      <c r="K24" s="20">
        <f ca="1">'Приложение 1'!L24</f>
        <v>300</v>
      </c>
    </row>
    <row r="25" spans="1:11" ht="30">
      <c r="A25" s="11" t="s">
        <v>41</v>
      </c>
      <c r="B25" s="10" t="s">
        <v>30</v>
      </c>
      <c r="C25" s="10" t="s">
        <v>38</v>
      </c>
      <c r="D25" s="22">
        <v>65</v>
      </c>
      <c r="E25" s="22">
        <v>2</v>
      </c>
      <c r="F25" s="22" t="s">
        <v>58</v>
      </c>
      <c r="G25" s="22" t="s">
        <v>71</v>
      </c>
      <c r="H25" s="19"/>
      <c r="I25" s="20">
        <f ca="1">+I26+I28</f>
        <v>465</v>
      </c>
      <c r="J25" s="20">
        <f ca="1">+J26+J28</f>
        <v>212.5</v>
      </c>
      <c r="K25" s="20">
        <f ca="1">+K26+K28</f>
        <v>205.4</v>
      </c>
    </row>
    <row r="26" spans="1:11" ht="45">
      <c r="A26" s="11" t="s">
        <v>158</v>
      </c>
      <c r="B26" s="10" t="s">
        <v>30</v>
      </c>
      <c r="C26" s="10" t="s">
        <v>38</v>
      </c>
      <c r="D26" s="22">
        <v>65</v>
      </c>
      <c r="E26" s="22">
        <v>2</v>
      </c>
      <c r="F26" s="22" t="s">
        <v>58</v>
      </c>
      <c r="G26" s="22" t="s">
        <v>71</v>
      </c>
      <c r="H26" s="19" t="s">
        <v>62</v>
      </c>
      <c r="I26" s="20">
        <f ca="1">I27</f>
        <v>460</v>
      </c>
      <c r="J26" s="20">
        <f ca="1">J27</f>
        <v>210.5</v>
      </c>
      <c r="K26" s="20">
        <f ca="1">K27</f>
        <v>203.4</v>
      </c>
    </row>
    <row r="27" spans="1:11" ht="45">
      <c r="A27" s="11" t="s">
        <v>39</v>
      </c>
      <c r="B27" s="10" t="s">
        <v>30</v>
      </c>
      <c r="C27" s="10" t="s">
        <v>38</v>
      </c>
      <c r="D27" s="22">
        <v>65</v>
      </c>
      <c r="E27" s="22">
        <v>2</v>
      </c>
      <c r="F27" s="22" t="s">
        <v>58</v>
      </c>
      <c r="G27" s="22" t="s">
        <v>71</v>
      </c>
      <c r="H27" s="19" t="s">
        <v>63</v>
      </c>
      <c r="I27" s="20">
        <f ca="1">'Приложение 1'!J27</f>
        <v>460</v>
      </c>
      <c r="J27" s="20">
        <f ca="1">'Приложение 1'!K27</f>
        <v>210.5</v>
      </c>
      <c r="K27" s="20">
        <f ca="1">'Приложение 1'!L27</f>
        <v>203.4</v>
      </c>
    </row>
    <row r="28" spans="1:11" ht="15">
      <c r="A28" s="11" t="s">
        <v>42</v>
      </c>
      <c r="B28" s="10" t="s">
        <v>30</v>
      </c>
      <c r="C28" s="10" t="s">
        <v>38</v>
      </c>
      <c r="D28" s="22">
        <v>65</v>
      </c>
      <c r="E28" s="22">
        <v>2</v>
      </c>
      <c r="F28" s="22" t="s">
        <v>58</v>
      </c>
      <c r="G28" s="22" t="s">
        <v>71</v>
      </c>
      <c r="H28" s="19" t="s">
        <v>64</v>
      </c>
      <c r="I28" s="20">
        <f ca="1">I29</f>
        <v>5</v>
      </c>
      <c r="J28" s="20">
        <f ca="1">J29</f>
        <v>2</v>
      </c>
      <c r="K28" s="20">
        <f ca="1">K29</f>
        <v>2</v>
      </c>
    </row>
    <row r="29" spans="1:11" ht="30">
      <c r="A29" s="11" t="s">
        <v>43</v>
      </c>
      <c r="B29" s="10" t="s">
        <v>30</v>
      </c>
      <c r="C29" s="10" t="s">
        <v>38</v>
      </c>
      <c r="D29" s="22">
        <v>65</v>
      </c>
      <c r="E29" s="22">
        <v>2</v>
      </c>
      <c r="F29" s="22" t="s">
        <v>58</v>
      </c>
      <c r="G29" s="22" t="s">
        <v>71</v>
      </c>
      <c r="H29" s="19" t="s">
        <v>65</v>
      </c>
      <c r="I29" s="20">
        <f ca="1">'Приложение 1'!J29</f>
        <v>5</v>
      </c>
      <c r="J29" s="20">
        <f ca="1">'Приложение 1'!K29</f>
        <v>2</v>
      </c>
      <c r="K29" s="20">
        <f ca="1">'Приложение 1'!L29</f>
        <v>2</v>
      </c>
    </row>
    <row r="30" spans="1:11" ht="90" customHeight="1">
      <c r="A30" s="11" t="str">
        <f ca="1">'Приложение 1'!A30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10" t="s">
        <v>30</v>
      </c>
      <c r="C30" s="10" t="s">
        <v>38</v>
      </c>
      <c r="D30" s="22" t="s">
        <v>123</v>
      </c>
      <c r="E30" s="22" t="s">
        <v>9</v>
      </c>
      <c r="F30" s="22" t="s">
        <v>58</v>
      </c>
      <c r="G30" s="22" t="s">
        <v>164</v>
      </c>
      <c r="H30" s="19"/>
      <c r="I30" s="20">
        <f ca="1">I31</f>
        <v>130</v>
      </c>
      <c r="J30" s="20"/>
      <c r="K30" s="20"/>
    </row>
    <row r="31" spans="1:11" ht="108" customHeight="1">
      <c r="A31" s="11" t="str">
        <f ca="1">'Приложение 1'!A31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10" t="s">
        <v>30</v>
      </c>
      <c r="C31" s="10" t="s">
        <v>38</v>
      </c>
      <c r="D31" s="22" t="s">
        <v>123</v>
      </c>
      <c r="E31" s="22" t="s">
        <v>9</v>
      </c>
      <c r="F31" s="22" t="s">
        <v>58</v>
      </c>
      <c r="G31" s="22" t="s">
        <v>164</v>
      </c>
      <c r="H31" s="19" t="s">
        <v>60</v>
      </c>
      <c r="I31" s="20">
        <f ca="1">I32</f>
        <v>130</v>
      </c>
      <c r="J31" s="20"/>
      <c r="K31" s="20"/>
    </row>
    <row r="32" spans="1:11" ht="52.5" customHeight="1">
      <c r="A32" s="11" t="str">
        <f ca="1">'Приложение 1'!A32</f>
        <v>Расходы на выплаты персоналу государственных (муниципальных) органов</v>
      </c>
      <c r="B32" s="10" t="s">
        <v>30</v>
      </c>
      <c r="C32" s="10" t="s">
        <v>38</v>
      </c>
      <c r="D32" s="22" t="s">
        <v>123</v>
      </c>
      <c r="E32" s="22" t="s">
        <v>9</v>
      </c>
      <c r="F32" s="22" t="s">
        <v>58</v>
      </c>
      <c r="G32" s="22" t="s">
        <v>164</v>
      </c>
      <c r="H32" s="19" t="s">
        <v>61</v>
      </c>
      <c r="I32" s="20">
        <f ca="1">'Приложение 1'!J32</f>
        <v>130</v>
      </c>
      <c r="J32" s="20"/>
      <c r="K32" s="20"/>
    </row>
    <row r="33" spans="1:11" ht="75">
      <c r="A33" s="11" t="s">
        <v>147</v>
      </c>
      <c r="B33" s="10" t="s">
        <v>30</v>
      </c>
      <c r="C33" s="10" t="s">
        <v>38</v>
      </c>
      <c r="D33" s="22">
        <v>89</v>
      </c>
      <c r="E33" s="22"/>
      <c r="F33" s="22"/>
      <c r="G33" s="22"/>
      <c r="H33" s="19"/>
      <c r="I33" s="20">
        <f t="shared" ref="I33:K34" si="2">I34</f>
        <v>0.5</v>
      </c>
      <c r="J33" s="20">
        <f t="shared" si="2"/>
        <v>0.5</v>
      </c>
      <c r="K33" s="20">
        <f t="shared" si="2"/>
        <v>0.5</v>
      </c>
    </row>
    <row r="34" spans="1:11" ht="90">
      <c r="A34" s="11" t="s">
        <v>148</v>
      </c>
      <c r="B34" s="10" t="s">
        <v>30</v>
      </c>
      <c r="C34" s="10" t="s">
        <v>38</v>
      </c>
      <c r="D34" s="22">
        <v>89</v>
      </c>
      <c r="E34" s="22">
        <v>1</v>
      </c>
      <c r="F34" s="22"/>
      <c r="G34" s="22"/>
      <c r="H34" s="19"/>
      <c r="I34" s="20">
        <f>I35</f>
        <v>0.5</v>
      </c>
      <c r="J34" s="20">
        <f t="shared" si="2"/>
        <v>0.5</v>
      </c>
      <c r="K34" s="20">
        <f t="shared" si="2"/>
        <v>0.5</v>
      </c>
    </row>
    <row r="35" spans="1:11" ht="150">
      <c r="A35" s="11" t="s">
        <v>28</v>
      </c>
      <c r="B35" s="10" t="s">
        <v>30</v>
      </c>
      <c r="C35" s="10" t="s">
        <v>38</v>
      </c>
      <c r="D35" s="22">
        <v>89</v>
      </c>
      <c r="E35" s="22">
        <v>1</v>
      </c>
      <c r="F35" s="22" t="s">
        <v>58</v>
      </c>
      <c r="G35" s="22" t="s">
        <v>72</v>
      </c>
      <c r="H35" s="19"/>
      <c r="I35" s="21">
        <f t="shared" ref="I35:K36" si="3">I36</f>
        <v>0.5</v>
      </c>
      <c r="J35" s="21">
        <f t="shared" si="3"/>
        <v>0.5</v>
      </c>
      <c r="K35" s="21">
        <f t="shared" si="3"/>
        <v>0.5</v>
      </c>
    </row>
    <row r="36" spans="1:11" ht="45">
      <c r="A36" s="11" t="s">
        <v>159</v>
      </c>
      <c r="B36" s="10" t="s">
        <v>30</v>
      </c>
      <c r="C36" s="10" t="s">
        <v>38</v>
      </c>
      <c r="D36" s="22">
        <v>89</v>
      </c>
      <c r="E36" s="22">
        <v>1</v>
      </c>
      <c r="F36" s="22" t="s">
        <v>58</v>
      </c>
      <c r="G36" s="22" t="s">
        <v>72</v>
      </c>
      <c r="H36" s="19" t="s">
        <v>62</v>
      </c>
      <c r="I36" s="21">
        <f t="shared" si="3"/>
        <v>0.5</v>
      </c>
      <c r="J36" s="21">
        <f t="shared" si="3"/>
        <v>0.5</v>
      </c>
      <c r="K36" s="21">
        <f t="shared" si="3"/>
        <v>0.5</v>
      </c>
    </row>
    <row r="37" spans="1:11" ht="45">
      <c r="A37" s="11" t="s">
        <v>39</v>
      </c>
      <c r="B37" s="10" t="s">
        <v>30</v>
      </c>
      <c r="C37" s="10" t="s">
        <v>38</v>
      </c>
      <c r="D37" s="22">
        <v>89</v>
      </c>
      <c r="E37" s="22">
        <v>1</v>
      </c>
      <c r="F37" s="22" t="s">
        <v>58</v>
      </c>
      <c r="G37" s="22" t="s">
        <v>72</v>
      </c>
      <c r="H37" s="19" t="s">
        <v>63</v>
      </c>
      <c r="I37" s="21">
        <f ca="1">'Приложение 1'!J37</f>
        <v>0.5</v>
      </c>
      <c r="J37" s="21">
        <f ca="1">'Приложение 1'!K37</f>
        <v>0.5</v>
      </c>
      <c r="K37" s="21">
        <f ca="1">'Приложение 1'!L37</f>
        <v>0.5</v>
      </c>
    </row>
    <row r="38" spans="1:11" ht="15">
      <c r="A38" s="88" t="s">
        <v>45</v>
      </c>
      <c r="B38" s="86" t="s">
        <v>30</v>
      </c>
      <c r="C38" s="86" t="s">
        <v>18</v>
      </c>
      <c r="D38" s="22"/>
      <c r="E38" s="22"/>
      <c r="F38" s="22"/>
      <c r="G38" s="22"/>
      <c r="H38" s="89"/>
      <c r="I38" s="25">
        <f t="shared" ref="I38:K40" si="4">I39</f>
        <v>5</v>
      </c>
      <c r="J38" s="20">
        <f t="shared" si="4"/>
        <v>5</v>
      </c>
      <c r="K38" s="20">
        <f t="shared" si="4"/>
        <v>5</v>
      </c>
    </row>
    <row r="39" spans="1:11" ht="75">
      <c r="A39" s="88" t="s">
        <v>143</v>
      </c>
      <c r="B39" s="86" t="s">
        <v>30</v>
      </c>
      <c r="C39" s="86" t="s">
        <v>18</v>
      </c>
      <c r="D39" s="22" t="s">
        <v>73</v>
      </c>
      <c r="E39" s="22"/>
      <c r="F39" s="22"/>
      <c r="G39" s="22"/>
      <c r="H39" s="89"/>
      <c r="I39" s="25">
        <f t="shared" si="4"/>
        <v>5</v>
      </c>
      <c r="J39" s="20">
        <f t="shared" si="4"/>
        <v>5</v>
      </c>
      <c r="K39" s="20">
        <f t="shared" si="4"/>
        <v>5</v>
      </c>
    </row>
    <row r="40" spans="1:11" ht="90">
      <c r="A40" s="11" t="s">
        <v>144</v>
      </c>
      <c r="B40" s="10" t="s">
        <v>30</v>
      </c>
      <c r="C40" s="10" t="s">
        <v>18</v>
      </c>
      <c r="D40" s="22" t="s">
        <v>73</v>
      </c>
      <c r="E40" s="22" t="s">
        <v>8</v>
      </c>
      <c r="F40" s="22"/>
      <c r="G40" s="22"/>
      <c r="H40" s="19"/>
      <c r="I40" s="20">
        <f t="shared" si="4"/>
        <v>5</v>
      </c>
      <c r="J40" s="20">
        <f t="shared" si="4"/>
        <v>5</v>
      </c>
      <c r="K40" s="20">
        <f t="shared" si="4"/>
        <v>5</v>
      </c>
    </row>
    <row r="41" spans="1:11" ht="62.25" customHeight="1">
      <c r="A41" s="11" t="s">
        <v>171</v>
      </c>
      <c r="B41" s="10" t="s">
        <v>30</v>
      </c>
      <c r="C41" s="10" t="s">
        <v>18</v>
      </c>
      <c r="D41" s="22" t="s">
        <v>73</v>
      </c>
      <c r="E41" s="22" t="s">
        <v>8</v>
      </c>
      <c r="F41" s="22" t="s">
        <v>58</v>
      </c>
      <c r="G41" s="22" t="s">
        <v>75</v>
      </c>
      <c r="H41" s="19"/>
      <c r="I41" s="20">
        <f>I43</f>
        <v>5</v>
      </c>
      <c r="J41" s="20">
        <f>J43</f>
        <v>5</v>
      </c>
      <c r="K41" s="20">
        <f>K43</f>
        <v>5</v>
      </c>
    </row>
    <row r="42" spans="1:11" ht="17.25" customHeight="1">
      <c r="A42" s="11" t="s">
        <v>42</v>
      </c>
      <c r="B42" s="10" t="s">
        <v>30</v>
      </c>
      <c r="C42" s="10" t="s">
        <v>18</v>
      </c>
      <c r="D42" s="22" t="s">
        <v>73</v>
      </c>
      <c r="E42" s="22" t="s">
        <v>8</v>
      </c>
      <c r="F42" s="22" t="s">
        <v>58</v>
      </c>
      <c r="G42" s="22" t="s">
        <v>75</v>
      </c>
      <c r="H42" s="19" t="s">
        <v>64</v>
      </c>
      <c r="I42" s="20">
        <f>I43</f>
        <v>5</v>
      </c>
      <c r="J42" s="20">
        <f>J43</f>
        <v>5</v>
      </c>
      <c r="K42" s="20">
        <f>K43</f>
        <v>5</v>
      </c>
    </row>
    <row r="43" spans="1:11" ht="15">
      <c r="A43" s="11" t="s">
        <v>46</v>
      </c>
      <c r="B43" s="10" t="s">
        <v>30</v>
      </c>
      <c r="C43" s="10" t="s">
        <v>47</v>
      </c>
      <c r="D43" s="22" t="s">
        <v>73</v>
      </c>
      <c r="E43" s="22" t="s">
        <v>8</v>
      </c>
      <c r="F43" s="22" t="s">
        <v>58</v>
      </c>
      <c r="G43" s="22" t="s">
        <v>75</v>
      </c>
      <c r="H43" s="19" t="s">
        <v>66</v>
      </c>
      <c r="I43" s="20">
        <f ca="1">'Приложение 1'!J43</f>
        <v>5</v>
      </c>
      <c r="J43" s="20">
        <f ca="1">'Приложение 1'!K43</f>
        <v>5</v>
      </c>
      <c r="K43" s="20">
        <f ca="1">'Приложение 1'!L43</f>
        <v>5</v>
      </c>
    </row>
    <row r="44" spans="1:11" ht="15">
      <c r="A44" s="8" t="s">
        <v>113</v>
      </c>
      <c r="B44" s="9" t="s">
        <v>32</v>
      </c>
      <c r="C44" s="10"/>
      <c r="D44" s="22"/>
      <c r="E44" s="22"/>
      <c r="F44" s="22"/>
      <c r="G44" s="22"/>
      <c r="H44" s="19"/>
      <c r="I44" s="20">
        <f t="shared" ref="I44:K46" si="5">I45</f>
        <v>109.3</v>
      </c>
      <c r="J44" s="20">
        <f t="shared" si="5"/>
        <v>114.4</v>
      </c>
      <c r="K44" s="20">
        <f t="shared" si="5"/>
        <v>118.7</v>
      </c>
    </row>
    <row r="45" spans="1:11" ht="30">
      <c r="A45" s="11" t="s">
        <v>160</v>
      </c>
      <c r="B45" s="10" t="s">
        <v>32</v>
      </c>
      <c r="C45" s="10" t="s">
        <v>48</v>
      </c>
      <c r="D45" s="22"/>
      <c r="E45" s="22"/>
      <c r="F45" s="22"/>
      <c r="G45" s="22"/>
      <c r="H45" s="19"/>
      <c r="I45" s="20">
        <f t="shared" si="5"/>
        <v>109.3</v>
      </c>
      <c r="J45" s="20">
        <f t="shared" si="5"/>
        <v>114.4</v>
      </c>
      <c r="K45" s="20">
        <f t="shared" si="5"/>
        <v>118.7</v>
      </c>
    </row>
    <row r="46" spans="1:11" ht="61.5" customHeight="1">
      <c r="A46" s="11" t="str">
        <f ca="1">'Приложение 1'!A46</f>
        <v>Государственная программа повышения эффективности упраления государственными финансами в Республики Мордовия</v>
      </c>
      <c r="B46" s="10" t="s">
        <v>32</v>
      </c>
      <c r="C46" s="10" t="s">
        <v>48</v>
      </c>
      <c r="D46" s="22" t="s">
        <v>77</v>
      </c>
      <c r="E46" s="22"/>
      <c r="F46" s="22"/>
      <c r="G46" s="22"/>
      <c r="H46" s="19"/>
      <c r="I46" s="20">
        <f t="shared" si="5"/>
        <v>109.3</v>
      </c>
      <c r="J46" s="20">
        <f t="shared" si="5"/>
        <v>114.4</v>
      </c>
      <c r="K46" s="20">
        <f t="shared" si="5"/>
        <v>118.7</v>
      </c>
    </row>
    <row r="47" spans="1:11" ht="45">
      <c r="A47" s="11" t="s">
        <v>115</v>
      </c>
      <c r="B47" s="10" t="s">
        <v>32</v>
      </c>
      <c r="C47" s="10" t="s">
        <v>48</v>
      </c>
      <c r="D47" s="22" t="s">
        <v>77</v>
      </c>
      <c r="E47" s="22" t="s">
        <v>10</v>
      </c>
      <c r="F47" s="22"/>
      <c r="G47" s="22"/>
      <c r="H47" s="19"/>
      <c r="I47" s="20">
        <f t="shared" ref="I47:I52" si="6">I48</f>
        <v>109.3</v>
      </c>
      <c r="J47" s="20">
        <f>J48</f>
        <v>114.4</v>
      </c>
      <c r="K47" s="20">
        <f>K48</f>
        <v>118.7</v>
      </c>
    </row>
    <row r="48" spans="1:11" ht="60">
      <c r="A48" s="13" t="s">
        <v>163</v>
      </c>
      <c r="B48" s="10" t="s">
        <v>32</v>
      </c>
      <c r="C48" s="10" t="s">
        <v>48</v>
      </c>
      <c r="D48" s="22" t="s">
        <v>77</v>
      </c>
      <c r="E48" s="22" t="s">
        <v>10</v>
      </c>
      <c r="F48" s="22" t="s">
        <v>32</v>
      </c>
      <c r="G48" s="22"/>
      <c r="H48" s="19"/>
      <c r="I48" s="20">
        <f t="shared" si="6"/>
        <v>109.3</v>
      </c>
      <c r="J48" s="20">
        <f>J49</f>
        <v>114.4</v>
      </c>
      <c r="K48" s="20">
        <f>K49</f>
        <v>118.7</v>
      </c>
    </row>
    <row r="49" spans="1:11" ht="76.5" customHeight="1">
      <c r="A49" s="11" t="str">
        <f ca="1">'Приложение 1'!A49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49" s="10" t="s">
        <v>32</v>
      </c>
      <c r="C49" s="10" t="s">
        <v>48</v>
      </c>
      <c r="D49" s="22" t="s">
        <v>77</v>
      </c>
      <c r="E49" s="22" t="s">
        <v>10</v>
      </c>
      <c r="F49" s="22" t="s">
        <v>32</v>
      </c>
      <c r="G49" s="22" t="s">
        <v>116</v>
      </c>
      <c r="H49" s="19"/>
      <c r="I49" s="20">
        <f>I52+I50</f>
        <v>109.3</v>
      </c>
      <c r="J49" s="20">
        <f>J52+J50</f>
        <v>114.4</v>
      </c>
      <c r="K49" s="20">
        <f>K52+K50</f>
        <v>118.7</v>
      </c>
    </row>
    <row r="50" spans="1:11" ht="105">
      <c r="A50" s="11" t="s">
        <v>35</v>
      </c>
      <c r="B50" s="10" t="s">
        <v>32</v>
      </c>
      <c r="C50" s="10" t="s">
        <v>48</v>
      </c>
      <c r="D50" s="22" t="s">
        <v>77</v>
      </c>
      <c r="E50" s="22" t="s">
        <v>10</v>
      </c>
      <c r="F50" s="22" t="s">
        <v>32</v>
      </c>
      <c r="G50" s="22" t="s">
        <v>116</v>
      </c>
      <c r="H50" s="19" t="s">
        <v>60</v>
      </c>
      <c r="I50" s="20">
        <f>I51</f>
        <v>104.3</v>
      </c>
      <c r="J50" s="20">
        <f>J51</f>
        <v>109.4</v>
      </c>
      <c r="K50" s="20">
        <f>K51</f>
        <v>113.7</v>
      </c>
    </row>
    <row r="51" spans="1:11" ht="45.75" customHeight="1">
      <c r="A51" s="11" t="s">
        <v>36</v>
      </c>
      <c r="B51" s="10" t="s">
        <v>32</v>
      </c>
      <c r="C51" s="10" t="s">
        <v>48</v>
      </c>
      <c r="D51" s="22" t="s">
        <v>77</v>
      </c>
      <c r="E51" s="22" t="s">
        <v>10</v>
      </c>
      <c r="F51" s="22" t="s">
        <v>32</v>
      </c>
      <c r="G51" s="22" t="s">
        <v>116</v>
      </c>
      <c r="H51" s="19" t="s">
        <v>61</v>
      </c>
      <c r="I51" s="20">
        <f ca="1">'Приложение 1'!J51</f>
        <v>104.3</v>
      </c>
      <c r="J51" s="20">
        <f ca="1">'Приложение 1'!K51</f>
        <v>109.4</v>
      </c>
      <c r="K51" s="20">
        <f ca="1">'Приложение 1'!L51</f>
        <v>113.7</v>
      </c>
    </row>
    <row r="52" spans="1:11" ht="45">
      <c r="A52" s="11" t="s">
        <v>139</v>
      </c>
      <c r="B52" s="10" t="s">
        <v>32</v>
      </c>
      <c r="C52" s="10" t="s">
        <v>48</v>
      </c>
      <c r="D52" s="22" t="s">
        <v>77</v>
      </c>
      <c r="E52" s="22" t="s">
        <v>10</v>
      </c>
      <c r="F52" s="22" t="s">
        <v>32</v>
      </c>
      <c r="G52" s="22" t="s">
        <v>116</v>
      </c>
      <c r="H52" s="19" t="s">
        <v>62</v>
      </c>
      <c r="I52" s="20">
        <f t="shared" si="6"/>
        <v>5</v>
      </c>
      <c r="J52" s="20">
        <f ca="1">J53</f>
        <v>5</v>
      </c>
      <c r="K52" s="20">
        <f ca="1">K53</f>
        <v>5</v>
      </c>
    </row>
    <row r="53" spans="1:11" ht="45">
      <c r="A53" s="11" t="s">
        <v>39</v>
      </c>
      <c r="B53" s="10" t="s">
        <v>32</v>
      </c>
      <c r="C53" s="10" t="s">
        <v>48</v>
      </c>
      <c r="D53" s="22" t="s">
        <v>77</v>
      </c>
      <c r="E53" s="22" t="s">
        <v>10</v>
      </c>
      <c r="F53" s="22" t="s">
        <v>32</v>
      </c>
      <c r="G53" s="22" t="s">
        <v>116</v>
      </c>
      <c r="H53" s="19" t="s">
        <v>63</v>
      </c>
      <c r="I53" s="20">
        <f ca="1">'Приложение 1'!J53</f>
        <v>5</v>
      </c>
      <c r="J53" s="20">
        <f ca="1">'Приложение 1'!K53</f>
        <v>5</v>
      </c>
      <c r="K53" s="20">
        <f ca="1">'Приложение 1'!L53</f>
        <v>5</v>
      </c>
    </row>
    <row r="54" spans="1:11" ht="15">
      <c r="A54" s="8" t="s">
        <v>49</v>
      </c>
      <c r="B54" s="9" t="s">
        <v>38</v>
      </c>
      <c r="C54" s="10"/>
      <c r="D54" s="22"/>
      <c r="E54" s="22"/>
      <c r="F54" s="22"/>
      <c r="G54" s="22"/>
      <c r="H54" s="19"/>
      <c r="I54" s="20">
        <f t="shared" ref="I54:K58" si="7">I55</f>
        <v>207.5</v>
      </c>
      <c r="J54" s="20">
        <f t="shared" si="7"/>
        <v>207.5</v>
      </c>
      <c r="K54" s="20">
        <f t="shared" si="7"/>
        <v>207.5</v>
      </c>
    </row>
    <row r="55" spans="1:11" ht="15" customHeight="1">
      <c r="A55" s="11" t="s">
        <v>51</v>
      </c>
      <c r="B55" s="10" t="s">
        <v>38</v>
      </c>
      <c r="C55" s="10" t="s">
        <v>52</v>
      </c>
      <c r="D55" s="22"/>
      <c r="E55" s="22"/>
      <c r="F55" s="22"/>
      <c r="G55" s="22"/>
      <c r="H55" s="19"/>
      <c r="I55" s="20">
        <f t="shared" si="7"/>
        <v>207.5</v>
      </c>
      <c r="J55" s="20">
        <f t="shared" si="7"/>
        <v>207.5</v>
      </c>
      <c r="K55" s="20">
        <f t="shared" si="7"/>
        <v>207.5</v>
      </c>
    </row>
    <row r="56" spans="1:11" ht="105" customHeight="1">
      <c r="A56" s="14" t="str">
        <f ca="1">'Приложение 1'!A56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56" s="10" t="s">
        <v>38</v>
      </c>
      <c r="C56" s="10" t="s">
        <v>52</v>
      </c>
      <c r="D56" s="22" t="s">
        <v>153</v>
      </c>
      <c r="E56" s="22"/>
      <c r="F56" s="22"/>
      <c r="G56" s="22"/>
      <c r="H56" s="19"/>
      <c r="I56" s="20">
        <f t="shared" si="7"/>
        <v>207.5</v>
      </c>
      <c r="J56" s="20">
        <f t="shared" si="7"/>
        <v>207.5</v>
      </c>
      <c r="K56" s="20">
        <f t="shared" si="7"/>
        <v>207.5</v>
      </c>
    </row>
    <row r="57" spans="1:11" ht="60" customHeight="1">
      <c r="A57" s="14" t="s">
        <v>120</v>
      </c>
      <c r="B57" s="10" t="s">
        <v>38</v>
      </c>
      <c r="C57" s="10" t="s">
        <v>52</v>
      </c>
      <c r="D57" s="22" t="s">
        <v>153</v>
      </c>
      <c r="E57" s="22" t="s">
        <v>74</v>
      </c>
      <c r="F57" s="22" t="s">
        <v>30</v>
      </c>
      <c r="G57" s="22"/>
      <c r="H57" s="19"/>
      <c r="I57" s="20">
        <f t="shared" si="7"/>
        <v>207.5</v>
      </c>
      <c r="J57" s="20">
        <f t="shared" si="7"/>
        <v>207.5</v>
      </c>
      <c r="K57" s="20">
        <f t="shared" si="7"/>
        <v>207.5</v>
      </c>
    </row>
    <row r="58" spans="1:11" ht="317.25" customHeight="1">
      <c r="A58" s="96" t="str">
        <f ca="1">'Приложение 1'!A58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8" s="10" t="s">
        <v>38</v>
      </c>
      <c r="C58" s="10" t="s">
        <v>52</v>
      </c>
      <c r="D58" s="22" t="s">
        <v>153</v>
      </c>
      <c r="E58" s="22" t="s">
        <v>74</v>
      </c>
      <c r="F58" s="22" t="s">
        <v>30</v>
      </c>
      <c r="G58" s="22" t="s">
        <v>78</v>
      </c>
      <c r="H58" s="19"/>
      <c r="I58" s="20">
        <f t="shared" si="7"/>
        <v>207.5</v>
      </c>
      <c r="J58" s="20">
        <f t="shared" si="7"/>
        <v>207.5</v>
      </c>
      <c r="K58" s="20">
        <f t="shared" si="7"/>
        <v>207.5</v>
      </c>
    </row>
    <row r="59" spans="1:11" ht="48.75" customHeight="1">
      <c r="A59" s="11" t="s">
        <v>159</v>
      </c>
      <c r="B59" s="10" t="s">
        <v>38</v>
      </c>
      <c r="C59" s="10" t="s">
        <v>52</v>
      </c>
      <c r="D59" s="22" t="s">
        <v>153</v>
      </c>
      <c r="E59" s="22" t="s">
        <v>74</v>
      </c>
      <c r="F59" s="22" t="s">
        <v>30</v>
      </c>
      <c r="G59" s="22" t="s">
        <v>78</v>
      </c>
      <c r="H59" s="19" t="s">
        <v>62</v>
      </c>
      <c r="I59" s="20">
        <f>I60</f>
        <v>207.5</v>
      </c>
      <c r="J59" s="20">
        <f>I60</f>
        <v>207.5</v>
      </c>
      <c r="K59" s="20">
        <f>K60</f>
        <v>207.5</v>
      </c>
    </row>
    <row r="60" spans="1:11" ht="45">
      <c r="A60" s="11" t="s">
        <v>39</v>
      </c>
      <c r="B60" s="10" t="s">
        <v>38</v>
      </c>
      <c r="C60" s="10" t="s">
        <v>52</v>
      </c>
      <c r="D60" s="22" t="s">
        <v>153</v>
      </c>
      <c r="E60" s="22" t="s">
        <v>74</v>
      </c>
      <c r="F60" s="22" t="s">
        <v>30</v>
      </c>
      <c r="G60" s="22" t="s">
        <v>78</v>
      </c>
      <c r="H60" s="19" t="s">
        <v>63</v>
      </c>
      <c r="I60" s="20">
        <f ca="1">'Приложение 1'!K60</f>
        <v>207.5</v>
      </c>
      <c r="J60" s="20">
        <f ca="1">'Приложение 1'!L60</f>
        <v>207.5</v>
      </c>
      <c r="K60" s="20">
        <f ca="1">'Приложение 1'!L60</f>
        <v>207.5</v>
      </c>
    </row>
    <row r="61" spans="1:11" ht="16.5" customHeight="1">
      <c r="A61" s="109" t="s">
        <v>53</v>
      </c>
      <c r="B61" s="108" t="s">
        <v>44</v>
      </c>
      <c r="C61" s="10"/>
      <c r="D61" s="22"/>
      <c r="E61" s="22"/>
      <c r="F61" s="22"/>
      <c r="G61" s="22"/>
      <c r="H61" s="19"/>
      <c r="I61" s="20">
        <f t="shared" ref="I61:K62" si="8">I62</f>
        <v>386</v>
      </c>
      <c r="J61" s="20">
        <f t="shared" si="8"/>
        <v>60</v>
      </c>
      <c r="K61" s="20">
        <f t="shared" si="8"/>
        <v>60</v>
      </c>
    </row>
    <row r="62" spans="1:11" ht="15">
      <c r="A62" s="15" t="s">
        <v>59</v>
      </c>
      <c r="B62" s="10" t="s">
        <v>44</v>
      </c>
      <c r="C62" s="10" t="s">
        <v>48</v>
      </c>
      <c r="D62" s="22"/>
      <c r="E62" s="22"/>
      <c r="F62" s="22"/>
      <c r="G62" s="22"/>
      <c r="H62" s="10"/>
      <c r="I62" s="20">
        <f t="shared" si="8"/>
        <v>386</v>
      </c>
      <c r="J62" s="20">
        <f t="shared" si="8"/>
        <v>60</v>
      </c>
      <c r="K62" s="20">
        <f t="shared" si="8"/>
        <v>60</v>
      </c>
    </row>
    <row r="63" spans="1:11" ht="105">
      <c r="A63" s="15" t="s">
        <v>154</v>
      </c>
      <c r="B63" s="10" t="s">
        <v>44</v>
      </c>
      <c r="C63" s="10" t="s">
        <v>48</v>
      </c>
      <c r="D63" s="22" t="s">
        <v>17</v>
      </c>
      <c r="E63" s="22"/>
      <c r="F63" s="22"/>
      <c r="G63" s="22"/>
      <c r="H63" s="10"/>
      <c r="I63" s="20">
        <f>I64+I68</f>
        <v>386</v>
      </c>
      <c r="J63" s="20">
        <f>J64+J68</f>
        <v>60</v>
      </c>
      <c r="K63" s="20">
        <f>K64+K68</f>
        <v>60</v>
      </c>
    </row>
    <row r="64" spans="1:11" ht="30">
      <c r="A64" s="11" t="str">
        <f ca="1">'Приложение 1'!A64</f>
        <v>Основное мероприятия "Благоустройство территории"</v>
      </c>
      <c r="B64" s="10" t="s">
        <v>44</v>
      </c>
      <c r="C64" s="10" t="s">
        <v>48</v>
      </c>
      <c r="D64" s="22" t="s">
        <v>17</v>
      </c>
      <c r="E64" s="22" t="s">
        <v>74</v>
      </c>
      <c r="F64" s="22" t="s">
        <v>132</v>
      </c>
      <c r="G64" s="22"/>
      <c r="H64" s="10"/>
      <c r="I64" s="20">
        <f>I65</f>
        <v>180</v>
      </c>
      <c r="J64" s="20">
        <f>J65</f>
        <v>0</v>
      </c>
      <c r="K64" s="20">
        <f>K65</f>
        <v>0</v>
      </c>
    </row>
    <row r="65" spans="1:11" ht="30">
      <c r="A65" s="11" t="str">
        <f ca="1">'Приложение 1'!A65</f>
        <v xml:space="preserve">Прочие мероприятия по благоустройству </v>
      </c>
      <c r="B65" s="10" t="s">
        <v>44</v>
      </c>
      <c r="C65" s="10" t="s">
        <v>48</v>
      </c>
      <c r="D65" s="22" t="s">
        <v>17</v>
      </c>
      <c r="E65" s="22" t="s">
        <v>74</v>
      </c>
      <c r="F65" s="22" t="s">
        <v>132</v>
      </c>
      <c r="G65" s="22" t="s">
        <v>133</v>
      </c>
      <c r="H65" s="10"/>
      <c r="I65" s="20">
        <f t="shared" ref="I65:K66" si="9">I66</f>
        <v>180</v>
      </c>
      <c r="J65" s="20">
        <f t="shared" si="9"/>
        <v>0</v>
      </c>
      <c r="K65" s="20">
        <f t="shared" si="9"/>
        <v>0</v>
      </c>
    </row>
    <row r="66" spans="1:11" ht="45">
      <c r="A66" s="11" t="str">
        <f ca="1">'Приложение 1'!A66</f>
        <v>Закупка товаров, работ и услуг для обеспечения государственных (муниципальных) нужд</v>
      </c>
      <c r="B66" s="10" t="s">
        <v>44</v>
      </c>
      <c r="C66" s="10" t="s">
        <v>48</v>
      </c>
      <c r="D66" s="22" t="s">
        <v>17</v>
      </c>
      <c r="E66" s="22" t="s">
        <v>74</v>
      </c>
      <c r="F66" s="22" t="s">
        <v>132</v>
      </c>
      <c r="G66" s="22" t="s">
        <v>133</v>
      </c>
      <c r="H66" s="10" t="s">
        <v>62</v>
      </c>
      <c r="I66" s="20">
        <f t="shared" si="9"/>
        <v>180</v>
      </c>
      <c r="J66" s="20">
        <f t="shared" si="9"/>
        <v>0</v>
      </c>
      <c r="K66" s="20">
        <f t="shared" si="9"/>
        <v>0</v>
      </c>
    </row>
    <row r="67" spans="1:11" ht="45">
      <c r="A67" s="11" t="str">
        <f ca="1">A71</f>
        <v>Иные закупки товаров, работ и услуг для обеспечения государственных (муниципальных) нужд</v>
      </c>
      <c r="B67" s="10" t="s">
        <v>44</v>
      </c>
      <c r="C67" s="10" t="s">
        <v>48</v>
      </c>
      <c r="D67" s="22" t="s">
        <v>17</v>
      </c>
      <c r="E67" s="22" t="s">
        <v>74</v>
      </c>
      <c r="F67" s="22" t="s">
        <v>132</v>
      </c>
      <c r="G67" s="22" t="s">
        <v>133</v>
      </c>
      <c r="H67" s="10" t="s">
        <v>63</v>
      </c>
      <c r="I67" s="20">
        <f ca="1">'Приложение 1'!J67</f>
        <v>180</v>
      </c>
      <c r="J67" s="20">
        <f ca="1">'Приложение 1'!K67</f>
        <v>0</v>
      </c>
      <c r="K67" s="20">
        <f ca="1">'Приложение 1'!L67</f>
        <v>0</v>
      </c>
    </row>
    <row r="68" spans="1:11" ht="31.5" customHeight="1">
      <c r="A68" s="16" t="str">
        <f ca="1">'Приложение 1'!A68</f>
        <v>Основное мероприятия "Освещение территории сельского поселения"</v>
      </c>
      <c r="B68" s="10" t="s">
        <v>44</v>
      </c>
      <c r="C68" s="10" t="s">
        <v>48</v>
      </c>
      <c r="D68" s="22" t="s">
        <v>17</v>
      </c>
      <c r="E68" s="22" t="s">
        <v>74</v>
      </c>
      <c r="F68" s="22" t="s">
        <v>155</v>
      </c>
      <c r="G68" s="22"/>
      <c r="H68" s="10"/>
      <c r="I68" s="20">
        <f>I69</f>
        <v>206</v>
      </c>
      <c r="J68" s="20">
        <f>J69</f>
        <v>60</v>
      </c>
      <c r="K68" s="20">
        <f>K69</f>
        <v>60</v>
      </c>
    </row>
    <row r="69" spans="1:11" ht="15">
      <c r="A69" s="15" t="s">
        <v>118</v>
      </c>
      <c r="B69" s="10" t="s">
        <v>44</v>
      </c>
      <c r="C69" s="10" t="s">
        <v>48</v>
      </c>
      <c r="D69" s="22" t="s">
        <v>17</v>
      </c>
      <c r="E69" s="22" t="s">
        <v>74</v>
      </c>
      <c r="F69" s="22" t="s">
        <v>155</v>
      </c>
      <c r="G69" s="22" t="s">
        <v>117</v>
      </c>
      <c r="H69" s="10"/>
      <c r="I69" s="20">
        <f t="shared" ref="I69:K70" si="10">I70</f>
        <v>206</v>
      </c>
      <c r="J69" s="20">
        <f t="shared" si="10"/>
        <v>60</v>
      </c>
      <c r="K69" s="20">
        <f t="shared" si="10"/>
        <v>60</v>
      </c>
    </row>
    <row r="70" spans="1:11" ht="45">
      <c r="A70" s="11" t="s">
        <v>159</v>
      </c>
      <c r="B70" s="10" t="s">
        <v>44</v>
      </c>
      <c r="C70" s="10" t="s">
        <v>48</v>
      </c>
      <c r="D70" s="22" t="s">
        <v>17</v>
      </c>
      <c r="E70" s="22" t="s">
        <v>74</v>
      </c>
      <c r="F70" s="22" t="s">
        <v>155</v>
      </c>
      <c r="G70" s="22" t="s">
        <v>117</v>
      </c>
      <c r="H70" s="10" t="s">
        <v>62</v>
      </c>
      <c r="I70" s="20">
        <f t="shared" si="10"/>
        <v>206</v>
      </c>
      <c r="J70" s="20">
        <f t="shared" si="10"/>
        <v>60</v>
      </c>
      <c r="K70" s="20">
        <f t="shared" si="10"/>
        <v>60</v>
      </c>
    </row>
    <row r="71" spans="1:11" ht="45">
      <c r="A71" s="11" t="s">
        <v>39</v>
      </c>
      <c r="B71" s="10" t="s">
        <v>44</v>
      </c>
      <c r="C71" s="10" t="s">
        <v>48</v>
      </c>
      <c r="D71" s="22" t="s">
        <v>17</v>
      </c>
      <c r="E71" s="22" t="s">
        <v>74</v>
      </c>
      <c r="F71" s="22" t="s">
        <v>155</v>
      </c>
      <c r="G71" s="22" t="s">
        <v>117</v>
      </c>
      <c r="H71" s="10" t="s">
        <v>63</v>
      </c>
      <c r="I71" s="20">
        <f ca="1">'Приложение 1'!J71</f>
        <v>206</v>
      </c>
      <c r="J71" s="20">
        <f ca="1">'Приложение 1'!K71</f>
        <v>60</v>
      </c>
      <c r="K71" s="20">
        <f ca="1">'Приложение 1'!L71</f>
        <v>60</v>
      </c>
    </row>
    <row r="72" spans="1:11" ht="15">
      <c r="A72" s="8" t="s">
        <v>54</v>
      </c>
      <c r="B72" s="9" t="s">
        <v>17</v>
      </c>
      <c r="C72" s="10"/>
      <c r="D72" s="22"/>
      <c r="E72" s="22"/>
      <c r="F72" s="22"/>
      <c r="G72" s="22"/>
      <c r="H72" s="19"/>
      <c r="I72" s="20">
        <f t="shared" ref="I72:K77" si="11">I73</f>
        <v>133.1</v>
      </c>
      <c r="J72" s="25">
        <f t="shared" si="11"/>
        <v>83.1</v>
      </c>
      <c r="K72" s="20">
        <f t="shared" si="11"/>
        <v>83.1</v>
      </c>
    </row>
    <row r="73" spans="1:11" ht="15">
      <c r="A73" s="11" t="s">
        <v>55</v>
      </c>
      <c r="B73" s="10" t="s">
        <v>17</v>
      </c>
      <c r="C73" s="10" t="s">
        <v>30</v>
      </c>
      <c r="D73" s="22"/>
      <c r="E73" s="22"/>
      <c r="F73" s="22"/>
      <c r="G73" s="22"/>
      <c r="H73" s="19"/>
      <c r="I73" s="20">
        <f t="shared" si="11"/>
        <v>133.1</v>
      </c>
      <c r="J73" s="20">
        <f t="shared" si="11"/>
        <v>83.1</v>
      </c>
      <c r="K73" s="20">
        <f t="shared" si="11"/>
        <v>83.1</v>
      </c>
    </row>
    <row r="74" spans="1:11" ht="75">
      <c r="A74" s="11" t="s">
        <v>143</v>
      </c>
      <c r="B74" s="10" t="s">
        <v>17</v>
      </c>
      <c r="C74" s="10" t="s">
        <v>30</v>
      </c>
      <c r="D74" s="22" t="s">
        <v>73</v>
      </c>
      <c r="E74" s="22"/>
      <c r="F74" s="22"/>
      <c r="G74" s="22"/>
      <c r="H74" s="19"/>
      <c r="I74" s="20">
        <f t="shared" si="11"/>
        <v>133.1</v>
      </c>
      <c r="J74" s="20">
        <f t="shared" si="11"/>
        <v>83.1</v>
      </c>
      <c r="K74" s="20">
        <f t="shared" si="11"/>
        <v>83.1</v>
      </c>
    </row>
    <row r="75" spans="1:11" ht="90">
      <c r="A75" s="11" t="s">
        <v>150</v>
      </c>
      <c r="B75" s="10" t="s">
        <v>17</v>
      </c>
      <c r="C75" s="10" t="s">
        <v>30</v>
      </c>
      <c r="D75" s="22" t="s">
        <v>73</v>
      </c>
      <c r="E75" s="22" t="s">
        <v>8</v>
      </c>
      <c r="F75" s="22"/>
      <c r="G75" s="22"/>
      <c r="H75" s="19"/>
      <c r="I75" s="20">
        <f>I76</f>
        <v>133.1</v>
      </c>
      <c r="J75" s="20">
        <f>J76</f>
        <v>83.1</v>
      </c>
      <c r="K75" s="20">
        <f>K76</f>
        <v>83.1</v>
      </c>
    </row>
    <row r="76" spans="1:11" ht="30">
      <c r="A76" s="11" t="s">
        <v>56</v>
      </c>
      <c r="B76" s="10" t="s">
        <v>17</v>
      </c>
      <c r="C76" s="10" t="s">
        <v>30</v>
      </c>
      <c r="D76" s="22" t="s">
        <v>73</v>
      </c>
      <c r="E76" s="22" t="s">
        <v>8</v>
      </c>
      <c r="F76" s="22" t="s">
        <v>58</v>
      </c>
      <c r="G76" s="22" t="s">
        <v>76</v>
      </c>
      <c r="H76" s="19"/>
      <c r="I76" s="20">
        <f t="shared" si="11"/>
        <v>133.1</v>
      </c>
      <c r="J76" s="20">
        <f t="shared" si="11"/>
        <v>83.1</v>
      </c>
      <c r="K76" s="20">
        <f t="shared" si="11"/>
        <v>83.1</v>
      </c>
    </row>
    <row r="77" spans="1:11" ht="30">
      <c r="A77" s="11" t="s">
        <v>50</v>
      </c>
      <c r="B77" s="10" t="s">
        <v>17</v>
      </c>
      <c r="C77" s="10" t="s">
        <v>30</v>
      </c>
      <c r="D77" s="22" t="s">
        <v>73</v>
      </c>
      <c r="E77" s="22" t="s">
        <v>8</v>
      </c>
      <c r="F77" s="22" t="s">
        <v>58</v>
      </c>
      <c r="G77" s="22" t="s">
        <v>76</v>
      </c>
      <c r="H77" s="19" t="s">
        <v>67</v>
      </c>
      <c r="I77" s="20">
        <f>I78</f>
        <v>133.1</v>
      </c>
      <c r="J77" s="20">
        <f t="shared" si="11"/>
        <v>83.1</v>
      </c>
      <c r="K77" s="20">
        <f t="shared" si="11"/>
        <v>83.1</v>
      </c>
    </row>
    <row r="78" spans="1:11" ht="30">
      <c r="A78" s="97" t="s">
        <v>57</v>
      </c>
      <c r="B78" s="98" t="s">
        <v>17</v>
      </c>
      <c r="C78" s="98" t="s">
        <v>30</v>
      </c>
      <c r="D78" s="99" t="s">
        <v>73</v>
      </c>
      <c r="E78" s="99" t="s">
        <v>8</v>
      </c>
      <c r="F78" s="99" t="s">
        <v>58</v>
      </c>
      <c r="G78" s="99" t="s">
        <v>76</v>
      </c>
      <c r="H78" s="100" t="s">
        <v>68</v>
      </c>
      <c r="I78" s="101">
        <f ca="1">'Приложение 1'!J78</f>
        <v>133.1</v>
      </c>
      <c r="J78" s="101">
        <f ca="1">'Приложение 1'!K78</f>
        <v>83.1</v>
      </c>
      <c r="K78" s="101">
        <f ca="1">'Приложение 1'!L78</f>
        <v>83.1</v>
      </c>
    </row>
    <row r="79" spans="1:11" ht="33" customHeight="1">
      <c r="A79" s="97" t="str">
        <f ca="1">'Приложение 1'!A79</f>
        <v>Обслуживание государственного (муниципального)долга</v>
      </c>
      <c r="B79" s="98" t="s">
        <v>153</v>
      </c>
      <c r="C79" s="98"/>
      <c r="D79" s="104"/>
      <c r="E79" s="104"/>
      <c r="F79" s="104"/>
      <c r="G79" s="104"/>
      <c r="H79" s="100"/>
      <c r="I79" s="101">
        <f t="shared" ref="I79:K84" si="12">I80</f>
        <v>0.7</v>
      </c>
      <c r="J79" s="101">
        <f t="shared" si="12"/>
        <v>0.7</v>
      </c>
      <c r="K79" s="101">
        <f t="shared" si="12"/>
        <v>0.7</v>
      </c>
    </row>
    <row r="80" spans="1:11" ht="33.75" customHeight="1">
      <c r="A80" s="97" t="str">
        <f ca="1">'Приложение 1'!A80</f>
        <v>Обслуживание государственного (муниципального)внутреннего долга</v>
      </c>
      <c r="B80" s="98" t="s">
        <v>153</v>
      </c>
      <c r="C80" s="98" t="s">
        <v>30</v>
      </c>
      <c r="D80" s="104"/>
      <c r="E80" s="104"/>
      <c r="F80" s="104"/>
      <c r="G80" s="104"/>
      <c r="H80" s="100"/>
      <c r="I80" s="101">
        <f t="shared" si="12"/>
        <v>0.7</v>
      </c>
      <c r="J80" s="101">
        <f t="shared" si="12"/>
        <v>0.7</v>
      </c>
      <c r="K80" s="101">
        <f t="shared" si="12"/>
        <v>0.7</v>
      </c>
    </row>
    <row r="81" spans="1:11" ht="77.25" customHeight="1">
      <c r="A81" s="97" t="str">
        <f ca="1">A74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81" s="98" t="s">
        <v>153</v>
      </c>
      <c r="C81" s="98" t="s">
        <v>30</v>
      </c>
      <c r="D81" s="104" t="s">
        <v>73</v>
      </c>
      <c r="E81" s="104"/>
      <c r="F81" s="104"/>
      <c r="G81" s="104"/>
      <c r="H81" s="100"/>
      <c r="I81" s="101">
        <f t="shared" si="12"/>
        <v>0.7</v>
      </c>
      <c r="J81" s="101">
        <f t="shared" si="12"/>
        <v>0.7</v>
      </c>
      <c r="K81" s="101">
        <f t="shared" si="12"/>
        <v>0.7</v>
      </c>
    </row>
    <row r="82" spans="1:11" ht="90" customHeight="1">
      <c r="A82" s="97" t="str">
        <f ca="1">'Приложение 1'!A82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82" s="98" t="s">
        <v>153</v>
      </c>
      <c r="C82" s="98" t="s">
        <v>30</v>
      </c>
      <c r="D82" s="104" t="s">
        <v>73</v>
      </c>
      <c r="E82" s="104" t="s">
        <v>8</v>
      </c>
      <c r="F82" s="104"/>
      <c r="G82" s="104"/>
      <c r="H82" s="100"/>
      <c r="I82" s="101">
        <f t="shared" si="12"/>
        <v>0.7</v>
      </c>
      <c r="J82" s="101">
        <f t="shared" si="12"/>
        <v>0.7</v>
      </c>
      <c r="K82" s="101">
        <f t="shared" si="12"/>
        <v>0.7</v>
      </c>
    </row>
    <row r="83" spans="1:11" ht="31.5" customHeight="1">
      <c r="A83" s="97" t="str">
        <f ca="1">'Приложение 1'!A83</f>
        <v>Процентные платежи по муниципальному долгу</v>
      </c>
      <c r="B83" s="98" t="s">
        <v>153</v>
      </c>
      <c r="C83" s="98" t="s">
        <v>30</v>
      </c>
      <c r="D83" s="104" t="s">
        <v>73</v>
      </c>
      <c r="E83" s="104" t="s">
        <v>8</v>
      </c>
      <c r="F83" s="104" t="s">
        <v>58</v>
      </c>
      <c r="G83" s="104" t="s">
        <v>177</v>
      </c>
      <c r="H83" s="100"/>
      <c r="I83" s="101">
        <f t="shared" si="12"/>
        <v>0.7</v>
      </c>
      <c r="J83" s="101">
        <f t="shared" si="12"/>
        <v>0.7</v>
      </c>
      <c r="K83" s="101">
        <f t="shared" si="12"/>
        <v>0.7</v>
      </c>
    </row>
    <row r="84" spans="1:11" ht="33.75" customHeight="1">
      <c r="A84" s="97" t="str">
        <f ca="1">'Приложение 1'!A84</f>
        <v>Обслуживание государственного (муниципального)долга</v>
      </c>
      <c r="B84" s="98" t="s">
        <v>153</v>
      </c>
      <c r="C84" s="98" t="s">
        <v>30</v>
      </c>
      <c r="D84" s="104" t="s">
        <v>73</v>
      </c>
      <c r="E84" s="104" t="s">
        <v>8</v>
      </c>
      <c r="F84" s="104" t="s">
        <v>58</v>
      </c>
      <c r="G84" s="104" t="s">
        <v>177</v>
      </c>
      <c r="H84" s="100" t="s">
        <v>178</v>
      </c>
      <c r="I84" s="101">
        <f t="shared" si="12"/>
        <v>0.7</v>
      </c>
      <c r="J84" s="101">
        <f t="shared" si="12"/>
        <v>0.7</v>
      </c>
      <c r="K84" s="101">
        <f t="shared" si="12"/>
        <v>0.7</v>
      </c>
    </row>
    <row r="85" spans="1:11" ht="18" customHeight="1">
      <c r="A85" s="97" t="str">
        <f ca="1">'Приложение 1'!A85</f>
        <v>Обслуживание муниципального долга</v>
      </c>
      <c r="B85" s="98" t="s">
        <v>153</v>
      </c>
      <c r="C85" s="98" t="s">
        <v>30</v>
      </c>
      <c r="D85" s="104" t="s">
        <v>73</v>
      </c>
      <c r="E85" s="104" t="s">
        <v>8</v>
      </c>
      <c r="F85" s="104" t="s">
        <v>58</v>
      </c>
      <c r="G85" s="104" t="s">
        <v>177</v>
      </c>
      <c r="H85" s="100" t="s">
        <v>179</v>
      </c>
      <c r="I85" s="101">
        <f ca="1">'Приложение 1'!J85</f>
        <v>0.7</v>
      </c>
      <c r="J85" s="101">
        <f ca="1">'Приложение 1'!K85</f>
        <v>0.7</v>
      </c>
      <c r="K85" s="101">
        <f ca="1">'Приложение 1'!L85</f>
        <v>0.7</v>
      </c>
    </row>
    <row r="86" spans="1:11" ht="15">
      <c r="A86" s="11" t="str">
        <f ca="1">'Приложение 1'!A86</f>
        <v>Условно утвержденные расходы</v>
      </c>
      <c r="B86" s="10" t="s">
        <v>122</v>
      </c>
      <c r="C86" s="10"/>
      <c r="D86" s="104"/>
      <c r="E86" s="104"/>
      <c r="F86" s="104"/>
      <c r="G86" s="104"/>
      <c r="H86" s="89"/>
      <c r="I86" s="25"/>
      <c r="J86" s="25">
        <f ca="1">'Приложение 1'!K86</f>
        <v>29.5</v>
      </c>
      <c r="K86" s="25">
        <f ca="1">'Приложение 1'!L86</f>
        <v>59.3</v>
      </c>
    </row>
    <row r="87" spans="1:11" ht="15">
      <c r="A87" s="102" t="str">
        <f ca="1">'Приложение 1'!A87</f>
        <v>Условно утвержденные расходы</v>
      </c>
      <c r="B87" s="10" t="s">
        <v>122</v>
      </c>
      <c r="C87" s="10" t="s">
        <v>122</v>
      </c>
      <c r="D87" s="104"/>
      <c r="E87" s="104"/>
      <c r="F87" s="104"/>
      <c r="G87" s="104"/>
      <c r="H87" s="19"/>
      <c r="I87" s="20"/>
      <c r="J87" s="20">
        <f ca="1">'Приложение 1'!K87</f>
        <v>29.5</v>
      </c>
      <c r="K87" s="20">
        <f ca="1">'Приложение 1'!L87</f>
        <v>59.3</v>
      </c>
    </row>
    <row r="88" spans="1:11" ht="75" customHeight="1">
      <c r="A88" s="11" t="str">
        <f ca="1">A11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8" s="10" t="s">
        <v>122</v>
      </c>
      <c r="C88" s="10" t="s">
        <v>122</v>
      </c>
      <c r="D88" s="104" t="s">
        <v>123</v>
      </c>
      <c r="E88" s="104"/>
      <c r="F88" s="104"/>
      <c r="G88" s="104"/>
      <c r="H88" s="19"/>
      <c r="I88" s="20"/>
      <c r="J88" s="20">
        <f ca="1">'Приложение 1'!K88</f>
        <v>29.5</v>
      </c>
      <c r="K88" s="20">
        <f ca="1">'Приложение 1'!L88</f>
        <v>59.3</v>
      </c>
    </row>
    <row r="89" spans="1:11" ht="15">
      <c r="A89" s="11" t="str">
        <f ca="1">'Приложение 1'!A89</f>
        <v xml:space="preserve">Высшее должностное лицо </v>
      </c>
      <c r="B89" s="10" t="s">
        <v>122</v>
      </c>
      <c r="C89" s="10" t="s">
        <v>122</v>
      </c>
      <c r="D89" s="104" t="s">
        <v>123</v>
      </c>
      <c r="E89" s="104" t="s">
        <v>8</v>
      </c>
      <c r="F89" s="104"/>
      <c r="G89" s="104"/>
      <c r="H89" s="19"/>
      <c r="I89" s="20"/>
      <c r="J89" s="20">
        <f ca="1">'Приложение 1'!K89</f>
        <v>29.5</v>
      </c>
      <c r="K89" s="20">
        <f ca="1">'Приложение 1'!L89</f>
        <v>59.3</v>
      </c>
    </row>
    <row r="90" spans="1:11" ht="15">
      <c r="A90" s="11" t="str">
        <f ca="1">'Приложение 1'!A90</f>
        <v>Условно утвержденные расходы</v>
      </c>
      <c r="B90" s="10" t="s">
        <v>122</v>
      </c>
      <c r="C90" s="10" t="s">
        <v>122</v>
      </c>
      <c r="D90" s="104" t="s">
        <v>123</v>
      </c>
      <c r="E90" s="104" t="s">
        <v>8</v>
      </c>
      <c r="F90" s="104" t="s">
        <v>58</v>
      </c>
      <c r="G90" s="104" t="s">
        <v>124</v>
      </c>
      <c r="H90" s="19"/>
      <c r="I90" s="20"/>
      <c r="J90" s="20">
        <f ca="1">'Приложение 1'!K90</f>
        <v>29.5</v>
      </c>
      <c r="K90" s="20">
        <f ca="1">'Приложение 1'!L90</f>
        <v>59.3</v>
      </c>
    </row>
    <row r="91" spans="1:11" ht="15">
      <c r="A91" s="11" t="str">
        <f ca="1">'Приложение 1'!A91</f>
        <v>Иные бюджетные ассигнования</v>
      </c>
      <c r="B91" s="10" t="s">
        <v>122</v>
      </c>
      <c r="C91" s="10" t="s">
        <v>122</v>
      </c>
      <c r="D91" s="104" t="s">
        <v>123</v>
      </c>
      <c r="E91" s="104" t="s">
        <v>8</v>
      </c>
      <c r="F91" s="104" t="s">
        <v>58</v>
      </c>
      <c r="G91" s="104" t="s">
        <v>124</v>
      </c>
      <c r="H91" s="19" t="s">
        <v>64</v>
      </c>
      <c r="I91" s="20"/>
      <c r="J91" s="20">
        <f ca="1">'Приложение 1'!K91</f>
        <v>29.5</v>
      </c>
      <c r="K91" s="20">
        <f ca="1">'Приложение 1'!L91</f>
        <v>59.3</v>
      </c>
    </row>
    <row r="92" spans="1:11" ht="15">
      <c r="A92" s="11" t="str">
        <f ca="1">'Приложение 1'!A92</f>
        <v>Резервные средства</v>
      </c>
      <c r="B92" s="10" t="s">
        <v>122</v>
      </c>
      <c r="C92" s="10" t="s">
        <v>122</v>
      </c>
      <c r="D92" s="104" t="s">
        <v>123</v>
      </c>
      <c r="E92" s="104" t="s">
        <v>8</v>
      </c>
      <c r="F92" s="104" t="s">
        <v>58</v>
      </c>
      <c r="G92" s="104" t="s">
        <v>124</v>
      </c>
      <c r="H92" s="19" t="s">
        <v>66</v>
      </c>
      <c r="I92" s="20"/>
      <c r="J92" s="20">
        <f ca="1">'Приложение 1'!K92</f>
        <v>29.5</v>
      </c>
      <c r="K92" s="20">
        <f ca="1">'Приложение 1'!L92</f>
        <v>59.3</v>
      </c>
    </row>
  </sheetData>
  <autoFilter ref="A2:K92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10">
    <mergeCell ref="H1:K1"/>
    <mergeCell ref="H2:K2"/>
    <mergeCell ref="A3:K3"/>
    <mergeCell ref="H4:K4"/>
    <mergeCell ref="H5:H6"/>
    <mergeCell ref="I5:K5"/>
    <mergeCell ref="A5:A6"/>
    <mergeCell ref="B5:B6"/>
    <mergeCell ref="C5:C6"/>
    <mergeCell ref="D5:G6"/>
  </mergeCells>
  <phoneticPr fontId="0" type="noConversion"/>
  <conditionalFormatting sqref="B20:C20">
    <cfRule type="expression" dxfId="18" priority="10" stopIfTrue="1">
      <formula>$F20=""</formula>
    </cfRule>
    <cfRule type="expression" dxfId="17" priority="11" stopIfTrue="1">
      <formula>#REF!&lt;&gt;""</formula>
    </cfRule>
    <cfRule type="expression" dxfId="16" priority="12" stopIfTrue="1">
      <formula>AND($G20="",$F20&lt;&gt;"")</formula>
    </cfRule>
  </conditionalFormatting>
  <conditionalFormatting sqref="A49">
    <cfRule type="expression" dxfId="15" priority="28" stopIfTrue="1">
      <formula>$F49=""</formula>
    </cfRule>
    <cfRule type="expression" dxfId="14" priority="29" stopIfTrue="1">
      <formula>#REF!&lt;&gt;""</formula>
    </cfRule>
    <cfRule type="expression" dxfId="13" priority="30" stopIfTrue="1">
      <formula>AND($G49="",$F49&lt;&gt;"")</formula>
    </cfRule>
  </conditionalFormatting>
  <conditionalFormatting sqref="A49">
    <cfRule type="expression" dxfId="12" priority="19" stopIfTrue="1">
      <formula>$F49=""</formula>
    </cfRule>
    <cfRule type="expression" dxfId="11" priority="20" stopIfTrue="1">
      <formula>#REF!&lt;&gt;""</formula>
    </cfRule>
    <cfRule type="expression" dxfId="10" priority="21" stopIfTrue="1">
      <formula>AND($G49="",$F49&lt;&gt;"")</formula>
    </cfRule>
  </conditionalFormatting>
  <conditionalFormatting sqref="A50">
    <cfRule type="expression" dxfId="9" priority="7" stopIfTrue="1">
      <formula>$F50=""</formula>
    </cfRule>
    <cfRule type="expression" dxfId="8" priority="8" stopIfTrue="1">
      <formula>#REF!&lt;&gt;""</formula>
    </cfRule>
    <cfRule type="expression" dxfId="7" priority="9" stopIfTrue="1">
      <formula>AND($G50="",$F50&lt;&gt;"")</formula>
    </cfRule>
  </conditionalFormatting>
  <conditionalFormatting sqref="A50">
    <cfRule type="expression" dxfId="6" priority="4" stopIfTrue="1">
      <formula>$F50=""</formula>
    </cfRule>
    <cfRule type="expression" dxfId="5" priority="5" stopIfTrue="1">
      <formula>#REF!&lt;&gt;""</formula>
    </cfRule>
    <cfRule type="expression" dxfId="4" priority="6" stopIfTrue="1">
      <formula>AND($G50="",$F50&lt;&gt;"")</formula>
    </cfRule>
  </conditionalFormatting>
  <conditionalFormatting sqref="A49">
    <cfRule type="expression" dxfId="3" priority="1" stopIfTrue="1">
      <formula>$F49=""</formula>
    </cfRule>
    <cfRule type="expression" dxfId="2" priority="2" stopIfTrue="1">
      <formula>#REF!&lt;&gt;""</formula>
    </cfRule>
    <cfRule type="expression" dxfId="1" priority="3" stopIfTrue="1">
      <formula>AND($G49="",$F49&lt;&gt;"")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L115"/>
  <sheetViews>
    <sheetView view="pageBreakPreview" zoomScaleSheetLayoutView="100" workbookViewId="0">
      <selection activeCell="A105" sqref="A105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67.25" customHeight="1">
      <c r="I1" s="118" t="s">
        <v>174</v>
      </c>
      <c r="J1" s="119"/>
      <c r="K1" s="119"/>
      <c r="L1" s="119"/>
    </row>
    <row r="2" spans="1:12" ht="117" customHeight="1">
      <c r="A2" s="1" t="s">
        <v>0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18" t="s">
        <v>168</v>
      </c>
      <c r="J2" s="119"/>
      <c r="K2" s="119"/>
      <c r="L2" s="119"/>
    </row>
    <row r="3" spans="1:12" ht="129.75" customHeight="1">
      <c r="A3" s="120" t="s">
        <v>136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21" t="s">
        <v>1</v>
      </c>
      <c r="J4" s="121"/>
      <c r="K4" s="121"/>
      <c r="L4" s="121"/>
    </row>
    <row r="5" spans="1:12" ht="19.5" customHeight="1">
      <c r="A5" s="117" t="s">
        <v>2</v>
      </c>
      <c r="B5" s="117" t="s">
        <v>5</v>
      </c>
      <c r="C5" s="117"/>
      <c r="D5" s="117"/>
      <c r="E5" s="117"/>
      <c r="F5" s="117" t="s">
        <v>22</v>
      </c>
      <c r="G5" s="117" t="s">
        <v>3</v>
      </c>
      <c r="H5" s="117" t="s">
        <v>4</v>
      </c>
      <c r="I5" s="117" t="s">
        <v>21</v>
      </c>
      <c r="J5" s="117" t="s">
        <v>7</v>
      </c>
      <c r="K5" s="117"/>
      <c r="L5" s="117"/>
    </row>
    <row r="6" spans="1:12" ht="14.85" customHeight="1">
      <c r="A6" s="117" t="s">
        <v>0</v>
      </c>
      <c r="B6" s="117" t="s">
        <v>0</v>
      </c>
      <c r="C6" s="117"/>
      <c r="D6" s="117"/>
      <c r="E6" s="117"/>
      <c r="F6" s="117" t="s">
        <v>0</v>
      </c>
      <c r="G6" s="117" t="s">
        <v>0</v>
      </c>
      <c r="H6" s="117" t="s">
        <v>0</v>
      </c>
      <c r="I6" s="117" t="s">
        <v>0</v>
      </c>
      <c r="J6" s="113" t="s">
        <v>26</v>
      </c>
      <c r="K6" s="113" t="s">
        <v>27</v>
      </c>
      <c r="L6" s="113" t="s">
        <v>134</v>
      </c>
    </row>
    <row r="7" spans="1:12" ht="13.7" customHeight="1">
      <c r="A7" s="80" t="s">
        <v>8</v>
      </c>
      <c r="B7" s="80" t="s">
        <v>9</v>
      </c>
      <c r="C7" s="80" t="s">
        <v>10</v>
      </c>
      <c r="D7" s="80" t="s">
        <v>11</v>
      </c>
      <c r="E7" s="80" t="s">
        <v>12</v>
      </c>
      <c r="F7" s="80" t="s">
        <v>13</v>
      </c>
      <c r="G7" s="80" t="s">
        <v>14</v>
      </c>
      <c r="H7" s="80" t="s">
        <v>15</v>
      </c>
      <c r="I7" s="80" t="s">
        <v>16</v>
      </c>
      <c r="J7" s="80" t="s">
        <v>17</v>
      </c>
      <c r="K7" s="80" t="s">
        <v>18</v>
      </c>
      <c r="L7" s="80" t="s">
        <v>20</v>
      </c>
    </row>
    <row r="8" spans="1:12" ht="13.7" customHeight="1">
      <c r="A8" s="81" t="s">
        <v>19</v>
      </c>
      <c r="B8" s="82" t="s">
        <v>0</v>
      </c>
      <c r="C8" s="82" t="s">
        <v>0</v>
      </c>
      <c r="D8" s="82" t="s">
        <v>0</v>
      </c>
      <c r="E8" s="82" t="s">
        <v>0</v>
      </c>
      <c r="F8" s="82" t="s">
        <v>0</v>
      </c>
      <c r="G8" s="82" t="s">
        <v>0</v>
      </c>
      <c r="H8" s="82" t="s">
        <v>0</v>
      </c>
      <c r="I8" s="82" t="s">
        <v>0</v>
      </c>
      <c r="J8" s="83">
        <f>J9+J24+J32+J46+J90</f>
        <v>2380.6000000000004</v>
      </c>
      <c r="K8" s="83">
        <f>K9+K24+K32+K46+K90</f>
        <v>1273.3999999999999</v>
      </c>
      <c r="L8" s="83">
        <f>L9+L24+L32+L46+L90</f>
        <v>1328.6</v>
      </c>
    </row>
    <row r="9" spans="1:12" ht="121.5" customHeight="1">
      <c r="A9" s="15" t="str">
        <f ca="1">'Приложение 1'!A63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9" s="91" t="s">
        <v>17</v>
      </c>
      <c r="C9" s="91"/>
      <c r="D9" s="91"/>
      <c r="E9" s="91"/>
      <c r="F9" s="89"/>
      <c r="G9" s="87"/>
      <c r="H9" s="87"/>
      <c r="I9" s="94"/>
      <c r="J9" s="84">
        <f>J17+J10</f>
        <v>386</v>
      </c>
      <c r="K9" s="84">
        <f>K17+K10</f>
        <v>60</v>
      </c>
      <c r="L9" s="84">
        <f>L17+L10</f>
        <v>60</v>
      </c>
    </row>
    <row r="10" spans="1:12" ht="29.25" customHeight="1">
      <c r="A10" s="88" t="str">
        <f ca="1">'Приложение 1'!A64</f>
        <v>Основное мероприятия "Благоустройство территории"</v>
      </c>
      <c r="B10" s="91" t="s">
        <v>17</v>
      </c>
      <c r="C10" s="91" t="s">
        <v>74</v>
      </c>
      <c r="D10" s="91" t="s">
        <v>132</v>
      </c>
      <c r="E10" s="91"/>
      <c r="F10" s="86"/>
      <c r="G10" s="92"/>
      <c r="H10" s="92"/>
      <c r="I10" s="95"/>
      <c r="J10" s="84">
        <f>J11</f>
        <v>180</v>
      </c>
      <c r="K10" s="84">
        <f>K11</f>
        <v>0</v>
      </c>
      <c r="L10" s="84">
        <f>L11</f>
        <v>0</v>
      </c>
    </row>
    <row r="11" spans="1:12" ht="32.25" customHeight="1">
      <c r="A11" s="88" t="str">
        <f ca="1">'Приложение 1'!A65</f>
        <v xml:space="preserve">Прочие мероприятия по благоустройству </v>
      </c>
      <c r="B11" s="91" t="s">
        <v>17</v>
      </c>
      <c r="C11" s="91" t="s">
        <v>74</v>
      </c>
      <c r="D11" s="91" t="s">
        <v>132</v>
      </c>
      <c r="E11" s="91" t="s">
        <v>133</v>
      </c>
      <c r="F11" s="86"/>
      <c r="G11" s="92"/>
      <c r="H11" s="92"/>
      <c r="I11" s="95"/>
      <c r="J11" s="84">
        <f t="shared" ref="J11:L15" si="0">J12</f>
        <v>180</v>
      </c>
      <c r="K11" s="84">
        <f t="shared" si="0"/>
        <v>0</v>
      </c>
      <c r="L11" s="84">
        <f t="shared" si="0"/>
        <v>0</v>
      </c>
    </row>
    <row r="12" spans="1:12" ht="61.5" customHeight="1">
      <c r="A12" s="88" t="str">
        <f>A19</f>
        <v>Закупка товаров, работ и услуг для  обеспечения государственных (муниципальных) нужд</v>
      </c>
      <c r="B12" s="91" t="s">
        <v>17</v>
      </c>
      <c r="C12" s="91" t="s">
        <v>74</v>
      </c>
      <c r="D12" s="91" t="s">
        <v>132</v>
      </c>
      <c r="E12" s="91" t="s">
        <v>133</v>
      </c>
      <c r="F12" s="86" t="s">
        <v>62</v>
      </c>
      <c r="G12" s="92"/>
      <c r="H12" s="92"/>
      <c r="I12" s="95"/>
      <c r="J12" s="84">
        <f t="shared" si="0"/>
        <v>180</v>
      </c>
      <c r="K12" s="84">
        <f t="shared" si="0"/>
        <v>0</v>
      </c>
      <c r="L12" s="84">
        <f t="shared" si="0"/>
        <v>0</v>
      </c>
    </row>
    <row r="13" spans="1:12" ht="61.5" customHeight="1">
      <c r="A13" s="88" t="str">
        <f>A20</f>
        <v>Иные закупки товаров, работ и услуг для обеспечения государственных (муниципальных) нужд</v>
      </c>
      <c r="B13" s="91" t="s">
        <v>17</v>
      </c>
      <c r="C13" s="91" t="s">
        <v>74</v>
      </c>
      <c r="D13" s="91" t="s">
        <v>132</v>
      </c>
      <c r="E13" s="91" t="s">
        <v>133</v>
      </c>
      <c r="F13" s="86" t="s">
        <v>63</v>
      </c>
      <c r="G13" s="92"/>
      <c r="H13" s="92"/>
      <c r="I13" s="95"/>
      <c r="J13" s="84">
        <f t="shared" si="0"/>
        <v>180</v>
      </c>
      <c r="K13" s="84">
        <f t="shared" si="0"/>
        <v>0</v>
      </c>
      <c r="L13" s="84">
        <f t="shared" si="0"/>
        <v>0</v>
      </c>
    </row>
    <row r="14" spans="1:12" ht="19.5" customHeight="1">
      <c r="A14" s="88" t="str">
        <f>A21</f>
        <v>Жилищно-коммунальное хозяйство</v>
      </c>
      <c r="B14" s="91" t="s">
        <v>17</v>
      </c>
      <c r="C14" s="91" t="s">
        <v>74</v>
      </c>
      <c r="D14" s="91" t="s">
        <v>132</v>
      </c>
      <c r="E14" s="91" t="s">
        <v>133</v>
      </c>
      <c r="F14" s="86" t="s">
        <v>63</v>
      </c>
      <c r="G14" s="112" t="s">
        <v>44</v>
      </c>
      <c r="H14" s="92"/>
      <c r="I14" s="95"/>
      <c r="J14" s="84">
        <f t="shared" si="0"/>
        <v>180</v>
      </c>
      <c r="K14" s="84">
        <f t="shared" si="0"/>
        <v>0</v>
      </c>
      <c r="L14" s="84">
        <f t="shared" si="0"/>
        <v>0</v>
      </c>
    </row>
    <row r="15" spans="1:12" ht="18" customHeight="1">
      <c r="A15" s="88" t="str">
        <f>A22</f>
        <v>Благоустройство</v>
      </c>
      <c r="B15" s="91" t="s">
        <v>17</v>
      </c>
      <c r="C15" s="91" t="s">
        <v>74</v>
      </c>
      <c r="D15" s="91" t="s">
        <v>132</v>
      </c>
      <c r="E15" s="91" t="s">
        <v>133</v>
      </c>
      <c r="F15" s="86" t="s">
        <v>63</v>
      </c>
      <c r="G15" s="112" t="s">
        <v>44</v>
      </c>
      <c r="H15" s="112" t="s">
        <v>48</v>
      </c>
      <c r="I15" s="95"/>
      <c r="J15" s="84">
        <f t="shared" si="0"/>
        <v>180</v>
      </c>
      <c r="K15" s="84">
        <f t="shared" si="0"/>
        <v>0</v>
      </c>
      <c r="L15" s="84">
        <f t="shared" si="0"/>
        <v>0</v>
      </c>
    </row>
    <row r="16" spans="1:12" ht="59.25" customHeight="1">
      <c r="A16" s="88" t="str">
        <f>A23</f>
        <v>Администрация Кочуновского сельского поселения Ромодановского муниципального района Республики Мордовия</v>
      </c>
      <c r="B16" s="91" t="s">
        <v>17</v>
      </c>
      <c r="C16" s="91" t="s">
        <v>74</v>
      </c>
      <c r="D16" s="91" t="s">
        <v>132</v>
      </c>
      <c r="E16" s="91" t="s">
        <v>133</v>
      </c>
      <c r="F16" s="86" t="s">
        <v>63</v>
      </c>
      <c r="G16" s="112" t="s">
        <v>44</v>
      </c>
      <c r="H16" s="112" t="s">
        <v>48</v>
      </c>
      <c r="I16" s="112" t="s">
        <v>121</v>
      </c>
      <c r="J16" s="84">
        <f ca="1">'Приложение 1'!J67</f>
        <v>180</v>
      </c>
      <c r="K16" s="84">
        <f ca="1">'Приложение 1'!K67</f>
        <v>0</v>
      </c>
      <c r="L16" s="84">
        <f ca="1">'Приложение 1'!L67</f>
        <v>0</v>
      </c>
    </row>
    <row r="17" spans="1:12" ht="35.25" customHeight="1">
      <c r="A17" s="16" t="str">
        <f ca="1">'Приложение 1'!A68</f>
        <v>Основное мероприятия "Освещение территории сельского поселения"</v>
      </c>
      <c r="B17" s="91" t="s">
        <v>17</v>
      </c>
      <c r="C17" s="91" t="s">
        <v>74</v>
      </c>
      <c r="D17" s="91" t="s">
        <v>155</v>
      </c>
      <c r="E17" s="91"/>
      <c r="F17" s="86"/>
      <c r="G17" s="85"/>
      <c r="H17" s="85"/>
      <c r="I17" s="85"/>
      <c r="J17" s="84">
        <f t="shared" ref="J17:L22" si="1">J18</f>
        <v>206</v>
      </c>
      <c r="K17" s="84">
        <f t="shared" si="1"/>
        <v>60</v>
      </c>
      <c r="L17" s="84">
        <f t="shared" si="1"/>
        <v>60</v>
      </c>
    </row>
    <row r="18" spans="1:12" ht="15">
      <c r="A18" s="93" t="s">
        <v>118</v>
      </c>
      <c r="B18" s="91" t="s">
        <v>17</v>
      </c>
      <c r="C18" s="91" t="s">
        <v>74</v>
      </c>
      <c r="D18" s="91" t="s">
        <v>155</v>
      </c>
      <c r="E18" s="91" t="s">
        <v>117</v>
      </c>
      <c r="F18" s="86"/>
      <c r="G18" s="85"/>
      <c r="H18" s="85"/>
      <c r="I18" s="85"/>
      <c r="J18" s="84">
        <f t="shared" si="1"/>
        <v>206</v>
      </c>
      <c r="K18" s="84">
        <f t="shared" si="1"/>
        <v>60</v>
      </c>
      <c r="L18" s="84">
        <f t="shared" si="1"/>
        <v>60</v>
      </c>
    </row>
    <row r="19" spans="1:12" ht="47.25" customHeight="1">
      <c r="A19" s="88" t="s">
        <v>159</v>
      </c>
      <c r="B19" s="91" t="s">
        <v>17</v>
      </c>
      <c r="C19" s="91" t="s">
        <v>74</v>
      </c>
      <c r="D19" s="91" t="s">
        <v>155</v>
      </c>
      <c r="E19" s="91" t="s">
        <v>117</v>
      </c>
      <c r="F19" s="86" t="s">
        <v>62</v>
      </c>
      <c r="G19" s="85"/>
      <c r="H19" s="85"/>
      <c r="I19" s="85"/>
      <c r="J19" s="84">
        <f t="shared" si="1"/>
        <v>206</v>
      </c>
      <c r="K19" s="84">
        <f t="shared" si="1"/>
        <v>60</v>
      </c>
      <c r="L19" s="84">
        <f t="shared" si="1"/>
        <v>60</v>
      </c>
    </row>
    <row r="20" spans="1:12" ht="60">
      <c r="A20" s="88" t="s">
        <v>39</v>
      </c>
      <c r="B20" s="91" t="s">
        <v>17</v>
      </c>
      <c r="C20" s="91" t="s">
        <v>74</v>
      </c>
      <c r="D20" s="91" t="s">
        <v>155</v>
      </c>
      <c r="E20" s="91" t="s">
        <v>117</v>
      </c>
      <c r="F20" s="86" t="s">
        <v>63</v>
      </c>
      <c r="G20" s="85"/>
      <c r="H20" s="85"/>
      <c r="I20" s="85"/>
      <c r="J20" s="84">
        <f t="shared" si="1"/>
        <v>206</v>
      </c>
      <c r="K20" s="84">
        <f t="shared" si="1"/>
        <v>60</v>
      </c>
      <c r="L20" s="84">
        <f t="shared" si="1"/>
        <v>60</v>
      </c>
    </row>
    <row r="21" spans="1:12" ht="23.25" customHeight="1">
      <c r="A21" s="88" t="s">
        <v>53</v>
      </c>
      <c r="B21" s="91" t="s">
        <v>17</v>
      </c>
      <c r="C21" s="91" t="s">
        <v>74</v>
      </c>
      <c r="D21" s="91" t="s">
        <v>155</v>
      </c>
      <c r="E21" s="91" t="s">
        <v>117</v>
      </c>
      <c r="F21" s="86" t="s">
        <v>63</v>
      </c>
      <c r="G21" s="92" t="s">
        <v>44</v>
      </c>
      <c r="H21" s="92"/>
      <c r="I21" s="92"/>
      <c r="J21" s="84">
        <f t="shared" si="1"/>
        <v>206</v>
      </c>
      <c r="K21" s="84">
        <f t="shared" si="1"/>
        <v>60</v>
      </c>
      <c r="L21" s="84">
        <f t="shared" si="1"/>
        <v>60</v>
      </c>
    </row>
    <row r="22" spans="1:12" ht="15">
      <c r="A22" s="15" t="s">
        <v>59</v>
      </c>
      <c r="B22" s="91" t="s">
        <v>17</v>
      </c>
      <c r="C22" s="91" t="s">
        <v>74</v>
      </c>
      <c r="D22" s="91" t="s">
        <v>155</v>
      </c>
      <c r="E22" s="91" t="s">
        <v>117</v>
      </c>
      <c r="F22" s="86" t="s">
        <v>63</v>
      </c>
      <c r="G22" s="92" t="s">
        <v>44</v>
      </c>
      <c r="H22" s="92" t="s">
        <v>48</v>
      </c>
      <c r="I22" s="92"/>
      <c r="J22" s="84">
        <f t="shared" si="1"/>
        <v>206</v>
      </c>
      <c r="K22" s="84">
        <f t="shared" si="1"/>
        <v>60</v>
      </c>
      <c r="L22" s="84">
        <f t="shared" si="1"/>
        <v>60</v>
      </c>
    </row>
    <row r="23" spans="1:12" ht="60">
      <c r="A23" s="88" t="s">
        <v>130</v>
      </c>
      <c r="B23" s="91" t="s">
        <v>17</v>
      </c>
      <c r="C23" s="91" t="s">
        <v>74</v>
      </c>
      <c r="D23" s="91" t="s">
        <v>155</v>
      </c>
      <c r="E23" s="91" t="s">
        <v>117</v>
      </c>
      <c r="F23" s="86" t="s">
        <v>63</v>
      </c>
      <c r="G23" s="92" t="s">
        <v>44</v>
      </c>
      <c r="H23" s="92" t="s">
        <v>48</v>
      </c>
      <c r="I23" s="95" t="s">
        <v>121</v>
      </c>
      <c r="J23" s="84">
        <f ca="1">'Приложение 1'!J71</f>
        <v>206</v>
      </c>
      <c r="K23" s="84">
        <f ca="1">'Приложение 1'!K71</f>
        <v>60</v>
      </c>
      <c r="L23" s="84">
        <f ca="1">'Приложение 1'!L71</f>
        <v>60</v>
      </c>
    </row>
    <row r="24" spans="1:12" ht="123.75" customHeight="1">
      <c r="A24" s="14" t="str">
        <f ca="1">'Приложение 1'!A56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4" s="91" t="s">
        <v>153</v>
      </c>
      <c r="C24" s="91"/>
      <c r="D24" s="91"/>
      <c r="E24" s="91"/>
      <c r="F24" s="89"/>
      <c r="G24" s="85"/>
      <c r="I24" s="85"/>
      <c r="J24" s="83">
        <f t="shared" ref="J24:L30" si="2">J25</f>
        <v>207.5</v>
      </c>
      <c r="K24" s="83">
        <f t="shared" si="2"/>
        <v>207.5</v>
      </c>
      <c r="L24" s="83">
        <f t="shared" si="2"/>
        <v>207.5</v>
      </c>
    </row>
    <row r="25" spans="1:12" ht="75">
      <c r="A25" s="14" t="s">
        <v>131</v>
      </c>
      <c r="B25" s="91" t="s">
        <v>153</v>
      </c>
      <c r="C25" s="91" t="s">
        <v>74</v>
      </c>
      <c r="D25" s="91" t="s">
        <v>30</v>
      </c>
      <c r="E25" s="91"/>
      <c r="F25" s="89"/>
      <c r="G25" s="85"/>
      <c r="H25" s="85"/>
      <c r="I25" s="85"/>
      <c r="J25" s="84">
        <f t="shared" si="2"/>
        <v>207.5</v>
      </c>
      <c r="K25" s="84">
        <f t="shared" si="2"/>
        <v>207.5</v>
      </c>
      <c r="L25" s="84">
        <f t="shared" si="2"/>
        <v>207.5</v>
      </c>
    </row>
    <row r="26" spans="1:12" ht="375">
      <c r="A26" s="96" t="str">
        <f ca="1">'Приложение 1'!A58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6" s="91" t="s">
        <v>153</v>
      </c>
      <c r="C26" s="91" t="s">
        <v>74</v>
      </c>
      <c r="D26" s="91" t="s">
        <v>30</v>
      </c>
      <c r="E26" s="91" t="s">
        <v>78</v>
      </c>
      <c r="F26" s="89"/>
      <c r="G26" s="85"/>
      <c r="H26" s="85"/>
      <c r="I26" s="85"/>
      <c r="J26" s="84">
        <f t="shared" si="2"/>
        <v>207.5</v>
      </c>
      <c r="K26" s="84">
        <f t="shared" si="2"/>
        <v>207.5</v>
      </c>
      <c r="L26" s="84">
        <f t="shared" si="2"/>
        <v>207.5</v>
      </c>
    </row>
    <row r="27" spans="1:12" ht="50.25" customHeight="1">
      <c r="A27" s="88" t="s">
        <v>158</v>
      </c>
      <c r="B27" s="91" t="s">
        <v>153</v>
      </c>
      <c r="C27" s="91" t="s">
        <v>74</v>
      </c>
      <c r="D27" s="91" t="s">
        <v>30</v>
      </c>
      <c r="E27" s="91" t="s">
        <v>78</v>
      </c>
      <c r="F27" s="89" t="s">
        <v>62</v>
      </c>
      <c r="G27" s="85"/>
      <c r="H27" s="85"/>
      <c r="I27" s="85"/>
      <c r="J27" s="84">
        <f t="shared" si="2"/>
        <v>207.5</v>
      </c>
      <c r="K27" s="84">
        <f t="shared" si="2"/>
        <v>207.5</v>
      </c>
      <c r="L27" s="84">
        <f t="shared" si="2"/>
        <v>207.5</v>
      </c>
    </row>
    <row r="28" spans="1:12" ht="60">
      <c r="A28" s="88" t="s">
        <v>39</v>
      </c>
      <c r="B28" s="91" t="s">
        <v>153</v>
      </c>
      <c r="C28" s="91" t="s">
        <v>74</v>
      </c>
      <c r="D28" s="91" t="s">
        <v>30</v>
      </c>
      <c r="E28" s="91" t="s">
        <v>78</v>
      </c>
      <c r="F28" s="89" t="s">
        <v>63</v>
      </c>
      <c r="G28" s="85"/>
      <c r="H28" s="85"/>
      <c r="I28" s="85"/>
      <c r="J28" s="84">
        <f t="shared" si="2"/>
        <v>207.5</v>
      </c>
      <c r="K28" s="84">
        <f t="shared" si="2"/>
        <v>207.5</v>
      </c>
      <c r="L28" s="84">
        <f t="shared" si="2"/>
        <v>207.5</v>
      </c>
    </row>
    <row r="29" spans="1:12" ht="15">
      <c r="A29" s="93" t="s">
        <v>49</v>
      </c>
      <c r="B29" s="91" t="s">
        <v>153</v>
      </c>
      <c r="C29" s="91" t="s">
        <v>74</v>
      </c>
      <c r="D29" s="91" t="s">
        <v>30</v>
      </c>
      <c r="E29" s="91" t="s">
        <v>78</v>
      </c>
      <c r="F29" s="89" t="s">
        <v>63</v>
      </c>
      <c r="G29" s="87" t="s">
        <v>38</v>
      </c>
      <c r="H29" s="87"/>
      <c r="I29" s="87"/>
      <c r="J29" s="84">
        <f t="shared" si="2"/>
        <v>207.5</v>
      </c>
      <c r="K29" s="84">
        <f t="shared" si="2"/>
        <v>207.5</v>
      </c>
      <c r="L29" s="84">
        <f t="shared" si="2"/>
        <v>207.5</v>
      </c>
    </row>
    <row r="30" spans="1:12" ht="30">
      <c r="A30" s="88" t="str">
        <f ca="1">'Приложение 1'!A55</f>
        <v>Дорожное хозяйство (дорожные фонды)</v>
      </c>
      <c r="B30" s="91" t="s">
        <v>153</v>
      </c>
      <c r="C30" s="91" t="s">
        <v>74</v>
      </c>
      <c r="D30" s="91" t="s">
        <v>30</v>
      </c>
      <c r="E30" s="91" t="s">
        <v>78</v>
      </c>
      <c r="F30" s="89" t="s">
        <v>63</v>
      </c>
      <c r="G30" s="87" t="s">
        <v>38</v>
      </c>
      <c r="H30" s="87" t="s">
        <v>52</v>
      </c>
      <c r="I30" s="87"/>
      <c r="J30" s="84">
        <f t="shared" si="2"/>
        <v>207.5</v>
      </c>
      <c r="K30" s="84">
        <f t="shared" si="2"/>
        <v>207.5</v>
      </c>
      <c r="L30" s="84">
        <f t="shared" si="2"/>
        <v>207.5</v>
      </c>
    </row>
    <row r="31" spans="1:12" ht="60">
      <c r="A31" s="88" t="s">
        <v>130</v>
      </c>
      <c r="B31" s="91" t="s">
        <v>153</v>
      </c>
      <c r="C31" s="91" t="s">
        <v>74</v>
      </c>
      <c r="D31" s="91" t="s">
        <v>30</v>
      </c>
      <c r="E31" s="91" t="s">
        <v>78</v>
      </c>
      <c r="F31" s="89" t="s">
        <v>63</v>
      </c>
      <c r="G31" s="87" t="s">
        <v>38</v>
      </c>
      <c r="H31" s="87" t="s">
        <v>52</v>
      </c>
      <c r="I31" s="94" t="s">
        <v>121</v>
      </c>
      <c r="J31" s="84">
        <f ca="1">'Приложение 1'!J60</f>
        <v>207.5</v>
      </c>
      <c r="K31" s="84">
        <f ca="1">'Приложение 1'!K60</f>
        <v>207.5</v>
      </c>
      <c r="L31" s="84">
        <f ca="1">'Приложение 1'!L60</f>
        <v>207.5</v>
      </c>
    </row>
    <row r="32" spans="1:12" ht="81.75" customHeight="1">
      <c r="A32" s="88" t="str">
        <f ca="1">'Приложение 1'!A46</f>
        <v>Государственная программа повышения эффективности упраления государственными финансами в Республики Мордовия</v>
      </c>
      <c r="B32" s="91" t="s">
        <v>77</v>
      </c>
      <c r="C32" s="91"/>
      <c r="D32" s="91"/>
      <c r="E32" s="91"/>
      <c r="F32" s="89"/>
      <c r="G32" s="85"/>
      <c r="H32" s="85"/>
      <c r="I32" s="85"/>
      <c r="J32" s="84">
        <f>J33</f>
        <v>109.3</v>
      </c>
      <c r="K32" s="84">
        <f>K33</f>
        <v>114.4</v>
      </c>
      <c r="L32" s="84">
        <f>L33</f>
        <v>118.7</v>
      </c>
    </row>
    <row r="33" spans="1:12" ht="45">
      <c r="A33" s="88" t="s">
        <v>115</v>
      </c>
      <c r="B33" s="91" t="s">
        <v>77</v>
      </c>
      <c r="C33" s="91" t="s">
        <v>10</v>
      </c>
      <c r="D33" s="91"/>
      <c r="E33" s="91"/>
      <c r="F33" s="89"/>
      <c r="G33" s="85"/>
      <c r="H33" s="85"/>
      <c r="I33" s="85"/>
      <c r="J33" s="84">
        <f>J34</f>
        <v>109.3</v>
      </c>
      <c r="K33" s="84">
        <f t="shared" ref="K33:L44" si="3">K34</f>
        <v>114.4</v>
      </c>
      <c r="L33" s="84">
        <f t="shared" si="3"/>
        <v>118.7</v>
      </c>
    </row>
    <row r="34" spans="1:12" ht="76.5" customHeight="1">
      <c r="A34" s="90" t="str">
        <f ca="1">'Приложение 1'!A48</f>
        <v>Основное мероприятие "Обеспечение и  осуществления органами местного самоуправления отдельных государственных полномочий"</v>
      </c>
      <c r="B34" s="91" t="s">
        <v>77</v>
      </c>
      <c r="C34" s="91" t="s">
        <v>10</v>
      </c>
      <c r="D34" s="91" t="s">
        <v>32</v>
      </c>
      <c r="E34" s="91"/>
      <c r="F34" s="89"/>
      <c r="G34" s="85"/>
      <c r="H34" s="85"/>
      <c r="I34" s="85"/>
      <c r="J34" s="84">
        <f>J35</f>
        <v>109.3</v>
      </c>
      <c r="K34" s="84">
        <f t="shared" si="3"/>
        <v>114.4</v>
      </c>
      <c r="L34" s="84">
        <f t="shared" si="3"/>
        <v>118.7</v>
      </c>
    </row>
    <row r="35" spans="1:12" ht="90.75" customHeight="1">
      <c r="A35" s="88" t="str">
        <f ca="1">'Приложение 1'!A49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35" s="91" t="s">
        <v>77</v>
      </c>
      <c r="C35" s="91" t="s">
        <v>10</v>
      </c>
      <c r="D35" s="91" t="s">
        <v>32</v>
      </c>
      <c r="E35" s="91" t="s">
        <v>116</v>
      </c>
      <c r="F35" s="89"/>
      <c r="G35" s="85"/>
      <c r="H35" s="85"/>
      <c r="I35" s="85"/>
      <c r="J35" s="84">
        <f>J41+J36</f>
        <v>109.3</v>
      </c>
      <c r="K35" s="84">
        <f>K41+K36</f>
        <v>114.4</v>
      </c>
      <c r="L35" s="84">
        <f>L41+L36</f>
        <v>118.7</v>
      </c>
    </row>
    <row r="36" spans="1:12" ht="121.5" customHeight="1">
      <c r="A36" s="11" t="s">
        <v>35</v>
      </c>
      <c r="B36" s="91" t="s">
        <v>77</v>
      </c>
      <c r="C36" s="91" t="s">
        <v>10</v>
      </c>
      <c r="D36" s="91" t="s">
        <v>32</v>
      </c>
      <c r="E36" s="91" t="s">
        <v>116</v>
      </c>
      <c r="F36" s="89" t="s">
        <v>60</v>
      </c>
      <c r="G36" s="85"/>
      <c r="H36" s="85"/>
      <c r="I36" s="85"/>
      <c r="J36" s="84">
        <f>J37</f>
        <v>104.3</v>
      </c>
      <c r="K36" s="84">
        <f t="shared" si="3"/>
        <v>109.4</v>
      </c>
      <c r="L36" s="84">
        <f t="shared" si="3"/>
        <v>113.7</v>
      </c>
    </row>
    <row r="37" spans="1:12" ht="48.75" customHeight="1">
      <c r="A37" s="11" t="s">
        <v>36</v>
      </c>
      <c r="B37" s="91" t="s">
        <v>77</v>
      </c>
      <c r="C37" s="91" t="s">
        <v>10</v>
      </c>
      <c r="D37" s="91" t="s">
        <v>32</v>
      </c>
      <c r="E37" s="91" t="s">
        <v>116</v>
      </c>
      <c r="F37" s="89" t="s">
        <v>61</v>
      </c>
      <c r="G37" s="85"/>
      <c r="H37" s="85"/>
      <c r="I37" s="85"/>
      <c r="J37" s="84">
        <f>J38</f>
        <v>104.3</v>
      </c>
      <c r="K37" s="84">
        <f t="shared" si="3"/>
        <v>109.4</v>
      </c>
      <c r="L37" s="84">
        <f t="shared" si="3"/>
        <v>113.7</v>
      </c>
    </row>
    <row r="38" spans="1:12" ht="13.5" customHeight="1">
      <c r="A38" s="88" t="s">
        <v>113</v>
      </c>
      <c r="B38" s="91" t="s">
        <v>77</v>
      </c>
      <c r="C38" s="91" t="s">
        <v>10</v>
      </c>
      <c r="D38" s="91" t="s">
        <v>32</v>
      </c>
      <c r="E38" s="91" t="s">
        <v>116</v>
      </c>
      <c r="F38" s="89" t="s">
        <v>61</v>
      </c>
      <c r="G38" s="87" t="s">
        <v>32</v>
      </c>
      <c r="H38" s="87"/>
      <c r="I38" s="87"/>
      <c r="J38" s="84">
        <f>J39</f>
        <v>104.3</v>
      </c>
      <c r="K38" s="84">
        <f t="shared" si="3"/>
        <v>109.4</v>
      </c>
      <c r="L38" s="84">
        <f t="shared" si="3"/>
        <v>113.7</v>
      </c>
    </row>
    <row r="39" spans="1:12" ht="30" customHeight="1">
      <c r="A39" s="88" t="s">
        <v>114</v>
      </c>
      <c r="B39" s="91" t="s">
        <v>77</v>
      </c>
      <c r="C39" s="91" t="s">
        <v>10</v>
      </c>
      <c r="D39" s="91" t="s">
        <v>32</v>
      </c>
      <c r="E39" s="91" t="s">
        <v>116</v>
      </c>
      <c r="F39" s="89" t="s">
        <v>61</v>
      </c>
      <c r="G39" s="87" t="s">
        <v>32</v>
      </c>
      <c r="H39" s="87" t="s">
        <v>48</v>
      </c>
      <c r="I39" s="87"/>
      <c r="J39" s="84">
        <f>J40</f>
        <v>104.3</v>
      </c>
      <c r="K39" s="84">
        <f t="shared" si="3"/>
        <v>109.4</v>
      </c>
      <c r="L39" s="84">
        <f t="shared" si="3"/>
        <v>113.7</v>
      </c>
    </row>
    <row r="40" spans="1:12" ht="65.25" customHeight="1">
      <c r="A40" s="88" t="s">
        <v>130</v>
      </c>
      <c r="B40" s="91" t="s">
        <v>77</v>
      </c>
      <c r="C40" s="91" t="s">
        <v>10</v>
      </c>
      <c r="D40" s="91" t="s">
        <v>32</v>
      </c>
      <c r="E40" s="91" t="s">
        <v>116</v>
      </c>
      <c r="F40" s="89" t="s">
        <v>61</v>
      </c>
      <c r="G40" s="87" t="s">
        <v>32</v>
      </c>
      <c r="H40" s="87" t="s">
        <v>48</v>
      </c>
      <c r="I40" s="94" t="s">
        <v>121</v>
      </c>
      <c r="J40" s="84">
        <f ca="1">'Приложение 1'!J51</f>
        <v>104.3</v>
      </c>
      <c r="K40" s="84">
        <f ca="1">'Приложение 1'!K51</f>
        <v>109.4</v>
      </c>
      <c r="L40" s="84">
        <f ca="1">'Приложение 1'!L51</f>
        <v>113.7</v>
      </c>
    </row>
    <row r="41" spans="1:12" ht="46.5" customHeight="1">
      <c r="A41" s="88" t="s">
        <v>159</v>
      </c>
      <c r="B41" s="91" t="s">
        <v>77</v>
      </c>
      <c r="C41" s="91" t="s">
        <v>10</v>
      </c>
      <c r="D41" s="91" t="s">
        <v>32</v>
      </c>
      <c r="E41" s="91" t="s">
        <v>116</v>
      </c>
      <c r="F41" s="89" t="s">
        <v>62</v>
      </c>
      <c r="G41" s="85"/>
      <c r="H41" s="85"/>
      <c r="I41" s="85"/>
      <c r="J41" s="84">
        <f>J42</f>
        <v>5</v>
      </c>
      <c r="K41" s="84">
        <f t="shared" si="3"/>
        <v>5</v>
      </c>
      <c r="L41" s="84">
        <f t="shared" si="3"/>
        <v>5</v>
      </c>
    </row>
    <row r="42" spans="1:12" ht="60">
      <c r="A42" s="88" t="s">
        <v>39</v>
      </c>
      <c r="B42" s="91" t="s">
        <v>77</v>
      </c>
      <c r="C42" s="91" t="s">
        <v>10</v>
      </c>
      <c r="D42" s="91" t="s">
        <v>32</v>
      </c>
      <c r="E42" s="91" t="s">
        <v>116</v>
      </c>
      <c r="F42" s="89" t="s">
        <v>63</v>
      </c>
      <c r="G42" s="85"/>
      <c r="H42" s="85"/>
      <c r="I42" s="85"/>
      <c r="J42" s="84">
        <f>J43</f>
        <v>5</v>
      </c>
      <c r="K42" s="84">
        <f t="shared" si="3"/>
        <v>5</v>
      </c>
      <c r="L42" s="84">
        <f t="shared" si="3"/>
        <v>5</v>
      </c>
    </row>
    <row r="43" spans="1:12" ht="15">
      <c r="A43" s="88" t="s">
        <v>113</v>
      </c>
      <c r="B43" s="91" t="s">
        <v>77</v>
      </c>
      <c r="C43" s="91" t="s">
        <v>10</v>
      </c>
      <c r="D43" s="91" t="s">
        <v>32</v>
      </c>
      <c r="E43" s="91" t="s">
        <v>116</v>
      </c>
      <c r="F43" s="89" t="s">
        <v>63</v>
      </c>
      <c r="G43" s="87" t="s">
        <v>32</v>
      </c>
      <c r="H43" s="87"/>
      <c r="I43" s="87"/>
      <c r="J43" s="84">
        <f>J44</f>
        <v>5</v>
      </c>
      <c r="K43" s="84">
        <f t="shared" si="3"/>
        <v>5</v>
      </c>
      <c r="L43" s="84">
        <f t="shared" si="3"/>
        <v>5</v>
      </c>
    </row>
    <row r="44" spans="1:12" ht="30">
      <c r="A44" s="88" t="s">
        <v>160</v>
      </c>
      <c r="B44" s="91" t="s">
        <v>77</v>
      </c>
      <c r="C44" s="91" t="s">
        <v>10</v>
      </c>
      <c r="D44" s="91" t="s">
        <v>32</v>
      </c>
      <c r="E44" s="91" t="s">
        <v>116</v>
      </c>
      <c r="F44" s="89" t="s">
        <v>63</v>
      </c>
      <c r="G44" s="87" t="s">
        <v>32</v>
      </c>
      <c r="H44" s="87" t="s">
        <v>48</v>
      </c>
      <c r="I44" s="87"/>
      <c r="J44" s="84">
        <f>J45</f>
        <v>5</v>
      </c>
      <c r="K44" s="84">
        <f t="shared" si="3"/>
        <v>5</v>
      </c>
      <c r="L44" s="84">
        <f t="shared" si="3"/>
        <v>5</v>
      </c>
    </row>
    <row r="45" spans="1:12" ht="60">
      <c r="A45" s="88" t="s">
        <v>130</v>
      </c>
      <c r="B45" s="91" t="s">
        <v>77</v>
      </c>
      <c r="C45" s="91" t="s">
        <v>10</v>
      </c>
      <c r="D45" s="91" t="s">
        <v>32</v>
      </c>
      <c r="E45" s="91" t="s">
        <v>116</v>
      </c>
      <c r="F45" s="89" t="s">
        <v>63</v>
      </c>
      <c r="G45" s="87" t="s">
        <v>32</v>
      </c>
      <c r="H45" s="87" t="s">
        <v>48</v>
      </c>
      <c r="I45" s="94" t="s">
        <v>121</v>
      </c>
      <c r="J45" s="84">
        <f ca="1">'Приложение 1'!J53</f>
        <v>5</v>
      </c>
      <c r="K45" s="84">
        <f ca="1">'Приложение 1'!K53</f>
        <v>5</v>
      </c>
      <c r="L45" s="84">
        <f ca="1">'Приложение 1'!L53</f>
        <v>5</v>
      </c>
    </row>
    <row r="46" spans="1:12" ht="78" customHeight="1">
      <c r="A46" s="88" t="str">
        <f ca="1">'Приложение 1'!A11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46" s="91">
        <v>65</v>
      </c>
      <c r="C46" s="91"/>
      <c r="D46" s="91"/>
      <c r="E46" s="91"/>
      <c r="F46" s="86"/>
      <c r="G46" s="85"/>
      <c r="H46" s="85"/>
      <c r="I46" s="85"/>
      <c r="J46" s="84">
        <f>J47+J66</f>
        <v>1538.5</v>
      </c>
      <c r="K46" s="84">
        <f>K47+K66</f>
        <v>802.2</v>
      </c>
      <c r="L46" s="84">
        <f>L47+L66</f>
        <v>853.09999999999991</v>
      </c>
    </row>
    <row r="47" spans="1:12" ht="15">
      <c r="A47" s="88" t="s">
        <v>33</v>
      </c>
      <c r="B47" s="91">
        <v>65</v>
      </c>
      <c r="C47" s="91">
        <v>1</v>
      </c>
      <c r="D47" s="91"/>
      <c r="E47" s="91"/>
      <c r="F47" s="86"/>
      <c r="G47" s="85"/>
      <c r="H47" s="85"/>
      <c r="I47" s="85"/>
      <c r="J47" s="84">
        <f>J48+J54+J60</f>
        <v>579.79999999999995</v>
      </c>
      <c r="K47" s="84">
        <f>K48+K54</f>
        <v>329.3</v>
      </c>
      <c r="L47" s="84">
        <f>L48+L54</f>
        <v>347.7</v>
      </c>
    </row>
    <row r="48" spans="1:12" ht="33" customHeight="1">
      <c r="A48" s="88" t="s">
        <v>34</v>
      </c>
      <c r="B48" s="91">
        <v>65</v>
      </c>
      <c r="C48" s="91">
        <v>1</v>
      </c>
      <c r="D48" s="91" t="s">
        <v>58</v>
      </c>
      <c r="E48" s="91" t="s">
        <v>69</v>
      </c>
      <c r="F48" s="86"/>
      <c r="G48" s="85"/>
      <c r="H48" s="85"/>
      <c r="I48" s="85"/>
      <c r="J48" s="84">
        <f>J49</f>
        <v>406.8</v>
      </c>
      <c r="K48" s="84">
        <f t="shared" ref="K48:L52" si="4">K49</f>
        <v>299.8</v>
      </c>
      <c r="L48" s="84">
        <f t="shared" si="4"/>
        <v>288.39999999999998</v>
      </c>
    </row>
    <row r="49" spans="1:12" ht="120">
      <c r="A49" s="88" t="s">
        <v>35</v>
      </c>
      <c r="B49" s="91">
        <v>65</v>
      </c>
      <c r="C49" s="91">
        <v>1</v>
      </c>
      <c r="D49" s="91" t="s">
        <v>58</v>
      </c>
      <c r="E49" s="91" t="s">
        <v>69</v>
      </c>
      <c r="F49" s="86" t="s">
        <v>60</v>
      </c>
      <c r="G49" s="85"/>
      <c r="H49" s="85"/>
      <c r="I49" s="85"/>
      <c r="J49" s="84">
        <f>J50</f>
        <v>406.8</v>
      </c>
      <c r="K49" s="84">
        <f t="shared" si="4"/>
        <v>299.8</v>
      </c>
      <c r="L49" s="84">
        <f t="shared" si="4"/>
        <v>288.39999999999998</v>
      </c>
    </row>
    <row r="50" spans="1:12" ht="45">
      <c r="A50" s="88" t="s">
        <v>36</v>
      </c>
      <c r="B50" s="91">
        <v>65</v>
      </c>
      <c r="C50" s="91">
        <v>1</v>
      </c>
      <c r="D50" s="91" t="s">
        <v>58</v>
      </c>
      <c r="E50" s="91" t="s">
        <v>69</v>
      </c>
      <c r="F50" s="86" t="s">
        <v>61</v>
      </c>
      <c r="G50" s="85"/>
      <c r="H50" s="85"/>
      <c r="I50" s="85"/>
      <c r="J50" s="84">
        <f>J51</f>
        <v>406.8</v>
      </c>
      <c r="K50" s="84">
        <f t="shared" si="4"/>
        <v>299.8</v>
      </c>
      <c r="L50" s="84">
        <f t="shared" si="4"/>
        <v>288.39999999999998</v>
      </c>
    </row>
    <row r="51" spans="1:12" ht="15">
      <c r="A51" s="88" t="s">
        <v>29</v>
      </c>
      <c r="B51" s="91">
        <v>65</v>
      </c>
      <c r="C51" s="91">
        <v>1</v>
      </c>
      <c r="D51" s="91" t="s">
        <v>58</v>
      </c>
      <c r="E51" s="91" t="s">
        <v>69</v>
      </c>
      <c r="F51" s="86" t="s">
        <v>61</v>
      </c>
      <c r="G51" s="87" t="s">
        <v>30</v>
      </c>
      <c r="H51" s="87"/>
      <c r="I51" s="87"/>
      <c r="J51" s="84">
        <f>J52</f>
        <v>406.8</v>
      </c>
      <c r="K51" s="84">
        <f t="shared" si="4"/>
        <v>299.8</v>
      </c>
      <c r="L51" s="84">
        <f t="shared" si="4"/>
        <v>288.39999999999998</v>
      </c>
    </row>
    <row r="52" spans="1:12" ht="60">
      <c r="A52" s="11" t="s">
        <v>31</v>
      </c>
      <c r="B52" s="91">
        <v>65</v>
      </c>
      <c r="C52" s="91">
        <v>1</v>
      </c>
      <c r="D52" s="91" t="s">
        <v>58</v>
      </c>
      <c r="E52" s="91" t="s">
        <v>69</v>
      </c>
      <c r="F52" s="86" t="s">
        <v>61</v>
      </c>
      <c r="G52" s="87" t="s">
        <v>30</v>
      </c>
      <c r="H52" s="87" t="s">
        <v>32</v>
      </c>
      <c r="I52" s="87"/>
      <c r="J52" s="84">
        <f>J53</f>
        <v>406.8</v>
      </c>
      <c r="K52" s="84">
        <f t="shared" si="4"/>
        <v>299.8</v>
      </c>
      <c r="L52" s="84">
        <f t="shared" si="4"/>
        <v>288.39999999999998</v>
      </c>
    </row>
    <row r="53" spans="1:12" ht="60">
      <c r="A53" s="88" t="s">
        <v>130</v>
      </c>
      <c r="B53" s="91">
        <v>65</v>
      </c>
      <c r="C53" s="91">
        <v>1</v>
      </c>
      <c r="D53" s="91" t="s">
        <v>58</v>
      </c>
      <c r="E53" s="91" t="s">
        <v>69</v>
      </c>
      <c r="F53" s="86" t="s">
        <v>61</v>
      </c>
      <c r="G53" s="87" t="s">
        <v>30</v>
      </c>
      <c r="H53" s="87" t="s">
        <v>32</v>
      </c>
      <c r="I53" s="94" t="s">
        <v>121</v>
      </c>
      <c r="J53" s="84">
        <f ca="1">'Приложение 1'!J15</f>
        <v>406.8</v>
      </c>
      <c r="K53" s="84">
        <f ca="1">'Приложение 1'!K15</f>
        <v>299.8</v>
      </c>
      <c r="L53" s="84">
        <f ca="1">'Приложение 1'!L15</f>
        <v>288.39999999999998</v>
      </c>
    </row>
    <row r="54" spans="1:12" ht="15">
      <c r="A54" s="88" t="str">
        <f ca="1">Приложение2!A90</f>
        <v>Условно утвержденные расходы</v>
      </c>
      <c r="B54" s="91" t="s">
        <v>123</v>
      </c>
      <c r="C54" s="91" t="s">
        <v>8</v>
      </c>
      <c r="D54" s="91" t="s">
        <v>58</v>
      </c>
      <c r="E54" s="91" t="s">
        <v>124</v>
      </c>
      <c r="F54" s="86"/>
      <c r="G54" s="87"/>
      <c r="H54" s="87"/>
      <c r="I54" s="94"/>
      <c r="J54" s="84"/>
      <c r="K54" s="84">
        <f t="shared" ref="K54:L58" si="5">K55</f>
        <v>29.5</v>
      </c>
      <c r="L54" s="84">
        <f t="shared" si="5"/>
        <v>59.3</v>
      </c>
    </row>
    <row r="55" spans="1:12" ht="15">
      <c r="A55" s="88" t="str">
        <f ca="1">Приложение2!A91</f>
        <v>Иные бюджетные ассигнования</v>
      </c>
      <c r="B55" s="91" t="s">
        <v>123</v>
      </c>
      <c r="C55" s="91" t="s">
        <v>8</v>
      </c>
      <c r="D55" s="91" t="s">
        <v>58</v>
      </c>
      <c r="E55" s="91" t="s">
        <v>124</v>
      </c>
      <c r="F55" s="86" t="s">
        <v>64</v>
      </c>
      <c r="G55" s="87"/>
      <c r="H55" s="87"/>
      <c r="I55" s="94"/>
      <c r="J55" s="84"/>
      <c r="K55" s="84">
        <f t="shared" si="5"/>
        <v>29.5</v>
      </c>
      <c r="L55" s="84">
        <f t="shared" si="5"/>
        <v>59.3</v>
      </c>
    </row>
    <row r="56" spans="1:12" ht="15">
      <c r="A56" s="88" t="str">
        <f ca="1">Приложение2!A92</f>
        <v>Резервные средства</v>
      </c>
      <c r="B56" s="91" t="s">
        <v>123</v>
      </c>
      <c r="C56" s="91" t="s">
        <v>8</v>
      </c>
      <c r="D56" s="91" t="s">
        <v>58</v>
      </c>
      <c r="E56" s="91" t="s">
        <v>124</v>
      </c>
      <c r="F56" s="86" t="s">
        <v>66</v>
      </c>
      <c r="G56" s="87"/>
      <c r="H56" s="87"/>
      <c r="I56" s="94"/>
      <c r="J56" s="84"/>
      <c r="K56" s="84">
        <f t="shared" si="5"/>
        <v>29.5</v>
      </c>
      <c r="L56" s="84">
        <f t="shared" si="5"/>
        <v>59.3</v>
      </c>
    </row>
    <row r="57" spans="1:12" ht="15">
      <c r="A57" s="88" t="str">
        <f ca="1">Приложение2!A86</f>
        <v>Условно утвержденные расходы</v>
      </c>
      <c r="B57" s="91" t="s">
        <v>123</v>
      </c>
      <c r="C57" s="91" t="s">
        <v>8</v>
      </c>
      <c r="D57" s="91" t="s">
        <v>58</v>
      </c>
      <c r="E57" s="91" t="s">
        <v>124</v>
      </c>
      <c r="F57" s="86" t="s">
        <v>66</v>
      </c>
      <c r="G57" s="105" t="s">
        <v>122</v>
      </c>
      <c r="H57" s="87"/>
      <c r="I57" s="94"/>
      <c r="J57" s="84"/>
      <c r="K57" s="84">
        <f t="shared" si="5"/>
        <v>29.5</v>
      </c>
      <c r="L57" s="84">
        <f t="shared" si="5"/>
        <v>59.3</v>
      </c>
    </row>
    <row r="58" spans="1:12" ht="15">
      <c r="A58" s="88" t="str">
        <f ca="1">Приложение2!A87</f>
        <v>Условно утвержденные расходы</v>
      </c>
      <c r="B58" s="91" t="s">
        <v>123</v>
      </c>
      <c r="C58" s="91" t="s">
        <v>8</v>
      </c>
      <c r="D58" s="91" t="s">
        <v>58</v>
      </c>
      <c r="E58" s="91" t="s">
        <v>124</v>
      </c>
      <c r="F58" s="86" t="s">
        <v>66</v>
      </c>
      <c r="G58" s="105" t="s">
        <v>122</v>
      </c>
      <c r="H58" s="105" t="s">
        <v>122</v>
      </c>
      <c r="I58" s="94"/>
      <c r="J58" s="84"/>
      <c r="K58" s="84">
        <f t="shared" si="5"/>
        <v>29.5</v>
      </c>
      <c r="L58" s="84">
        <f t="shared" si="5"/>
        <v>59.3</v>
      </c>
    </row>
    <row r="59" spans="1:12" ht="60">
      <c r="A59" s="88" t="s">
        <v>130</v>
      </c>
      <c r="B59" s="91" t="s">
        <v>123</v>
      </c>
      <c r="C59" s="91" t="s">
        <v>8</v>
      </c>
      <c r="D59" s="91" t="s">
        <v>58</v>
      </c>
      <c r="E59" s="91" t="s">
        <v>124</v>
      </c>
      <c r="F59" s="86" t="s">
        <v>66</v>
      </c>
      <c r="G59" s="105" t="s">
        <v>122</v>
      </c>
      <c r="H59" s="105" t="s">
        <v>122</v>
      </c>
      <c r="I59" s="105" t="s">
        <v>121</v>
      </c>
      <c r="J59" s="84"/>
      <c r="K59" s="84">
        <f ca="1">Приложение2!J92</f>
        <v>29.5</v>
      </c>
      <c r="L59" s="84">
        <f ca="1">Приложение2!K92</f>
        <v>59.3</v>
      </c>
    </row>
    <row r="60" spans="1:12" ht="90.75" customHeight="1">
      <c r="A60" s="88" t="str">
        <f ca="1">'Приложение 1'!A16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0" s="91" t="s">
        <v>123</v>
      </c>
      <c r="C60" s="91" t="s">
        <v>8</v>
      </c>
      <c r="D60" s="91" t="s">
        <v>58</v>
      </c>
      <c r="E60" s="91" t="s">
        <v>164</v>
      </c>
      <c r="F60" s="86"/>
      <c r="G60" s="105"/>
      <c r="H60" s="105"/>
      <c r="I60" s="105"/>
      <c r="J60" s="84">
        <f>J61</f>
        <v>173</v>
      </c>
      <c r="K60" s="84"/>
      <c r="L60" s="84"/>
    </row>
    <row r="61" spans="1:12" ht="123.75" customHeight="1">
      <c r="A61" s="88" t="str">
        <f>A49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91" t="s">
        <v>123</v>
      </c>
      <c r="C61" s="91" t="s">
        <v>8</v>
      </c>
      <c r="D61" s="91" t="s">
        <v>58</v>
      </c>
      <c r="E61" s="91" t="s">
        <v>164</v>
      </c>
      <c r="F61" s="86" t="s">
        <v>60</v>
      </c>
      <c r="G61" s="105"/>
      <c r="H61" s="105"/>
      <c r="I61" s="105"/>
      <c r="J61" s="84">
        <f>J62</f>
        <v>173</v>
      </c>
      <c r="K61" s="84"/>
      <c r="L61" s="84"/>
    </row>
    <row r="62" spans="1:12" ht="46.5" customHeight="1">
      <c r="A62" s="88" t="str">
        <f>A50</f>
        <v>Расходы на выплаты персоналу государственных (муниципальных) органов</v>
      </c>
      <c r="B62" s="91" t="s">
        <v>123</v>
      </c>
      <c r="C62" s="91" t="s">
        <v>8</v>
      </c>
      <c r="D62" s="91" t="s">
        <v>58</v>
      </c>
      <c r="E62" s="91" t="s">
        <v>164</v>
      </c>
      <c r="F62" s="86" t="s">
        <v>61</v>
      </c>
      <c r="G62" s="105"/>
      <c r="H62" s="105"/>
      <c r="I62" s="105"/>
      <c r="J62" s="84">
        <f>J63</f>
        <v>173</v>
      </c>
      <c r="K62" s="84"/>
      <c r="L62" s="84"/>
    </row>
    <row r="63" spans="1:12" ht="15">
      <c r="A63" s="88" t="str">
        <f>A51</f>
        <v>Общегосударственные вопросы</v>
      </c>
      <c r="B63" s="91" t="s">
        <v>123</v>
      </c>
      <c r="C63" s="91" t="s">
        <v>8</v>
      </c>
      <c r="D63" s="91" t="s">
        <v>58</v>
      </c>
      <c r="E63" s="91" t="s">
        <v>164</v>
      </c>
      <c r="F63" s="86" t="s">
        <v>61</v>
      </c>
      <c r="G63" s="115" t="s">
        <v>30</v>
      </c>
      <c r="H63" s="105"/>
      <c r="I63" s="105"/>
      <c r="J63" s="84">
        <f>J64</f>
        <v>173</v>
      </c>
      <c r="K63" s="84"/>
      <c r="L63" s="84"/>
    </row>
    <row r="64" spans="1:12" ht="58.5" customHeight="1">
      <c r="A64" s="88" t="str">
        <f>A52</f>
        <v>Функционирование высшего должностного лица субъекта Российской Федерации и муниципального образования</v>
      </c>
      <c r="B64" s="91" t="s">
        <v>123</v>
      </c>
      <c r="C64" s="91" t="s">
        <v>8</v>
      </c>
      <c r="D64" s="91" t="s">
        <v>58</v>
      </c>
      <c r="E64" s="91" t="s">
        <v>164</v>
      </c>
      <c r="F64" s="86" t="s">
        <v>61</v>
      </c>
      <c r="G64" s="115" t="s">
        <v>30</v>
      </c>
      <c r="H64" s="115" t="s">
        <v>32</v>
      </c>
      <c r="I64" s="105"/>
      <c r="J64" s="84">
        <f>J65</f>
        <v>173</v>
      </c>
      <c r="K64" s="84"/>
      <c r="L64" s="84"/>
    </row>
    <row r="65" spans="1:12" ht="60" customHeight="1">
      <c r="A65" s="88" t="str">
        <f>A59</f>
        <v>Администрация Кочуновского сельского поселения Ромодановского муниципального района Республики Мордовия</v>
      </c>
      <c r="B65" s="91" t="s">
        <v>123</v>
      </c>
      <c r="C65" s="91" t="s">
        <v>8</v>
      </c>
      <c r="D65" s="91" t="s">
        <v>58</v>
      </c>
      <c r="E65" s="91" t="s">
        <v>164</v>
      </c>
      <c r="F65" s="86" t="s">
        <v>61</v>
      </c>
      <c r="G65" s="115" t="s">
        <v>30</v>
      </c>
      <c r="H65" s="115" t="s">
        <v>32</v>
      </c>
      <c r="I65" s="115" t="s">
        <v>121</v>
      </c>
      <c r="J65" s="84">
        <f ca="1">'Приложение 1'!J18</f>
        <v>173</v>
      </c>
      <c r="K65" s="84"/>
      <c r="L65" s="84"/>
    </row>
    <row r="66" spans="1:12" ht="51" customHeight="1">
      <c r="A66" s="11" t="str">
        <f ca="1">'Приложение 1'!A21</f>
        <v>Расходы в рамках обеспечения деятельности Администрации Кочуновского сельского поселения</v>
      </c>
      <c r="B66" s="91">
        <v>65</v>
      </c>
      <c r="C66" s="91">
        <v>2</v>
      </c>
      <c r="D66" s="91"/>
      <c r="E66" s="91"/>
      <c r="F66" s="89"/>
      <c r="G66" s="85"/>
      <c r="H66" s="85"/>
      <c r="I66" s="85"/>
      <c r="J66" s="84">
        <f>J67+J73+J84</f>
        <v>958.7</v>
      </c>
      <c r="K66" s="84">
        <f>K67+K73</f>
        <v>472.9</v>
      </c>
      <c r="L66" s="84">
        <f>L67+L73</f>
        <v>505.4</v>
      </c>
    </row>
    <row r="67" spans="1:12" ht="45">
      <c r="A67" s="88" t="s">
        <v>40</v>
      </c>
      <c r="B67" s="91">
        <v>65</v>
      </c>
      <c r="C67" s="91">
        <v>2</v>
      </c>
      <c r="D67" s="91" t="s">
        <v>58</v>
      </c>
      <c r="E67" s="91" t="s">
        <v>70</v>
      </c>
      <c r="F67" s="89"/>
      <c r="G67" s="85"/>
      <c r="H67" s="85"/>
      <c r="I67" s="85"/>
      <c r="J67" s="84">
        <f t="shared" ref="J67:L71" si="6">J68</f>
        <v>363.7</v>
      </c>
      <c r="K67" s="84">
        <f t="shared" si="6"/>
        <v>260.39999999999998</v>
      </c>
      <c r="L67" s="84">
        <f t="shared" si="6"/>
        <v>300</v>
      </c>
    </row>
    <row r="68" spans="1:12" ht="120">
      <c r="A68" s="88" t="s">
        <v>35</v>
      </c>
      <c r="B68" s="91">
        <v>65</v>
      </c>
      <c r="C68" s="91">
        <v>2</v>
      </c>
      <c r="D68" s="91" t="s">
        <v>58</v>
      </c>
      <c r="E68" s="91" t="s">
        <v>70</v>
      </c>
      <c r="F68" s="89" t="s">
        <v>60</v>
      </c>
      <c r="G68" s="85"/>
      <c r="H68" s="85"/>
      <c r="I68" s="85"/>
      <c r="J68" s="84">
        <f t="shared" si="6"/>
        <v>363.7</v>
      </c>
      <c r="K68" s="84">
        <f t="shared" si="6"/>
        <v>260.39999999999998</v>
      </c>
      <c r="L68" s="84">
        <f t="shared" si="6"/>
        <v>300</v>
      </c>
    </row>
    <row r="69" spans="1:12" ht="45">
      <c r="A69" s="88" t="s">
        <v>36</v>
      </c>
      <c r="B69" s="91">
        <v>65</v>
      </c>
      <c r="C69" s="91">
        <v>2</v>
      </c>
      <c r="D69" s="91" t="s">
        <v>58</v>
      </c>
      <c r="E69" s="91" t="s">
        <v>70</v>
      </c>
      <c r="F69" s="89" t="s">
        <v>61</v>
      </c>
      <c r="G69" s="85"/>
      <c r="H69" s="85"/>
      <c r="I69" s="85"/>
      <c r="J69" s="84">
        <f t="shared" si="6"/>
        <v>363.7</v>
      </c>
      <c r="K69" s="84">
        <f t="shared" si="6"/>
        <v>260.39999999999998</v>
      </c>
      <c r="L69" s="84">
        <f t="shared" si="6"/>
        <v>300</v>
      </c>
    </row>
    <row r="70" spans="1:12" ht="19.5" customHeight="1">
      <c r="A70" s="88" t="s">
        <v>29</v>
      </c>
      <c r="B70" s="91">
        <v>65</v>
      </c>
      <c r="C70" s="91">
        <v>2</v>
      </c>
      <c r="D70" s="91" t="s">
        <v>58</v>
      </c>
      <c r="E70" s="91" t="s">
        <v>70</v>
      </c>
      <c r="F70" s="89" t="s">
        <v>61</v>
      </c>
      <c r="G70" s="87" t="s">
        <v>30</v>
      </c>
      <c r="H70" s="87"/>
      <c r="I70" s="87"/>
      <c r="J70" s="84">
        <f t="shared" si="6"/>
        <v>363.7</v>
      </c>
      <c r="K70" s="84">
        <f t="shared" si="6"/>
        <v>260.39999999999998</v>
      </c>
      <c r="L70" s="84">
        <f t="shared" si="6"/>
        <v>300</v>
      </c>
    </row>
    <row r="71" spans="1:12" ht="91.5" customHeight="1">
      <c r="A71" s="11" t="s">
        <v>37</v>
      </c>
      <c r="B71" s="91">
        <v>65</v>
      </c>
      <c r="C71" s="91">
        <v>2</v>
      </c>
      <c r="D71" s="91" t="s">
        <v>58</v>
      </c>
      <c r="E71" s="91" t="s">
        <v>70</v>
      </c>
      <c r="F71" s="89" t="s">
        <v>61</v>
      </c>
      <c r="G71" s="87" t="s">
        <v>30</v>
      </c>
      <c r="H71" s="87" t="s">
        <v>38</v>
      </c>
      <c r="I71" s="87"/>
      <c r="J71" s="84">
        <f t="shared" si="6"/>
        <v>363.7</v>
      </c>
      <c r="K71" s="84">
        <f t="shared" si="6"/>
        <v>260.39999999999998</v>
      </c>
      <c r="L71" s="84">
        <f t="shared" si="6"/>
        <v>300</v>
      </c>
    </row>
    <row r="72" spans="1:12" ht="60">
      <c r="A72" s="88" t="s">
        <v>130</v>
      </c>
      <c r="B72" s="91">
        <v>65</v>
      </c>
      <c r="C72" s="91">
        <v>2</v>
      </c>
      <c r="D72" s="91" t="s">
        <v>58</v>
      </c>
      <c r="E72" s="91" t="s">
        <v>70</v>
      </c>
      <c r="F72" s="89" t="s">
        <v>61</v>
      </c>
      <c r="G72" s="87" t="s">
        <v>30</v>
      </c>
      <c r="H72" s="87" t="s">
        <v>38</v>
      </c>
      <c r="I72" s="94" t="s">
        <v>121</v>
      </c>
      <c r="J72" s="84">
        <f ca="1">'Приложение 1'!J24</f>
        <v>363.7</v>
      </c>
      <c r="K72" s="84">
        <f ca="1">'Приложение 1'!K24</f>
        <v>260.39999999999998</v>
      </c>
      <c r="L72" s="84">
        <f ca="1">'Приложение 1'!L24</f>
        <v>300</v>
      </c>
    </row>
    <row r="73" spans="1:12" ht="30" customHeight="1">
      <c r="A73" s="88" t="s">
        <v>41</v>
      </c>
      <c r="B73" s="91">
        <v>65</v>
      </c>
      <c r="C73" s="91">
        <v>2</v>
      </c>
      <c r="D73" s="91" t="s">
        <v>58</v>
      </c>
      <c r="E73" s="91" t="s">
        <v>71</v>
      </c>
      <c r="F73" s="89"/>
      <c r="G73" s="87"/>
      <c r="H73" s="87"/>
      <c r="I73" s="94"/>
      <c r="J73" s="84">
        <f>J74+J79</f>
        <v>465</v>
      </c>
      <c r="K73" s="84">
        <f>K74+K79</f>
        <v>212.5</v>
      </c>
      <c r="L73" s="84">
        <f>L74+L79</f>
        <v>205.4</v>
      </c>
    </row>
    <row r="74" spans="1:12" ht="45.75" customHeight="1">
      <c r="A74" s="88" t="s">
        <v>159</v>
      </c>
      <c r="B74" s="91">
        <v>65</v>
      </c>
      <c r="C74" s="91">
        <v>2</v>
      </c>
      <c r="D74" s="91" t="s">
        <v>58</v>
      </c>
      <c r="E74" s="91" t="s">
        <v>71</v>
      </c>
      <c r="F74" s="89" t="s">
        <v>62</v>
      </c>
      <c r="G74" s="85"/>
      <c r="H74" s="85"/>
      <c r="I74" s="85"/>
      <c r="J74" s="84">
        <f t="shared" ref="J74:L77" si="7">J75</f>
        <v>460</v>
      </c>
      <c r="K74" s="84">
        <f t="shared" si="7"/>
        <v>210.5</v>
      </c>
      <c r="L74" s="84">
        <f t="shared" si="7"/>
        <v>203.4</v>
      </c>
    </row>
    <row r="75" spans="1:12" ht="60">
      <c r="A75" s="88" t="s">
        <v>39</v>
      </c>
      <c r="B75" s="91">
        <v>65</v>
      </c>
      <c r="C75" s="91">
        <v>2</v>
      </c>
      <c r="D75" s="91" t="s">
        <v>58</v>
      </c>
      <c r="E75" s="91" t="s">
        <v>71</v>
      </c>
      <c r="F75" s="89" t="s">
        <v>63</v>
      </c>
      <c r="G75" s="85"/>
      <c r="H75" s="85"/>
      <c r="I75" s="85"/>
      <c r="J75" s="84">
        <f t="shared" si="7"/>
        <v>460</v>
      </c>
      <c r="K75" s="84">
        <f t="shared" si="7"/>
        <v>210.5</v>
      </c>
      <c r="L75" s="84">
        <f t="shared" si="7"/>
        <v>203.4</v>
      </c>
    </row>
    <row r="76" spans="1:12" ht="15">
      <c r="A76" s="88" t="s">
        <v>29</v>
      </c>
      <c r="B76" s="91">
        <v>65</v>
      </c>
      <c r="C76" s="91">
        <v>2</v>
      </c>
      <c r="D76" s="91" t="s">
        <v>58</v>
      </c>
      <c r="E76" s="91" t="s">
        <v>71</v>
      </c>
      <c r="F76" s="89" t="s">
        <v>63</v>
      </c>
      <c r="G76" s="87" t="s">
        <v>30</v>
      </c>
      <c r="H76" s="87"/>
      <c r="I76" s="87"/>
      <c r="J76" s="84">
        <f t="shared" si="7"/>
        <v>460</v>
      </c>
      <c r="K76" s="84">
        <f t="shared" si="7"/>
        <v>210.5</v>
      </c>
      <c r="L76" s="84">
        <f t="shared" si="7"/>
        <v>203.4</v>
      </c>
    </row>
    <row r="77" spans="1:12" ht="91.5" customHeight="1">
      <c r="A77" s="11" t="s">
        <v>37</v>
      </c>
      <c r="B77" s="91">
        <v>65</v>
      </c>
      <c r="C77" s="91">
        <v>2</v>
      </c>
      <c r="D77" s="91" t="s">
        <v>58</v>
      </c>
      <c r="E77" s="91" t="s">
        <v>71</v>
      </c>
      <c r="F77" s="89" t="s">
        <v>63</v>
      </c>
      <c r="G77" s="87" t="s">
        <v>30</v>
      </c>
      <c r="H77" s="87" t="s">
        <v>38</v>
      </c>
      <c r="I77" s="87"/>
      <c r="J77" s="84">
        <f t="shared" si="7"/>
        <v>460</v>
      </c>
      <c r="K77" s="84">
        <f t="shared" si="7"/>
        <v>210.5</v>
      </c>
      <c r="L77" s="84">
        <f t="shared" si="7"/>
        <v>203.4</v>
      </c>
    </row>
    <row r="78" spans="1:12" ht="60">
      <c r="A78" s="88" t="s">
        <v>130</v>
      </c>
      <c r="B78" s="91">
        <v>65</v>
      </c>
      <c r="C78" s="91">
        <v>2</v>
      </c>
      <c r="D78" s="91" t="s">
        <v>58</v>
      </c>
      <c r="E78" s="91" t="s">
        <v>71</v>
      </c>
      <c r="F78" s="89" t="s">
        <v>63</v>
      </c>
      <c r="G78" s="87" t="s">
        <v>30</v>
      </c>
      <c r="H78" s="87" t="s">
        <v>38</v>
      </c>
      <c r="I78" s="94" t="s">
        <v>121</v>
      </c>
      <c r="J78" s="84">
        <f ca="1">'Приложение 1'!J27</f>
        <v>460</v>
      </c>
      <c r="K78" s="84">
        <f ca="1">'Приложение 1'!K27</f>
        <v>210.5</v>
      </c>
      <c r="L78" s="84">
        <f ca="1">'Приложение 1'!L27</f>
        <v>203.4</v>
      </c>
    </row>
    <row r="79" spans="1:12" ht="15">
      <c r="A79" s="88" t="s">
        <v>42</v>
      </c>
      <c r="B79" s="91">
        <v>65</v>
      </c>
      <c r="C79" s="91">
        <v>2</v>
      </c>
      <c r="D79" s="91" t="s">
        <v>58</v>
      </c>
      <c r="E79" s="91" t="s">
        <v>71</v>
      </c>
      <c r="F79" s="89" t="s">
        <v>64</v>
      </c>
      <c r="G79" s="85"/>
      <c r="H79" s="85"/>
      <c r="I79" s="85"/>
      <c r="J79" s="84">
        <f t="shared" ref="J79:L82" si="8">J80</f>
        <v>5</v>
      </c>
      <c r="K79" s="84">
        <f t="shared" si="8"/>
        <v>2</v>
      </c>
      <c r="L79" s="84">
        <f t="shared" si="8"/>
        <v>2</v>
      </c>
    </row>
    <row r="80" spans="1:12" ht="30">
      <c r="A80" s="88" t="s">
        <v>43</v>
      </c>
      <c r="B80" s="91">
        <v>65</v>
      </c>
      <c r="C80" s="91">
        <v>2</v>
      </c>
      <c r="D80" s="91" t="s">
        <v>58</v>
      </c>
      <c r="E80" s="91" t="s">
        <v>71</v>
      </c>
      <c r="F80" s="89" t="s">
        <v>65</v>
      </c>
      <c r="G80" s="85"/>
      <c r="H80" s="85"/>
      <c r="I80" s="85"/>
      <c r="J80" s="84">
        <f t="shared" si="8"/>
        <v>5</v>
      </c>
      <c r="K80" s="84">
        <f t="shared" si="8"/>
        <v>2</v>
      </c>
      <c r="L80" s="84">
        <f t="shared" si="8"/>
        <v>2</v>
      </c>
    </row>
    <row r="81" spans="1:12" ht="15">
      <c r="A81" s="88" t="s">
        <v>29</v>
      </c>
      <c r="B81" s="91">
        <v>65</v>
      </c>
      <c r="C81" s="91">
        <v>2</v>
      </c>
      <c r="D81" s="91" t="s">
        <v>58</v>
      </c>
      <c r="E81" s="91" t="s">
        <v>71</v>
      </c>
      <c r="F81" s="89" t="s">
        <v>65</v>
      </c>
      <c r="G81" s="87" t="s">
        <v>30</v>
      </c>
      <c r="H81" s="87"/>
      <c r="I81" s="87"/>
      <c r="J81" s="84">
        <f t="shared" si="8"/>
        <v>5</v>
      </c>
      <c r="K81" s="84">
        <f t="shared" si="8"/>
        <v>2</v>
      </c>
      <c r="L81" s="84">
        <f t="shared" si="8"/>
        <v>2</v>
      </c>
    </row>
    <row r="82" spans="1:12" ht="92.25" customHeight="1">
      <c r="A82" s="11" t="s">
        <v>37</v>
      </c>
      <c r="B82" s="91">
        <v>65</v>
      </c>
      <c r="C82" s="91">
        <v>2</v>
      </c>
      <c r="D82" s="91" t="s">
        <v>58</v>
      </c>
      <c r="E82" s="91" t="s">
        <v>71</v>
      </c>
      <c r="F82" s="89" t="s">
        <v>65</v>
      </c>
      <c r="G82" s="87" t="s">
        <v>30</v>
      </c>
      <c r="H82" s="87" t="s">
        <v>38</v>
      </c>
      <c r="I82" s="87"/>
      <c r="J82" s="84">
        <f t="shared" si="8"/>
        <v>5</v>
      </c>
      <c r="K82" s="84">
        <f t="shared" si="8"/>
        <v>2</v>
      </c>
      <c r="L82" s="84">
        <f t="shared" si="8"/>
        <v>2</v>
      </c>
    </row>
    <row r="83" spans="1:12" ht="60">
      <c r="A83" s="88" t="s">
        <v>130</v>
      </c>
      <c r="B83" s="91">
        <v>65</v>
      </c>
      <c r="C83" s="91">
        <v>2</v>
      </c>
      <c r="D83" s="91" t="s">
        <v>58</v>
      </c>
      <c r="E83" s="91" t="s">
        <v>71</v>
      </c>
      <c r="F83" s="89" t="s">
        <v>65</v>
      </c>
      <c r="G83" s="87" t="s">
        <v>30</v>
      </c>
      <c r="H83" s="87" t="s">
        <v>38</v>
      </c>
      <c r="I83" s="94" t="s">
        <v>121</v>
      </c>
      <c r="J83" s="84">
        <f ca="1">'Приложение 1'!J29</f>
        <v>5</v>
      </c>
      <c r="K83" s="84">
        <f ca="1">'Приложение 1'!K29</f>
        <v>2</v>
      </c>
      <c r="L83" s="84">
        <f ca="1">'Приложение 1'!L29</f>
        <v>2</v>
      </c>
    </row>
    <row r="84" spans="1:12" ht="95.25" customHeight="1">
      <c r="A84" s="88" t="str">
        <f ca="1">'Приложение 1'!A30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4" s="91" t="s">
        <v>123</v>
      </c>
      <c r="C84" s="91" t="s">
        <v>9</v>
      </c>
      <c r="D84" s="91" t="s">
        <v>58</v>
      </c>
      <c r="E84" s="91" t="s">
        <v>164</v>
      </c>
      <c r="F84" s="89"/>
      <c r="G84" s="87"/>
      <c r="H84" s="87"/>
      <c r="I84" s="94"/>
      <c r="J84" s="84">
        <f>J85</f>
        <v>130</v>
      </c>
      <c r="K84" s="84"/>
      <c r="L84" s="84"/>
    </row>
    <row r="85" spans="1:12" ht="124.5" customHeight="1">
      <c r="A85" s="88" t="str">
        <f ca="1">'Приложение 1'!A31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5" s="91" t="s">
        <v>123</v>
      </c>
      <c r="C85" s="91" t="s">
        <v>9</v>
      </c>
      <c r="D85" s="91" t="s">
        <v>58</v>
      </c>
      <c r="E85" s="91" t="s">
        <v>164</v>
      </c>
      <c r="F85" s="89" t="s">
        <v>60</v>
      </c>
      <c r="G85" s="87"/>
      <c r="H85" s="87"/>
      <c r="I85" s="94"/>
      <c r="J85" s="84">
        <f>J86</f>
        <v>130</v>
      </c>
      <c r="K85" s="84"/>
      <c r="L85" s="84"/>
    </row>
    <row r="86" spans="1:12" ht="50.25" customHeight="1">
      <c r="A86" s="88" t="str">
        <f ca="1">'Приложение 1'!A32</f>
        <v>Расходы на выплаты персоналу государственных (муниципальных) органов</v>
      </c>
      <c r="B86" s="91" t="s">
        <v>123</v>
      </c>
      <c r="C86" s="91" t="s">
        <v>9</v>
      </c>
      <c r="D86" s="91" t="s">
        <v>58</v>
      </c>
      <c r="E86" s="91" t="s">
        <v>164</v>
      </c>
      <c r="F86" s="89" t="s">
        <v>61</v>
      </c>
      <c r="G86" s="87"/>
      <c r="H86" s="87"/>
      <c r="I86" s="94"/>
      <c r="J86" s="84">
        <f>J87</f>
        <v>130</v>
      </c>
      <c r="K86" s="84"/>
      <c r="L86" s="84"/>
    </row>
    <row r="87" spans="1:12" ht="15">
      <c r="A87" s="88" t="str">
        <f>A81</f>
        <v>Общегосударственные вопросы</v>
      </c>
      <c r="B87" s="91" t="s">
        <v>123</v>
      </c>
      <c r="C87" s="91" t="s">
        <v>9</v>
      </c>
      <c r="D87" s="91" t="s">
        <v>58</v>
      </c>
      <c r="E87" s="91" t="s">
        <v>164</v>
      </c>
      <c r="F87" s="89" t="s">
        <v>61</v>
      </c>
      <c r="G87" s="115" t="s">
        <v>30</v>
      </c>
      <c r="H87" s="87"/>
      <c r="I87" s="94"/>
      <c r="J87" s="84">
        <f>J88</f>
        <v>130</v>
      </c>
      <c r="K87" s="84"/>
      <c r="L87" s="84"/>
    </row>
    <row r="88" spans="1:12" ht="90" customHeight="1">
      <c r="A88" s="88" t="str">
        <f>A82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8" s="91" t="s">
        <v>123</v>
      </c>
      <c r="C88" s="91" t="s">
        <v>9</v>
      </c>
      <c r="D88" s="91" t="s">
        <v>58</v>
      </c>
      <c r="E88" s="91" t="s">
        <v>164</v>
      </c>
      <c r="F88" s="89" t="s">
        <v>61</v>
      </c>
      <c r="G88" s="115" t="s">
        <v>30</v>
      </c>
      <c r="H88" s="115" t="s">
        <v>38</v>
      </c>
      <c r="I88" s="94"/>
      <c r="J88" s="84">
        <f>J89</f>
        <v>130</v>
      </c>
      <c r="K88" s="84"/>
      <c r="L88" s="84"/>
    </row>
    <row r="89" spans="1:12" ht="69" customHeight="1">
      <c r="A89" s="88" t="str">
        <f>A83</f>
        <v>Администрация Кочуновского сельского поселения Ромодановского муниципального района Республики Мордовия</v>
      </c>
      <c r="B89" s="91" t="s">
        <v>123</v>
      </c>
      <c r="C89" s="91" t="s">
        <v>9</v>
      </c>
      <c r="D89" s="91" t="s">
        <v>58</v>
      </c>
      <c r="E89" s="91" t="s">
        <v>164</v>
      </c>
      <c r="F89" s="89" t="s">
        <v>61</v>
      </c>
      <c r="G89" s="115" t="s">
        <v>30</v>
      </c>
      <c r="H89" s="115" t="s">
        <v>38</v>
      </c>
      <c r="I89" s="115" t="s">
        <v>121</v>
      </c>
      <c r="J89" s="84">
        <f ca="1">'Приложение 1'!J32</f>
        <v>130</v>
      </c>
      <c r="K89" s="84"/>
      <c r="L89" s="84"/>
    </row>
    <row r="90" spans="1:12" ht="78" customHeight="1">
      <c r="A90" s="88" t="str">
        <f ca="1">'Приложение 1'!A74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90" s="91" t="s">
        <v>73</v>
      </c>
      <c r="C90" s="91"/>
      <c r="D90" s="91"/>
      <c r="E90" s="91"/>
      <c r="F90" s="89"/>
      <c r="G90" s="87"/>
      <c r="H90" s="87"/>
      <c r="I90" s="94"/>
      <c r="J90" s="84">
        <f>J91</f>
        <v>139.29999999999998</v>
      </c>
      <c r="K90" s="84">
        <f>K91</f>
        <v>89.3</v>
      </c>
      <c r="L90" s="84">
        <f>L91</f>
        <v>89.3</v>
      </c>
    </row>
    <row r="91" spans="1:12" ht="106.5" customHeight="1">
      <c r="A91" s="88" t="str">
        <f ca="1">'Приложение 1'!A75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91" s="91" t="s">
        <v>73</v>
      </c>
      <c r="C91" s="91" t="s">
        <v>8</v>
      </c>
      <c r="D91" s="91"/>
      <c r="E91" s="91"/>
      <c r="F91" s="89"/>
      <c r="G91" s="87"/>
      <c r="H91" s="87"/>
      <c r="I91" s="94"/>
      <c r="J91" s="84">
        <f>J92+J98+J110+J104</f>
        <v>139.29999999999998</v>
      </c>
      <c r="K91" s="84">
        <f>K92+K98+K110+K104</f>
        <v>89.3</v>
      </c>
      <c r="L91" s="84">
        <f>L92+L98+L110+L104</f>
        <v>89.3</v>
      </c>
    </row>
    <row r="92" spans="1:12" ht="47.25" customHeight="1">
      <c r="A92" s="88" t="str">
        <f ca="1">'Приложение 1'!A76</f>
        <v>Доплаты к пенсиям муниципальных служащих Республики Мордовия</v>
      </c>
      <c r="B92" s="91" t="s">
        <v>73</v>
      </c>
      <c r="C92" s="91" t="s">
        <v>8</v>
      </c>
      <c r="D92" s="91" t="s">
        <v>58</v>
      </c>
      <c r="E92" s="91" t="s">
        <v>76</v>
      </c>
      <c r="F92" s="89"/>
      <c r="G92" s="87"/>
      <c r="H92" s="87"/>
      <c r="I92" s="94"/>
      <c r="J92" s="84">
        <f t="shared" ref="J92:L96" si="9">J93</f>
        <v>133.1</v>
      </c>
      <c r="K92" s="84">
        <f t="shared" si="9"/>
        <v>83.1</v>
      </c>
      <c r="L92" s="84">
        <f t="shared" si="9"/>
        <v>83.1</v>
      </c>
    </row>
    <row r="93" spans="1:12" ht="31.5" customHeight="1">
      <c r="A93" s="88" t="str">
        <f ca="1">'Приложение 1'!A77</f>
        <v>Социальное обеспечение и иные выплаты населению</v>
      </c>
      <c r="B93" s="91" t="s">
        <v>73</v>
      </c>
      <c r="C93" s="91" t="s">
        <v>8</v>
      </c>
      <c r="D93" s="91" t="s">
        <v>58</v>
      </c>
      <c r="E93" s="91" t="s">
        <v>76</v>
      </c>
      <c r="F93" s="89" t="s">
        <v>67</v>
      </c>
      <c r="G93" s="87"/>
      <c r="H93" s="87"/>
      <c r="I93" s="94"/>
      <c r="J93" s="84">
        <f t="shared" si="9"/>
        <v>133.1</v>
      </c>
      <c r="K93" s="84">
        <f t="shared" si="9"/>
        <v>83.1</v>
      </c>
      <c r="L93" s="84">
        <f t="shared" si="9"/>
        <v>83.1</v>
      </c>
    </row>
    <row r="94" spans="1:12" ht="30" customHeight="1">
      <c r="A94" s="88" t="str">
        <f ca="1">'Приложение 1'!A78</f>
        <v>Публичные нормативные социальные выплаты гражданам</v>
      </c>
      <c r="B94" s="91" t="s">
        <v>73</v>
      </c>
      <c r="C94" s="91" t="s">
        <v>8</v>
      </c>
      <c r="D94" s="91" t="s">
        <v>58</v>
      </c>
      <c r="E94" s="91" t="s">
        <v>76</v>
      </c>
      <c r="F94" s="89" t="s">
        <v>68</v>
      </c>
      <c r="G94" s="87"/>
      <c r="H94" s="87"/>
      <c r="I94" s="94"/>
      <c r="J94" s="84">
        <f t="shared" si="9"/>
        <v>133.1</v>
      </c>
      <c r="K94" s="84">
        <f t="shared" si="9"/>
        <v>83.1</v>
      </c>
      <c r="L94" s="84">
        <f t="shared" si="9"/>
        <v>83.1</v>
      </c>
    </row>
    <row r="95" spans="1:12" ht="18" customHeight="1">
      <c r="A95" s="88" t="str">
        <f ca="1">'Приложение 1'!A72</f>
        <v>Социальная политика</v>
      </c>
      <c r="B95" s="91" t="s">
        <v>73</v>
      </c>
      <c r="C95" s="91" t="s">
        <v>8</v>
      </c>
      <c r="D95" s="91" t="s">
        <v>58</v>
      </c>
      <c r="E95" s="91" t="s">
        <v>76</v>
      </c>
      <c r="F95" s="89" t="s">
        <v>68</v>
      </c>
      <c r="G95" s="107" t="s">
        <v>17</v>
      </c>
      <c r="H95" s="87"/>
      <c r="I95" s="94"/>
      <c r="J95" s="84">
        <f t="shared" si="9"/>
        <v>133.1</v>
      </c>
      <c r="K95" s="84">
        <f t="shared" si="9"/>
        <v>83.1</v>
      </c>
      <c r="L95" s="84">
        <f t="shared" si="9"/>
        <v>83.1</v>
      </c>
    </row>
    <row r="96" spans="1:12" ht="15">
      <c r="A96" s="88" t="str">
        <f ca="1">'Приложение 1'!A73</f>
        <v xml:space="preserve"> Пенсионное обеспечение</v>
      </c>
      <c r="B96" s="91" t="s">
        <v>73</v>
      </c>
      <c r="C96" s="91" t="s">
        <v>8</v>
      </c>
      <c r="D96" s="91" t="s">
        <v>58</v>
      </c>
      <c r="E96" s="91" t="s">
        <v>76</v>
      </c>
      <c r="F96" s="89" t="s">
        <v>68</v>
      </c>
      <c r="G96" s="107" t="s">
        <v>17</v>
      </c>
      <c r="H96" s="107" t="s">
        <v>30</v>
      </c>
      <c r="I96" s="94"/>
      <c r="J96" s="84">
        <f ca="1">'Приложение 1'!J78</f>
        <v>133.1</v>
      </c>
      <c r="K96" s="84">
        <f t="shared" si="9"/>
        <v>83.1</v>
      </c>
      <c r="L96" s="84">
        <f t="shared" si="9"/>
        <v>83.1</v>
      </c>
    </row>
    <row r="97" spans="1:12" ht="61.5" customHeight="1">
      <c r="A97" s="88" t="str">
        <f ca="1">A83</f>
        <v>Администрация Кочуновского сельского поселения Ромодановского муниципального района Республики Мордовия</v>
      </c>
      <c r="B97" s="91" t="s">
        <v>73</v>
      </c>
      <c r="C97" s="91" t="s">
        <v>8</v>
      </c>
      <c r="D97" s="91" t="s">
        <v>58</v>
      </c>
      <c r="E97" s="91" t="s">
        <v>76</v>
      </c>
      <c r="F97" s="89" t="s">
        <v>68</v>
      </c>
      <c r="G97" s="107" t="s">
        <v>17</v>
      </c>
      <c r="H97" s="107" t="s">
        <v>30</v>
      </c>
      <c r="I97" s="107" t="s">
        <v>121</v>
      </c>
      <c r="J97" s="84">
        <f ca="1">'Приложение 1'!J78</f>
        <v>133.1</v>
      </c>
      <c r="K97" s="84">
        <v>83.1</v>
      </c>
      <c r="L97" s="84">
        <f ca="1">'Приложение 1'!L78</f>
        <v>83.1</v>
      </c>
    </row>
    <row r="98" spans="1:12" ht="61.5" customHeight="1">
      <c r="A98" s="88" t="str">
        <f ca="1">'Приложение 1'!A41</f>
        <v>Резервный фонд администрации Кочуновского сельского поселения Ромодановского муниципального района Республики Мордовия</v>
      </c>
      <c r="B98" s="91" t="s">
        <v>73</v>
      </c>
      <c r="C98" s="91" t="s">
        <v>8</v>
      </c>
      <c r="D98" s="91" t="s">
        <v>58</v>
      </c>
      <c r="E98" s="91" t="s">
        <v>75</v>
      </c>
      <c r="F98" s="89"/>
      <c r="G98" s="87"/>
      <c r="H98" s="87"/>
      <c r="I98" s="94"/>
      <c r="J98" s="84">
        <f t="shared" ref="J98:L102" si="10">J99</f>
        <v>5</v>
      </c>
      <c r="K98" s="84">
        <f t="shared" si="10"/>
        <v>5</v>
      </c>
      <c r="L98" s="84">
        <f t="shared" si="10"/>
        <v>5</v>
      </c>
    </row>
    <row r="99" spans="1:12" ht="15">
      <c r="A99" s="88" t="str">
        <f ca="1">'Приложение 1'!A42</f>
        <v>Иные бюджетные ассигнования</v>
      </c>
      <c r="B99" s="91" t="s">
        <v>73</v>
      </c>
      <c r="C99" s="91" t="s">
        <v>8</v>
      </c>
      <c r="D99" s="91" t="s">
        <v>58</v>
      </c>
      <c r="E99" s="91" t="s">
        <v>75</v>
      </c>
      <c r="F99" s="89" t="s">
        <v>64</v>
      </c>
      <c r="G99" s="87"/>
      <c r="H99" s="87"/>
      <c r="I99" s="94"/>
      <c r="J99" s="84">
        <f t="shared" si="10"/>
        <v>5</v>
      </c>
      <c r="K99" s="84">
        <f t="shared" si="10"/>
        <v>5</v>
      </c>
      <c r="L99" s="84">
        <f t="shared" si="10"/>
        <v>5</v>
      </c>
    </row>
    <row r="100" spans="1:12" ht="15">
      <c r="A100" s="88" t="str">
        <f ca="1">'Приложение 1'!A43</f>
        <v>Резервные средства</v>
      </c>
      <c r="B100" s="91" t="s">
        <v>73</v>
      </c>
      <c r="C100" s="91" t="s">
        <v>8</v>
      </c>
      <c r="D100" s="91" t="s">
        <v>58</v>
      </c>
      <c r="E100" s="91" t="s">
        <v>75</v>
      </c>
      <c r="F100" s="89" t="s">
        <v>66</v>
      </c>
      <c r="G100" s="87"/>
      <c r="H100" s="87"/>
      <c r="I100" s="94"/>
      <c r="J100" s="84">
        <f t="shared" si="10"/>
        <v>5</v>
      </c>
      <c r="K100" s="84">
        <f t="shared" si="10"/>
        <v>5</v>
      </c>
      <c r="L100" s="84">
        <f t="shared" si="10"/>
        <v>5</v>
      </c>
    </row>
    <row r="101" spans="1:12" ht="15">
      <c r="A101" s="88" t="str">
        <f ca="1">'Приложение 1'!A9</f>
        <v>Общегосударственные вопросы</v>
      </c>
      <c r="B101" s="91" t="s">
        <v>73</v>
      </c>
      <c r="C101" s="91" t="s">
        <v>8</v>
      </c>
      <c r="D101" s="91" t="s">
        <v>58</v>
      </c>
      <c r="E101" s="91" t="s">
        <v>75</v>
      </c>
      <c r="F101" s="89" t="s">
        <v>66</v>
      </c>
      <c r="G101" s="107" t="s">
        <v>30</v>
      </c>
      <c r="H101" s="87"/>
      <c r="I101" s="94"/>
      <c r="J101" s="84">
        <f t="shared" si="10"/>
        <v>5</v>
      </c>
      <c r="K101" s="84">
        <f t="shared" si="10"/>
        <v>5</v>
      </c>
      <c r="L101" s="84">
        <f t="shared" si="10"/>
        <v>5</v>
      </c>
    </row>
    <row r="102" spans="1:12" ht="15">
      <c r="A102" s="88" t="str">
        <f ca="1">'Приложение 1'!A38</f>
        <v xml:space="preserve">Резервные фонды </v>
      </c>
      <c r="B102" s="91" t="s">
        <v>73</v>
      </c>
      <c r="C102" s="91" t="s">
        <v>8</v>
      </c>
      <c r="D102" s="91" t="s">
        <v>58</v>
      </c>
      <c r="E102" s="91" t="s">
        <v>75</v>
      </c>
      <c r="F102" s="89" t="s">
        <v>66</v>
      </c>
      <c r="G102" s="107" t="s">
        <v>30</v>
      </c>
      <c r="H102" s="107" t="s">
        <v>18</v>
      </c>
      <c r="I102" s="94"/>
      <c r="J102" s="84">
        <f t="shared" si="10"/>
        <v>5</v>
      </c>
      <c r="K102" s="84">
        <f t="shared" si="10"/>
        <v>5</v>
      </c>
      <c r="L102" s="84">
        <f t="shared" si="10"/>
        <v>5</v>
      </c>
    </row>
    <row r="103" spans="1:12" ht="66.75" customHeight="1">
      <c r="A103" s="88" t="str">
        <f ca="1">A97</f>
        <v>Администрация Кочуновского сельского поселения Ромодановского муниципального района Республики Мордовия</v>
      </c>
      <c r="B103" s="91" t="s">
        <v>73</v>
      </c>
      <c r="C103" s="91" t="s">
        <v>8</v>
      </c>
      <c r="D103" s="91" t="s">
        <v>58</v>
      </c>
      <c r="E103" s="91" t="s">
        <v>75</v>
      </c>
      <c r="F103" s="89" t="s">
        <v>66</v>
      </c>
      <c r="G103" s="107" t="s">
        <v>30</v>
      </c>
      <c r="H103" s="107" t="s">
        <v>18</v>
      </c>
      <c r="I103" s="107" t="s">
        <v>121</v>
      </c>
      <c r="J103" s="84">
        <v>5</v>
      </c>
      <c r="K103" s="84">
        <v>5</v>
      </c>
      <c r="L103" s="84">
        <v>5</v>
      </c>
    </row>
    <row r="104" spans="1:12" ht="30.75" customHeight="1">
      <c r="A104" s="88" t="str">
        <f ca="1">'Приложение 1'!A83</f>
        <v>Процентные платежи по муниципальному долгу</v>
      </c>
      <c r="B104" s="91" t="s">
        <v>73</v>
      </c>
      <c r="C104" s="91" t="s">
        <v>8</v>
      </c>
      <c r="D104" s="91" t="s">
        <v>58</v>
      </c>
      <c r="E104" s="91" t="s">
        <v>177</v>
      </c>
      <c r="F104" s="89"/>
      <c r="G104" s="107"/>
      <c r="H104" s="107"/>
      <c r="I104" s="107"/>
      <c r="J104" s="84">
        <f t="shared" ref="J104:L108" si="11">J105</f>
        <v>0.7</v>
      </c>
      <c r="K104" s="84">
        <f t="shared" si="11"/>
        <v>0.7</v>
      </c>
      <c r="L104" s="84">
        <f t="shared" si="11"/>
        <v>0.7</v>
      </c>
    </row>
    <row r="105" spans="1:12" ht="33" customHeight="1">
      <c r="A105" s="88" t="str">
        <f ca="1">'Приложение 1'!A84</f>
        <v>Обслуживание государственного (муниципального)долга</v>
      </c>
      <c r="B105" s="91" t="s">
        <v>73</v>
      </c>
      <c r="C105" s="91" t="s">
        <v>8</v>
      </c>
      <c r="D105" s="91" t="s">
        <v>58</v>
      </c>
      <c r="E105" s="91" t="s">
        <v>177</v>
      </c>
      <c r="F105" s="89" t="s">
        <v>178</v>
      </c>
      <c r="G105" s="107"/>
      <c r="H105" s="107"/>
      <c r="I105" s="107"/>
      <c r="J105" s="84">
        <f t="shared" si="11"/>
        <v>0.7</v>
      </c>
      <c r="K105" s="84">
        <f t="shared" si="11"/>
        <v>0.7</v>
      </c>
      <c r="L105" s="84">
        <f t="shared" si="11"/>
        <v>0.7</v>
      </c>
    </row>
    <row r="106" spans="1:12" ht="31.5" customHeight="1">
      <c r="A106" s="88" t="str">
        <f ca="1">'Приложение 1'!A85</f>
        <v>Обслуживание муниципального долга</v>
      </c>
      <c r="B106" s="91" t="s">
        <v>73</v>
      </c>
      <c r="C106" s="91" t="s">
        <v>8</v>
      </c>
      <c r="D106" s="91" t="s">
        <v>58</v>
      </c>
      <c r="E106" s="91" t="s">
        <v>177</v>
      </c>
      <c r="F106" s="89" t="s">
        <v>179</v>
      </c>
      <c r="G106" s="107"/>
      <c r="H106" s="107"/>
      <c r="I106" s="107"/>
      <c r="J106" s="84">
        <f t="shared" si="11"/>
        <v>0.7</v>
      </c>
      <c r="K106" s="84">
        <f t="shared" si="11"/>
        <v>0.7</v>
      </c>
      <c r="L106" s="84">
        <f t="shared" si="11"/>
        <v>0.7</v>
      </c>
    </row>
    <row r="107" spans="1:12" ht="30.75" customHeight="1">
      <c r="A107" s="88" t="str">
        <f ca="1">'Приложение 1'!A79</f>
        <v>Обслуживание государственного (муниципального)долга</v>
      </c>
      <c r="B107" s="91" t="s">
        <v>73</v>
      </c>
      <c r="C107" s="91" t="s">
        <v>8</v>
      </c>
      <c r="D107" s="91" t="s">
        <v>58</v>
      </c>
      <c r="E107" s="91" t="s">
        <v>177</v>
      </c>
      <c r="F107" s="89" t="s">
        <v>179</v>
      </c>
      <c r="G107" s="116" t="s">
        <v>153</v>
      </c>
      <c r="H107" s="107"/>
      <c r="I107" s="107"/>
      <c r="J107" s="84">
        <f t="shared" si="11"/>
        <v>0.7</v>
      </c>
      <c r="K107" s="84">
        <f t="shared" si="11"/>
        <v>0.7</v>
      </c>
      <c r="L107" s="84">
        <f t="shared" si="11"/>
        <v>0.7</v>
      </c>
    </row>
    <row r="108" spans="1:12" ht="45.75" customHeight="1">
      <c r="A108" s="88" t="str">
        <f ca="1">'Приложение 1'!A80</f>
        <v>Обслуживание государственного (муниципального)внутреннего долга</v>
      </c>
      <c r="B108" s="91" t="s">
        <v>73</v>
      </c>
      <c r="C108" s="91" t="s">
        <v>8</v>
      </c>
      <c r="D108" s="91" t="s">
        <v>58</v>
      </c>
      <c r="E108" s="91" t="s">
        <v>177</v>
      </c>
      <c r="F108" s="89" t="s">
        <v>179</v>
      </c>
      <c r="G108" s="116" t="s">
        <v>153</v>
      </c>
      <c r="H108" s="116" t="s">
        <v>30</v>
      </c>
      <c r="I108" s="107"/>
      <c r="J108" s="84">
        <f t="shared" si="11"/>
        <v>0.7</v>
      </c>
      <c r="K108" s="84">
        <f t="shared" si="11"/>
        <v>0.7</v>
      </c>
      <c r="L108" s="84">
        <f t="shared" si="11"/>
        <v>0.7</v>
      </c>
    </row>
    <row r="109" spans="1:12" ht="60" customHeight="1">
      <c r="A109" s="88" t="str">
        <f>A103</f>
        <v>Администрация Кочуновского сельского поселения Ромодановского муниципального района Республики Мордовия</v>
      </c>
      <c r="B109" s="91" t="s">
        <v>73</v>
      </c>
      <c r="C109" s="91" t="s">
        <v>8</v>
      </c>
      <c r="D109" s="91" t="s">
        <v>58</v>
      </c>
      <c r="E109" s="91" t="s">
        <v>177</v>
      </c>
      <c r="F109" s="89" t="s">
        <v>179</v>
      </c>
      <c r="G109" s="116" t="s">
        <v>153</v>
      </c>
      <c r="H109" s="116" t="s">
        <v>30</v>
      </c>
      <c r="I109" s="116" t="s">
        <v>121</v>
      </c>
      <c r="J109" s="84">
        <f ca="1">'Приложение 1'!J85</f>
        <v>0.7</v>
      </c>
      <c r="K109" s="84">
        <f ca="1">'Приложение 1'!K85</f>
        <v>0.7</v>
      </c>
      <c r="L109" s="84">
        <f ca="1">'Приложение 1'!L85</f>
        <v>0.7</v>
      </c>
    </row>
    <row r="110" spans="1:12" ht="195">
      <c r="A110" s="88" t="s">
        <v>28</v>
      </c>
      <c r="B110" s="91">
        <v>89</v>
      </c>
      <c r="C110" s="91">
        <v>1</v>
      </c>
      <c r="D110" s="91" t="s">
        <v>58</v>
      </c>
      <c r="E110" s="91" t="s">
        <v>72</v>
      </c>
      <c r="F110" s="89"/>
      <c r="G110" s="85"/>
      <c r="H110" s="85"/>
      <c r="I110" s="85"/>
      <c r="J110" s="84">
        <f t="shared" ref="J110:L114" si="12">J111</f>
        <v>0.5</v>
      </c>
      <c r="K110" s="84">
        <f t="shared" si="12"/>
        <v>0.5</v>
      </c>
      <c r="L110" s="84">
        <f t="shared" si="12"/>
        <v>0.5</v>
      </c>
    </row>
    <row r="111" spans="1:12" ht="45.75" customHeight="1">
      <c r="A111" s="88" t="s">
        <v>158</v>
      </c>
      <c r="B111" s="91">
        <v>89</v>
      </c>
      <c r="C111" s="91">
        <v>1</v>
      </c>
      <c r="D111" s="91" t="s">
        <v>58</v>
      </c>
      <c r="E111" s="91" t="s">
        <v>72</v>
      </c>
      <c r="F111" s="89" t="s">
        <v>62</v>
      </c>
      <c r="G111" s="85"/>
      <c r="H111" s="85"/>
      <c r="I111" s="85"/>
      <c r="J111" s="84">
        <f t="shared" si="12"/>
        <v>0.5</v>
      </c>
      <c r="K111" s="84">
        <f t="shared" ref="K111:L114" si="13">K112</f>
        <v>0.5</v>
      </c>
      <c r="L111" s="84">
        <f t="shared" si="13"/>
        <v>0.5</v>
      </c>
    </row>
    <row r="112" spans="1:12" ht="60">
      <c r="A112" s="88" t="s">
        <v>39</v>
      </c>
      <c r="B112" s="91">
        <v>89</v>
      </c>
      <c r="C112" s="91">
        <v>1</v>
      </c>
      <c r="D112" s="91" t="s">
        <v>58</v>
      </c>
      <c r="E112" s="91" t="s">
        <v>72</v>
      </c>
      <c r="F112" s="89" t="s">
        <v>63</v>
      </c>
      <c r="G112" s="85"/>
      <c r="H112" s="85"/>
      <c r="I112" s="85"/>
      <c r="J112" s="84">
        <f t="shared" si="12"/>
        <v>0.5</v>
      </c>
      <c r="K112" s="84">
        <f t="shared" si="13"/>
        <v>0.5</v>
      </c>
      <c r="L112" s="84">
        <f t="shared" si="13"/>
        <v>0.5</v>
      </c>
    </row>
    <row r="113" spans="1:12" ht="15">
      <c r="A113" s="88" t="s">
        <v>29</v>
      </c>
      <c r="B113" s="91">
        <v>89</v>
      </c>
      <c r="C113" s="91">
        <v>1</v>
      </c>
      <c r="D113" s="91" t="s">
        <v>58</v>
      </c>
      <c r="E113" s="91" t="s">
        <v>72</v>
      </c>
      <c r="F113" s="89" t="s">
        <v>63</v>
      </c>
      <c r="G113" s="87" t="s">
        <v>30</v>
      </c>
      <c r="H113" s="87"/>
      <c r="I113" s="87"/>
      <c r="J113" s="84">
        <f t="shared" si="12"/>
        <v>0.5</v>
      </c>
      <c r="K113" s="84">
        <f t="shared" si="13"/>
        <v>0.5</v>
      </c>
      <c r="L113" s="84">
        <f t="shared" si="13"/>
        <v>0.5</v>
      </c>
    </row>
    <row r="114" spans="1:12" ht="89.25" customHeight="1">
      <c r="A114" s="11" t="s">
        <v>37</v>
      </c>
      <c r="B114" s="91">
        <v>89</v>
      </c>
      <c r="C114" s="91">
        <v>1</v>
      </c>
      <c r="D114" s="91" t="s">
        <v>58</v>
      </c>
      <c r="E114" s="91" t="s">
        <v>72</v>
      </c>
      <c r="F114" s="89" t="s">
        <v>63</v>
      </c>
      <c r="G114" s="87" t="s">
        <v>30</v>
      </c>
      <c r="H114" s="87" t="s">
        <v>38</v>
      </c>
      <c r="I114" s="87"/>
      <c r="J114" s="84">
        <f t="shared" si="12"/>
        <v>0.5</v>
      </c>
      <c r="K114" s="84">
        <f t="shared" si="13"/>
        <v>0.5</v>
      </c>
      <c r="L114" s="84">
        <f t="shared" si="13"/>
        <v>0.5</v>
      </c>
    </row>
    <row r="115" spans="1:12" ht="60">
      <c r="A115" s="88" t="s">
        <v>130</v>
      </c>
      <c r="B115" s="91">
        <v>89</v>
      </c>
      <c r="C115" s="91">
        <v>1</v>
      </c>
      <c r="D115" s="91" t="s">
        <v>58</v>
      </c>
      <c r="E115" s="91" t="s">
        <v>72</v>
      </c>
      <c r="F115" s="89" t="s">
        <v>63</v>
      </c>
      <c r="G115" s="87" t="s">
        <v>30</v>
      </c>
      <c r="H115" s="87" t="s">
        <v>38</v>
      </c>
      <c r="I115" s="94" t="s">
        <v>121</v>
      </c>
      <c r="J115" s="84">
        <f ca="1">'Приложение 1'!J37</f>
        <v>0.5</v>
      </c>
      <c r="K115" s="84">
        <f ca="1">'Приложение 1'!K37</f>
        <v>0.5</v>
      </c>
      <c r="L115" s="84">
        <f ca="1">'Приложение 1'!L37</f>
        <v>0.5</v>
      </c>
    </row>
  </sheetData>
  <autoFilter ref="A2:L115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1">
    <mergeCell ref="I1:L1"/>
    <mergeCell ref="I2:L2"/>
    <mergeCell ref="A3:L3"/>
    <mergeCell ref="I4:L4"/>
    <mergeCell ref="H5:H6"/>
    <mergeCell ref="I5:I6"/>
    <mergeCell ref="J5:L5"/>
    <mergeCell ref="A5:A6"/>
    <mergeCell ref="B5:E6"/>
    <mergeCell ref="F5:F6"/>
    <mergeCell ref="G5:G6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C25" sqref="C25"/>
    </sheetView>
  </sheetViews>
  <sheetFormatPr defaultRowHeight="12.75"/>
  <cols>
    <col min="1" max="1" width="58.6640625" style="28" customWidth="1"/>
    <col min="2" max="2" width="125" style="28" customWidth="1"/>
    <col min="3" max="3" width="27" style="28" customWidth="1"/>
    <col min="4" max="4" width="30.83203125" style="28" customWidth="1"/>
    <col min="5" max="5" width="27.5" style="28" customWidth="1"/>
    <col min="6" max="6" width="0.1640625" style="29" customWidth="1"/>
    <col min="7" max="7" width="23.6640625" style="28" customWidth="1"/>
    <col min="8" max="8" width="19.5" style="28" customWidth="1"/>
    <col min="9" max="9" width="25.5" style="28" customWidth="1"/>
    <col min="10" max="16384" width="9.33203125" style="28"/>
  </cols>
  <sheetData>
    <row r="1" spans="1:7" ht="253.5" customHeight="1">
      <c r="B1" s="78"/>
      <c r="C1" s="122" t="s">
        <v>175</v>
      </c>
      <c r="D1" s="122"/>
      <c r="E1" s="122"/>
      <c r="F1" s="122"/>
    </row>
    <row r="2" spans="1:7" ht="163.5" customHeight="1">
      <c r="A2" s="77"/>
      <c r="B2" s="76"/>
      <c r="C2" s="122" t="s">
        <v>176</v>
      </c>
      <c r="D2" s="122"/>
      <c r="E2" s="122"/>
      <c r="F2" s="122"/>
      <c r="G2" s="26"/>
    </row>
    <row r="3" spans="1:7" ht="13.15" customHeight="1">
      <c r="A3" s="123" t="s">
        <v>137</v>
      </c>
      <c r="B3" s="123"/>
      <c r="C3" s="123"/>
      <c r="D3" s="123"/>
      <c r="E3" s="123"/>
    </row>
    <row r="4" spans="1:7" ht="13.15" customHeight="1">
      <c r="A4" s="123"/>
      <c r="B4" s="123"/>
      <c r="C4" s="123"/>
      <c r="D4" s="123"/>
      <c r="E4" s="123"/>
    </row>
    <row r="5" spans="1:7" ht="83.25" customHeight="1">
      <c r="A5" s="123"/>
      <c r="B5" s="123"/>
      <c r="C5" s="123"/>
      <c r="D5" s="123"/>
      <c r="E5" s="123"/>
      <c r="F5" s="75"/>
    </row>
    <row r="6" spans="1:7" ht="23.25" customHeight="1">
      <c r="A6" s="74"/>
      <c r="B6" s="74"/>
      <c r="C6" s="73"/>
    </row>
    <row r="7" spans="1:7" ht="37.15" customHeight="1">
      <c r="A7" s="124" t="s">
        <v>23</v>
      </c>
      <c r="B7" s="125" t="s">
        <v>24</v>
      </c>
      <c r="C7" s="126" t="s">
        <v>25</v>
      </c>
      <c r="D7" s="126"/>
      <c r="E7" s="126"/>
    </row>
    <row r="8" spans="1:7" s="34" customFormat="1" ht="138.6" customHeight="1">
      <c r="A8" s="124"/>
      <c r="B8" s="125"/>
      <c r="C8" s="27" t="s">
        <v>26</v>
      </c>
      <c r="D8" s="27" t="s">
        <v>27</v>
      </c>
      <c r="E8" s="27" t="s">
        <v>134</v>
      </c>
      <c r="F8" s="35"/>
    </row>
    <row r="9" spans="1:7" s="50" customFormat="1" ht="28.15" customHeight="1">
      <c r="A9" s="72" t="s">
        <v>8</v>
      </c>
      <c r="B9" s="71" t="s">
        <v>9</v>
      </c>
      <c r="C9" s="70">
        <v>3</v>
      </c>
      <c r="D9" s="70">
        <v>4</v>
      </c>
      <c r="E9" s="70">
        <v>5</v>
      </c>
      <c r="F9" s="51"/>
    </row>
    <row r="10" spans="1:7" s="50" customFormat="1" ht="44.45" customHeight="1">
      <c r="A10" s="67" t="s">
        <v>80</v>
      </c>
      <c r="B10" s="79" t="s">
        <v>112</v>
      </c>
      <c r="C10" s="69">
        <f>C11+C22+C14+C18</f>
        <v>325.50000000000028</v>
      </c>
      <c r="D10" s="69">
        <f>D11+D22+D14+D18</f>
        <v>-21.3</v>
      </c>
      <c r="E10" s="69">
        <f>E11+E22+E14+E18</f>
        <v>-28.4</v>
      </c>
      <c r="F10" s="51"/>
    </row>
    <row r="11" spans="1:7" s="50" customFormat="1" ht="55.5" customHeight="1">
      <c r="A11" s="67" t="s">
        <v>111</v>
      </c>
      <c r="B11" s="68" t="s">
        <v>79</v>
      </c>
      <c r="C11" s="62">
        <f t="shared" ref="C11:E12" si="0">SUM(C12)</f>
        <v>0</v>
      </c>
      <c r="D11" s="61">
        <f t="shared" si="0"/>
        <v>0</v>
      </c>
      <c r="E11" s="61">
        <f t="shared" si="0"/>
        <v>0</v>
      </c>
      <c r="F11" s="51"/>
    </row>
    <row r="12" spans="1:7" s="50" customFormat="1" ht="73.900000000000006" customHeight="1">
      <c r="A12" s="67" t="s">
        <v>110</v>
      </c>
      <c r="B12" s="66" t="s">
        <v>109</v>
      </c>
      <c r="C12" s="62">
        <f t="shared" si="0"/>
        <v>0</v>
      </c>
      <c r="D12" s="61">
        <f t="shared" si="0"/>
        <v>0</v>
      </c>
      <c r="E12" s="61">
        <f t="shared" si="0"/>
        <v>0</v>
      </c>
      <c r="F12" s="51"/>
    </row>
    <row r="13" spans="1:7" s="50" customFormat="1" ht="71.45" customHeight="1">
      <c r="A13" s="67" t="s">
        <v>108</v>
      </c>
      <c r="B13" s="66" t="s">
        <v>107</v>
      </c>
      <c r="C13" s="62"/>
      <c r="D13" s="44"/>
      <c r="E13" s="44"/>
      <c r="F13" s="51"/>
    </row>
    <row r="14" spans="1:7" s="50" customFormat="1" ht="63" customHeight="1">
      <c r="A14" s="48" t="s">
        <v>106</v>
      </c>
      <c r="B14" s="65" t="s">
        <v>105</v>
      </c>
      <c r="C14" s="62">
        <f t="shared" ref="C14:E15" si="1">C15</f>
        <v>-14.2</v>
      </c>
      <c r="D14" s="61">
        <f t="shared" si="1"/>
        <v>-21.3</v>
      </c>
      <c r="E14" s="61">
        <f t="shared" si="1"/>
        <v>-28.4</v>
      </c>
      <c r="F14" s="51"/>
    </row>
    <row r="15" spans="1:7" s="50" customFormat="1" ht="57" customHeight="1">
      <c r="A15" s="48" t="s">
        <v>104</v>
      </c>
      <c r="B15" s="65" t="s">
        <v>103</v>
      </c>
      <c r="C15" s="62">
        <f t="shared" si="1"/>
        <v>-14.2</v>
      </c>
      <c r="D15" s="61">
        <f t="shared" si="1"/>
        <v>-21.3</v>
      </c>
      <c r="E15" s="61">
        <f t="shared" si="1"/>
        <v>-28.4</v>
      </c>
      <c r="F15" s="51"/>
    </row>
    <row r="16" spans="1:7" s="50" customFormat="1" ht="82.9" customHeight="1">
      <c r="A16" s="64" t="s">
        <v>102</v>
      </c>
      <c r="B16" s="63" t="s">
        <v>101</v>
      </c>
      <c r="C16" s="62">
        <f>SUM(C17)</f>
        <v>-14.2</v>
      </c>
      <c r="D16" s="61">
        <f>SUM(D17)</f>
        <v>-21.3</v>
      </c>
      <c r="E16" s="61">
        <f>SUM(E17)</f>
        <v>-28.4</v>
      </c>
      <c r="F16" s="51"/>
    </row>
    <row r="17" spans="1:6" s="50" customFormat="1" ht="77.45" customHeight="1">
      <c r="A17" s="48" t="s">
        <v>126</v>
      </c>
      <c r="B17" s="60" t="s">
        <v>125</v>
      </c>
      <c r="C17" s="59">
        <v>-14.2</v>
      </c>
      <c r="D17" s="59">
        <v>-21.3</v>
      </c>
      <c r="E17" s="59">
        <v>-28.4</v>
      </c>
      <c r="F17" s="51"/>
    </row>
    <row r="18" spans="1:6" s="50" customFormat="1" ht="48" customHeight="1">
      <c r="A18" s="55" t="s">
        <v>100</v>
      </c>
      <c r="B18" s="57" t="s">
        <v>99</v>
      </c>
      <c r="C18" s="56">
        <f t="shared" ref="C18:E20" si="2">C19</f>
        <v>0</v>
      </c>
      <c r="D18" s="44">
        <f t="shared" si="2"/>
        <v>0</v>
      </c>
      <c r="E18" s="44">
        <f t="shared" si="2"/>
        <v>0</v>
      </c>
      <c r="F18" s="51"/>
    </row>
    <row r="19" spans="1:6" s="50" customFormat="1" ht="57.6" customHeight="1">
      <c r="A19" s="55" t="s">
        <v>98</v>
      </c>
      <c r="B19" s="57" t="s">
        <v>97</v>
      </c>
      <c r="C19" s="56">
        <f t="shared" si="2"/>
        <v>0</v>
      </c>
      <c r="D19" s="44">
        <f t="shared" si="2"/>
        <v>0</v>
      </c>
      <c r="E19" s="44">
        <f t="shared" si="2"/>
        <v>0</v>
      </c>
      <c r="F19" s="51"/>
    </row>
    <row r="20" spans="1:6" s="50" customFormat="1" ht="77.45" customHeight="1">
      <c r="A20" s="58" t="s">
        <v>96</v>
      </c>
      <c r="B20" s="57" t="s">
        <v>95</v>
      </c>
      <c r="C20" s="56">
        <f t="shared" si="2"/>
        <v>0</v>
      </c>
      <c r="D20" s="44">
        <f t="shared" si="2"/>
        <v>0</v>
      </c>
      <c r="E20" s="44">
        <f t="shared" si="2"/>
        <v>0</v>
      </c>
      <c r="F20" s="51"/>
    </row>
    <row r="21" spans="1:6" s="50" customFormat="1" ht="101.45" customHeight="1">
      <c r="A21" s="58" t="s">
        <v>94</v>
      </c>
      <c r="B21" s="57" t="s">
        <v>93</v>
      </c>
      <c r="C21" s="56">
        <v>0</v>
      </c>
      <c r="D21" s="44">
        <v>0</v>
      </c>
      <c r="E21" s="44">
        <v>0</v>
      </c>
      <c r="F21" s="51"/>
    </row>
    <row r="22" spans="1:6" s="50" customFormat="1" ht="52.9" customHeight="1">
      <c r="A22" s="55" t="s">
        <v>92</v>
      </c>
      <c r="B22" s="54" t="s">
        <v>91</v>
      </c>
      <c r="C22" s="53">
        <f>C26+C25</f>
        <v>339.70000000000027</v>
      </c>
      <c r="D22" s="52">
        <v>0</v>
      </c>
      <c r="E22" s="52">
        <v>0</v>
      </c>
      <c r="F22" s="51"/>
    </row>
    <row r="23" spans="1:6" s="42" customFormat="1" ht="40.15" customHeight="1">
      <c r="A23" s="46" t="s">
        <v>90</v>
      </c>
      <c r="B23" s="49" t="s">
        <v>89</v>
      </c>
      <c r="C23" s="44">
        <f t="shared" ref="C23:E24" si="3">SUM(C24)</f>
        <v>-2055.1</v>
      </c>
      <c r="D23" s="44">
        <f t="shared" si="3"/>
        <v>-1294.7</v>
      </c>
      <c r="E23" s="44">
        <f t="shared" si="3"/>
        <v>-1357</v>
      </c>
      <c r="F23" s="43"/>
    </row>
    <row r="24" spans="1:6" s="34" customFormat="1" ht="46.15" customHeight="1">
      <c r="A24" s="48" t="s">
        <v>88</v>
      </c>
      <c r="B24" s="47" t="s">
        <v>87</v>
      </c>
      <c r="C24" s="30">
        <f t="shared" si="3"/>
        <v>-2055.1</v>
      </c>
      <c r="D24" s="30">
        <f t="shared" si="3"/>
        <v>-1294.7</v>
      </c>
      <c r="E24" s="30">
        <f t="shared" si="3"/>
        <v>-1357</v>
      </c>
      <c r="F24" s="35"/>
    </row>
    <row r="25" spans="1:6" s="34" customFormat="1" ht="58.15" customHeight="1">
      <c r="A25" s="48" t="s">
        <v>127</v>
      </c>
      <c r="B25" s="47" t="s">
        <v>128</v>
      </c>
      <c r="C25" s="30">
        <v>-2055.1</v>
      </c>
      <c r="D25" s="30">
        <v>-1294.7</v>
      </c>
      <c r="E25" s="30">
        <v>-1357</v>
      </c>
      <c r="F25" s="35"/>
    </row>
    <row r="26" spans="1:6" s="42" customFormat="1" ht="43.15" customHeight="1">
      <c r="A26" s="46" t="s">
        <v>86</v>
      </c>
      <c r="B26" s="45" t="s">
        <v>85</v>
      </c>
      <c r="C26" s="44">
        <f t="shared" ref="C26:E27" si="4">SUM(C27)</f>
        <v>2394.8000000000002</v>
      </c>
      <c r="D26" s="44">
        <f t="shared" si="4"/>
        <v>1294.7</v>
      </c>
      <c r="E26" s="44">
        <f t="shared" si="4"/>
        <v>1357</v>
      </c>
      <c r="F26" s="43"/>
    </row>
    <row r="27" spans="1:6" s="34" customFormat="1" ht="47.45" customHeight="1">
      <c r="A27" s="41" t="s">
        <v>84</v>
      </c>
      <c r="B27" s="40" t="s">
        <v>83</v>
      </c>
      <c r="C27" s="30">
        <f t="shared" si="4"/>
        <v>2394.8000000000002</v>
      </c>
      <c r="D27" s="30">
        <f t="shared" si="4"/>
        <v>1294.7</v>
      </c>
      <c r="E27" s="30">
        <f t="shared" si="4"/>
        <v>1357</v>
      </c>
      <c r="F27" s="35"/>
    </row>
    <row r="28" spans="1:6" s="34" customFormat="1" ht="56.45" customHeight="1">
      <c r="A28" s="39" t="s">
        <v>82</v>
      </c>
      <c r="B28" s="38" t="s">
        <v>81</v>
      </c>
      <c r="C28" s="30">
        <v>2394.8000000000002</v>
      </c>
      <c r="D28" s="30">
        <v>1294.7</v>
      </c>
      <c r="E28" s="30">
        <v>1357</v>
      </c>
      <c r="F28" s="35"/>
    </row>
    <row r="29" spans="1:6" s="34" customFormat="1" ht="78.75" customHeight="1">
      <c r="A29" s="37" t="s">
        <v>80</v>
      </c>
      <c r="B29" s="36" t="s">
        <v>129</v>
      </c>
      <c r="C29" s="30">
        <v>0</v>
      </c>
      <c r="D29" s="30">
        <v>0</v>
      </c>
      <c r="E29" s="30">
        <v>0</v>
      </c>
      <c r="F29" s="35"/>
    </row>
    <row r="30" spans="1:6" ht="37.15" customHeight="1">
      <c r="A30" s="33"/>
      <c r="B30" s="32" t="s">
        <v>119</v>
      </c>
      <c r="C30" s="31">
        <v>672.4</v>
      </c>
      <c r="D30" s="30">
        <v>677.5</v>
      </c>
      <c r="E30" s="30">
        <v>683.4</v>
      </c>
    </row>
    <row r="32" spans="1:6">
      <c r="F32" s="28"/>
    </row>
    <row r="33" spans="6:6" ht="44.45" customHeight="1">
      <c r="F33" s="28"/>
    </row>
    <row r="34" spans="6:6">
      <c r="F34" s="28"/>
    </row>
    <row r="35" spans="6:6">
      <c r="F35" s="28"/>
    </row>
    <row r="36" spans="6:6">
      <c r="F36" s="28"/>
    </row>
    <row r="37" spans="6:6">
      <c r="F37" s="28"/>
    </row>
    <row r="38" spans="6:6">
      <c r="F38" s="28"/>
    </row>
    <row r="39" spans="6:6">
      <c r="F39" s="28"/>
    </row>
  </sheetData>
  <mergeCells count="6">
    <mergeCell ref="C1:F1"/>
    <mergeCell ref="C2:F2"/>
    <mergeCell ref="A3:E5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Приложение 1</vt:lpstr>
      <vt:lpstr>Приложение2</vt:lpstr>
      <vt:lpstr>Приложение 3</vt:lpstr>
      <vt:lpstr>прил4</vt:lpstr>
      <vt:lpstr>прил4!Область_печати</vt:lpstr>
      <vt:lpstr>'Приложение 1'!Область_печати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2022-11-01T08:44:39Z</cp:lastPrinted>
  <dcterms:created xsi:type="dcterms:W3CDTF">2006-09-16T00:00:00Z</dcterms:created>
  <dcterms:modified xsi:type="dcterms:W3CDTF">2023-02-16T13:19:07Z</dcterms:modified>
</cp:coreProperties>
</file>