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840" activeTab="3"/>
  </bookViews>
  <sheets>
    <sheet name="Приложение 1" sheetId="3" r:id="rId1"/>
    <sheet name="Приложение 2" sheetId="4" r:id="rId2"/>
    <sheet name="Приложение 3" sheetId="6" r:id="rId3"/>
    <sheet name="прил 4" sheetId="14" r:id="rId4"/>
  </sheets>
  <definedNames>
    <definedName name="_xlnm._FilterDatabase" localSheetId="0" hidden="1">'Приложение 1'!$A$2:$L$79</definedName>
    <definedName name="_xlnm._FilterDatabase" localSheetId="1" hidden="1">'Приложение 2'!$A$2:$K$79</definedName>
    <definedName name="_xlnm._FilterDatabase" localSheetId="2" hidden="1">'Приложение 3'!$A$2:$L$97</definedName>
    <definedName name="Z_146E8F15_80AC_4549_8E02_D6058BD21F29_.wvu.FilterData" localSheetId="0" hidden="1">'Приложение 1'!$A$2:$L$79</definedName>
    <definedName name="Z_146E8F15_80AC_4549_8E02_D6058BD21F29_.wvu.FilterData" localSheetId="1" hidden="1">'Приложение 2'!$A$2:$K$79</definedName>
    <definedName name="Z_146E8F15_80AC_4549_8E02_D6058BD21F29_.wvu.FilterData" localSheetId="2" hidden="1">'Приложение 3'!$A$7:$L$97</definedName>
    <definedName name="Z_1F1289EE_F3DA_4F9E_9F23_CD1DBBB60441_.wvu.FilterData" localSheetId="1" hidden="1">'Приложение 2'!$A$2:$K$79</definedName>
    <definedName name="Z_2EE6EB00_C2BB_404A_98A6_E66B3D281ECF_.wvu.FilterData" localSheetId="0" hidden="1">'Приложение 1'!$A$7:$L$72</definedName>
    <definedName name="Z_2EE6EB00_C2BB_404A_98A6_E66B3D281ECF_.wvu.FilterData" localSheetId="1" hidden="1">'Приложение 2'!$A$7:$O$79</definedName>
    <definedName name="Z_2EE6EB00_C2BB_404A_98A6_E66B3D281ECF_.wvu.FilterData" localSheetId="2" hidden="1">'Приложение 3'!$A$7:$L$97</definedName>
    <definedName name="Z_D2A2E364_7F41_4DF0_B445_F266635B8190_.wvu.FilterData" localSheetId="0" hidden="1">'Приложение 1'!$A$2:$L$79</definedName>
    <definedName name="Z_D2A2E364_7F41_4DF0_B445_F266635B8190_.wvu.FilterData" localSheetId="1" hidden="1">'Приложение 2'!$A$2:$K$79</definedName>
    <definedName name="Z_D2A2E364_7F41_4DF0_B445_F266635B8190_.wvu.FilterData" localSheetId="2" hidden="1">'Приложение 3'!$A$7:$L$97</definedName>
    <definedName name="Z_E262048E_84F9_43BC_A071_99F77224052B_.wvu.FilterData" localSheetId="2" hidden="1">'Приложение 3'!$A$7:$L$97</definedName>
    <definedName name="_xlnm.Print_Area" localSheetId="3">'прил 4'!$A$1:$E$29</definedName>
    <definedName name="_xlnm.Print_Area" localSheetId="0">'Приложение 1'!$A$1:$L$79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8" i="4"/>
  <c r="K8"/>
  <c r="C28" i="14"/>
  <c r="I54" i="4"/>
  <c r="J23" i="3"/>
  <c r="A74" i="4"/>
  <c r="A73"/>
  <c r="A67" i="6"/>
  <c r="A79"/>
  <c r="A78"/>
  <c r="A17"/>
  <c r="A9"/>
  <c r="A63" i="4"/>
  <c r="A62"/>
  <c r="L85" i="6"/>
  <c r="L84" s="1"/>
  <c r="L83" s="1"/>
  <c r="L82" s="1"/>
  <c r="L81" s="1"/>
  <c r="L80" s="1"/>
  <c r="K85"/>
  <c r="K84" s="1"/>
  <c r="K83" s="1"/>
  <c r="K82" s="1"/>
  <c r="K81" s="1"/>
  <c r="K80" s="1"/>
  <c r="J85"/>
  <c r="J84" s="1"/>
  <c r="J83" s="1"/>
  <c r="J82" s="1"/>
  <c r="J81" s="1"/>
  <c r="J80" s="1"/>
  <c r="A24"/>
  <c r="A50" i="4"/>
  <c r="A57"/>
  <c r="L40" i="6"/>
  <c r="A69" i="4"/>
  <c r="A68"/>
  <c r="A75" i="3"/>
  <c r="A75" i="4" s="1"/>
  <c r="A87" i="6"/>
  <c r="A60"/>
  <c r="A46"/>
  <c r="A35"/>
  <c r="A32"/>
  <c r="A18"/>
  <c r="A11"/>
  <c r="A10"/>
  <c r="A30"/>
  <c r="A26"/>
  <c r="A59" i="4"/>
  <c r="A58"/>
  <c r="A52"/>
  <c r="A43"/>
  <c r="A40"/>
  <c r="A35"/>
  <c r="A18"/>
  <c r="A11"/>
  <c r="A17" i="3"/>
  <c r="A17" i="4" s="1"/>
  <c r="L90" i="6"/>
  <c r="K90"/>
  <c r="J90"/>
  <c r="L97"/>
  <c r="L96" s="1"/>
  <c r="L95" s="1"/>
  <c r="L94" s="1"/>
  <c r="L93" s="1"/>
  <c r="L92" s="1"/>
  <c r="K97"/>
  <c r="K96" s="1"/>
  <c r="J97"/>
  <c r="J96" s="1"/>
  <c r="J95" s="1"/>
  <c r="J94" s="1"/>
  <c r="J93" s="1"/>
  <c r="J92" s="1"/>
  <c r="A96"/>
  <c r="A95"/>
  <c r="A94"/>
  <c r="A93"/>
  <c r="A85"/>
  <c r="A92"/>
  <c r="A91"/>
  <c r="A84"/>
  <c r="A83"/>
  <c r="A82"/>
  <c r="A81"/>
  <c r="A80"/>
  <c r="K79" i="4"/>
  <c r="L59" i="6" s="1"/>
  <c r="L58" s="1"/>
  <c r="L57" s="1"/>
  <c r="L56" s="1"/>
  <c r="L55" s="1"/>
  <c r="L54" s="1"/>
  <c r="J79" i="4"/>
  <c r="K59" i="6" s="1"/>
  <c r="K58" s="1"/>
  <c r="K57" s="1"/>
  <c r="K56" s="1"/>
  <c r="K55" s="1"/>
  <c r="K54" s="1"/>
  <c r="L78" i="3"/>
  <c r="K78" i="4" s="1"/>
  <c r="K78" i="3"/>
  <c r="J78" i="4" s="1"/>
  <c r="A79"/>
  <c r="A56" i="6" s="1"/>
  <c r="A78" i="4"/>
  <c r="A55" i="6" s="1"/>
  <c r="A77" i="4"/>
  <c r="A54" i="6" s="1"/>
  <c r="A76" i="4"/>
  <c r="A58" i="6"/>
  <c r="A57"/>
  <c r="J54" i="4"/>
  <c r="J53" s="1"/>
  <c r="J53" i="3"/>
  <c r="J52" s="1"/>
  <c r="J50" s="1"/>
  <c r="J49" s="1"/>
  <c r="J48" s="1"/>
  <c r="K54" i="4"/>
  <c r="K53" s="1"/>
  <c r="K52" s="1"/>
  <c r="K51" s="1"/>
  <c r="L23" i="3"/>
  <c r="K53"/>
  <c r="K52" s="1"/>
  <c r="K50" s="1"/>
  <c r="K49" s="1"/>
  <c r="K48" s="1"/>
  <c r="L53"/>
  <c r="L52" s="1"/>
  <c r="L50" s="1"/>
  <c r="L49" s="1"/>
  <c r="L48" s="1"/>
  <c r="K94" i="6" l="1"/>
  <c r="K95"/>
  <c r="K77" i="3"/>
  <c r="J77" i="4" s="1"/>
  <c r="L77" i="3"/>
  <c r="L76" s="1"/>
  <c r="K76" i="4" s="1"/>
  <c r="K50"/>
  <c r="L51" i="3"/>
  <c r="K51"/>
  <c r="J51"/>
  <c r="K49" i="4" l="1"/>
  <c r="K48" s="1"/>
  <c r="K76" i="3"/>
  <c r="J76" i="4" s="1"/>
  <c r="L75" i="3"/>
  <c r="K75" i="4" s="1"/>
  <c r="K74" s="1"/>
  <c r="K77"/>
  <c r="K92" i="6"/>
  <c r="K93"/>
  <c r="L39"/>
  <c r="L38" s="1"/>
  <c r="L37" s="1"/>
  <c r="L36" s="1"/>
  <c r="K40"/>
  <c r="K39" s="1"/>
  <c r="K38" s="1"/>
  <c r="K37" s="1"/>
  <c r="K36" s="1"/>
  <c r="J40"/>
  <c r="J39" s="1"/>
  <c r="J38" s="1"/>
  <c r="J37" s="1"/>
  <c r="J36" s="1"/>
  <c r="K45" i="4"/>
  <c r="K44" s="1"/>
  <c r="J45"/>
  <c r="J44" s="1"/>
  <c r="I45"/>
  <c r="I44" s="1"/>
  <c r="L44" i="3"/>
  <c r="K44"/>
  <c r="J44"/>
  <c r="L77" i="6"/>
  <c r="L76" s="1"/>
  <c r="L75" s="1"/>
  <c r="L74" s="1"/>
  <c r="L73" s="1"/>
  <c r="K77"/>
  <c r="K76" s="1"/>
  <c r="K75" s="1"/>
  <c r="K74" s="1"/>
  <c r="K73" s="1"/>
  <c r="L72"/>
  <c r="L71" s="1"/>
  <c r="L70" s="1"/>
  <c r="L69" s="1"/>
  <c r="L68" s="1"/>
  <c r="K72"/>
  <c r="K71" s="1"/>
  <c r="K70" s="1"/>
  <c r="K69" s="1"/>
  <c r="K68" s="1"/>
  <c r="L66"/>
  <c r="L65" s="1"/>
  <c r="L64" s="1"/>
  <c r="L63" s="1"/>
  <c r="L62" s="1"/>
  <c r="L61" s="1"/>
  <c r="K66"/>
  <c r="K65" s="1"/>
  <c r="K64" s="1"/>
  <c r="K63" s="1"/>
  <c r="K62" s="1"/>
  <c r="K61" s="1"/>
  <c r="L53"/>
  <c r="L52" s="1"/>
  <c r="L51" s="1"/>
  <c r="L50" s="1"/>
  <c r="L49" s="1"/>
  <c r="L48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23"/>
  <c r="K22" s="1"/>
  <c r="K21" s="1"/>
  <c r="K20" s="1"/>
  <c r="K19" s="1"/>
  <c r="K18" s="1"/>
  <c r="K17" s="1"/>
  <c r="L23"/>
  <c r="L22" s="1"/>
  <c r="L21" s="1"/>
  <c r="L20" s="1"/>
  <c r="L19" s="1"/>
  <c r="L18" s="1"/>
  <c r="L17" s="1"/>
  <c r="K16"/>
  <c r="K15" s="1"/>
  <c r="K14" s="1"/>
  <c r="K13" s="1"/>
  <c r="K12" s="1"/>
  <c r="L16"/>
  <c r="L15" s="1"/>
  <c r="L14" s="1"/>
  <c r="L13" s="1"/>
  <c r="L12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77"/>
  <c r="J76" s="1"/>
  <c r="J75" s="1"/>
  <c r="J74" s="1"/>
  <c r="J73" s="1"/>
  <c r="J72"/>
  <c r="J71" s="1"/>
  <c r="J70" s="1"/>
  <c r="J69" s="1"/>
  <c r="J68" s="1"/>
  <c r="J66"/>
  <c r="J65" s="1"/>
  <c r="J64" s="1"/>
  <c r="J63" s="1"/>
  <c r="J62" s="1"/>
  <c r="J61" s="1"/>
  <c r="J53"/>
  <c r="J52" s="1"/>
  <c r="J51" s="1"/>
  <c r="J50" s="1"/>
  <c r="J49" s="1"/>
  <c r="J48" s="1"/>
  <c r="J47" s="1"/>
  <c r="J45"/>
  <c r="J44" s="1"/>
  <c r="J43" s="1"/>
  <c r="J42" s="1"/>
  <c r="J41" s="1"/>
  <c r="J23"/>
  <c r="J22" s="1"/>
  <c r="J21" s="1"/>
  <c r="J20" s="1"/>
  <c r="J19" s="1"/>
  <c r="J18" s="1"/>
  <c r="J17" s="1"/>
  <c r="J16"/>
  <c r="J15" s="1"/>
  <c r="J14" s="1"/>
  <c r="J13" s="1"/>
  <c r="J12" s="1"/>
  <c r="J11" s="1"/>
  <c r="J31"/>
  <c r="J30" s="1"/>
  <c r="J29" s="1"/>
  <c r="J28" s="1"/>
  <c r="J27" s="1"/>
  <c r="J26" s="1"/>
  <c r="J25" s="1"/>
  <c r="K72" i="4"/>
  <c r="K71" s="1"/>
  <c r="K70" s="1"/>
  <c r="J72"/>
  <c r="J71" s="1"/>
  <c r="J70" s="1"/>
  <c r="I72"/>
  <c r="I71" s="1"/>
  <c r="I70" s="1"/>
  <c r="K65"/>
  <c r="K64" s="1"/>
  <c r="K63" s="1"/>
  <c r="K62" s="1"/>
  <c r="J65"/>
  <c r="J64" s="1"/>
  <c r="J63" s="1"/>
  <c r="J62" s="1"/>
  <c r="I65"/>
  <c r="I64" s="1"/>
  <c r="I63" s="1"/>
  <c r="I62" s="1"/>
  <c r="K61"/>
  <c r="K60" s="1"/>
  <c r="K59" s="1"/>
  <c r="J61"/>
  <c r="J60" s="1"/>
  <c r="J59" s="1"/>
  <c r="I61"/>
  <c r="I60" s="1"/>
  <c r="I59" s="1"/>
  <c r="K47"/>
  <c r="K46" s="1"/>
  <c r="J47"/>
  <c r="J46" s="1"/>
  <c r="I47"/>
  <c r="I46" s="1"/>
  <c r="K37"/>
  <c r="K35" s="1"/>
  <c r="K34" s="1"/>
  <c r="K33" s="1"/>
  <c r="J37"/>
  <c r="J35" s="1"/>
  <c r="J34" s="1"/>
  <c r="J33" s="1"/>
  <c r="I37"/>
  <c r="I35" s="1"/>
  <c r="I34" s="1"/>
  <c r="I33" s="1"/>
  <c r="K31"/>
  <c r="K30" s="1"/>
  <c r="K29" s="1"/>
  <c r="K28" s="1"/>
  <c r="J31"/>
  <c r="J30" s="1"/>
  <c r="J29" s="1"/>
  <c r="J28" s="1"/>
  <c r="I31"/>
  <c r="I30" s="1"/>
  <c r="I29" s="1"/>
  <c r="I28" s="1"/>
  <c r="K26"/>
  <c r="K25" s="1"/>
  <c r="J26"/>
  <c r="J25" s="1"/>
  <c r="I26"/>
  <c r="I25" s="1"/>
  <c r="K24"/>
  <c r="K23" s="1"/>
  <c r="J24"/>
  <c r="J23" s="1"/>
  <c r="I24"/>
  <c r="I23" s="1"/>
  <c r="K21"/>
  <c r="K20" s="1"/>
  <c r="K19" s="1"/>
  <c r="J21"/>
  <c r="J20" s="1"/>
  <c r="J19" s="1"/>
  <c r="I21"/>
  <c r="I20" s="1"/>
  <c r="I19" s="1"/>
  <c r="K15"/>
  <c r="K14" s="1"/>
  <c r="K13" s="1"/>
  <c r="K12" s="1"/>
  <c r="K11" s="1"/>
  <c r="J15"/>
  <c r="J14" s="1"/>
  <c r="J13" s="1"/>
  <c r="J12" s="1"/>
  <c r="J11" s="1"/>
  <c r="I15"/>
  <c r="I14" s="1"/>
  <c r="I13" s="1"/>
  <c r="I12" s="1"/>
  <c r="I11" s="1"/>
  <c r="L71" i="3"/>
  <c r="L70" s="1"/>
  <c r="K71"/>
  <c r="K70" s="1"/>
  <c r="J71"/>
  <c r="J32" i="4" l="1"/>
  <c r="I32"/>
  <c r="K32"/>
  <c r="J67" i="6"/>
  <c r="J60" s="1"/>
  <c r="J46" s="1"/>
  <c r="L67"/>
  <c r="L60" s="1"/>
  <c r="J10" i="4"/>
  <c r="I10"/>
  <c r="L47" i="6"/>
  <c r="K10" i="4"/>
  <c r="K67" i="6"/>
  <c r="K60" s="1"/>
  <c r="K46" s="1"/>
  <c r="I22" i="4"/>
  <c r="I18" s="1"/>
  <c r="L74" i="3"/>
  <c r="L73" s="1"/>
  <c r="K75"/>
  <c r="K73" s="1"/>
  <c r="L11" i="6"/>
  <c r="L10" s="1"/>
  <c r="L9" s="1"/>
  <c r="K11"/>
  <c r="K10" s="1"/>
  <c r="K9" s="1"/>
  <c r="K58" i="4"/>
  <c r="K57" s="1"/>
  <c r="L69" i="3"/>
  <c r="L68" s="1"/>
  <c r="L67" s="1"/>
  <c r="L66" s="1"/>
  <c r="K69" i="4"/>
  <c r="K68" s="1"/>
  <c r="K67" s="1"/>
  <c r="J58"/>
  <c r="J57" s="1"/>
  <c r="K69" i="3"/>
  <c r="K68" s="1"/>
  <c r="K67" s="1"/>
  <c r="K66" s="1"/>
  <c r="J69" i="4"/>
  <c r="J68" s="1"/>
  <c r="J67" s="1"/>
  <c r="I58"/>
  <c r="I57" s="1"/>
  <c r="I69"/>
  <c r="I68" s="1"/>
  <c r="I67" s="1"/>
  <c r="J10" i="6"/>
  <c r="J24"/>
  <c r="K24"/>
  <c r="L24"/>
  <c r="K89"/>
  <c r="K88" s="1"/>
  <c r="K87" s="1"/>
  <c r="K86" s="1"/>
  <c r="K79" s="1"/>
  <c r="J89"/>
  <c r="J88" s="1"/>
  <c r="J87" s="1"/>
  <c r="J86" s="1"/>
  <c r="J79" s="1"/>
  <c r="L89"/>
  <c r="L88" s="1"/>
  <c r="L87" s="1"/>
  <c r="L86" s="1"/>
  <c r="J52" i="4"/>
  <c r="J51" s="1"/>
  <c r="I53"/>
  <c r="I52" s="1"/>
  <c r="I51" s="1"/>
  <c r="K22"/>
  <c r="K18" s="1"/>
  <c r="J22"/>
  <c r="J18" s="1"/>
  <c r="K35" i="6"/>
  <c r="K34" s="1"/>
  <c r="K33" s="1"/>
  <c r="K32" s="1"/>
  <c r="K43" i="4"/>
  <c r="K42" s="1"/>
  <c r="K41" s="1"/>
  <c r="K40" s="1"/>
  <c r="J43"/>
  <c r="J42" s="1"/>
  <c r="J41" s="1"/>
  <c r="J40" s="1"/>
  <c r="I43"/>
  <c r="I42" s="1"/>
  <c r="I41" s="1"/>
  <c r="I40" s="1"/>
  <c r="J35" i="6"/>
  <c r="J34" s="1"/>
  <c r="J33" s="1"/>
  <c r="J32" s="1"/>
  <c r="L35"/>
  <c r="L34" s="1"/>
  <c r="L33" s="1"/>
  <c r="L32" s="1"/>
  <c r="I36" i="4"/>
  <c r="K36"/>
  <c r="J36"/>
  <c r="J27"/>
  <c r="I27"/>
  <c r="K27"/>
  <c r="K73" l="1"/>
  <c r="J73"/>
  <c r="K66"/>
  <c r="J66"/>
  <c r="I66"/>
  <c r="I56"/>
  <c r="I55" s="1"/>
  <c r="K56"/>
  <c r="K55" s="1"/>
  <c r="J56"/>
  <c r="J55" s="1"/>
  <c r="L46" i="6"/>
  <c r="K39" i="4"/>
  <c r="K38" s="1"/>
  <c r="I39"/>
  <c r="I38" s="1"/>
  <c r="J39"/>
  <c r="J38" s="1"/>
  <c r="J78" i="6"/>
  <c r="L79"/>
  <c r="L78" s="1"/>
  <c r="K78"/>
  <c r="K8" s="1"/>
  <c r="J75" i="4"/>
  <c r="J74" s="1"/>
  <c r="K74" i="3"/>
  <c r="J9" i="6"/>
  <c r="I50" i="4"/>
  <c r="J50"/>
  <c r="J17"/>
  <c r="I17"/>
  <c r="K17"/>
  <c r="J8" i="6" l="1"/>
  <c r="L8"/>
  <c r="I49" i="4"/>
  <c r="I48" s="1"/>
  <c r="J49"/>
  <c r="J48" s="1"/>
  <c r="I16"/>
  <c r="I9" s="1"/>
  <c r="K16"/>
  <c r="K9" s="1"/>
  <c r="J16"/>
  <c r="J9" s="1"/>
  <c r="L64" i="3"/>
  <c r="L63" s="1"/>
  <c r="L62" s="1"/>
  <c r="K64"/>
  <c r="K63" s="1"/>
  <c r="K62" s="1"/>
  <c r="J64"/>
  <c r="J63" s="1"/>
  <c r="J62" s="1"/>
  <c r="L60"/>
  <c r="L59" s="1"/>
  <c r="K60"/>
  <c r="K59" s="1"/>
  <c r="J60"/>
  <c r="J59" s="1"/>
  <c r="I8" i="4" l="1"/>
  <c r="J58" i="3"/>
  <c r="J57" s="1"/>
  <c r="J56" s="1"/>
  <c r="L58"/>
  <c r="L57" s="1"/>
  <c r="L56" s="1"/>
  <c r="K58"/>
  <c r="K57" s="1"/>
  <c r="K56" s="1"/>
  <c r="L55" l="1"/>
  <c r="J55"/>
  <c r="K55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46"/>
  <c r="J70"/>
  <c r="J36"/>
  <c r="J35"/>
  <c r="J34" s="1"/>
  <c r="J33" s="1"/>
  <c r="J32" s="1"/>
  <c r="J30"/>
  <c r="J29" s="1"/>
  <c r="J28" s="1"/>
  <c r="J25"/>
  <c r="J20"/>
  <c r="J19" s="1"/>
  <c r="L46"/>
  <c r="L36"/>
  <c r="L35"/>
  <c r="L34" s="1"/>
  <c r="L33" s="1"/>
  <c r="L32" s="1"/>
  <c r="L30"/>
  <c r="L29" s="1"/>
  <c r="L28" s="1"/>
  <c r="L25"/>
  <c r="L22" s="1"/>
  <c r="L20"/>
  <c r="L19" s="1"/>
  <c r="K46"/>
  <c r="K36"/>
  <c r="K35"/>
  <c r="K34" s="1"/>
  <c r="K33" s="1"/>
  <c r="K32" s="1"/>
  <c r="K30"/>
  <c r="K29" s="1"/>
  <c r="K28" s="1"/>
  <c r="K25"/>
  <c r="K23"/>
  <c r="K20"/>
  <c r="K19" s="1"/>
  <c r="K14"/>
  <c r="K13" s="1"/>
  <c r="K12" s="1"/>
  <c r="K11" s="1"/>
  <c r="K10" s="1"/>
  <c r="J22" l="1"/>
  <c r="J18" s="1"/>
  <c r="K22"/>
  <c r="K18" s="1"/>
  <c r="J69"/>
  <c r="J68" s="1"/>
  <c r="J67" s="1"/>
  <c r="J66" s="1"/>
  <c r="L18"/>
  <c r="J43"/>
  <c r="J42" s="1"/>
  <c r="J41" s="1"/>
  <c r="J40" s="1"/>
  <c r="J39" s="1"/>
  <c r="J38" s="1"/>
  <c r="K43"/>
  <c r="K42" s="1"/>
  <c r="K41" s="1"/>
  <c r="K40" s="1"/>
  <c r="K39" s="1"/>
  <c r="K38" s="1"/>
  <c r="L43"/>
  <c r="L42" s="1"/>
  <c r="L41" s="1"/>
  <c r="L40" s="1"/>
  <c r="L39" s="1"/>
  <c r="L38" s="1"/>
  <c r="J13"/>
  <c r="J12" s="1"/>
  <c r="J11" s="1"/>
  <c r="J10" s="1"/>
  <c r="L13"/>
  <c r="L12" s="1"/>
  <c r="L11" s="1"/>
  <c r="L10" s="1"/>
  <c r="K27"/>
  <c r="J27"/>
  <c r="L27"/>
  <c r="K17" l="1"/>
  <c r="K16" s="1"/>
  <c r="K9" s="1"/>
  <c r="K8" s="1"/>
  <c r="L17"/>
  <c r="L16" s="1"/>
  <c r="L9" s="1"/>
  <c r="L8" s="1"/>
  <c r="J17"/>
  <c r="J16" s="1"/>
  <c r="J9" l="1"/>
  <c r="J8" s="1"/>
  <c r="E27" i="14" l="1"/>
  <c r="E26" s="1"/>
  <c r="C27"/>
  <c r="C26" s="1"/>
  <c r="D24"/>
  <c r="D23" s="1"/>
  <c r="D27"/>
  <c r="D26" s="1"/>
  <c r="C22" l="1"/>
  <c r="C10" s="1"/>
  <c r="D22"/>
  <c r="D10" s="1"/>
  <c r="E24"/>
  <c r="E23" s="1"/>
  <c r="E22"/>
  <c r="E10" s="1"/>
  <c r="C24"/>
  <c r="C23" s="1"/>
</calcChain>
</file>

<file path=xl/sharedStrings.xml><?xml version="1.0" encoding="utf-8"?>
<sst xmlns="http://schemas.openxmlformats.org/spreadsheetml/2006/main" count="1492" uniqueCount="177">
  <si>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</si>
  <si>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</si>
  <si>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</si>
  <si>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</si>
  <si>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</si>
  <si>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</si>
  <si>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</si>
  <si>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</si>
  <si>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</si>
  <si>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</si>
  <si>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</si>
  <si>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</si>
  <si>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</si>
  <si>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</si>
  <si>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</si>
  <si>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</si>
  <si>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</si>
  <si>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</si>
  <si>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</si>
  <si>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</si>
  <si>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</si>
  <si>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</si>
  <si>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</si>
  <si>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</si>
  <si>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</si>
  <si>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</si>
  <si>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</si>
  <si>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</si>
  <si>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</si>
  <si>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</si>
  <si>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</si>
  <si>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</si>
  <si>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</si>
  <si>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</si>
  <si>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</si>
  <si>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</si>
  <si>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</si>
  <si>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</si>
  <si>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</si>
  <si>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</si>
  <si>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</si>
  <si>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</si>
  <si>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</si>
  <si>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</si>
  <si>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</si>
  <si>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</si>
  <si>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</si>
  <si>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</si>
  <si>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</si>
  <si>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</si>
  <si>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</si>
  <si>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</si>
  <si>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</si>
  <si>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</si>
  <si>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</si>
  <si>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</si>
  <si>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</si>
  <si>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</si>
  <si>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</si>
  <si>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</si>
  <si>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</si>
  <si>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</si>
  <si>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</si>
  <si>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</si>
  <si>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</si>
  <si>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</si>
  <si>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</si>
  <si>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</si>
  <si>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</si>
  <si>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</si>
  <si>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</si>
  <si>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</si>
  <si>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</si>
  <si>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</si>
  <si>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</si>
  <si>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</si>
  <si>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</si>
  <si>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</si>
  <si>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</si>
  <si>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</si>
  <si>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</si>
  <si>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</si>
  <si>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</si>
  <si>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</si>
  <si>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</si>
  <si>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</si>
  <si>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</si>
  <si>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</si>
  <si>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</si>
  <si>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</si>
  <si>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</si>
  <si>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</si>
  <si>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</si>
  <si>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</si>
  <si>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</si>
  <si>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</si>
  <si>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</si>
  <si>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</si>
  <si>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</si>
  <si>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</si>
  <si>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</si>
  <si>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</si>
  <si>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</si>
  <si>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</si>
  <si>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</si>
  <si>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</si>
  <si>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</si>
  <si>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</si>
  <si>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</si>
  <si>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</si>
  <si>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</si>
  <si>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</si>
  <si>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</si>
  <si>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</si>
  <si>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</si>
  <si>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</si>
  <si>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</si>
  <si>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</si>
  <si>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</si>
  <si>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</si>
  <si>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</si>
  <si>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</si>
  <si>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</si>
  <si>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</si>
  <si>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</si>
  <si>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</si>
  <si>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</si>
  <si>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</si>
  <si>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</si>
  <si>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</si>
  <si>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</si>
  <si>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</si>
  <si>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</si>
  <si>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</si>
  <si>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</si>
  <si>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</si>
  <si>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</si>
  <si>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</si>
  <si>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2025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</si>
  <si>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</si>
  <si>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</si>
  <si>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</si>
  <si>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</si>
  <si>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</si>
  <si>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</si>
  <si>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</si>
  <si>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</si>
  <si>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</si>
  <si>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</si>
  <si>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</si>
  <si>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</si>
  <si>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</si>
  <si>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</si>
  <si>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</si>
  <si>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</si>
  <si>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</si>
  <si>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</si>
  <si>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2023 ГОД И НА ПЛАНОВЫЙ ПЕРИОД 2024 и 2025 ГОДОВ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</si>
  <si>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</si>
  <si>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</si>
  <si>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</si>
  <si>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</si>
  <si>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</si>
  <si>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</si>
  <si>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</si>
  <si>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</si>
  <si>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</si>
  <si>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Приложение 5 
к 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</si>
  <si>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2023 год и на плановый период 2024 и 2025 годов»</t>
  </si>
  <si>
    <t>Приложение 3 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2023 год и на плановый период 2024 и 2025 годов»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</si>
  <si>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</si>
  <si>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</si>
  <si>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Приложение 1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29 декабря 2022 г №  «О бюджете Беложерьевского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</si>
  <si>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29 декабря 2022 г №  «О бюджете Беложерьевского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</si>
  <si>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29 декабря 2022 г №  «О бюджете Беложерьевского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</si>
  <si>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29 декабря 2022 г №  «О бюджете Беложерьевского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</si>
  <si>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6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2023 год и на плановый период 2024 и 2025 годов»</t>
  </si>
</sst>
</file>

<file path=xl/styles.xml><?xml version="1.0" encoding="utf-8"?>
<styleSheet xmlns="http://schemas.openxmlformats.org/spreadsheetml/2006/main">
  <numFmts count="6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0.0"/>
    <numFmt numFmtId="167" formatCode="_(* #,##0.00_);_(* \(#,##0.00\);_(* &quot;-&quot;??_);_(@_)"/>
    <numFmt numFmtId="168" formatCode="#,##0.0_ ;\-#,##0.0\ "/>
  </numFmts>
  <fonts count="65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5">
    <xf numFmtId="164" fontId="0" fillId="0" borderId="0">
      <alignment vertical="top" wrapText="1"/>
    </xf>
    <xf numFmtId="0" fontId="17" fillId="0" borderId="0"/>
    <xf numFmtId="0" fontId="15" fillId="0" borderId="0"/>
    <xf numFmtId="0" fontId="22" fillId="0" borderId="0"/>
    <xf numFmtId="0" fontId="23" fillId="0" borderId="0"/>
    <xf numFmtId="0" fontId="9" fillId="0" borderId="0"/>
    <xf numFmtId="0" fontId="8" fillId="0" borderId="0"/>
    <xf numFmtId="0" fontId="26" fillId="0" borderId="0"/>
    <xf numFmtId="0" fontId="27" fillId="0" borderId="0"/>
    <xf numFmtId="0" fontId="22" fillId="0" borderId="0">
      <alignment horizontal="left"/>
    </xf>
    <xf numFmtId="0" fontId="22" fillId="0" borderId="0">
      <alignment horizontal="left"/>
    </xf>
    <xf numFmtId="0" fontId="29" fillId="0" borderId="0"/>
    <xf numFmtId="0" fontId="23" fillId="0" borderId="0"/>
    <xf numFmtId="0" fontId="23" fillId="0" borderId="0"/>
    <xf numFmtId="0" fontId="22" fillId="0" borderId="0">
      <alignment horizontal="left"/>
    </xf>
    <xf numFmtId="4" fontId="30" fillId="0" borderId="12">
      <alignment horizontal="right"/>
    </xf>
    <xf numFmtId="4" fontId="30" fillId="0" borderId="13">
      <alignment horizontal="right"/>
    </xf>
    <xf numFmtId="49" fontId="30" fillId="0" borderId="0">
      <alignment horizontal="right"/>
    </xf>
    <xf numFmtId="0" fontId="30" fillId="0" borderId="14">
      <alignment horizontal="left" wrapText="1"/>
    </xf>
    <xf numFmtId="0" fontId="30" fillId="0" borderId="15">
      <alignment horizontal="left" wrapText="1" indent="1"/>
    </xf>
    <xf numFmtId="0" fontId="31" fillId="0" borderId="16">
      <alignment horizontal="left" wrapText="1"/>
    </xf>
    <xf numFmtId="0" fontId="30" fillId="3" borderId="0"/>
    <xf numFmtId="0" fontId="30" fillId="0" borderId="4"/>
    <xf numFmtId="0" fontId="30" fillId="0" borderId="0">
      <alignment horizontal="center"/>
    </xf>
    <xf numFmtId="0" fontId="23" fillId="0" borderId="4"/>
    <xf numFmtId="4" fontId="30" fillId="0" borderId="17">
      <alignment horizontal="right"/>
    </xf>
    <xf numFmtId="49" fontId="30" fillId="0" borderId="16">
      <alignment horizontal="center"/>
    </xf>
    <xf numFmtId="4" fontId="30" fillId="0" borderId="18">
      <alignment horizontal="right"/>
    </xf>
    <xf numFmtId="0" fontId="31" fillId="0" borderId="0">
      <alignment horizontal="center"/>
    </xf>
    <xf numFmtId="0" fontId="31" fillId="0" borderId="4"/>
    <xf numFmtId="0" fontId="30" fillId="0" borderId="19">
      <alignment horizontal="left" wrapText="1"/>
    </xf>
    <xf numFmtId="0" fontId="30" fillId="0" borderId="20">
      <alignment horizontal="left" wrapText="1" indent="1"/>
    </xf>
    <xf numFmtId="0" fontId="30" fillId="0" borderId="19">
      <alignment horizontal="left" wrapText="1" indent="2"/>
    </xf>
    <xf numFmtId="0" fontId="30" fillId="0" borderId="14">
      <alignment horizontal="left" wrapText="1" indent="2"/>
    </xf>
    <xf numFmtId="0" fontId="30" fillId="0" borderId="0">
      <alignment horizontal="center" wrapText="1"/>
    </xf>
    <xf numFmtId="49" fontId="30" fillId="0" borderId="4">
      <alignment horizontal="left"/>
    </xf>
    <xf numFmtId="49" fontId="30" fillId="0" borderId="21">
      <alignment horizontal="center" wrapText="1"/>
    </xf>
    <xf numFmtId="49" fontId="30" fillId="0" borderId="21">
      <alignment horizontal="left" wrapText="1"/>
    </xf>
    <xf numFmtId="49" fontId="30" fillId="0" borderId="21">
      <alignment horizontal="center" shrinkToFit="1"/>
    </xf>
    <xf numFmtId="49" fontId="30" fillId="0" borderId="12">
      <alignment horizontal="center" shrinkToFit="1"/>
    </xf>
    <xf numFmtId="0" fontId="30" fillId="0" borderId="15">
      <alignment horizontal="left" wrapText="1"/>
    </xf>
    <xf numFmtId="0" fontId="30" fillId="0" borderId="14">
      <alignment horizontal="left" wrapText="1" indent="1"/>
    </xf>
    <xf numFmtId="0" fontId="30" fillId="0" borderId="15">
      <alignment horizontal="left" wrapText="1" indent="2"/>
    </xf>
    <xf numFmtId="0" fontId="23" fillId="0" borderId="22"/>
    <xf numFmtId="0" fontId="23" fillId="0" borderId="23"/>
    <xf numFmtId="49" fontId="30" fillId="0" borderId="17">
      <alignment horizontal="center"/>
    </xf>
    <xf numFmtId="0" fontId="31" fillId="0" borderId="3">
      <alignment horizontal="center" vertical="center" textRotation="90" wrapText="1"/>
    </xf>
    <xf numFmtId="0" fontId="31" fillId="0" borderId="23">
      <alignment horizontal="center" vertical="center" textRotation="90" wrapText="1"/>
    </xf>
    <xf numFmtId="0" fontId="30" fillId="0" borderId="0">
      <alignment vertical="center"/>
    </xf>
    <xf numFmtId="0" fontId="31" fillId="0" borderId="0">
      <alignment horizontal="center" vertical="center" textRotation="90" wrapText="1"/>
    </xf>
    <xf numFmtId="0" fontId="31" fillId="0" borderId="24">
      <alignment horizontal="center" vertical="center" textRotation="90" wrapText="1"/>
    </xf>
    <xf numFmtId="0" fontId="31" fillId="0" borderId="0">
      <alignment horizontal="center" vertical="center" textRotation="90"/>
    </xf>
    <xf numFmtId="0" fontId="31" fillId="0" borderId="24">
      <alignment horizontal="center" vertical="center" textRotation="90"/>
    </xf>
    <xf numFmtId="0" fontId="31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0" fillId="0" borderId="1">
      <alignment horizontal="center" vertical="top" wrapText="1"/>
    </xf>
    <xf numFmtId="0" fontId="31" fillId="0" borderId="25"/>
    <xf numFmtId="49" fontId="32" fillId="0" borderId="26">
      <alignment horizontal="left" vertical="center" wrapText="1"/>
    </xf>
    <xf numFmtId="49" fontId="30" fillId="0" borderId="15">
      <alignment horizontal="left" vertical="center" wrapText="1" indent="2"/>
    </xf>
    <xf numFmtId="49" fontId="30" fillId="0" borderId="14">
      <alignment horizontal="left" vertical="center" wrapText="1" indent="3"/>
    </xf>
    <xf numFmtId="49" fontId="30" fillId="0" borderId="26">
      <alignment horizontal="left" vertical="center" wrapText="1" indent="3"/>
    </xf>
    <xf numFmtId="49" fontId="30" fillId="0" borderId="27">
      <alignment horizontal="left" vertical="center" wrapText="1" indent="3"/>
    </xf>
    <xf numFmtId="0" fontId="32" fillId="0" borderId="25">
      <alignment horizontal="left" vertical="center" wrapText="1"/>
    </xf>
    <xf numFmtId="49" fontId="30" fillId="0" borderId="23">
      <alignment horizontal="left" vertical="center" wrapText="1" indent="3"/>
    </xf>
    <xf numFmtId="49" fontId="30" fillId="0" borderId="0">
      <alignment horizontal="left" vertical="center" wrapText="1" indent="3"/>
    </xf>
    <xf numFmtId="49" fontId="30" fillId="0" borderId="4">
      <alignment horizontal="left" vertical="center" wrapText="1" indent="3"/>
    </xf>
    <xf numFmtId="49" fontId="32" fillId="0" borderId="25">
      <alignment horizontal="left" vertical="center" wrapText="1"/>
    </xf>
    <xf numFmtId="0" fontId="30" fillId="0" borderId="26">
      <alignment horizontal="left" vertical="center" wrapText="1"/>
    </xf>
    <xf numFmtId="0" fontId="30" fillId="0" borderId="27">
      <alignment horizontal="left" vertical="center" wrapText="1"/>
    </xf>
    <xf numFmtId="49" fontId="32" fillId="0" borderId="28">
      <alignment horizontal="left" vertical="center" wrapText="1"/>
    </xf>
    <xf numFmtId="49" fontId="30" fillId="0" borderId="29">
      <alignment horizontal="left" vertical="center" wrapText="1"/>
    </xf>
    <xf numFmtId="49" fontId="30" fillId="0" borderId="30">
      <alignment horizontal="left" vertical="center" wrapText="1"/>
    </xf>
    <xf numFmtId="49" fontId="31" fillId="0" borderId="31">
      <alignment horizontal="center"/>
    </xf>
    <xf numFmtId="49" fontId="31" fillId="0" borderId="32">
      <alignment horizontal="center" vertical="center" wrapText="1"/>
    </xf>
    <xf numFmtId="49" fontId="30" fillId="0" borderId="33">
      <alignment horizontal="center" vertical="center" wrapText="1"/>
    </xf>
    <xf numFmtId="49" fontId="30" fillId="0" borderId="21">
      <alignment horizontal="center" vertical="center" wrapText="1"/>
    </xf>
    <xf numFmtId="49" fontId="30" fillId="0" borderId="32">
      <alignment horizontal="center" vertical="center" wrapText="1"/>
    </xf>
    <xf numFmtId="49" fontId="30" fillId="0" borderId="23">
      <alignment horizontal="center" vertical="center" wrapText="1"/>
    </xf>
    <xf numFmtId="49" fontId="30" fillId="0" borderId="0">
      <alignment horizontal="center" vertical="center" wrapText="1"/>
    </xf>
    <xf numFmtId="49" fontId="30" fillId="0" borderId="4">
      <alignment horizontal="center" vertical="center" wrapText="1"/>
    </xf>
    <xf numFmtId="49" fontId="31" fillId="0" borderId="31">
      <alignment horizontal="center" vertical="center" wrapText="1"/>
    </xf>
    <xf numFmtId="49" fontId="30" fillId="0" borderId="34">
      <alignment horizontal="center" vertical="center" wrapText="1"/>
    </xf>
    <xf numFmtId="0" fontId="23" fillId="0" borderId="35"/>
    <xf numFmtId="0" fontId="30" fillId="0" borderId="31">
      <alignment horizontal="center" vertical="center"/>
    </xf>
    <xf numFmtId="0" fontId="30" fillId="0" borderId="33">
      <alignment horizontal="center" vertical="center"/>
    </xf>
    <xf numFmtId="0" fontId="30" fillId="0" borderId="21">
      <alignment horizontal="center" vertical="center"/>
    </xf>
    <xf numFmtId="0" fontId="30" fillId="0" borderId="32">
      <alignment horizontal="center" vertical="center"/>
    </xf>
    <xf numFmtId="49" fontId="30" fillId="0" borderId="13">
      <alignment horizontal="center" vertical="center"/>
    </xf>
    <xf numFmtId="49" fontId="30" fillId="0" borderId="11">
      <alignment horizontal="center" vertical="center"/>
    </xf>
    <xf numFmtId="49" fontId="30" fillId="0" borderId="12">
      <alignment horizontal="center" vertical="center"/>
    </xf>
    <xf numFmtId="49" fontId="30" fillId="0" borderId="1">
      <alignment horizontal="center" vertical="center"/>
    </xf>
    <xf numFmtId="49" fontId="30" fillId="0" borderId="4">
      <alignment horizontal="center"/>
    </xf>
    <xf numFmtId="0" fontId="30" fillId="0" borderId="23">
      <alignment horizontal="center"/>
    </xf>
    <xf numFmtId="0" fontId="30" fillId="0" borderId="0">
      <alignment horizontal="center"/>
    </xf>
    <xf numFmtId="49" fontId="30" fillId="0" borderId="4"/>
    <xf numFmtId="0" fontId="30" fillId="0" borderId="1">
      <alignment horizontal="center" vertical="top"/>
    </xf>
    <xf numFmtId="49" fontId="30" fillId="0" borderId="1">
      <alignment horizontal="center" vertical="top" wrapText="1"/>
    </xf>
    <xf numFmtId="0" fontId="30" fillId="0" borderId="11"/>
    <xf numFmtId="4" fontId="30" fillId="0" borderId="23">
      <alignment horizontal="right"/>
    </xf>
    <xf numFmtId="4" fontId="30" fillId="0" borderId="0">
      <alignment horizontal="right" shrinkToFit="1"/>
    </xf>
    <xf numFmtId="4" fontId="30" fillId="0" borderId="4">
      <alignment horizontal="right"/>
    </xf>
    <xf numFmtId="4" fontId="30" fillId="0" borderId="36">
      <alignment horizontal="right"/>
    </xf>
    <xf numFmtId="0" fontId="30" fillId="0" borderId="23"/>
    <xf numFmtId="0" fontId="30" fillId="0" borderId="1">
      <alignment horizontal="center" vertical="top" wrapText="1"/>
    </xf>
    <xf numFmtId="0" fontId="30" fillId="0" borderId="4">
      <alignment horizontal="center"/>
    </xf>
    <xf numFmtId="49" fontId="30" fillId="0" borderId="23">
      <alignment horizontal="center"/>
    </xf>
    <xf numFmtId="49" fontId="30" fillId="0" borderId="0">
      <alignment horizontal="left"/>
    </xf>
    <xf numFmtId="4" fontId="30" fillId="0" borderId="11">
      <alignment horizontal="right"/>
    </xf>
    <xf numFmtId="0" fontId="30" fillId="0" borderId="1">
      <alignment horizontal="center" vertical="top"/>
    </xf>
    <xf numFmtId="4" fontId="30" fillId="0" borderId="37">
      <alignment horizontal="right"/>
    </xf>
    <xf numFmtId="0" fontId="30" fillId="0" borderId="37"/>
    <xf numFmtId="4" fontId="30" fillId="0" borderId="38">
      <alignment horizontal="right"/>
    </xf>
    <xf numFmtId="0" fontId="23" fillId="4" borderId="0"/>
    <xf numFmtId="0" fontId="31" fillId="0" borderId="0"/>
    <xf numFmtId="0" fontId="33" fillId="0" borderId="0"/>
    <xf numFmtId="0" fontId="30" fillId="0" borderId="0">
      <alignment horizontal="left"/>
    </xf>
    <xf numFmtId="0" fontId="30" fillId="0" borderId="0"/>
    <xf numFmtId="0" fontId="34" fillId="0" borderId="0"/>
    <xf numFmtId="0" fontId="23" fillId="0" borderId="0"/>
    <xf numFmtId="0" fontId="23" fillId="4" borderId="4"/>
    <xf numFmtId="49" fontId="30" fillId="0" borderId="1">
      <alignment horizontal="center" vertical="center" wrapText="1"/>
    </xf>
    <xf numFmtId="49" fontId="30" fillId="0" borderId="1">
      <alignment horizontal="center" vertical="center" wrapText="1"/>
    </xf>
    <xf numFmtId="0" fontId="23" fillId="4" borderId="2"/>
    <xf numFmtId="0" fontId="30" fillId="0" borderId="39">
      <alignment horizontal="left" wrapText="1"/>
    </xf>
    <xf numFmtId="0" fontId="30" fillId="0" borderId="19">
      <alignment horizontal="left" wrapText="1" indent="1"/>
    </xf>
    <xf numFmtId="0" fontId="30" fillId="0" borderId="25">
      <alignment horizontal="left" wrapText="1" indent="2"/>
    </xf>
    <xf numFmtId="0" fontId="23" fillId="4" borderId="40"/>
    <xf numFmtId="0" fontId="35" fillId="0" borderId="0">
      <alignment horizontal="center" wrapText="1"/>
    </xf>
    <xf numFmtId="0" fontId="36" fillId="0" borderId="0">
      <alignment horizontal="center" vertical="top"/>
    </xf>
    <xf numFmtId="0" fontId="30" fillId="0" borderId="4">
      <alignment wrapText="1"/>
    </xf>
    <xf numFmtId="0" fontId="30" fillId="0" borderId="2">
      <alignment wrapText="1"/>
    </xf>
    <xf numFmtId="0" fontId="30" fillId="0" borderId="23">
      <alignment horizontal="left"/>
    </xf>
    <xf numFmtId="0" fontId="23" fillId="4" borderId="41"/>
    <xf numFmtId="49" fontId="30" fillId="0" borderId="31">
      <alignment horizontal="center" wrapText="1"/>
    </xf>
    <xf numFmtId="49" fontId="30" fillId="0" borderId="33">
      <alignment horizontal="center" wrapText="1"/>
    </xf>
    <xf numFmtId="49" fontId="30" fillId="0" borderId="32">
      <alignment horizontal="center"/>
    </xf>
    <xf numFmtId="0" fontId="23" fillId="4" borderId="23"/>
    <xf numFmtId="0" fontId="23" fillId="4" borderId="42"/>
    <xf numFmtId="0" fontId="30" fillId="0" borderId="35"/>
    <xf numFmtId="0" fontId="30" fillId="0" borderId="0">
      <alignment horizontal="left"/>
    </xf>
    <xf numFmtId="49" fontId="30" fillId="0" borderId="23"/>
    <xf numFmtId="49" fontId="30" fillId="0" borderId="0"/>
    <xf numFmtId="49" fontId="30" fillId="0" borderId="13">
      <alignment horizontal="center"/>
    </xf>
    <xf numFmtId="49" fontId="30" fillId="0" borderId="11">
      <alignment horizontal="center"/>
    </xf>
    <xf numFmtId="49" fontId="30" fillId="0" borderId="1">
      <alignment horizontal="center"/>
    </xf>
    <xf numFmtId="49" fontId="30" fillId="0" borderId="1">
      <alignment horizontal="center" vertical="center" wrapText="1"/>
    </xf>
    <xf numFmtId="49" fontId="30" fillId="0" borderId="36">
      <alignment horizontal="center" vertical="center" wrapText="1"/>
    </xf>
    <xf numFmtId="0" fontId="23" fillId="4" borderId="43"/>
    <xf numFmtId="4" fontId="30" fillId="0" borderId="1">
      <alignment horizontal="right"/>
    </xf>
    <xf numFmtId="0" fontId="30" fillId="3" borderId="35"/>
    <xf numFmtId="0" fontId="35" fillId="0" borderId="0">
      <alignment horizontal="center" wrapText="1"/>
    </xf>
    <xf numFmtId="0" fontId="37" fillId="0" borderId="24"/>
    <xf numFmtId="49" fontId="38" fillId="0" borderId="44">
      <alignment horizontal="right"/>
    </xf>
    <xf numFmtId="0" fontId="30" fillId="0" borderId="44">
      <alignment horizontal="right"/>
    </xf>
    <xf numFmtId="0" fontId="37" fillId="0" borderId="4"/>
    <xf numFmtId="0" fontId="30" fillId="0" borderId="36">
      <alignment horizontal="center"/>
    </xf>
    <xf numFmtId="49" fontId="23" fillId="0" borderId="45">
      <alignment horizontal="center"/>
    </xf>
    <xf numFmtId="14" fontId="30" fillId="0" borderId="46">
      <alignment horizontal="center"/>
    </xf>
    <xf numFmtId="0" fontId="30" fillId="0" borderId="47">
      <alignment horizontal="center"/>
    </xf>
    <xf numFmtId="49" fontId="30" fillId="0" borderId="48">
      <alignment horizontal="center"/>
    </xf>
    <xf numFmtId="49" fontId="30" fillId="0" borderId="46">
      <alignment horizontal="center"/>
    </xf>
    <xf numFmtId="0" fontId="30" fillId="0" borderId="46">
      <alignment horizontal="center"/>
    </xf>
    <xf numFmtId="49" fontId="30" fillId="0" borderId="49">
      <alignment horizontal="center"/>
    </xf>
    <xf numFmtId="0" fontId="34" fillId="0" borderId="35"/>
    <xf numFmtId="0" fontId="37" fillId="0" borderId="0"/>
    <xf numFmtId="0" fontId="23" fillId="0" borderId="50"/>
    <xf numFmtId="0" fontId="23" fillId="0" borderId="51"/>
    <xf numFmtId="0" fontId="30" fillId="0" borderId="16">
      <alignment horizontal="left" wrapText="1"/>
    </xf>
    <xf numFmtId="49" fontId="30" fillId="0" borderId="37">
      <alignment horizontal="center"/>
    </xf>
    <xf numFmtId="0" fontId="35" fillId="0" borderId="0">
      <alignment horizontal="left" wrapText="1"/>
    </xf>
    <xf numFmtId="49" fontId="23" fillId="0" borderId="0"/>
    <xf numFmtId="0" fontId="30" fillId="0" borderId="0">
      <alignment horizontal="right"/>
    </xf>
    <xf numFmtId="49" fontId="30" fillId="0" borderId="0">
      <alignment horizontal="right"/>
    </xf>
    <xf numFmtId="4" fontId="30" fillId="0" borderId="16">
      <alignment horizontal="right"/>
    </xf>
    <xf numFmtId="0" fontId="30" fillId="0" borderId="0">
      <alignment horizontal="left" wrapText="1"/>
    </xf>
    <xf numFmtId="0" fontId="30" fillId="0" borderId="4">
      <alignment horizontal="left"/>
    </xf>
    <xf numFmtId="0" fontId="30" fillId="0" borderId="20">
      <alignment horizontal="left" wrapText="1"/>
    </xf>
    <xf numFmtId="0" fontId="30" fillId="0" borderId="2"/>
    <xf numFmtId="0" fontId="31" fillId="0" borderId="52">
      <alignment horizontal="left" wrapText="1"/>
    </xf>
    <xf numFmtId="0" fontId="30" fillId="0" borderId="17">
      <alignment horizontal="left" wrapText="1" indent="2"/>
    </xf>
    <xf numFmtId="49" fontId="30" fillId="0" borderId="0">
      <alignment horizontal="center" wrapText="1"/>
    </xf>
    <xf numFmtId="49" fontId="30" fillId="0" borderId="32">
      <alignment horizontal="center" wrapText="1"/>
    </xf>
    <xf numFmtId="0" fontId="30" fillId="0" borderId="53"/>
    <xf numFmtId="0" fontId="30" fillId="0" borderId="54">
      <alignment horizontal="center" wrapText="1"/>
    </xf>
    <xf numFmtId="0" fontId="23" fillId="4" borderId="35"/>
    <xf numFmtId="49" fontId="30" fillId="0" borderId="21">
      <alignment horizontal="center"/>
    </xf>
    <xf numFmtId="49" fontId="30" fillId="0" borderId="0">
      <alignment horizontal="center"/>
    </xf>
    <xf numFmtId="49" fontId="30" fillId="0" borderId="12">
      <alignment horizontal="center" wrapText="1"/>
    </xf>
    <xf numFmtId="49" fontId="30" fillId="0" borderId="55">
      <alignment horizontal="center" wrapText="1"/>
    </xf>
    <xf numFmtId="49" fontId="30" fillId="0" borderId="12">
      <alignment horizontal="center"/>
    </xf>
    <xf numFmtId="49" fontId="30" fillId="0" borderId="4"/>
    <xf numFmtId="0" fontId="28" fillId="0" borderId="0"/>
    <xf numFmtId="167" fontId="23" fillId="0" borderId="0" applyFont="0" applyFill="0" applyBorder="0" applyAlignment="0" applyProtection="0"/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3" fillId="0" borderId="0"/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23" fillId="0" borderId="0"/>
    <xf numFmtId="0" fontId="23" fillId="0" borderId="0"/>
    <xf numFmtId="164" fontId="14" fillId="0" borderId="0">
      <alignment vertical="top" wrapText="1"/>
    </xf>
    <xf numFmtId="0" fontId="23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3" fillId="0" borderId="0"/>
    <xf numFmtId="0" fontId="62" fillId="0" borderId="16">
      <alignment horizontal="left" wrapText="1" indent="2"/>
    </xf>
    <xf numFmtId="49" fontId="62" fillId="0" borderId="11">
      <alignment horizontal="center"/>
    </xf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18" borderId="0" applyNumberFormat="0" applyBorder="0" applyAlignment="0" applyProtection="0"/>
    <xf numFmtId="0" fontId="61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1" borderId="0" applyNumberFormat="0" applyBorder="0" applyAlignment="0" applyProtection="0"/>
    <xf numFmtId="0" fontId="61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4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61" fillId="27" borderId="0" applyNumberFormat="0" applyBorder="0" applyAlignment="0" applyProtection="0"/>
    <xf numFmtId="0" fontId="61" fillId="28" borderId="0" applyNumberFormat="0" applyBorder="0" applyAlignment="0" applyProtection="0"/>
    <xf numFmtId="0" fontId="51" fillId="29" borderId="0" applyNumberFormat="0" applyBorder="0" applyAlignment="0" applyProtection="0"/>
    <xf numFmtId="0" fontId="55" fillId="30" borderId="66" applyNumberFormat="0" applyAlignment="0" applyProtection="0"/>
    <xf numFmtId="0" fontId="57" fillId="31" borderId="69" applyNumberFormat="0" applyAlignment="0" applyProtection="0"/>
    <xf numFmtId="0" fontId="59" fillId="0" borderId="0" applyNumberFormat="0" applyFill="0" applyBorder="0" applyAlignment="0" applyProtection="0"/>
    <xf numFmtId="0" fontId="50" fillId="32" borderId="0" applyNumberFormat="0" applyBorder="0" applyAlignment="0" applyProtection="0"/>
    <xf numFmtId="0" fontId="47" fillId="0" borderId="63" applyNumberFormat="0" applyFill="0" applyAlignment="0" applyProtection="0"/>
    <xf numFmtId="0" fontId="48" fillId="0" borderId="64" applyNumberFormat="0" applyFill="0" applyAlignment="0" applyProtection="0"/>
    <xf numFmtId="0" fontId="49" fillId="0" borderId="65" applyNumberFormat="0" applyFill="0" applyAlignment="0" applyProtection="0"/>
    <xf numFmtId="0" fontId="49" fillId="0" borderId="0" applyNumberFormat="0" applyFill="0" applyBorder="0" applyAlignment="0" applyProtection="0"/>
    <xf numFmtId="0" fontId="53" fillId="33" borderId="66" applyNumberFormat="0" applyAlignment="0" applyProtection="0"/>
    <xf numFmtId="0" fontId="56" fillId="0" borderId="68" applyNumberFormat="0" applyFill="0" applyAlignment="0" applyProtection="0"/>
    <xf numFmtId="0" fontId="52" fillId="34" borderId="0" applyNumberFormat="0" applyBorder="0" applyAlignment="0" applyProtection="0"/>
    <xf numFmtId="0" fontId="6" fillId="35" borderId="70" applyNumberFormat="0" applyFont="0" applyAlignment="0" applyProtection="0"/>
    <xf numFmtId="0" fontId="54" fillId="30" borderId="67" applyNumberFormat="0" applyAlignment="0" applyProtection="0"/>
    <xf numFmtId="0" fontId="63" fillId="0" borderId="0" applyNumberFormat="0" applyFill="0" applyBorder="0" applyAlignment="0" applyProtection="0"/>
    <xf numFmtId="0" fontId="60" fillId="0" borderId="71" applyNumberFormat="0" applyFill="0" applyAlignment="0" applyProtection="0"/>
    <xf numFmtId="0" fontId="58" fillId="0" borderId="0" applyNumberFormat="0" applyFill="0" applyBorder="0" applyAlignment="0" applyProtection="0"/>
  </cellStyleXfs>
  <cellXfs count="13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0" fontId="11" fillId="0" borderId="1" xfId="0" applyNumberFormat="1" applyFont="1" applyFill="1" applyBorder="1" applyAlignment="1">
      <alignment horizontal="center" wrapText="1"/>
    </xf>
    <xf numFmtId="49" fontId="19" fillId="2" borderId="5" xfId="4" applyNumberFormat="1" applyFont="1" applyFill="1" applyBorder="1" applyAlignment="1">
      <alignment horizontal="center"/>
    </xf>
    <xf numFmtId="1" fontId="21" fillId="2" borderId="5" xfId="4" applyNumberFormat="1" applyFont="1" applyFill="1" applyBorder="1" applyAlignment="1">
      <alignment horizontal="left" vertical="top" wrapText="1"/>
    </xf>
    <xf numFmtId="49" fontId="21" fillId="2" borderId="5" xfId="4" applyNumberFormat="1" applyFont="1" applyFill="1" applyBorder="1" applyAlignment="1">
      <alignment horizontal="left"/>
    </xf>
    <xf numFmtId="49" fontId="16" fillId="2" borderId="5" xfId="4" applyNumberFormat="1" applyFont="1" applyFill="1" applyBorder="1" applyAlignment="1">
      <alignment horizontal="left"/>
    </xf>
    <xf numFmtId="1" fontId="16" fillId="2" borderId="5" xfId="4" applyNumberFormat="1" applyFont="1" applyFill="1" applyBorder="1" applyAlignment="1">
      <alignment horizontal="left" vertical="top" wrapText="1"/>
    </xf>
    <xf numFmtId="49" fontId="16" fillId="2" borderId="5" xfId="4" applyNumberFormat="1" applyFont="1" applyFill="1" applyBorder="1" applyAlignment="1">
      <alignment horizontal="left" wrapText="1"/>
    </xf>
    <xf numFmtId="0" fontId="16" fillId="2" borderId="0" xfId="5" applyFont="1" applyFill="1" applyAlignment="1">
      <alignment horizontal="left" vertical="top" wrapText="1"/>
    </xf>
    <xf numFmtId="0" fontId="16" fillId="2" borderId="5" xfId="4" applyFont="1" applyFill="1" applyBorder="1" applyAlignment="1">
      <alignment horizontal="left" vertical="top" wrapText="1"/>
    </xf>
    <xf numFmtId="0" fontId="24" fillId="2" borderId="5" xfId="4" applyFont="1" applyFill="1" applyBorder="1" applyAlignment="1">
      <alignment horizontal="left" vertical="top" wrapText="1"/>
    </xf>
    <xf numFmtId="0" fontId="25" fillId="2" borderId="5" xfId="5" applyFont="1" applyFill="1" applyBorder="1" applyAlignment="1">
      <alignment horizontal="left" vertical="top" wrapText="1"/>
    </xf>
    <xf numFmtId="49" fontId="21" fillId="2" borderId="5" xfId="4" applyNumberFormat="1" applyFont="1" applyFill="1" applyBorder="1" applyAlignment="1">
      <alignment horizontal="center"/>
    </xf>
    <xf numFmtId="165" fontId="21" fillId="2" borderId="5" xfId="4" applyNumberFormat="1" applyFont="1" applyFill="1" applyBorder="1" applyAlignment="1">
      <alignment horizontal="center"/>
    </xf>
    <xf numFmtId="49" fontId="16" fillId="2" borderId="5" xfId="4" applyNumberFormat="1" applyFont="1" applyFill="1" applyBorder="1" applyAlignment="1"/>
    <xf numFmtId="165" fontId="16" fillId="2" borderId="5" xfId="4" applyNumberFormat="1" applyFont="1" applyFill="1" applyBorder="1" applyAlignment="1">
      <alignment horizontal="center"/>
    </xf>
    <xf numFmtId="166" fontId="16" fillId="2" borderId="5" xfId="4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6" fillId="0" borderId="5" xfId="4" applyNumberFormat="1" applyFont="1" applyFill="1" applyBorder="1" applyAlignment="1">
      <alignment horizontal="center"/>
    </xf>
    <xf numFmtId="0" fontId="20" fillId="0" borderId="0" xfId="7" applyFont="1" applyFill="1" applyAlignment="1">
      <alignment vertical="center" wrapText="1"/>
    </xf>
    <xf numFmtId="0" fontId="43" fillId="0" borderId="9" xfId="7" applyFont="1" applyBorder="1" applyAlignment="1">
      <alignment horizontal="center" vertical="center" wrapText="1"/>
    </xf>
    <xf numFmtId="0" fontId="18" fillId="0" borderId="0" xfId="193" applyFont="1" applyBorder="1"/>
    <xf numFmtId="0" fontId="18" fillId="0" borderId="0" xfId="193" applyFont="1" applyBorder="1" applyAlignment="1">
      <alignment horizontal="left"/>
    </xf>
    <xf numFmtId="166" fontId="40" fillId="0" borderId="5" xfId="193" applyNumberFormat="1" applyFont="1" applyBorder="1" applyAlignment="1">
      <alignment horizontal="center"/>
    </xf>
    <xf numFmtId="165" fontId="40" fillId="0" borderId="5" xfId="193" applyNumberFormat="1" applyFont="1" applyBorder="1" applyAlignment="1">
      <alignment horizontal="center"/>
    </xf>
    <xf numFmtId="0" fontId="39" fillId="0" borderId="7" xfId="193" applyFont="1" applyBorder="1" applyAlignment="1">
      <alignment horizontal="left" wrapText="1"/>
    </xf>
    <xf numFmtId="49" fontId="42" fillId="0" borderId="59" xfId="193" applyNumberFormat="1" applyFont="1" applyBorder="1" applyAlignment="1">
      <alignment horizontal="center" vertical="justify"/>
    </xf>
    <xf numFmtId="0" fontId="40" fillId="0" borderId="0" xfId="193" applyFont="1" applyBorder="1"/>
    <xf numFmtId="0" fontId="40" fillId="0" borderId="0" xfId="193" applyFont="1" applyBorder="1" applyAlignment="1">
      <alignment horizontal="left"/>
    </xf>
    <xf numFmtId="49" fontId="39" fillId="0" borderId="10" xfId="193" applyNumberFormat="1" applyFont="1" applyBorder="1" applyAlignment="1">
      <alignment horizontal="left" wrapText="1"/>
    </xf>
    <xf numFmtId="49" fontId="39" fillId="0" borderId="59" xfId="193" applyNumberFormat="1" applyFont="1" applyBorder="1" applyAlignment="1">
      <alignment horizontal="center" vertical="center"/>
    </xf>
    <xf numFmtId="0" fontId="39" fillId="0" borderId="6" xfId="193" applyFont="1" applyBorder="1" applyAlignment="1">
      <alignment horizontal="left" vertical="top" wrapText="1"/>
    </xf>
    <xf numFmtId="49" fontId="39" fillId="0" borderId="5" xfId="193" applyNumberFormat="1" applyFont="1" applyBorder="1" applyAlignment="1">
      <alignment horizontal="center" vertical="center"/>
    </xf>
    <xf numFmtId="0" fontId="39" fillId="0" borderId="60" xfId="193" applyFont="1" applyBorder="1" applyAlignment="1">
      <alignment horizontal="left" vertical="top" wrapText="1"/>
    </xf>
    <xf numFmtId="49" fontId="39" fillId="0" borderId="61" xfId="193" applyNumberFormat="1" applyFont="1" applyBorder="1" applyAlignment="1">
      <alignment horizontal="center" vertical="center"/>
    </xf>
    <xf numFmtId="0" fontId="41" fillId="0" borderId="0" xfId="193" applyFont="1" applyBorder="1"/>
    <xf numFmtId="0" fontId="41" fillId="0" borderId="0" xfId="193" applyFont="1" applyBorder="1" applyAlignment="1">
      <alignment horizontal="left"/>
    </xf>
    <xf numFmtId="166" fontId="41" fillId="0" borderId="5" xfId="193" applyNumberFormat="1" applyFont="1" applyBorder="1" applyAlignment="1">
      <alignment horizontal="center"/>
    </xf>
    <xf numFmtId="0" fontId="42" fillId="0" borderId="56" xfId="193" applyFont="1" applyBorder="1" applyAlignment="1">
      <alignment horizontal="left" vertical="top" wrapText="1"/>
    </xf>
    <xf numFmtId="49" fontId="42" fillId="0" borderId="57" xfId="193" applyNumberFormat="1" applyFont="1" applyBorder="1" applyAlignment="1">
      <alignment horizontal="center" vertical="center"/>
    </xf>
    <xf numFmtId="0" fontId="39" fillId="0" borderId="56" xfId="193" applyFont="1" applyBorder="1" applyAlignment="1">
      <alignment horizontal="left" vertical="top" wrapText="1"/>
    </xf>
    <xf numFmtId="49" fontId="39" fillId="0" borderId="57" xfId="193" applyNumberFormat="1" applyFont="1" applyBorder="1" applyAlignment="1">
      <alignment horizontal="center" vertical="center"/>
    </xf>
    <xf numFmtId="0" fontId="42" fillId="0" borderId="58" xfId="193" applyFont="1" applyBorder="1" applyAlignment="1">
      <alignment horizontal="left" vertical="top" wrapText="1"/>
    </xf>
    <xf numFmtId="0" fontId="45" fillId="0" borderId="0" xfId="193" applyFont="1" applyBorder="1"/>
    <xf numFmtId="0" fontId="45" fillId="0" borderId="0" xfId="193" applyFont="1" applyBorder="1" applyAlignment="1">
      <alignment horizontal="left"/>
    </xf>
    <xf numFmtId="166" fontId="41" fillId="0" borderId="8" xfId="193" applyNumberFormat="1" applyFont="1" applyBorder="1" applyAlignment="1">
      <alignment horizontal="center"/>
    </xf>
    <xf numFmtId="166" fontId="41" fillId="0" borderId="8" xfId="193" applyNumberFormat="1" applyFont="1" applyFill="1" applyBorder="1" applyAlignment="1">
      <alignment horizontal="center"/>
    </xf>
    <xf numFmtId="49" fontId="42" fillId="0" borderId="5" xfId="193" applyNumberFormat="1" applyFont="1" applyFill="1" applyBorder="1" applyAlignment="1">
      <alignment horizontal="left" vertical="center" wrapText="1"/>
    </xf>
    <xf numFmtId="49" fontId="39" fillId="0" borderId="56" xfId="193" applyNumberFormat="1" applyFont="1" applyBorder="1" applyAlignment="1">
      <alignment horizontal="center" vertical="center"/>
    </xf>
    <xf numFmtId="166" fontId="41" fillId="0" borderId="5" xfId="193" applyNumberFormat="1" applyFont="1" applyFill="1" applyBorder="1" applyAlignment="1">
      <alignment horizontal="center"/>
    </xf>
    <xf numFmtId="49" fontId="39" fillId="0" borderId="5" xfId="193" applyNumberFormat="1" applyFont="1" applyFill="1" applyBorder="1" applyAlignment="1">
      <alignment horizontal="left" wrapText="1"/>
    </xf>
    <xf numFmtId="49" fontId="39" fillId="0" borderId="56" xfId="193" applyNumberFormat="1" applyFont="1" applyFill="1" applyBorder="1" applyAlignment="1">
      <alignment horizontal="center" vertical="center"/>
    </xf>
    <xf numFmtId="166" fontId="41" fillId="0" borderId="9" xfId="193" applyNumberFormat="1" applyFont="1" applyBorder="1" applyAlignment="1">
      <alignment horizontal="center"/>
    </xf>
    <xf numFmtId="49" fontId="39" fillId="0" borderId="61" xfId="193" applyNumberFormat="1" applyFont="1" applyFill="1" applyBorder="1" applyAlignment="1">
      <alignment horizontal="left" wrapText="1"/>
    </xf>
    <xf numFmtId="166" fontId="41" fillId="0" borderId="56" xfId="193" applyNumberFormat="1" applyFont="1" applyBorder="1" applyAlignment="1">
      <alignment horizontal="center"/>
    </xf>
    <xf numFmtId="166" fontId="41" fillId="0" borderId="56" xfId="193" applyNumberFormat="1" applyFont="1" applyFill="1" applyBorder="1" applyAlignment="1">
      <alignment horizontal="center"/>
    </xf>
    <xf numFmtId="49" fontId="39" fillId="0" borderId="57" xfId="193" applyNumberFormat="1" applyFont="1" applyFill="1" applyBorder="1" applyAlignment="1">
      <alignment horizontal="left" wrapText="1"/>
    </xf>
    <xf numFmtId="49" fontId="39" fillId="0" borderId="57" xfId="193" applyNumberFormat="1" applyFont="1" applyFill="1" applyBorder="1" applyAlignment="1">
      <alignment horizontal="center" vertical="center"/>
    </xf>
    <xf numFmtId="49" fontId="39" fillId="0" borderId="56" xfId="193" applyNumberFormat="1" applyFont="1" applyFill="1" applyBorder="1" applyAlignment="1">
      <alignment horizontal="left" wrapText="1"/>
    </xf>
    <xf numFmtId="0" fontId="39" fillId="0" borderId="8" xfId="193" applyFont="1" applyBorder="1" applyAlignment="1">
      <alignment horizontal="left" wrapText="1"/>
    </xf>
    <xf numFmtId="0" fontId="39" fillId="0" borderId="59" xfId="193" applyFont="1" applyBorder="1" applyAlignment="1">
      <alignment horizontal="center" vertical="justify"/>
    </xf>
    <xf numFmtId="0" fontId="39" fillId="0" borderId="8" xfId="193" applyFont="1" applyBorder="1" applyAlignment="1">
      <alignment horizontal="left" vertical="top" wrapText="1"/>
    </xf>
    <xf numFmtId="166" fontId="41" fillId="0" borderId="58" xfId="193" applyNumberFormat="1" applyFont="1" applyBorder="1" applyAlignment="1">
      <alignment horizontal="center"/>
    </xf>
    <xf numFmtId="1" fontId="44" fillId="0" borderId="5" xfId="193" applyNumberFormat="1" applyFont="1" applyBorder="1" applyAlignment="1">
      <alignment horizontal="center"/>
    </xf>
    <xf numFmtId="49" fontId="44" fillId="0" borderId="5" xfId="193" applyNumberFormat="1" applyFont="1" applyBorder="1" applyAlignment="1">
      <alignment horizontal="center"/>
    </xf>
    <xf numFmtId="49" fontId="44" fillId="0" borderId="5" xfId="193" applyNumberFormat="1" applyFont="1" applyBorder="1" applyAlignment="1">
      <alignment horizontal="center" vertical="top"/>
    </xf>
    <xf numFmtId="0" fontId="20" fillId="0" borderId="62" xfId="193" applyFont="1" applyBorder="1" applyAlignment="1"/>
    <xf numFmtId="0" fontId="20" fillId="0" borderId="0" xfId="193" applyFont="1" applyBorder="1" applyAlignment="1"/>
    <xf numFmtId="0" fontId="43" fillId="0" borderId="0" xfId="193" applyFont="1" applyBorder="1" applyAlignment="1">
      <alignment horizontal="left" wrapText="1"/>
    </xf>
    <xf numFmtId="0" fontId="28" fillId="0" borderId="0" xfId="193" applyBorder="1" applyAlignment="1"/>
    <xf numFmtId="0" fontId="46" fillId="0" borderId="0" xfId="193" applyFont="1" applyBorder="1" applyAlignment="1">
      <alignment horizontal="left"/>
    </xf>
    <xf numFmtId="0" fontId="41" fillId="0" borderId="0" xfId="7" applyFont="1" applyAlignment="1"/>
    <xf numFmtId="49" fontId="45" fillId="0" borderId="10" xfId="193" applyNumberFormat="1" applyFont="1" applyBorder="1" applyAlignment="1">
      <alignment horizontal="left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7" fillId="0" borderId="5" xfId="296" applyFill="1" applyBorder="1"/>
    <xf numFmtId="49" fontId="16" fillId="0" borderId="5" xfId="4" applyNumberFormat="1" applyFont="1" applyFill="1" applyBorder="1" applyAlignment="1">
      <alignment horizontal="left"/>
    </xf>
    <xf numFmtId="49" fontId="7" fillId="0" borderId="5" xfId="296" applyNumberFormat="1" applyFill="1" applyBorder="1"/>
    <xf numFmtId="1" fontId="16" fillId="0" borderId="5" xfId="4" applyNumberFormat="1" applyFont="1" applyFill="1" applyBorder="1" applyAlignment="1">
      <alignment horizontal="left" vertical="top" wrapText="1"/>
    </xf>
    <xf numFmtId="49" fontId="16" fillId="0" borderId="5" xfId="4" applyNumberFormat="1" applyFont="1" applyFill="1" applyBorder="1" applyAlignment="1"/>
    <xf numFmtId="0" fontId="16" fillId="0" borderId="5" xfId="299" applyFont="1" applyFill="1" applyBorder="1" applyAlignment="1">
      <alignment horizontal="left" vertical="top" wrapText="1"/>
    </xf>
    <xf numFmtId="49" fontId="13" fillId="0" borderId="5" xfId="297" applyNumberFormat="1" applyFont="1" applyFill="1" applyBorder="1" applyAlignment="1">
      <alignment horizontal="left" wrapText="1"/>
    </xf>
    <xf numFmtId="49" fontId="16" fillId="0" borderId="5" xfId="4" applyNumberFormat="1" applyFont="1" applyFill="1" applyBorder="1" applyAlignment="1">
      <alignment horizontal="left"/>
    </xf>
    <xf numFmtId="49" fontId="7" fillId="0" borderId="5" xfId="300" applyNumberFormat="1" applyFill="1" applyBorder="1"/>
    <xf numFmtId="0" fontId="24" fillId="0" borderId="5" xfId="4" applyFont="1" applyFill="1" applyBorder="1" applyAlignment="1">
      <alignment horizontal="left" vertical="top" wrapText="1"/>
    </xf>
    <xf numFmtId="1" fontId="16" fillId="0" borderId="5" xfId="4" applyNumberFormat="1" applyFont="1" applyFill="1" applyBorder="1" applyAlignment="1">
      <alignment horizontal="left" vertical="top" wrapText="1"/>
    </xf>
    <xf numFmtId="49" fontId="16" fillId="0" borderId="5" xfId="4" applyNumberFormat="1" applyFont="1" applyFill="1" applyBorder="1" applyAlignment="1"/>
    <xf numFmtId="49" fontId="13" fillId="0" borderId="5" xfId="297" applyNumberFormat="1" applyFont="1" applyFill="1" applyBorder="1" applyAlignment="1">
      <alignment horizontal="left" wrapText="1"/>
    </xf>
    <xf numFmtId="49" fontId="21" fillId="2" borderId="5" xfId="4" applyNumberFormat="1" applyFont="1" applyFill="1" applyBorder="1" applyAlignment="1">
      <alignment horizontal="left" wrapText="1"/>
    </xf>
    <xf numFmtId="49" fontId="5" fillId="0" borderId="5" xfId="296" applyNumberFormat="1" applyFont="1" applyFill="1" applyBorder="1"/>
    <xf numFmtId="49" fontId="5" fillId="0" borderId="5" xfId="300" applyNumberFormat="1" applyFont="1" applyFill="1" applyBorder="1"/>
    <xf numFmtId="0" fontId="16" fillId="2" borderId="5" xfId="4" applyNumberFormat="1" applyFont="1" applyFill="1" applyBorder="1" applyAlignment="1">
      <alignment horizontal="left" vertical="top" wrapText="1"/>
    </xf>
    <xf numFmtId="1" fontId="16" fillId="2" borderId="9" xfId="4" applyNumberFormat="1" applyFont="1" applyFill="1" applyBorder="1" applyAlignment="1">
      <alignment horizontal="left" vertical="top" wrapText="1"/>
    </xf>
    <xf numFmtId="49" fontId="16" fillId="2" borderId="9" xfId="4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4" applyNumberFormat="1" applyFont="1" applyFill="1" applyBorder="1" applyAlignment="1"/>
    <xf numFmtId="165" fontId="16" fillId="2" borderId="9" xfId="4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5" fillId="0" borderId="5" xfId="0" applyNumberFormat="1" applyFont="1" applyFill="1" applyBorder="1" applyAlignment="1">
      <alignment vertical="top" wrapText="1"/>
    </xf>
    <xf numFmtId="49" fontId="4" fillId="0" borderId="5" xfId="296" applyNumberFormat="1" applyFont="1" applyFill="1" applyBorder="1"/>
    <xf numFmtId="168" fontId="0" fillId="0" borderId="5" xfId="0" applyNumberFormat="1" applyFont="1" applyFill="1" applyBorder="1" applyAlignment="1">
      <alignment horizontal="center" vertical="top" wrapText="1"/>
    </xf>
    <xf numFmtId="49" fontId="3" fillId="0" borderId="5" xfId="296" applyNumberFormat="1" applyFont="1" applyFill="1" applyBorder="1"/>
    <xf numFmtId="49" fontId="21" fillId="0" borderId="5" xfId="4" applyNumberFormat="1" applyFont="1" applyFill="1" applyBorder="1" applyAlignment="1">
      <alignment horizontal="left"/>
    </xf>
    <xf numFmtId="49" fontId="2" fillId="0" borderId="5" xfId="296" applyNumberFormat="1" applyFont="1" applyFill="1" applyBorder="1"/>
    <xf numFmtId="49" fontId="1" fillId="0" borderId="5" xfId="300" applyNumberFormat="1" applyFont="1" applyFill="1" applyBorder="1"/>
    <xf numFmtId="0" fontId="11" fillId="0" borderId="1" xfId="0" applyNumberFormat="1" applyFont="1" applyFill="1" applyBorder="1" applyAlignment="1">
      <alignment horizontal="center" vertical="center" wrapText="1"/>
    </xf>
    <xf numFmtId="164" fontId="25" fillId="0" borderId="5" xfId="0" applyNumberFormat="1" applyFont="1" applyFill="1" applyBorder="1" applyAlignment="1">
      <alignment horizontal="left" vertical="top" wrapText="1"/>
    </xf>
    <xf numFmtId="1" fontId="16" fillId="2" borderId="5" xfId="4" applyNumberFormat="1" applyFont="1" applyFill="1" applyBorder="1" applyAlignment="1">
      <alignment vertical="top" wrapText="1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1" fillId="0" borderId="0" xfId="193" applyFont="1" applyFill="1" applyBorder="1" applyAlignment="1">
      <alignment horizontal="center" vertical="center" wrapText="1"/>
    </xf>
    <xf numFmtId="0" fontId="41" fillId="0" borderId="5" xfId="193" applyFont="1" applyBorder="1" applyAlignment="1">
      <alignment horizontal="center" vertical="center"/>
    </xf>
    <xf numFmtId="0" fontId="42" fillId="0" borderId="5" xfId="193" applyFont="1" applyBorder="1" applyAlignment="1">
      <alignment horizontal="center" vertical="center" wrapText="1"/>
    </xf>
    <xf numFmtId="0" fontId="44" fillId="0" borderId="5" xfId="8" applyFont="1" applyBorder="1" applyAlignment="1">
      <alignment horizontal="center" vertical="center"/>
    </xf>
    <xf numFmtId="0" fontId="64" fillId="0" borderId="0" xfId="0" applyNumberFormat="1" applyFont="1" applyFill="1" applyAlignment="1">
      <alignment horizontal="left" vertical="top" wrapText="1"/>
    </xf>
  </cellXfs>
  <cellStyles count="345">
    <cellStyle name="20% - Accent1" xfId="304"/>
    <cellStyle name="20% - Accent2" xfId="305"/>
    <cellStyle name="20% - Accent3" xfId="306"/>
    <cellStyle name="20% - Accent4" xfId="307"/>
    <cellStyle name="20% - Accent5" xfId="308"/>
    <cellStyle name="20% - Accent6" xfId="309"/>
    <cellStyle name="40% - Accent1" xfId="310"/>
    <cellStyle name="40% - Accent2" xfId="311"/>
    <cellStyle name="40% - Accent3" xfId="312"/>
    <cellStyle name="40% - Accent4" xfId="313"/>
    <cellStyle name="40% - Accent5" xfId="314"/>
    <cellStyle name="40% - Accent6" xfId="315"/>
    <cellStyle name="60% - Accent1" xfId="316"/>
    <cellStyle name="60% - Accent2" xfId="317"/>
    <cellStyle name="60% - Accent3" xfId="318"/>
    <cellStyle name="60% - Accent4" xfId="319"/>
    <cellStyle name="60% - Accent5" xfId="320"/>
    <cellStyle name="60% - Accent6" xfId="321"/>
    <cellStyle name="Accent1" xfId="322"/>
    <cellStyle name="Accent2" xfId="323"/>
    <cellStyle name="Accent3" xfId="324"/>
    <cellStyle name="Accent4" xfId="325"/>
    <cellStyle name="Accent5" xfId="326"/>
    <cellStyle name="Accent6" xfId="327"/>
    <cellStyle name="Bad" xfId="328"/>
    <cellStyle name="br" xfId="9"/>
    <cellStyle name="Calculation" xfId="329"/>
    <cellStyle name="Check Cell" xfId="330"/>
    <cellStyle name="col" xfId="10"/>
    <cellStyle name="Explanatory Text" xfId="331"/>
    <cellStyle name="Good" xfId="332"/>
    <cellStyle name="Heading 1" xfId="333"/>
    <cellStyle name="Heading 2" xfId="334"/>
    <cellStyle name="Heading 3" xfId="335"/>
    <cellStyle name="Heading 4" xfId="336"/>
    <cellStyle name="Input" xfId="337"/>
    <cellStyle name="Linked Cell" xfId="338"/>
    <cellStyle name="Neutral" xfId="339"/>
    <cellStyle name="Normal" xfId="11"/>
    <cellStyle name="Note" xfId="340"/>
    <cellStyle name="Output" xfId="341"/>
    <cellStyle name="style0" xfId="12"/>
    <cellStyle name="td" xfId="13"/>
    <cellStyle name="Title" xfId="342"/>
    <cellStyle name="Total" xfId="343"/>
    <cellStyle name="tr" xfId="14"/>
    <cellStyle name="Warning Text" xfId="34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1 2" xfId="302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3 2" xfId="303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1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5"/>
  <sheetViews>
    <sheetView view="pageBreakPreview" zoomScaleSheetLayoutView="100" workbookViewId="0">
      <selection activeCell="D11" sqref="D1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74" customHeight="1">
      <c r="I1" s="121" t="s">
        <v>172</v>
      </c>
      <c r="J1" s="122"/>
      <c r="K1" s="122"/>
      <c r="L1" s="122"/>
    </row>
    <row r="2" spans="1:12" ht="111.7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21" t="s">
        <v>169</v>
      </c>
      <c r="J2" s="122"/>
      <c r="K2" s="122"/>
      <c r="L2" s="122"/>
    </row>
    <row r="3" spans="1:12" ht="66" customHeight="1">
      <c r="A3" s="123" t="s">
        <v>139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4" t="s">
        <v>1</v>
      </c>
      <c r="J4" s="124"/>
      <c r="K4" s="124"/>
      <c r="L4" s="124"/>
    </row>
    <row r="5" spans="1:12" ht="19.899999999999999" customHeight="1">
      <c r="A5" s="125" t="s">
        <v>2</v>
      </c>
      <c r="B5" s="125" t="s">
        <v>21</v>
      </c>
      <c r="C5" s="125" t="s">
        <v>3</v>
      </c>
      <c r="D5" s="125" t="s">
        <v>4</v>
      </c>
      <c r="E5" s="125" t="s">
        <v>5</v>
      </c>
      <c r="F5" s="125"/>
      <c r="G5" s="125"/>
      <c r="H5" s="125"/>
      <c r="I5" s="125" t="s">
        <v>6</v>
      </c>
      <c r="J5" s="125" t="s">
        <v>7</v>
      </c>
      <c r="K5" s="125"/>
      <c r="L5" s="125"/>
    </row>
    <row r="6" spans="1:12" ht="16.350000000000001" customHeight="1">
      <c r="A6" s="125" t="s">
        <v>0</v>
      </c>
      <c r="B6" s="125" t="s">
        <v>0</v>
      </c>
      <c r="C6" s="125" t="s">
        <v>0</v>
      </c>
      <c r="D6" s="125" t="s">
        <v>0</v>
      </c>
      <c r="E6" s="125" t="s">
        <v>0</v>
      </c>
      <c r="F6" s="125"/>
      <c r="G6" s="125"/>
      <c r="H6" s="125"/>
      <c r="I6" s="125" t="s">
        <v>0</v>
      </c>
      <c r="J6" s="118" t="s">
        <v>26</v>
      </c>
      <c r="K6" s="118" t="s">
        <v>27</v>
      </c>
      <c r="L6" s="118" t="s">
        <v>138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1.25">
      <c r="A8" s="9" t="s">
        <v>134</v>
      </c>
      <c r="B8" s="10" t="s">
        <v>124</v>
      </c>
      <c r="C8" s="10"/>
      <c r="D8" s="10"/>
      <c r="E8" s="6"/>
      <c r="F8" s="6"/>
      <c r="G8" s="6"/>
      <c r="H8" s="6"/>
      <c r="I8" s="18"/>
      <c r="J8" s="19">
        <f>J9+J38+J48+J55+J66</f>
        <v>4330.6000000000004</v>
      </c>
      <c r="K8" s="19">
        <f>K9+K38+K48+K55+K66+K73</f>
        <v>2432.2999999999997</v>
      </c>
      <c r="L8" s="19">
        <f>L9+L38+L48+L55+L66+L73</f>
        <v>2557.3999999999996</v>
      </c>
    </row>
    <row r="9" spans="1:12" ht="15.75" customHeight="1">
      <c r="A9" s="12" t="s">
        <v>29</v>
      </c>
      <c r="B9" s="11" t="s">
        <v>124</v>
      </c>
      <c r="C9" s="11" t="s">
        <v>30</v>
      </c>
      <c r="D9" s="11"/>
      <c r="E9" s="24"/>
      <c r="F9" s="24"/>
      <c r="G9" s="24"/>
      <c r="H9" s="24"/>
      <c r="I9" s="20"/>
      <c r="J9" s="21">
        <f>J10+J16+J32</f>
        <v>2783.2</v>
      </c>
      <c r="K9" s="21">
        <f>K10+K16+K32</f>
        <v>1407.2</v>
      </c>
      <c r="L9" s="21">
        <f>L10+L16+L32</f>
        <v>1471.3999999999999</v>
      </c>
    </row>
    <row r="10" spans="1:12" ht="60">
      <c r="A10" s="12" t="s">
        <v>31</v>
      </c>
      <c r="B10" s="11" t="s">
        <v>124</v>
      </c>
      <c r="C10" s="95" t="s">
        <v>30</v>
      </c>
      <c r="D10" s="95" t="s">
        <v>32</v>
      </c>
      <c r="E10" s="24"/>
      <c r="F10" s="24"/>
      <c r="G10" s="24"/>
      <c r="H10" s="24"/>
      <c r="I10" s="11"/>
      <c r="J10" s="28">
        <f>J11</f>
        <v>651</v>
      </c>
      <c r="K10" s="21">
        <f>K11</f>
        <v>600.5</v>
      </c>
      <c r="L10" s="21">
        <f>L11</f>
        <v>565.29999999999995</v>
      </c>
    </row>
    <row r="11" spans="1:12" ht="78" customHeight="1">
      <c r="A11" s="12" t="s">
        <v>155</v>
      </c>
      <c r="B11" s="11" t="s">
        <v>124</v>
      </c>
      <c r="C11" s="11" t="s">
        <v>30</v>
      </c>
      <c r="D11" s="11" t="s">
        <v>32</v>
      </c>
      <c r="E11" s="23">
        <v>65</v>
      </c>
      <c r="F11" s="23"/>
      <c r="G11" s="23"/>
      <c r="H11" s="23"/>
      <c r="I11" s="11"/>
      <c r="J11" s="21">
        <f t="shared" ref="J11:J13" si="0">J12</f>
        <v>651</v>
      </c>
      <c r="K11" s="21">
        <f t="shared" ref="K11:L13" si="1">K12</f>
        <v>600.5</v>
      </c>
      <c r="L11" s="21">
        <f t="shared" si="1"/>
        <v>565.29999999999995</v>
      </c>
    </row>
    <row r="12" spans="1:12" ht="15">
      <c r="A12" s="12" t="s">
        <v>33</v>
      </c>
      <c r="B12" s="11" t="s">
        <v>124</v>
      </c>
      <c r="C12" s="11" t="s">
        <v>30</v>
      </c>
      <c r="D12" s="11" t="s">
        <v>32</v>
      </c>
      <c r="E12" s="23">
        <v>65</v>
      </c>
      <c r="F12" s="23">
        <v>1</v>
      </c>
      <c r="G12" s="23"/>
      <c r="H12" s="23"/>
      <c r="I12" s="11"/>
      <c r="J12" s="21">
        <f t="shared" si="0"/>
        <v>651</v>
      </c>
      <c r="K12" s="21">
        <f t="shared" si="1"/>
        <v>600.5</v>
      </c>
      <c r="L12" s="21">
        <f t="shared" si="1"/>
        <v>565.29999999999995</v>
      </c>
    </row>
    <row r="13" spans="1:12" ht="30" customHeight="1">
      <c r="A13" s="12" t="s">
        <v>34</v>
      </c>
      <c r="B13" s="11" t="s">
        <v>124</v>
      </c>
      <c r="C13" s="11" t="s">
        <v>30</v>
      </c>
      <c r="D13" s="11" t="s">
        <v>32</v>
      </c>
      <c r="E13" s="23">
        <v>65</v>
      </c>
      <c r="F13" s="23">
        <v>1</v>
      </c>
      <c r="G13" s="23" t="s">
        <v>58</v>
      </c>
      <c r="H13" s="23" t="s">
        <v>69</v>
      </c>
      <c r="I13" s="11"/>
      <c r="J13" s="21">
        <f t="shared" si="0"/>
        <v>651</v>
      </c>
      <c r="K13" s="21">
        <f t="shared" si="1"/>
        <v>600.5</v>
      </c>
      <c r="L13" s="21">
        <f t="shared" si="1"/>
        <v>565.29999999999995</v>
      </c>
    </row>
    <row r="14" spans="1:12" ht="120">
      <c r="A14" s="12" t="s">
        <v>35</v>
      </c>
      <c r="B14" s="11" t="s">
        <v>124</v>
      </c>
      <c r="C14" s="11" t="s">
        <v>30</v>
      </c>
      <c r="D14" s="11" t="s">
        <v>32</v>
      </c>
      <c r="E14" s="23">
        <v>65</v>
      </c>
      <c r="F14" s="23">
        <v>1</v>
      </c>
      <c r="G14" s="23" t="s">
        <v>58</v>
      </c>
      <c r="H14" s="23" t="s">
        <v>69</v>
      </c>
      <c r="I14" s="11" t="s">
        <v>60</v>
      </c>
      <c r="J14" s="21">
        <f>J15</f>
        <v>651</v>
      </c>
      <c r="K14" s="21">
        <f>K15</f>
        <v>600.5</v>
      </c>
      <c r="L14" s="21">
        <f>L15</f>
        <v>565.29999999999995</v>
      </c>
    </row>
    <row r="15" spans="1:12" ht="45">
      <c r="A15" s="12" t="s">
        <v>36</v>
      </c>
      <c r="B15" s="11" t="s">
        <v>124</v>
      </c>
      <c r="C15" s="11" t="s">
        <v>30</v>
      </c>
      <c r="D15" s="11" t="s">
        <v>32</v>
      </c>
      <c r="E15" s="23">
        <v>65</v>
      </c>
      <c r="F15" s="23">
        <v>1</v>
      </c>
      <c r="G15" s="23" t="s">
        <v>58</v>
      </c>
      <c r="H15" s="23" t="s">
        <v>69</v>
      </c>
      <c r="I15" s="11" t="s">
        <v>61</v>
      </c>
      <c r="J15" s="21">
        <v>651</v>
      </c>
      <c r="K15" s="21">
        <v>600.5</v>
      </c>
      <c r="L15" s="21">
        <v>565.29999999999995</v>
      </c>
    </row>
    <row r="16" spans="1:12" ht="89.25" customHeight="1">
      <c r="A16" s="12" t="s">
        <v>37</v>
      </c>
      <c r="B16" s="11" t="s">
        <v>124</v>
      </c>
      <c r="C16" s="95" t="s">
        <v>30</v>
      </c>
      <c r="D16" s="95" t="s">
        <v>38</v>
      </c>
      <c r="E16" s="23"/>
      <c r="F16" s="23"/>
      <c r="G16" s="23"/>
      <c r="H16" s="23"/>
      <c r="I16" s="20"/>
      <c r="J16" s="28">
        <f>J17+J27</f>
        <v>2082.1999999999998</v>
      </c>
      <c r="K16" s="28">
        <f>K17+K27</f>
        <v>756.7</v>
      </c>
      <c r="L16" s="28">
        <f>L17+L27</f>
        <v>856.09999999999991</v>
      </c>
    </row>
    <row r="17" spans="1:12" ht="77.25" customHeight="1">
      <c r="A17" s="12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7" s="11" t="s">
        <v>124</v>
      </c>
      <c r="C17" s="101" t="s">
        <v>30</v>
      </c>
      <c r="D17" s="101" t="s">
        <v>38</v>
      </c>
      <c r="E17" s="23">
        <v>65</v>
      </c>
      <c r="F17" s="23"/>
      <c r="G17" s="23"/>
      <c r="H17" s="23"/>
      <c r="I17" s="20"/>
      <c r="J17" s="21">
        <f t="shared" ref="J17" si="2">J18</f>
        <v>2080.5</v>
      </c>
      <c r="K17" s="21">
        <f t="shared" ref="K17:L17" si="3">K18</f>
        <v>754.90000000000009</v>
      </c>
      <c r="L17" s="21">
        <f t="shared" si="3"/>
        <v>854.19999999999993</v>
      </c>
    </row>
    <row r="18" spans="1:12" ht="59.25" customHeight="1">
      <c r="A18" s="12" t="s">
        <v>147</v>
      </c>
      <c r="B18" s="11" t="s">
        <v>124</v>
      </c>
      <c r="C18" s="11" t="s">
        <v>30</v>
      </c>
      <c r="D18" s="11" t="s">
        <v>38</v>
      </c>
      <c r="E18" s="23">
        <v>65</v>
      </c>
      <c r="F18" s="23">
        <v>2</v>
      </c>
      <c r="G18" s="23"/>
      <c r="H18" s="23"/>
      <c r="I18" s="20"/>
      <c r="J18" s="21">
        <f>J19+J22</f>
        <v>2080.5</v>
      </c>
      <c r="K18" s="21">
        <f>K19+K22</f>
        <v>754.90000000000009</v>
      </c>
      <c r="L18" s="21">
        <f>L19+L22</f>
        <v>854.19999999999993</v>
      </c>
    </row>
    <row r="19" spans="1:12" ht="45">
      <c r="A19" s="12" t="s">
        <v>40</v>
      </c>
      <c r="B19" s="11" t="s">
        <v>124</v>
      </c>
      <c r="C19" s="11" t="s">
        <v>30</v>
      </c>
      <c r="D19" s="11" t="s">
        <v>38</v>
      </c>
      <c r="E19" s="23">
        <v>65</v>
      </c>
      <c r="F19" s="23">
        <v>2</v>
      </c>
      <c r="G19" s="23" t="s">
        <v>58</v>
      </c>
      <c r="H19" s="23" t="s">
        <v>70</v>
      </c>
      <c r="I19" s="20"/>
      <c r="J19" s="21">
        <f t="shared" ref="J19:J20" si="4">J20</f>
        <v>513</v>
      </c>
      <c r="K19" s="21">
        <f t="shared" ref="K19:L20" si="5">K20</f>
        <v>524.6</v>
      </c>
      <c r="L19" s="21">
        <f t="shared" si="5"/>
        <v>520.79999999999995</v>
      </c>
    </row>
    <row r="20" spans="1:12" ht="120">
      <c r="A20" s="12" t="s">
        <v>35</v>
      </c>
      <c r="B20" s="11" t="s">
        <v>124</v>
      </c>
      <c r="C20" s="11" t="s">
        <v>30</v>
      </c>
      <c r="D20" s="11" t="s">
        <v>38</v>
      </c>
      <c r="E20" s="23">
        <v>65</v>
      </c>
      <c r="F20" s="23">
        <v>2</v>
      </c>
      <c r="G20" s="23" t="s">
        <v>58</v>
      </c>
      <c r="H20" s="23" t="s">
        <v>70</v>
      </c>
      <c r="I20" s="20" t="s">
        <v>60</v>
      </c>
      <c r="J20" s="21">
        <f t="shared" si="4"/>
        <v>513</v>
      </c>
      <c r="K20" s="21">
        <f t="shared" si="5"/>
        <v>524.6</v>
      </c>
      <c r="L20" s="21">
        <f t="shared" si="5"/>
        <v>520.79999999999995</v>
      </c>
    </row>
    <row r="21" spans="1:12" ht="45">
      <c r="A21" s="12" t="s">
        <v>36</v>
      </c>
      <c r="B21" s="11" t="s">
        <v>124</v>
      </c>
      <c r="C21" s="11" t="s">
        <v>30</v>
      </c>
      <c r="D21" s="11" t="s">
        <v>38</v>
      </c>
      <c r="E21" s="23">
        <v>65</v>
      </c>
      <c r="F21" s="23">
        <v>2</v>
      </c>
      <c r="G21" s="23" t="s">
        <v>58</v>
      </c>
      <c r="H21" s="23" t="s">
        <v>70</v>
      </c>
      <c r="I21" s="20" t="s">
        <v>61</v>
      </c>
      <c r="J21" s="21">
        <v>513</v>
      </c>
      <c r="K21" s="21">
        <v>524.6</v>
      </c>
      <c r="L21" s="21">
        <v>520.79999999999995</v>
      </c>
    </row>
    <row r="22" spans="1:12" ht="31.5" customHeight="1">
      <c r="A22" s="12" t="s">
        <v>41</v>
      </c>
      <c r="B22" s="11" t="s">
        <v>124</v>
      </c>
      <c r="C22" s="11" t="s">
        <v>30</v>
      </c>
      <c r="D22" s="11" t="s">
        <v>38</v>
      </c>
      <c r="E22" s="23">
        <v>65</v>
      </c>
      <c r="F22" s="23">
        <v>2</v>
      </c>
      <c r="G22" s="23" t="s">
        <v>58</v>
      </c>
      <c r="H22" s="23" t="s">
        <v>71</v>
      </c>
      <c r="I22" s="20"/>
      <c r="J22" s="21">
        <f>J23+J25</f>
        <v>1567.5</v>
      </c>
      <c r="K22" s="21">
        <f>K23+K25</f>
        <v>230.3</v>
      </c>
      <c r="L22" s="21">
        <f>L23+L25</f>
        <v>333.4</v>
      </c>
    </row>
    <row r="23" spans="1:12" ht="47.25" customHeight="1">
      <c r="A23" s="12" t="s">
        <v>164</v>
      </c>
      <c r="B23" s="11" t="s">
        <v>124</v>
      </c>
      <c r="C23" s="11" t="s">
        <v>30</v>
      </c>
      <c r="D23" s="11" t="s">
        <v>38</v>
      </c>
      <c r="E23" s="23">
        <v>65</v>
      </c>
      <c r="F23" s="23">
        <v>2</v>
      </c>
      <c r="G23" s="23" t="s">
        <v>58</v>
      </c>
      <c r="H23" s="23" t="s">
        <v>71</v>
      </c>
      <c r="I23" s="20" t="s">
        <v>62</v>
      </c>
      <c r="J23" s="21">
        <f t="shared" ref="J23" si="6">J24</f>
        <v>1555.5</v>
      </c>
      <c r="K23" s="21">
        <f t="shared" ref="K23" si="7">K24</f>
        <v>223.3</v>
      </c>
      <c r="L23" s="21">
        <f>L24</f>
        <v>331.4</v>
      </c>
    </row>
    <row r="24" spans="1:12" ht="60">
      <c r="A24" s="12" t="s">
        <v>39</v>
      </c>
      <c r="B24" s="11" t="s">
        <v>124</v>
      </c>
      <c r="C24" s="11" t="s">
        <v>30</v>
      </c>
      <c r="D24" s="11" t="s">
        <v>38</v>
      </c>
      <c r="E24" s="23">
        <v>65</v>
      </c>
      <c r="F24" s="23">
        <v>2</v>
      </c>
      <c r="G24" s="23" t="s">
        <v>58</v>
      </c>
      <c r="H24" s="23" t="s">
        <v>71</v>
      </c>
      <c r="I24" s="20" t="s">
        <v>63</v>
      </c>
      <c r="J24" s="21">
        <v>1555.5</v>
      </c>
      <c r="K24" s="21">
        <v>223.3</v>
      </c>
      <c r="L24" s="21">
        <v>331.4</v>
      </c>
    </row>
    <row r="25" spans="1:12" ht="15">
      <c r="A25" s="12" t="s">
        <v>42</v>
      </c>
      <c r="B25" s="11" t="s">
        <v>124</v>
      </c>
      <c r="C25" s="11" t="s">
        <v>30</v>
      </c>
      <c r="D25" s="11" t="s">
        <v>38</v>
      </c>
      <c r="E25" s="23">
        <v>65</v>
      </c>
      <c r="F25" s="23">
        <v>2</v>
      </c>
      <c r="G25" s="23" t="s">
        <v>58</v>
      </c>
      <c r="H25" s="23" t="s">
        <v>71</v>
      </c>
      <c r="I25" s="20" t="s">
        <v>64</v>
      </c>
      <c r="J25" s="21">
        <f t="shared" ref="J25" si="8">J26</f>
        <v>12</v>
      </c>
      <c r="K25" s="21">
        <f>K26</f>
        <v>7</v>
      </c>
      <c r="L25" s="21">
        <f>L26</f>
        <v>2</v>
      </c>
    </row>
    <row r="26" spans="1:12" ht="30">
      <c r="A26" s="12" t="s">
        <v>43</v>
      </c>
      <c r="B26" s="11" t="s">
        <v>124</v>
      </c>
      <c r="C26" s="11" t="s">
        <v>30</v>
      </c>
      <c r="D26" s="11" t="s">
        <v>38</v>
      </c>
      <c r="E26" s="23">
        <v>65</v>
      </c>
      <c r="F26" s="23">
        <v>2</v>
      </c>
      <c r="G26" s="23" t="s">
        <v>58</v>
      </c>
      <c r="H26" s="23" t="s">
        <v>71</v>
      </c>
      <c r="I26" s="20" t="s">
        <v>65</v>
      </c>
      <c r="J26" s="21">
        <v>12</v>
      </c>
      <c r="K26" s="21">
        <v>7</v>
      </c>
      <c r="L26" s="21">
        <v>2</v>
      </c>
    </row>
    <row r="27" spans="1:12" ht="93" customHeight="1">
      <c r="A27" s="12" t="s">
        <v>148</v>
      </c>
      <c r="B27" s="11" t="s">
        <v>124</v>
      </c>
      <c r="C27" s="11" t="s">
        <v>30</v>
      </c>
      <c r="D27" s="11" t="s">
        <v>38</v>
      </c>
      <c r="E27" s="23">
        <v>89</v>
      </c>
      <c r="F27" s="23"/>
      <c r="G27" s="23"/>
      <c r="H27" s="23"/>
      <c r="I27" s="20"/>
      <c r="J27" s="21">
        <f t="shared" ref="J27" si="9">J28</f>
        <v>1.7</v>
      </c>
      <c r="K27" s="21">
        <f t="shared" ref="K27:L28" si="10">K28</f>
        <v>1.8</v>
      </c>
      <c r="L27" s="21">
        <f t="shared" si="10"/>
        <v>1.9</v>
      </c>
    </row>
    <row r="28" spans="1:12" ht="111" customHeight="1">
      <c r="A28" s="12" t="s">
        <v>149</v>
      </c>
      <c r="B28" s="11" t="s">
        <v>124</v>
      </c>
      <c r="C28" s="11" t="s">
        <v>30</v>
      </c>
      <c r="D28" s="11" t="s">
        <v>38</v>
      </c>
      <c r="E28" s="23">
        <v>89</v>
      </c>
      <c r="F28" s="23">
        <v>1</v>
      </c>
      <c r="G28" s="23"/>
      <c r="H28" s="23"/>
      <c r="I28" s="20"/>
      <c r="J28" s="21">
        <f>J29</f>
        <v>1.7</v>
      </c>
      <c r="K28" s="21">
        <f t="shared" si="10"/>
        <v>1.8</v>
      </c>
      <c r="L28" s="21">
        <f t="shared" si="10"/>
        <v>1.9</v>
      </c>
    </row>
    <row r="29" spans="1:12" ht="195">
      <c r="A29" s="12" t="s">
        <v>28</v>
      </c>
      <c r="B29" s="11" t="s">
        <v>124</v>
      </c>
      <c r="C29" s="11" t="s">
        <v>30</v>
      </c>
      <c r="D29" s="11" t="s">
        <v>38</v>
      </c>
      <c r="E29" s="23">
        <v>89</v>
      </c>
      <c r="F29" s="23">
        <v>1</v>
      </c>
      <c r="G29" s="23" t="s">
        <v>58</v>
      </c>
      <c r="H29" s="23" t="s">
        <v>72</v>
      </c>
      <c r="I29" s="20"/>
      <c r="J29" s="22">
        <f t="shared" ref="J29:J30" si="11">J30</f>
        <v>1.7</v>
      </c>
      <c r="K29" s="22">
        <f t="shared" ref="K29:L30" si="12">K30</f>
        <v>1.8</v>
      </c>
      <c r="L29" s="22">
        <f t="shared" si="12"/>
        <v>1.9</v>
      </c>
    </row>
    <row r="30" spans="1:12" ht="48" customHeight="1">
      <c r="A30" s="12" t="s">
        <v>164</v>
      </c>
      <c r="B30" s="11" t="s">
        <v>124</v>
      </c>
      <c r="C30" s="11" t="s">
        <v>30</v>
      </c>
      <c r="D30" s="11" t="s">
        <v>38</v>
      </c>
      <c r="E30" s="23">
        <v>89</v>
      </c>
      <c r="F30" s="23">
        <v>1</v>
      </c>
      <c r="G30" s="23" t="s">
        <v>58</v>
      </c>
      <c r="H30" s="23" t="s">
        <v>72</v>
      </c>
      <c r="I30" s="20" t="s">
        <v>62</v>
      </c>
      <c r="J30" s="22">
        <f t="shared" si="11"/>
        <v>1.7</v>
      </c>
      <c r="K30" s="22">
        <f t="shared" si="12"/>
        <v>1.8</v>
      </c>
      <c r="L30" s="22">
        <f t="shared" si="12"/>
        <v>1.9</v>
      </c>
    </row>
    <row r="31" spans="1:12" ht="60">
      <c r="A31" s="12" t="s">
        <v>39</v>
      </c>
      <c r="B31" s="11" t="s">
        <v>124</v>
      </c>
      <c r="C31" s="11" t="s">
        <v>30</v>
      </c>
      <c r="D31" s="11" t="s">
        <v>38</v>
      </c>
      <c r="E31" s="23">
        <v>89</v>
      </c>
      <c r="F31" s="23">
        <v>1</v>
      </c>
      <c r="G31" s="23" t="s">
        <v>58</v>
      </c>
      <c r="H31" s="23" t="s">
        <v>72</v>
      </c>
      <c r="I31" s="20" t="s">
        <v>63</v>
      </c>
      <c r="J31" s="22">
        <v>1.7</v>
      </c>
      <c r="K31" s="22">
        <v>1.8</v>
      </c>
      <c r="L31" s="22">
        <v>1.9</v>
      </c>
    </row>
    <row r="32" spans="1:12" ht="15">
      <c r="A32" s="12" t="s">
        <v>45</v>
      </c>
      <c r="B32" s="11" t="s">
        <v>124</v>
      </c>
      <c r="C32" s="95" t="s">
        <v>30</v>
      </c>
      <c r="D32" s="95" t="s">
        <v>18</v>
      </c>
      <c r="E32" s="23"/>
      <c r="F32" s="23"/>
      <c r="G32" s="23"/>
      <c r="H32" s="23"/>
      <c r="I32" s="20"/>
      <c r="J32" s="28">
        <f t="shared" ref="J32:J34" si="13">J33</f>
        <v>50</v>
      </c>
      <c r="K32" s="21">
        <f t="shared" ref="K32:L34" si="14">K33</f>
        <v>50</v>
      </c>
      <c r="L32" s="21">
        <f t="shared" si="14"/>
        <v>50</v>
      </c>
    </row>
    <row r="33" spans="1:12" ht="96.75" customHeight="1">
      <c r="A33" s="12" t="s">
        <v>123</v>
      </c>
      <c r="B33" s="11" t="s">
        <v>124</v>
      </c>
      <c r="C33" s="11" t="s">
        <v>30</v>
      </c>
      <c r="D33" s="11" t="s">
        <v>18</v>
      </c>
      <c r="E33" s="23" t="s">
        <v>73</v>
      </c>
      <c r="F33" s="23"/>
      <c r="G33" s="23"/>
      <c r="H33" s="23"/>
      <c r="I33" s="20"/>
      <c r="J33" s="21">
        <f t="shared" si="13"/>
        <v>50</v>
      </c>
      <c r="K33" s="21">
        <f t="shared" si="14"/>
        <v>50</v>
      </c>
      <c r="L33" s="21">
        <f t="shared" si="14"/>
        <v>50</v>
      </c>
    </row>
    <row r="34" spans="1:12" ht="123.75" customHeight="1">
      <c r="A34" s="12" t="s">
        <v>136</v>
      </c>
      <c r="B34" s="11" t="s">
        <v>124</v>
      </c>
      <c r="C34" s="11" t="s">
        <v>30</v>
      </c>
      <c r="D34" s="11" t="s">
        <v>18</v>
      </c>
      <c r="E34" s="23" t="s">
        <v>73</v>
      </c>
      <c r="F34" s="23" t="s">
        <v>8</v>
      </c>
      <c r="G34" s="23"/>
      <c r="H34" s="23"/>
      <c r="I34" s="20"/>
      <c r="J34" s="21">
        <f t="shared" si="13"/>
        <v>50</v>
      </c>
      <c r="K34" s="21">
        <f t="shared" si="14"/>
        <v>50</v>
      </c>
      <c r="L34" s="21">
        <f t="shared" si="14"/>
        <v>50</v>
      </c>
    </row>
    <row r="35" spans="1:12" ht="78" customHeight="1">
      <c r="A35" s="12" t="s">
        <v>170</v>
      </c>
      <c r="B35" s="11" t="s">
        <v>124</v>
      </c>
      <c r="C35" s="11" t="s">
        <v>30</v>
      </c>
      <c r="D35" s="11" t="s">
        <v>18</v>
      </c>
      <c r="E35" s="23" t="s">
        <v>73</v>
      </c>
      <c r="F35" s="23" t="s">
        <v>8</v>
      </c>
      <c r="G35" s="23" t="s">
        <v>58</v>
      </c>
      <c r="H35" s="23" t="s">
        <v>75</v>
      </c>
      <c r="I35" s="20"/>
      <c r="J35" s="21">
        <f>J37</f>
        <v>50</v>
      </c>
      <c r="K35" s="21">
        <f>K37</f>
        <v>50</v>
      </c>
      <c r="L35" s="21">
        <f>L37</f>
        <v>50</v>
      </c>
    </row>
    <row r="36" spans="1:12" ht="15">
      <c r="A36" s="12" t="s">
        <v>42</v>
      </c>
      <c r="B36" s="11" t="s">
        <v>124</v>
      </c>
      <c r="C36" s="11" t="s">
        <v>30</v>
      </c>
      <c r="D36" s="11" t="s">
        <v>18</v>
      </c>
      <c r="E36" s="23" t="s">
        <v>73</v>
      </c>
      <c r="F36" s="23" t="s">
        <v>8</v>
      </c>
      <c r="G36" s="23" t="s">
        <v>58</v>
      </c>
      <c r="H36" s="23" t="s">
        <v>75</v>
      </c>
      <c r="I36" s="20" t="s">
        <v>64</v>
      </c>
      <c r="J36" s="21">
        <f>J37</f>
        <v>50</v>
      </c>
      <c r="K36" s="21">
        <f>K37</f>
        <v>50</v>
      </c>
      <c r="L36" s="21">
        <f>L37</f>
        <v>50</v>
      </c>
    </row>
    <row r="37" spans="1:12" ht="15">
      <c r="A37" s="12" t="s">
        <v>46</v>
      </c>
      <c r="B37" s="11" t="s">
        <v>124</v>
      </c>
      <c r="C37" s="11" t="s">
        <v>30</v>
      </c>
      <c r="D37" s="11" t="s">
        <v>47</v>
      </c>
      <c r="E37" s="23" t="s">
        <v>73</v>
      </c>
      <c r="F37" s="23" t="s">
        <v>8</v>
      </c>
      <c r="G37" s="23" t="s">
        <v>58</v>
      </c>
      <c r="H37" s="23" t="s">
        <v>75</v>
      </c>
      <c r="I37" s="20" t="s">
        <v>66</v>
      </c>
      <c r="J37" s="21">
        <v>50</v>
      </c>
      <c r="K37" s="21">
        <v>50</v>
      </c>
      <c r="L37" s="21">
        <v>50</v>
      </c>
    </row>
    <row r="38" spans="1:12" ht="15">
      <c r="A38" s="9" t="s">
        <v>114</v>
      </c>
      <c r="B38" s="11" t="s">
        <v>124</v>
      </c>
      <c r="C38" s="10" t="s">
        <v>32</v>
      </c>
      <c r="D38" s="11"/>
      <c r="E38" s="23"/>
      <c r="F38" s="23"/>
      <c r="G38" s="23"/>
      <c r="H38" s="23"/>
      <c r="I38" s="20"/>
      <c r="J38" s="21">
        <f>J39</f>
        <v>297.8</v>
      </c>
      <c r="K38" s="21">
        <f t="shared" ref="K38:L38" si="15">K39</f>
        <v>311.2</v>
      </c>
      <c r="L38" s="21">
        <f t="shared" si="15"/>
        <v>321.39999999999998</v>
      </c>
    </row>
    <row r="39" spans="1:12" ht="30">
      <c r="A39" s="12" t="s">
        <v>165</v>
      </c>
      <c r="B39" s="11" t="s">
        <v>124</v>
      </c>
      <c r="C39" s="11" t="s">
        <v>32</v>
      </c>
      <c r="D39" s="11" t="s">
        <v>48</v>
      </c>
      <c r="E39" s="23"/>
      <c r="F39" s="23"/>
      <c r="G39" s="23"/>
      <c r="H39" s="23"/>
      <c r="I39" s="20"/>
      <c r="J39" s="21">
        <f t="shared" ref="J39:L40" si="16">J40</f>
        <v>297.8</v>
      </c>
      <c r="K39" s="21">
        <f t="shared" si="16"/>
        <v>311.2</v>
      </c>
      <c r="L39" s="21">
        <f t="shared" si="16"/>
        <v>321.39999999999998</v>
      </c>
    </row>
    <row r="40" spans="1:12" ht="60">
      <c r="A40" s="12" t="s">
        <v>154</v>
      </c>
      <c r="B40" s="11" t="s">
        <v>124</v>
      </c>
      <c r="C40" s="11" t="s">
        <v>32</v>
      </c>
      <c r="D40" s="11" t="s">
        <v>48</v>
      </c>
      <c r="E40" s="23" t="s">
        <v>77</v>
      </c>
      <c r="F40" s="23"/>
      <c r="G40" s="23"/>
      <c r="H40" s="23"/>
      <c r="I40" s="20"/>
      <c r="J40" s="21">
        <f>J41</f>
        <v>297.8</v>
      </c>
      <c r="K40" s="21">
        <f t="shared" si="16"/>
        <v>311.2</v>
      </c>
      <c r="L40" s="21">
        <f t="shared" si="16"/>
        <v>321.39999999999998</v>
      </c>
    </row>
    <row r="41" spans="1:12" ht="45">
      <c r="A41" s="12" t="s">
        <v>116</v>
      </c>
      <c r="B41" s="11" t="s">
        <v>124</v>
      </c>
      <c r="C41" s="11" t="s">
        <v>32</v>
      </c>
      <c r="D41" s="11" t="s">
        <v>48</v>
      </c>
      <c r="E41" s="23" t="s">
        <v>77</v>
      </c>
      <c r="F41" s="23" t="s">
        <v>10</v>
      </c>
      <c r="G41" s="23"/>
      <c r="H41" s="23"/>
      <c r="I41" s="20"/>
      <c r="J41" s="21">
        <f t="shared" ref="J41:J46" si="17">J42</f>
        <v>297.8</v>
      </c>
      <c r="K41" s="21">
        <f t="shared" ref="K41:L46" si="18">K42</f>
        <v>311.2</v>
      </c>
      <c r="L41" s="21">
        <f t="shared" si="18"/>
        <v>321.39999999999998</v>
      </c>
    </row>
    <row r="42" spans="1:12" ht="75">
      <c r="A42" s="14" t="s">
        <v>166</v>
      </c>
      <c r="B42" s="11" t="s">
        <v>124</v>
      </c>
      <c r="C42" s="11" t="s">
        <v>32</v>
      </c>
      <c r="D42" s="11" t="s">
        <v>48</v>
      </c>
      <c r="E42" s="23" t="s">
        <v>77</v>
      </c>
      <c r="F42" s="23" t="s">
        <v>10</v>
      </c>
      <c r="G42" s="23" t="s">
        <v>32</v>
      </c>
      <c r="H42" s="23"/>
      <c r="I42" s="20"/>
      <c r="J42" s="21">
        <f t="shared" si="17"/>
        <v>297.8</v>
      </c>
      <c r="K42" s="21">
        <f t="shared" si="18"/>
        <v>311.2</v>
      </c>
      <c r="L42" s="21">
        <f t="shared" si="18"/>
        <v>321.39999999999998</v>
      </c>
    </row>
    <row r="43" spans="1:12" ht="90">
      <c r="A43" s="12" t="s">
        <v>142</v>
      </c>
      <c r="B43" s="11" t="s">
        <v>124</v>
      </c>
      <c r="C43" s="11" t="s">
        <v>32</v>
      </c>
      <c r="D43" s="11" t="s">
        <v>48</v>
      </c>
      <c r="E43" s="23" t="s">
        <v>77</v>
      </c>
      <c r="F43" s="23" t="s">
        <v>10</v>
      </c>
      <c r="G43" s="23" t="s">
        <v>32</v>
      </c>
      <c r="H43" s="23" t="s">
        <v>117</v>
      </c>
      <c r="I43" s="20"/>
      <c r="J43" s="21">
        <f>J46+J44</f>
        <v>297.8</v>
      </c>
      <c r="K43" s="21">
        <f t="shared" ref="K43:L43" si="19">K46+K44</f>
        <v>311.2</v>
      </c>
      <c r="L43" s="21">
        <f t="shared" si="19"/>
        <v>321.39999999999998</v>
      </c>
    </row>
    <row r="44" spans="1:12" ht="120">
      <c r="A44" s="12" t="s">
        <v>35</v>
      </c>
      <c r="B44" s="11" t="s">
        <v>124</v>
      </c>
      <c r="C44" s="11" t="s">
        <v>32</v>
      </c>
      <c r="D44" s="11" t="s">
        <v>48</v>
      </c>
      <c r="E44" s="23" t="s">
        <v>77</v>
      </c>
      <c r="F44" s="23" t="s">
        <v>10</v>
      </c>
      <c r="G44" s="23" t="s">
        <v>32</v>
      </c>
      <c r="H44" s="23" t="s">
        <v>117</v>
      </c>
      <c r="I44" s="20" t="s">
        <v>60</v>
      </c>
      <c r="J44" s="21">
        <f>J45</f>
        <v>292.8</v>
      </c>
      <c r="K44" s="21">
        <f t="shared" ref="K44:L44" si="20">K45</f>
        <v>306.2</v>
      </c>
      <c r="L44" s="21">
        <f t="shared" si="20"/>
        <v>316.39999999999998</v>
      </c>
    </row>
    <row r="45" spans="1:12" ht="45">
      <c r="A45" s="12" t="s">
        <v>36</v>
      </c>
      <c r="B45" s="11" t="s">
        <v>124</v>
      </c>
      <c r="C45" s="11" t="s">
        <v>32</v>
      </c>
      <c r="D45" s="11" t="s">
        <v>48</v>
      </c>
      <c r="E45" s="23" t="s">
        <v>77</v>
      </c>
      <c r="F45" s="23" t="s">
        <v>10</v>
      </c>
      <c r="G45" s="23" t="s">
        <v>32</v>
      </c>
      <c r="H45" s="23" t="s">
        <v>117</v>
      </c>
      <c r="I45" s="20" t="s">
        <v>61</v>
      </c>
      <c r="J45" s="21">
        <v>292.8</v>
      </c>
      <c r="K45" s="21">
        <v>306.2</v>
      </c>
      <c r="L45" s="21">
        <v>316.39999999999998</v>
      </c>
    </row>
    <row r="46" spans="1:12" ht="50.25" customHeight="1">
      <c r="A46" s="12" t="s">
        <v>164</v>
      </c>
      <c r="B46" s="11" t="s">
        <v>124</v>
      </c>
      <c r="C46" s="11" t="s">
        <v>32</v>
      </c>
      <c r="D46" s="11" t="s">
        <v>48</v>
      </c>
      <c r="E46" s="23" t="s">
        <v>77</v>
      </c>
      <c r="F46" s="23" t="s">
        <v>10</v>
      </c>
      <c r="G46" s="23" t="s">
        <v>32</v>
      </c>
      <c r="H46" s="23" t="s">
        <v>117</v>
      </c>
      <c r="I46" s="20" t="s">
        <v>62</v>
      </c>
      <c r="J46" s="21">
        <f t="shared" si="17"/>
        <v>5</v>
      </c>
      <c r="K46" s="21">
        <f t="shared" si="18"/>
        <v>5</v>
      </c>
      <c r="L46" s="21">
        <f t="shared" si="18"/>
        <v>5</v>
      </c>
    </row>
    <row r="47" spans="1:12" ht="60">
      <c r="A47" s="12" t="s">
        <v>39</v>
      </c>
      <c r="B47" s="11" t="s">
        <v>124</v>
      </c>
      <c r="C47" s="11" t="s">
        <v>32</v>
      </c>
      <c r="D47" s="11" t="s">
        <v>48</v>
      </c>
      <c r="E47" s="23" t="s">
        <v>77</v>
      </c>
      <c r="F47" s="23" t="s">
        <v>10</v>
      </c>
      <c r="G47" s="23" t="s">
        <v>32</v>
      </c>
      <c r="H47" s="23" t="s">
        <v>117</v>
      </c>
      <c r="I47" s="20" t="s">
        <v>63</v>
      </c>
      <c r="J47" s="21">
        <v>5</v>
      </c>
      <c r="K47" s="21">
        <v>5</v>
      </c>
      <c r="L47" s="21">
        <v>5</v>
      </c>
    </row>
    <row r="48" spans="1:12" ht="18.75" customHeight="1">
      <c r="A48" s="9" t="s">
        <v>49</v>
      </c>
      <c r="B48" s="11" t="s">
        <v>124</v>
      </c>
      <c r="C48" s="115" t="s">
        <v>38</v>
      </c>
      <c r="D48" s="11"/>
      <c r="E48" s="23"/>
      <c r="F48" s="23"/>
      <c r="G48" s="23"/>
      <c r="H48" s="23"/>
      <c r="I48" s="20"/>
      <c r="J48" s="21">
        <f>J49</f>
        <v>200</v>
      </c>
      <c r="K48" s="21">
        <f>K49</f>
        <v>141.80000000000001</v>
      </c>
      <c r="L48" s="21">
        <f>L49</f>
        <v>141.80000000000001</v>
      </c>
    </row>
    <row r="49" spans="1:12" ht="30">
      <c r="A49" s="12" t="s">
        <v>51</v>
      </c>
      <c r="B49" s="11" t="s">
        <v>124</v>
      </c>
      <c r="C49" s="11" t="s">
        <v>38</v>
      </c>
      <c r="D49" s="11" t="s">
        <v>52</v>
      </c>
      <c r="E49" s="23"/>
      <c r="F49" s="23"/>
      <c r="G49" s="23"/>
      <c r="H49" s="23"/>
      <c r="I49" s="20"/>
      <c r="J49" s="21">
        <f>J50</f>
        <v>200</v>
      </c>
      <c r="K49" s="21">
        <f t="shared" ref="K49:L49" si="21">K50</f>
        <v>141.80000000000001</v>
      </c>
      <c r="L49" s="21">
        <f t="shared" si="21"/>
        <v>141.80000000000001</v>
      </c>
    </row>
    <row r="50" spans="1:12" ht="120">
      <c r="A50" s="15" t="s">
        <v>156</v>
      </c>
      <c r="B50" s="11" t="s">
        <v>124</v>
      </c>
      <c r="C50" s="11" t="s">
        <v>38</v>
      </c>
      <c r="D50" s="11" t="s">
        <v>52</v>
      </c>
      <c r="E50" s="23" t="s">
        <v>158</v>
      </c>
      <c r="F50" s="23"/>
      <c r="G50" s="23"/>
      <c r="H50" s="23"/>
      <c r="I50" s="20"/>
      <c r="J50" s="21">
        <f>J52</f>
        <v>200</v>
      </c>
      <c r="K50" s="21">
        <f t="shared" ref="K50:L50" si="22">K52</f>
        <v>141.80000000000001</v>
      </c>
      <c r="L50" s="21">
        <f t="shared" si="22"/>
        <v>141.80000000000001</v>
      </c>
    </row>
    <row r="51" spans="1:12" ht="91.5" customHeight="1">
      <c r="A51" s="15" t="s">
        <v>143</v>
      </c>
      <c r="B51" s="11" t="s">
        <v>124</v>
      </c>
      <c r="C51" s="11" t="s">
        <v>38</v>
      </c>
      <c r="D51" s="11" t="s">
        <v>52</v>
      </c>
      <c r="E51" s="23" t="s">
        <v>158</v>
      </c>
      <c r="F51" s="23" t="s">
        <v>74</v>
      </c>
      <c r="G51" s="23" t="s">
        <v>30</v>
      </c>
      <c r="H51" s="23"/>
      <c r="I51" s="20"/>
      <c r="J51" s="21">
        <f>J52</f>
        <v>200</v>
      </c>
      <c r="K51" s="21">
        <f>K52</f>
        <v>141.80000000000001</v>
      </c>
      <c r="L51" s="21">
        <f>L52</f>
        <v>141.80000000000001</v>
      </c>
    </row>
    <row r="52" spans="1:12" ht="345" customHeight="1">
      <c r="A52" s="104" t="s">
        <v>144</v>
      </c>
      <c r="B52" s="11" t="s">
        <v>124</v>
      </c>
      <c r="C52" s="11" t="s">
        <v>38</v>
      </c>
      <c r="D52" s="11" t="s">
        <v>52</v>
      </c>
      <c r="E52" s="23" t="s">
        <v>158</v>
      </c>
      <c r="F52" s="23" t="s">
        <v>74</v>
      </c>
      <c r="G52" s="23" t="s">
        <v>30</v>
      </c>
      <c r="H52" s="23" t="s">
        <v>78</v>
      </c>
      <c r="I52" s="20"/>
      <c r="J52" s="21">
        <f>J53</f>
        <v>200</v>
      </c>
      <c r="K52" s="21">
        <f t="shared" ref="K52:L52" si="23">K53</f>
        <v>141.80000000000001</v>
      </c>
      <c r="L52" s="21">
        <f t="shared" si="23"/>
        <v>141.80000000000001</v>
      </c>
    </row>
    <row r="53" spans="1:12" ht="45.75" customHeight="1">
      <c r="A53" s="12" t="s">
        <v>164</v>
      </c>
      <c r="B53" s="11" t="s">
        <v>124</v>
      </c>
      <c r="C53" s="11" t="s">
        <v>38</v>
      </c>
      <c r="D53" s="11" t="s">
        <v>52</v>
      </c>
      <c r="E53" s="23" t="s">
        <v>158</v>
      </c>
      <c r="F53" s="23" t="s">
        <v>74</v>
      </c>
      <c r="G53" s="23" t="s">
        <v>30</v>
      </c>
      <c r="H53" s="23" t="s">
        <v>78</v>
      </c>
      <c r="I53" s="20" t="s">
        <v>62</v>
      </c>
      <c r="J53" s="21">
        <f>J54</f>
        <v>200</v>
      </c>
      <c r="K53" s="21">
        <f t="shared" ref="K53:L53" si="24">K54</f>
        <v>141.80000000000001</v>
      </c>
      <c r="L53" s="21">
        <f t="shared" si="24"/>
        <v>141.80000000000001</v>
      </c>
    </row>
    <row r="54" spans="1:12" ht="60">
      <c r="A54" s="12" t="s">
        <v>39</v>
      </c>
      <c r="B54" s="11" t="s">
        <v>124</v>
      </c>
      <c r="C54" s="11" t="s">
        <v>38</v>
      </c>
      <c r="D54" s="11" t="s">
        <v>52</v>
      </c>
      <c r="E54" s="23" t="s">
        <v>158</v>
      </c>
      <c r="F54" s="23" t="s">
        <v>74</v>
      </c>
      <c r="G54" s="23" t="s">
        <v>30</v>
      </c>
      <c r="H54" s="23" t="s">
        <v>78</v>
      </c>
      <c r="I54" s="20" t="s">
        <v>63</v>
      </c>
      <c r="J54" s="21">
        <v>200</v>
      </c>
      <c r="K54" s="21">
        <v>141.80000000000001</v>
      </c>
      <c r="L54" s="21">
        <v>141.80000000000001</v>
      </c>
    </row>
    <row r="55" spans="1:12" ht="28.5">
      <c r="A55" s="9" t="s">
        <v>53</v>
      </c>
      <c r="B55" s="11" t="s">
        <v>124</v>
      </c>
      <c r="C55" s="10" t="s">
        <v>44</v>
      </c>
      <c r="D55" s="11"/>
      <c r="E55" s="23"/>
      <c r="F55" s="23"/>
      <c r="G55" s="23"/>
      <c r="H55" s="23"/>
      <c r="I55" s="20"/>
      <c r="J55" s="21">
        <f>J56</f>
        <v>925</v>
      </c>
      <c r="K55" s="21">
        <f t="shared" ref="K55:L55" si="25">K56</f>
        <v>397</v>
      </c>
      <c r="L55" s="21">
        <f t="shared" si="25"/>
        <v>396.9</v>
      </c>
    </row>
    <row r="56" spans="1:12" ht="15">
      <c r="A56" s="16" t="s">
        <v>59</v>
      </c>
      <c r="B56" s="11" t="s">
        <v>124</v>
      </c>
      <c r="C56" s="11" t="s">
        <v>44</v>
      </c>
      <c r="D56" s="11" t="s">
        <v>48</v>
      </c>
      <c r="E56" s="23"/>
      <c r="F56" s="23"/>
      <c r="G56" s="23"/>
      <c r="H56" s="23"/>
      <c r="I56" s="11"/>
      <c r="J56" s="21">
        <f>J57</f>
        <v>925</v>
      </c>
      <c r="K56" s="21">
        <f>K57</f>
        <v>397</v>
      </c>
      <c r="L56" s="21">
        <f>L57</f>
        <v>396.9</v>
      </c>
    </row>
    <row r="57" spans="1:12" ht="120">
      <c r="A57" s="16" t="s">
        <v>163</v>
      </c>
      <c r="B57" s="11" t="s">
        <v>124</v>
      </c>
      <c r="C57" s="11" t="s">
        <v>44</v>
      </c>
      <c r="D57" s="11" t="s">
        <v>48</v>
      </c>
      <c r="E57" s="23" t="s">
        <v>17</v>
      </c>
      <c r="F57" s="23"/>
      <c r="G57" s="23"/>
      <c r="H57" s="23"/>
      <c r="I57" s="11"/>
      <c r="J57" s="21">
        <f>J58+J62</f>
        <v>925</v>
      </c>
      <c r="K57" s="21">
        <f>K58+K62</f>
        <v>397</v>
      </c>
      <c r="L57" s="21">
        <f>L62+L58</f>
        <v>396.9</v>
      </c>
    </row>
    <row r="58" spans="1:12" ht="31.5" customHeight="1">
      <c r="A58" s="17" t="s">
        <v>160</v>
      </c>
      <c r="B58" s="11" t="s">
        <v>124</v>
      </c>
      <c r="C58" s="11" t="s">
        <v>44</v>
      </c>
      <c r="D58" s="11" t="s">
        <v>48</v>
      </c>
      <c r="E58" s="23" t="s">
        <v>17</v>
      </c>
      <c r="F58" s="23" t="s">
        <v>74</v>
      </c>
      <c r="G58" s="23" t="s">
        <v>159</v>
      </c>
      <c r="H58" s="23"/>
      <c r="I58" s="11"/>
      <c r="J58" s="21">
        <f t="shared" ref="J58:L59" si="26">J59</f>
        <v>550</v>
      </c>
      <c r="K58" s="21">
        <f t="shared" si="26"/>
        <v>208.5</v>
      </c>
      <c r="L58" s="21">
        <f t="shared" si="26"/>
        <v>203.4</v>
      </c>
    </row>
    <row r="59" spans="1:12" ht="33" customHeight="1">
      <c r="A59" s="17" t="s">
        <v>121</v>
      </c>
      <c r="B59" s="11" t="s">
        <v>124</v>
      </c>
      <c r="C59" s="11" t="s">
        <v>44</v>
      </c>
      <c r="D59" s="11" t="s">
        <v>48</v>
      </c>
      <c r="E59" s="23" t="s">
        <v>17</v>
      </c>
      <c r="F59" s="23" t="s">
        <v>74</v>
      </c>
      <c r="G59" s="23" t="s">
        <v>159</v>
      </c>
      <c r="H59" s="23" t="s">
        <v>120</v>
      </c>
      <c r="I59" s="11"/>
      <c r="J59" s="21">
        <f t="shared" si="26"/>
        <v>550</v>
      </c>
      <c r="K59" s="21">
        <f t="shared" si="26"/>
        <v>208.5</v>
      </c>
      <c r="L59" s="21">
        <f t="shared" si="26"/>
        <v>203.4</v>
      </c>
    </row>
    <row r="60" spans="1:12" ht="45" customHeight="1">
      <c r="A60" s="12" t="s">
        <v>164</v>
      </c>
      <c r="B60" s="11" t="s">
        <v>124</v>
      </c>
      <c r="C60" s="11" t="s">
        <v>44</v>
      </c>
      <c r="D60" s="11" t="s">
        <v>48</v>
      </c>
      <c r="E60" s="23" t="s">
        <v>17</v>
      </c>
      <c r="F60" s="23" t="s">
        <v>74</v>
      </c>
      <c r="G60" s="23" t="s">
        <v>159</v>
      </c>
      <c r="H60" s="23" t="s">
        <v>120</v>
      </c>
      <c r="I60" s="11" t="s">
        <v>62</v>
      </c>
      <c r="J60" s="21">
        <f t="shared" ref="J60" si="27">J61</f>
        <v>550</v>
      </c>
      <c r="K60" s="21">
        <f t="shared" ref="K60" si="28">K61</f>
        <v>208.5</v>
      </c>
      <c r="L60" s="21">
        <f t="shared" ref="L60" si="29">L61</f>
        <v>203.4</v>
      </c>
    </row>
    <row r="61" spans="1:12" ht="60">
      <c r="A61" s="12" t="s">
        <v>39</v>
      </c>
      <c r="B61" s="11" t="s">
        <v>124</v>
      </c>
      <c r="C61" s="11" t="s">
        <v>44</v>
      </c>
      <c r="D61" s="11" t="s">
        <v>48</v>
      </c>
      <c r="E61" s="23" t="s">
        <v>17</v>
      </c>
      <c r="F61" s="23" t="s">
        <v>74</v>
      </c>
      <c r="G61" s="23" t="s">
        <v>159</v>
      </c>
      <c r="H61" s="23" t="s">
        <v>120</v>
      </c>
      <c r="I61" s="11" t="s">
        <v>63</v>
      </c>
      <c r="J61" s="21">
        <v>550</v>
      </c>
      <c r="K61" s="21">
        <v>208.5</v>
      </c>
      <c r="L61" s="21">
        <v>203.4</v>
      </c>
    </row>
    <row r="62" spans="1:12" ht="45">
      <c r="A62" s="120" t="s">
        <v>162</v>
      </c>
      <c r="B62" s="11" t="s">
        <v>124</v>
      </c>
      <c r="C62" s="11" t="s">
        <v>44</v>
      </c>
      <c r="D62" s="11" t="s">
        <v>48</v>
      </c>
      <c r="E62" s="23" t="s">
        <v>17</v>
      </c>
      <c r="F62" s="23" t="s">
        <v>74</v>
      </c>
      <c r="G62" s="23" t="s">
        <v>161</v>
      </c>
      <c r="H62" s="23"/>
      <c r="I62" s="11"/>
      <c r="J62" s="21">
        <f>J63</f>
        <v>375</v>
      </c>
      <c r="K62" s="21">
        <f>K63</f>
        <v>188.5</v>
      </c>
      <c r="L62" s="21">
        <f>L63</f>
        <v>193.5</v>
      </c>
    </row>
    <row r="63" spans="1:12" ht="15">
      <c r="A63" s="16" t="s">
        <v>119</v>
      </c>
      <c r="B63" s="11" t="s">
        <v>124</v>
      </c>
      <c r="C63" s="11" t="s">
        <v>44</v>
      </c>
      <c r="D63" s="11" t="s">
        <v>48</v>
      </c>
      <c r="E63" s="23" t="s">
        <v>17</v>
      </c>
      <c r="F63" s="23" t="s">
        <v>74</v>
      </c>
      <c r="G63" s="23" t="s">
        <v>161</v>
      </c>
      <c r="H63" s="23" t="s">
        <v>118</v>
      </c>
      <c r="I63" s="11"/>
      <c r="J63" s="21">
        <f>J64</f>
        <v>375</v>
      </c>
      <c r="K63" s="21">
        <f t="shared" ref="K63:K64" si="30">K64</f>
        <v>188.5</v>
      </c>
      <c r="L63" s="21">
        <f t="shared" ref="L63:L64" si="31">L64</f>
        <v>193.5</v>
      </c>
    </row>
    <row r="64" spans="1:12" ht="49.5" customHeight="1">
      <c r="A64" s="12" t="s">
        <v>164</v>
      </c>
      <c r="B64" s="11" t="s">
        <v>124</v>
      </c>
      <c r="C64" s="11" t="s">
        <v>44</v>
      </c>
      <c r="D64" s="11" t="s">
        <v>48</v>
      </c>
      <c r="E64" s="23" t="s">
        <v>17</v>
      </c>
      <c r="F64" s="23" t="s">
        <v>74</v>
      </c>
      <c r="G64" s="23" t="s">
        <v>161</v>
      </c>
      <c r="H64" s="23" t="s">
        <v>118</v>
      </c>
      <c r="I64" s="11" t="s">
        <v>62</v>
      </c>
      <c r="J64" s="21">
        <f>J65</f>
        <v>375</v>
      </c>
      <c r="K64" s="21">
        <f t="shared" si="30"/>
        <v>188.5</v>
      </c>
      <c r="L64" s="21">
        <f t="shared" si="31"/>
        <v>193.5</v>
      </c>
    </row>
    <row r="65" spans="1:12" ht="60">
      <c r="A65" s="12" t="s">
        <v>39</v>
      </c>
      <c r="B65" s="11" t="s">
        <v>124</v>
      </c>
      <c r="C65" s="11" t="s">
        <v>44</v>
      </c>
      <c r="D65" s="11" t="s">
        <v>48</v>
      </c>
      <c r="E65" s="23" t="s">
        <v>17</v>
      </c>
      <c r="F65" s="23" t="s">
        <v>74</v>
      </c>
      <c r="G65" s="23" t="s">
        <v>161</v>
      </c>
      <c r="H65" s="23" t="s">
        <v>118</v>
      </c>
      <c r="I65" s="11" t="s">
        <v>63</v>
      </c>
      <c r="J65" s="21">
        <v>375</v>
      </c>
      <c r="K65" s="21">
        <v>188.5</v>
      </c>
      <c r="L65" s="21">
        <v>193.5</v>
      </c>
    </row>
    <row r="66" spans="1:12" ht="15">
      <c r="A66" s="9" t="s">
        <v>54</v>
      </c>
      <c r="B66" s="11" t="s">
        <v>124</v>
      </c>
      <c r="C66" s="115" t="s">
        <v>17</v>
      </c>
      <c r="D66" s="11"/>
      <c r="E66" s="23"/>
      <c r="F66" s="23"/>
      <c r="G66" s="23"/>
      <c r="H66" s="23"/>
      <c r="I66" s="20"/>
      <c r="J66" s="21">
        <f t="shared" ref="J66:L71" si="32">J67</f>
        <v>124.6</v>
      </c>
      <c r="K66" s="28">
        <f t="shared" si="32"/>
        <v>124.6</v>
      </c>
      <c r="L66" s="21">
        <f t="shared" si="32"/>
        <v>124.6</v>
      </c>
    </row>
    <row r="67" spans="1:12" ht="15">
      <c r="A67" s="12" t="s">
        <v>55</v>
      </c>
      <c r="B67" s="11" t="s">
        <v>124</v>
      </c>
      <c r="C67" s="11" t="s">
        <v>17</v>
      </c>
      <c r="D67" s="11" t="s">
        <v>30</v>
      </c>
      <c r="E67" s="23"/>
      <c r="F67" s="23"/>
      <c r="G67" s="23"/>
      <c r="H67" s="23"/>
      <c r="I67" s="20"/>
      <c r="J67" s="21">
        <f t="shared" si="32"/>
        <v>124.6</v>
      </c>
      <c r="K67" s="21">
        <f t="shared" si="32"/>
        <v>124.6</v>
      </c>
      <c r="L67" s="21">
        <f t="shared" si="32"/>
        <v>124.6</v>
      </c>
    </row>
    <row r="68" spans="1:12" ht="90" customHeight="1">
      <c r="A68" s="12" t="s">
        <v>150</v>
      </c>
      <c r="B68" s="11" t="s">
        <v>124</v>
      </c>
      <c r="C68" s="11" t="s">
        <v>17</v>
      </c>
      <c r="D68" s="11" t="s">
        <v>30</v>
      </c>
      <c r="E68" s="23" t="s">
        <v>73</v>
      </c>
      <c r="F68" s="23"/>
      <c r="G68" s="23"/>
      <c r="H68" s="23"/>
      <c r="I68" s="20"/>
      <c r="J68" s="21">
        <f t="shared" si="32"/>
        <v>124.6</v>
      </c>
      <c r="K68" s="21">
        <f t="shared" si="32"/>
        <v>124.6</v>
      </c>
      <c r="L68" s="21">
        <f t="shared" si="32"/>
        <v>124.6</v>
      </c>
    </row>
    <row r="69" spans="1:12" ht="113.25" customHeight="1">
      <c r="A69" s="12" t="s">
        <v>149</v>
      </c>
      <c r="B69" s="11" t="s">
        <v>124</v>
      </c>
      <c r="C69" s="11" t="s">
        <v>17</v>
      </c>
      <c r="D69" s="11" t="s">
        <v>30</v>
      </c>
      <c r="E69" s="23" t="s">
        <v>73</v>
      </c>
      <c r="F69" s="23" t="s">
        <v>8</v>
      </c>
      <c r="G69" s="23"/>
      <c r="H69" s="23"/>
      <c r="I69" s="20"/>
      <c r="J69" s="21">
        <f>J70</f>
        <v>124.6</v>
      </c>
      <c r="K69" s="21">
        <f>K70</f>
        <v>124.6</v>
      </c>
      <c r="L69" s="21">
        <f>L70</f>
        <v>124.6</v>
      </c>
    </row>
    <row r="70" spans="1:12" ht="45">
      <c r="A70" s="12" t="s">
        <v>56</v>
      </c>
      <c r="B70" s="11" t="s">
        <v>124</v>
      </c>
      <c r="C70" s="11" t="s">
        <v>17</v>
      </c>
      <c r="D70" s="11" t="s">
        <v>30</v>
      </c>
      <c r="E70" s="23" t="s">
        <v>73</v>
      </c>
      <c r="F70" s="23" t="s">
        <v>8</v>
      </c>
      <c r="G70" s="23" t="s">
        <v>58</v>
      </c>
      <c r="H70" s="23" t="s">
        <v>76</v>
      </c>
      <c r="I70" s="20"/>
      <c r="J70" s="21">
        <f t="shared" si="32"/>
        <v>124.6</v>
      </c>
      <c r="K70" s="21">
        <f t="shared" si="32"/>
        <v>124.6</v>
      </c>
      <c r="L70" s="21">
        <f t="shared" si="32"/>
        <v>124.6</v>
      </c>
    </row>
    <row r="71" spans="1:12" ht="30">
      <c r="A71" s="12" t="s">
        <v>50</v>
      </c>
      <c r="B71" s="11" t="s">
        <v>124</v>
      </c>
      <c r="C71" s="11" t="s">
        <v>17</v>
      </c>
      <c r="D71" s="11" t="s">
        <v>30</v>
      </c>
      <c r="E71" s="23" t="s">
        <v>73</v>
      </c>
      <c r="F71" s="23" t="s">
        <v>8</v>
      </c>
      <c r="G71" s="23" t="s">
        <v>58</v>
      </c>
      <c r="H71" s="23" t="s">
        <v>76</v>
      </c>
      <c r="I71" s="20" t="s">
        <v>67</v>
      </c>
      <c r="J71" s="21">
        <f>J72</f>
        <v>124.6</v>
      </c>
      <c r="K71" s="21">
        <f t="shared" si="32"/>
        <v>124.6</v>
      </c>
      <c r="L71" s="21">
        <f t="shared" si="32"/>
        <v>124.6</v>
      </c>
    </row>
    <row r="72" spans="1:12" ht="30">
      <c r="A72" s="105" t="s">
        <v>57</v>
      </c>
      <c r="B72" s="106" t="s">
        <v>124</v>
      </c>
      <c r="C72" s="106" t="s">
        <v>17</v>
      </c>
      <c r="D72" s="106" t="s">
        <v>30</v>
      </c>
      <c r="E72" s="107" t="s">
        <v>73</v>
      </c>
      <c r="F72" s="107" t="s">
        <v>8</v>
      </c>
      <c r="G72" s="107" t="s">
        <v>58</v>
      </c>
      <c r="H72" s="107" t="s">
        <v>76</v>
      </c>
      <c r="I72" s="108" t="s">
        <v>68</v>
      </c>
      <c r="J72" s="109">
        <v>124.6</v>
      </c>
      <c r="K72" s="109">
        <v>124.6</v>
      </c>
      <c r="L72" s="109">
        <v>124.6</v>
      </c>
    </row>
    <row r="73" spans="1:12" ht="18.75" customHeight="1">
      <c r="A73" s="119" t="s">
        <v>125</v>
      </c>
      <c r="B73" s="11" t="s">
        <v>124</v>
      </c>
      <c r="C73" s="11" t="s">
        <v>129</v>
      </c>
      <c r="D73" s="11"/>
      <c r="E73" s="23"/>
      <c r="F73" s="23"/>
      <c r="G73" s="23"/>
      <c r="H73" s="23"/>
      <c r="I73" s="110"/>
      <c r="J73" s="110"/>
      <c r="K73" s="113">
        <f>K75</f>
        <v>50.5</v>
      </c>
      <c r="L73" s="113">
        <f t="shared" ref="L73:L78" si="33">L74</f>
        <v>101.3</v>
      </c>
    </row>
    <row r="74" spans="1:12" ht="14.25" customHeight="1">
      <c r="A74" s="111" t="s">
        <v>125</v>
      </c>
      <c r="B74" s="106" t="s">
        <v>124</v>
      </c>
      <c r="C74" s="106" t="s">
        <v>129</v>
      </c>
      <c r="D74" s="106" t="s">
        <v>129</v>
      </c>
      <c r="E74" s="107"/>
      <c r="F74" s="107"/>
      <c r="G74" s="107"/>
      <c r="H74" s="107"/>
      <c r="I74" s="110"/>
      <c r="J74" s="110"/>
      <c r="K74" s="113">
        <f>K75</f>
        <v>50.5</v>
      </c>
      <c r="L74" s="113">
        <f t="shared" si="33"/>
        <v>101.3</v>
      </c>
    </row>
    <row r="75" spans="1:12" ht="81" customHeight="1">
      <c r="A75" s="111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75" s="11" t="s">
        <v>124</v>
      </c>
      <c r="C75" s="11" t="s">
        <v>129</v>
      </c>
      <c r="D75" s="11" t="s">
        <v>129</v>
      </c>
      <c r="E75" s="23" t="s">
        <v>130</v>
      </c>
      <c r="F75" s="23"/>
      <c r="G75" s="23"/>
      <c r="H75" s="23"/>
      <c r="I75" s="110"/>
      <c r="J75" s="110"/>
      <c r="K75" s="113">
        <f>K76</f>
        <v>50.5</v>
      </c>
      <c r="L75" s="113">
        <f t="shared" si="33"/>
        <v>101.3</v>
      </c>
    </row>
    <row r="76" spans="1:12" ht="15">
      <c r="A76" s="111" t="s">
        <v>126</v>
      </c>
      <c r="B76" s="106" t="s">
        <v>124</v>
      </c>
      <c r="C76" s="106" t="s">
        <v>129</v>
      </c>
      <c r="D76" s="106" t="s">
        <v>129</v>
      </c>
      <c r="E76" s="107" t="s">
        <v>130</v>
      </c>
      <c r="F76" s="107" t="s">
        <v>8</v>
      </c>
      <c r="G76" s="107"/>
      <c r="H76" s="107"/>
      <c r="I76" s="110"/>
      <c r="J76" s="110"/>
      <c r="K76" s="113">
        <f>K77</f>
        <v>50.5</v>
      </c>
      <c r="L76" s="113">
        <f t="shared" si="33"/>
        <v>101.3</v>
      </c>
    </row>
    <row r="77" spans="1:12" ht="15" customHeight="1">
      <c r="A77" s="111" t="s">
        <v>125</v>
      </c>
      <c r="B77" s="11" t="s">
        <v>124</v>
      </c>
      <c r="C77" s="11" t="s">
        <v>129</v>
      </c>
      <c r="D77" s="11" t="s">
        <v>129</v>
      </c>
      <c r="E77" s="23" t="s">
        <v>130</v>
      </c>
      <c r="F77" s="23" t="s">
        <v>8</v>
      </c>
      <c r="G77" s="23" t="s">
        <v>58</v>
      </c>
      <c r="H77" s="23" t="s">
        <v>131</v>
      </c>
      <c r="I77" s="110"/>
      <c r="J77" s="110"/>
      <c r="K77" s="113">
        <f>K78</f>
        <v>50.5</v>
      </c>
      <c r="L77" s="113">
        <f t="shared" si="33"/>
        <v>101.3</v>
      </c>
    </row>
    <row r="78" spans="1:12" ht="15">
      <c r="A78" s="111" t="s">
        <v>127</v>
      </c>
      <c r="B78" s="106" t="s">
        <v>124</v>
      </c>
      <c r="C78" s="106" t="s">
        <v>129</v>
      </c>
      <c r="D78" s="106" t="s">
        <v>129</v>
      </c>
      <c r="E78" s="107" t="s">
        <v>130</v>
      </c>
      <c r="F78" s="107" t="s">
        <v>8</v>
      </c>
      <c r="G78" s="107" t="s">
        <v>58</v>
      </c>
      <c r="H78" s="107" t="s">
        <v>131</v>
      </c>
      <c r="I78" s="20" t="s">
        <v>64</v>
      </c>
      <c r="J78" s="110"/>
      <c r="K78" s="113">
        <f>K79</f>
        <v>50.5</v>
      </c>
      <c r="L78" s="113">
        <f t="shared" si="33"/>
        <v>101.3</v>
      </c>
    </row>
    <row r="79" spans="1:12" ht="15">
      <c r="A79" s="111" t="s">
        <v>128</v>
      </c>
      <c r="B79" s="11" t="s">
        <v>124</v>
      </c>
      <c r="C79" s="11" t="s">
        <v>129</v>
      </c>
      <c r="D79" s="11" t="s">
        <v>129</v>
      </c>
      <c r="E79" s="23" t="s">
        <v>130</v>
      </c>
      <c r="F79" s="23" t="s">
        <v>8</v>
      </c>
      <c r="G79" s="23" t="s">
        <v>58</v>
      </c>
      <c r="H79" s="23" t="s">
        <v>131</v>
      </c>
      <c r="I79" s="108" t="s">
        <v>66</v>
      </c>
      <c r="J79" s="110"/>
      <c r="K79" s="113">
        <v>50.5</v>
      </c>
      <c r="L79" s="113">
        <v>101.3</v>
      </c>
    </row>
    <row r="80" spans="1:12">
      <c r="E80" s="25"/>
      <c r="F80" s="25"/>
      <c r="G80" s="25"/>
      <c r="H80" s="25"/>
      <c r="I80" s="25"/>
    </row>
    <row r="81" spans="5:9">
      <c r="E81" s="25"/>
      <c r="F81" s="25"/>
      <c r="G81" s="25"/>
      <c r="H81" s="25"/>
      <c r="I81" s="25"/>
    </row>
    <row r="82" spans="5:9">
      <c r="E82" s="25"/>
      <c r="F82" s="25"/>
      <c r="G82" s="25"/>
      <c r="H82" s="25"/>
      <c r="I82" s="25"/>
    </row>
    <row r="83" spans="5:9">
      <c r="E83" s="25"/>
      <c r="F83" s="25"/>
      <c r="G83" s="25"/>
      <c r="H83" s="25"/>
      <c r="I83" s="25"/>
    </row>
    <row r="84" spans="5:9">
      <c r="E84" s="25"/>
      <c r="F84" s="25"/>
      <c r="G84" s="25"/>
      <c r="H84" s="25"/>
      <c r="I84" s="25"/>
    </row>
    <row r="85" spans="5:9">
      <c r="E85" s="25"/>
      <c r="F85" s="25"/>
      <c r="G85" s="25"/>
      <c r="H85" s="25"/>
      <c r="I85" s="25"/>
    </row>
    <row r="86" spans="5:9">
      <c r="E86" s="25"/>
      <c r="F86" s="25"/>
      <c r="G86" s="25"/>
      <c r="H86" s="25"/>
      <c r="I86" s="25"/>
    </row>
    <row r="87" spans="5:9">
      <c r="E87" s="25"/>
      <c r="F87" s="25"/>
      <c r="G87" s="25"/>
      <c r="H87" s="25"/>
      <c r="I87" s="25"/>
    </row>
    <row r="88" spans="5:9">
      <c r="E88" s="25"/>
      <c r="F88" s="25"/>
      <c r="G88" s="25"/>
      <c r="H88" s="25"/>
      <c r="I88" s="25"/>
    </row>
    <row r="89" spans="5:9">
      <c r="E89" s="25"/>
      <c r="F89" s="25"/>
      <c r="G89" s="25"/>
      <c r="H89" s="25"/>
      <c r="I89" s="25"/>
    </row>
    <row r="90" spans="5:9">
      <c r="E90" s="25"/>
      <c r="F90" s="25"/>
      <c r="G90" s="25"/>
      <c r="H90" s="25"/>
      <c r="I90" s="25"/>
    </row>
    <row r="91" spans="5:9">
      <c r="E91" s="25"/>
      <c r="F91" s="25"/>
      <c r="G91" s="25"/>
      <c r="H91" s="25"/>
      <c r="I91" s="25"/>
    </row>
    <row r="92" spans="5:9">
      <c r="E92" s="25"/>
      <c r="F92" s="25"/>
      <c r="G92" s="25"/>
      <c r="H92" s="25"/>
      <c r="I92" s="25"/>
    </row>
    <row r="93" spans="5:9">
      <c r="E93" s="25"/>
      <c r="F93" s="25"/>
      <c r="G93" s="25"/>
      <c r="H93" s="25"/>
      <c r="I93" s="25"/>
    </row>
    <row r="94" spans="5:9">
      <c r="E94" s="25"/>
      <c r="F94" s="25"/>
      <c r="G94" s="25"/>
      <c r="H94" s="25"/>
      <c r="I94" s="25"/>
    </row>
    <row r="95" spans="5:9">
      <c r="E95" s="25"/>
      <c r="F95" s="25"/>
      <c r="G95" s="25"/>
      <c r="H95" s="25"/>
      <c r="I95" s="25"/>
    </row>
    <row r="96" spans="5:9">
      <c r="E96" s="25"/>
      <c r="F96" s="25"/>
      <c r="G96" s="25"/>
      <c r="H96" s="25"/>
      <c r="I96" s="25"/>
    </row>
    <row r="97" spans="5:9">
      <c r="E97" s="25"/>
      <c r="F97" s="25"/>
      <c r="G97" s="25"/>
      <c r="H97" s="25"/>
      <c r="I97" s="25"/>
    </row>
    <row r="98" spans="5:9">
      <c r="E98" s="25"/>
      <c r="F98" s="25"/>
      <c r="G98" s="25"/>
      <c r="H98" s="25"/>
      <c r="I98" s="25"/>
    </row>
    <row r="99" spans="5:9">
      <c r="E99" s="25"/>
      <c r="F99" s="25"/>
      <c r="G99" s="25"/>
      <c r="H99" s="25"/>
      <c r="I99" s="25"/>
    </row>
    <row r="100" spans="5:9">
      <c r="E100" s="25"/>
      <c r="F100" s="25"/>
      <c r="G100" s="25"/>
      <c r="H100" s="25"/>
      <c r="I100" s="25"/>
    </row>
    <row r="101" spans="5:9">
      <c r="E101" s="25"/>
      <c r="F101" s="25"/>
      <c r="G101" s="25"/>
      <c r="H101" s="25"/>
      <c r="I101" s="25"/>
    </row>
    <row r="102" spans="5:9">
      <c r="E102" s="25"/>
      <c r="F102" s="25"/>
      <c r="G102" s="25"/>
      <c r="H102" s="25"/>
      <c r="I102" s="25"/>
    </row>
    <row r="103" spans="5:9">
      <c r="E103" s="25"/>
      <c r="F103" s="25"/>
      <c r="G103" s="25"/>
      <c r="H103" s="25"/>
      <c r="I103" s="25"/>
    </row>
    <row r="104" spans="5:9">
      <c r="E104" s="25"/>
      <c r="F104" s="25"/>
      <c r="G104" s="25"/>
      <c r="H104" s="25"/>
      <c r="I104" s="25"/>
    </row>
    <row r="105" spans="5:9">
      <c r="E105" s="25"/>
      <c r="F105" s="25"/>
      <c r="G105" s="25"/>
      <c r="H105" s="25"/>
      <c r="I105" s="25"/>
    </row>
  </sheetData>
  <autoFilter ref="A2:L79">
    <filterColumn colId="4"/>
    <filterColumn colId="6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17:D17 A43">
    <cfRule type="expression" dxfId="15" priority="49" stopIfTrue="1">
      <formula>$F17=""</formula>
    </cfRule>
    <cfRule type="expression" dxfId="14" priority="50" stopIfTrue="1">
      <formula>#REF!&lt;&gt;""</formula>
    </cfRule>
    <cfRule type="expression" dxfId="13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79"/>
  <sheetViews>
    <sheetView view="pageBreakPreview" topLeftCell="A10" zoomScaleNormal="110" zoomScaleSheetLayoutView="100" workbookViewId="0">
      <selection activeCell="J10" sqref="J1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66.5" customHeight="1">
      <c r="H1" s="121" t="s">
        <v>173</v>
      </c>
      <c r="I1" s="122"/>
      <c r="J1" s="122"/>
      <c r="K1" s="122"/>
    </row>
    <row r="2" spans="1:11" ht="117" customHeight="1">
      <c r="A2" s="27" t="s">
        <v>0</v>
      </c>
      <c r="B2" s="27" t="s">
        <v>0</v>
      </c>
      <c r="C2" s="26" t="s">
        <v>0</v>
      </c>
      <c r="D2" s="26" t="s">
        <v>0</v>
      </c>
      <c r="E2" s="26" t="s">
        <v>0</v>
      </c>
      <c r="F2" s="26" t="s">
        <v>0</v>
      </c>
      <c r="G2" s="26" t="s">
        <v>0</v>
      </c>
      <c r="H2" s="121" t="s">
        <v>168</v>
      </c>
      <c r="I2" s="122"/>
      <c r="J2" s="122"/>
      <c r="K2" s="122"/>
    </row>
    <row r="3" spans="1:11" ht="126" customHeight="1">
      <c r="A3" s="123" t="s">
        <v>140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24" t="s">
        <v>1</v>
      </c>
      <c r="I4" s="124"/>
      <c r="J4" s="124"/>
      <c r="K4" s="124"/>
    </row>
    <row r="5" spans="1:11" ht="20.45" customHeight="1">
      <c r="A5" s="125" t="s">
        <v>2</v>
      </c>
      <c r="B5" s="125" t="s">
        <v>3</v>
      </c>
      <c r="C5" s="125" t="s">
        <v>4</v>
      </c>
      <c r="D5" s="125" t="s">
        <v>5</v>
      </c>
      <c r="E5" s="125"/>
      <c r="F5" s="125"/>
      <c r="G5" s="125"/>
      <c r="H5" s="125" t="s">
        <v>6</v>
      </c>
      <c r="I5" s="125" t="s">
        <v>7</v>
      </c>
      <c r="J5" s="125"/>
      <c r="K5" s="125"/>
    </row>
    <row r="6" spans="1:11" ht="16.7" customHeight="1">
      <c r="A6" s="125" t="s">
        <v>0</v>
      </c>
      <c r="B6" s="125" t="s">
        <v>0</v>
      </c>
      <c r="C6" s="125" t="s">
        <v>0</v>
      </c>
      <c r="D6" s="125" t="s">
        <v>0</v>
      </c>
      <c r="E6" s="125"/>
      <c r="F6" s="125"/>
      <c r="G6" s="125"/>
      <c r="H6" s="125" t="s">
        <v>0</v>
      </c>
      <c r="I6" s="118" t="s">
        <v>26</v>
      </c>
      <c r="J6" s="118" t="s">
        <v>27</v>
      </c>
      <c r="K6" s="118" t="s">
        <v>138</v>
      </c>
    </row>
    <row r="7" spans="1:11" ht="13.7" customHeight="1">
      <c r="A7" s="7" t="s">
        <v>8</v>
      </c>
      <c r="B7" s="7" t="s">
        <v>9</v>
      </c>
      <c r="C7" s="7" t="s">
        <v>10</v>
      </c>
      <c r="D7" s="7" t="s">
        <v>11</v>
      </c>
      <c r="E7" s="7" t="s">
        <v>12</v>
      </c>
      <c r="F7" s="7" t="s">
        <v>13</v>
      </c>
      <c r="G7" s="7" t="s">
        <v>14</v>
      </c>
      <c r="H7" s="7" t="s">
        <v>15</v>
      </c>
      <c r="I7" s="7" t="s">
        <v>16</v>
      </c>
      <c r="J7" s="7" t="s">
        <v>17</v>
      </c>
      <c r="K7" s="7" t="s">
        <v>18</v>
      </c>
    </row>
    <row r="8" spans="1:11" ht="14.45" customHeight="1">
      <c r="A8" s="5" t="s">
        <v>19</v>
      </c>
      <c r="B8" s="8"/>
      <c r="C8" s="8"/>
      <c r="D8" s="6" t="s">
        <v>0</v>
      </c>
      <c r="E8" s="6" t="s">
        <v>0</v>
      </c>
      <c r="F8" s="6" t="s">
        <v>0</v>
      </c>
      <c r="G8" s="6" t="s">
        <v>0</v>
      </c>
      <c r="H8" s="8" t="s">
        <v>0</v>
      </c>
      <c r="I8" s="19">
        <f>I9+I38+I48+I55+I66</f>
        <v>4330.6000000000004</v>
      </c>
      <c r="J8" s="19">
        <f>J9+J38+J48+J55+J66+J73</f>
        <v>2432.2999999999997</v>
      </c>
      <c r="K8" s="19">
        <f>K9+K38+K48+K55+K66+K73</f>
        <v>2557.3999999999996</v>
      </c>
    </row>
    <row r="9" spans="1:11" ht="15">
      <c r="A9" s="9" t="s">
        <v>29</v>
      </c>
      <c r="B9" s="115" t="s">
        <v>30</v>
      </c>
      <c r="C9" s="95"/>
      <c r="D9" s="24"/>
      <c r="E9" s="24"/>
      <c r="F9" s="24"/>
      <c r="G9" s="24"/>
      <c r="H9" s="99"/>
      <c r="I9" s="28">
        <f>I10+I16+I32</f>
        <v>2783.2</v>
      </c>
      <c r="J9" s="21">
        <f>J10+J16+J32</f>
        <v>1407.2</v>
      </c>
      <c r="K9" s="21">
        <f>K10+K16+K32</f>
        <v>1471.3999999999999</v>
      </c>
    </row>
    <row r="10" spans="1:11" ht="60">
      <c r="A10" s="12" t="s">
        <v>31</v>
      </c>
      <c r="B10" s="95" t="s">
        <v>30</v>
      </c>
      <c r="C10" s="95" t="s">
        <v>32</v>
      </c>
      <c r="D10" s="24"/>
      <c r="E10" s="24"/>
      <c r="F10" s="24"/>
      <c r="G10" s="24"/>
      <c r="H10" s="95"/>
      <c r="I10" s="28">
        <f>I11</f>
        <v>651</v>
      </c>
      <c r="J10" s="21">
        <f>J11</f>
        <v>600.5</v>
      </c>
      <c r="K10" s="21">
        <f>K11</f>
        <v>565.29999999999995</v>
      </c>
    </row>
    <row r="11" spans="1:11" ht="77.25" customHeight="1">
      <c r="A11" s="12" t="str">
        <f>'Приложение 1'!A11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11" t="s">
        <v>30</v>
      </c>
      <c r="C11" s="11" t="s">
        <v>32</v>
      </c>
      <c r="D11" s="23">
        <v>65</v>
      </c>
      <c r="E11" s="23"/>
      <c r="F11" s="23"/>
      <c r="G11" s="23"/>
      <c r="H11" s="11"/>
      <c r="I11" s="21">
        <f t="shared" ref="I11:K13" si="0">I12</f>
        <v>651</v>
      </c>
      <c r="J11" s="21">
        <f t="shared" si="0"/>
        <v>600.5</v>
      </c>
      <c r="K11" s="21">
        <f t="shared" si="0"/>
        <v>565.29999999999995</v>
      </c>
    </row>
    <row r="12" spans="1:11" ht="15">
      <c r="A12" s="12" t="s">
        <v>33</v>
      </c>
      <c r="B12" s="11" t="s">
        <v>30</v>
      </c>
      <c r="C12" s="11" t="s">
        <v>32</v>
      </c>
      <c r="D12" s="23">
        <v>65</v>
      </c>
      <c r="E12" s="23">
        <v>1</v>
      </c>
      <c r="F12" s="23"/>
      <c r="G12" s="23"/>
      <c r="H12" s="11"/>
      <c r="I12" s="21">
        <f t="shared" si="0"/>
        <v>651</v>
      </c>
      <c r="J12" s="21">
        <f t="shared" si="0"/>
        <v>600.5</v>
      </c>
      <c r="K12" s="21">
        <f t="shared" si="0"/>
        <v>565.29999999999995</v>
      </c>
    </row>
    <row r="13" spans="1:11" ht="30">
      <c r="A13" s="12" t="s">
        <v>34</v>
      </c>
      <c r="B13" s="11" t="s">
        <v>30</v>
      </c>
      <c r="C13" s="11" t="s">
        <v>32</v>
      </c>
      <c r="D13" s="23">
        <v>65</v>
      </c>
      <c r="E13" s="23">
        <v>1</v>
      </c>
      <c r="F13" s="23" t="s">
        <v>58</v>
      </c>
      <c r="G13" s="23" t="s">
        <v>69</v>
      </c>
      <c r="H13" s="11"/>
      <c r="I13" s="21">
        <f t="shared" si="0"/>
        <v>651</v>
      </c>
      <c r="J13" s="21">
        <f t="shared" si="0"/>
        <v>600.5</v>
      </c>
      <c r="K13" s="21">
        <f t="shared" si="0"/>
        <v>565.29999999999995</v>
      </c>
    </row>
    <row r="14" spans="1:11" ht="105">
      <c r="A14" s="12" t="s">
        <v>35</v>
      </c>
      <c r="B14" s="11" t="s">
        <v>30</v>
      </c>
      <c r="C14" s="11" t="s">
        <v>32</v>
      </c>
      <c r="D14" s="23">
        <v>65</v>
      </c>
      <c r="E14" s="23">
        <v>1</v>
      </c>
      <c r="F14" s="23" t="s">
        <v>58</v>
      </c>
      <c r="G14" s="23" t="s">
        <v>69</v>
      </c>
      <c r="H14" s="11" t="s">
        <v>60</v>
      </c>
      <c r="I14" s="21">
        <f>I15</f>
        <v>651</v>
      </c>
      <c r="J14" s="21">
        <f>J15</f>
        <v>600.5</v>
      </c>
      <c r="K14" s="21">
        <f>K15</f>
        <v>565.29999999999995</v>
      </c>
    </row>
    <row r="15" spans="1:11" ht="45">
      <c r="A15" s="12" t="s">
        <v>36</v>
      </c>
      <c r="B15" s="11" t="s">
        <v>30</v>
      </c>
      <c r="C15" s="11" t="s">
        <v>32</v>
      </c>
      <c r="D15" s="23">
        <v>65</v>
      </c>
      <c r="E15" s="23">
        <v>1</v>
      </c>
      <c r="F15" s="23" t="s">
        <v>58</v>
      </c>
      <c r="G15" s="23" t="s">
        <v>69</v>
      </c>
      <c r="H15" s="11" t="s">
        <v>61</v>
      </c>
      <c r="I15" s="21">
        <f>'Приложение 1'!J15</f>
        <v>651</v>
      </c>
      <c r="J15" s="21">
        <f>'Приложение 1'!K15</f>
        <v>600.5</v>
      </c>
      <c r="K15" s="21">
        <f>'Приложение 1'!L15</f>
        <v>565.29999999999995</v>
      </c>
    </row>
    <row r="16" spans="1:11" ht="90">
      <c r="A16" s="12" t="s">
        <v>37</v>
      </c>
      <c r="B16" s="95" t="s">
        <v>30</v>
      </c>
      <c r="C16" s="95" t="s">
        <v>38</v>
      </c>
      <c r="D16" s="23"/>
      <c r="E16" s="23"/>
      <c r="F16" s="23"/>
      <c r="G16" s="23"/>
      <c r="H16" s="20"/>
      <c r="I16" s="28">
        <f>I17+I27</f>
        <v>2082.1999999999998</v>
      </c>
      <c r="J16" s="28">
        <f>J17+J27</f>
        <v>756.7</v>
      </c>
      <c r="K16" s="28">
        <f>K17+K27</f>
        <v>856.09999999999991</v>
      </c>
    </row>
    <row r="17" spans="1:11" ht="74.25" customHeight="1">
      <c r="A17" s="12" t="str">
        <f>'Приложение 1'!A17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7" s="13" t="s">
        <v>30</v>
      </c>
      <c r="C17" s="101" t="s">
        <v>38</v>
      </c>
      <c r="D17" s="23">
        <v>65</v>
      </c>
      <c r="E17" s="23"/>
      <c r="F17" s="23"/>
      <c r="G17" s="23"/>
      <c r="H17" s="20"/>
      <c r="I17" s="21">
        <f t="shared" ref="I17:K17" si="1">I18</f>
        <v>2080.5</v>
      </c>
      <c r="J17" s="21">
        <f t="shared" si="1"/>
        <v>754.90000000000009</v>
      </c>
      <c r="K17" s="21">
        <f t="shared" si="1"/>
        <v>854.19999999999993</v>
      </c>
    </row>
    <row r="18" spans="1:11" ht="51.75" customHeight="1">
      <c r="A18" s="12" t="str">
        <f>'Приложение 1'!A18</f>
        <v>Расходы в рамках обеспечения деятельности Администрации Белозерьевского сельского поселения</v>
      </c>
      <c r="B18" s="11" t="s">
        <v>30</v>
      </c>
      <c r="C18" s="11" t="s">
        <v>38</v>
      </c>
      <c r="D18" s="23">
        <v>65</v>
      </c>
      <c r="E18" s="23">
        <v>2</v>
      </c>
      <c r="F18" s="23"/>
      <c r="G18" s="23"/>
      <c r="H18" s="20"/>
      <c r="I18" s="21">
        <f>I19+I22</f>
        <v>2080.5</v>
      </c>
      <c r="J18" s="21">
        <f>J19+J22</f>
        <v>754.90000000000009</v>
      </c>
      <c r="K18" s="21">
        <f>K19+K22</f>
        <v>854.19999999999993</v>
      </c>
    </row>
    <row r="19" spans="1:11" ht="45">
      <c r="A19" s="12" t="s">
        <v>40</v>
      </c>
      <c r="B19" s="11" t="s">
        <v>30</v>
      </c>
      <c r="C19" s="11" t="s">
        <v>38</v>
      </c>
      <c r="D19" s="23">
        <v>65</v>
      </c>
      <c r="E19" s="23">
        <v>2</v>
      </c>
      <c r="F19" s="23" t="s">
        <v>58</v>
      </c>
      <c r="G19" s="23" t="s">
        <v>70</v>
      </c>
      <c r="H19" s="20"/>
      <c r="I19" s="21">
        <f t="shared" ref="I19:K20" si="2">I20</f>
        <v>513</v>
      </c>
      <c r="J19" s="21">
        <f t="shared" si="2"/>
        <v>524.6</v>
      </c>
      <c r="K19" s="21">
        <f t="shared" si="2"/>
        <v>520.79999999999995</v>
      </c>
    </row>
    <row r="20" spans="1:11" ht="105">
      <c r="A20" s="12" t="s">
        <v>35</v>
      </c>
      <c r="B20" s="11" t="s">
        <v>30</v>
      </c>
      <c r="C20" s="11" t="s">
        <v>38</v>
      </c>
      <c r="D20" s="23">
        <v>65</v>
      </c>
      <c r="E20" s="23">
        <v>2</v>
      </c>
      <c r="F20" s="23" t="s">
        <v>58</v>
      </c>
      <c r="G20" s="23" t="s">
        <v>70</v>
      </c>
      <c r="H20" s="20" t="s">
        <v>60</v>
      </c>
      <c r="I20" s="21">
        <f t="shared" si="2"/>
        <v>513</v>
      </c>
      <c r="J20" s="21">
        <f t="shared" si="2"/>
        <v>524.6</v>
      </c>
      <c r="K20" s="21">
        <f t="shared" si="2"/>
        <v>520.79999999999995</v>
      </c>
    </row>
    <row r="21" spans="1:11" ht="45">
      <c r="A21" s="12" t="s">
        <v>36</v>
      </c>
      <c r="B21" s="11" t="s">
        <v>30</v>
      </c>
      <c r="C21" s="11" t="s">
        <v>38</v>
      </c>
      <c r="D21" s="23">
        <v>65</v>
      </c>
      <c r="E21" s="23">
        <v>2</v>
      </c>
      <c r="F21" s="23" t="s">
        <v>58</v>
      </c>
      <c r="G21" s="23" t="s">
        <v>70</v>
      </c>
      <c r="H21" s="20" t="s">
        <v>61</v>
      </c>
      <c r="I21" s="21">
        <f>'Приложение 1'!J21</f>
        <v>513</v>
      </c>
      <c r="J21" s="21">
        <f>'Приложение 1'!K21</f>
        <v>524.6</v>
      </c>
      <c r="K21" s="21">
        <f>'Приложение 1'!L21</f>
        <v>520.79999999999995</v>
      </c>
    </row>
    <row r="22" spans="1:11" ht="30">
      <c r="A22" s="12" t="s">
        <v>41</v>
      </c>
      <c r="B22" s="11" t="s">
        <v>30</v>
      </c>
      <c r="C22" s="11" t="s">
        <v>38</v>
      </c>
      <c r="D22" s="23">
        <v>65</v>
      </c>
      <c r="E22" s="23">
        <v>2</v>
      </c>
      <c r="F22" s="23" t="s">
        <v>58</v>
      </c>
      <c r="G22" s="23" t="s">
        <v>71</v>
      </c>
      <c r="H22" s="20"/>
      <c r="I22" s="21">
        <f>+I23+I25</f>
        <v>1567.5</v>
      </c>
      <c r="J22" s="21">
        <f>+J23+J25</f>
        <v>230.3</v>
      </c>
      <c r="K22" s="21">
        <f>+K23+K25</f>
        <v>333.4</v>
      </c>
    </row>
    <row r="23" spans="1:11" ht="45">
      <c r="A23" s="12" t="s">
        <v>164</v>
      </c>
      <c r="B23" s="11" t="s">
        <v>30</v>
      </c>
      <c r="C23" s="11" t="s">
        <v>38</v>
      </c>
      <c r="D23" s="23">
        <v>65</v>
      </c>
      <c r="E23" s="23">
        <v>2</v>
      </c>
      <c r="F23" s="23" t="s">
        <v>58</v>
      </c>
      <c r="G23" s="23" t="s">
        <v>71</v>
      </c>
      <c r="H23" s="20" t="s">
        <v>62</v>
      </c>
      <c r="I23" s="21">
        <f t="shared" ref="I23:K23" si="3">I24</f>
        <v>1555.5</v>
      </c>
      <c r="J23" s="21">
        <f t="shared" si="3"/>
        <v>223.3</v>
      </c>
      <c r="K23" s="21">
        <f t="shared" si="3"/>
        <v>331.4</v>
      </c>
    </row>
    <row r="24" spans="1:11" ht="45">
      <c r="A24" s="12" t="s">
        <v>39</v>
      </c>
      <c r="B24" s="11" t="s">
        <v>30</v>
      </c>
      <c r="C24" s="11" t="s">
        <v>38</v>
      </c>
      <c r="D24" s="23">
        <v>65</v>
      </c>
      <c r="E24" s="23">
        <v>2</v>
      </c>
      <c r="F24" s="23" t="s">
        <v>58</v>
      </c>
      <c r="G24" s="23" t="s">
        <v>71</v>
      </c>
      <c r="H24" s="20" t="s">
        <v>63</v>
      </c>
      <c r="I24" s="21">
        <f>'Приложение 1'!J24</f>
        <v>1555.5</v>
      </c>
      <c r="J24" s="21">
        <f>'Приложение 1'!K24</f>
        <v>223.3</v>
      </c>
      <c r="K24" s="21">
        <f>'Приложение 1'!L24</f>
        <v>331.4</v>
      </c>
    </row>
    <row r="25" spans="1:11" ht="15">
      <c r="A25" s="12" t="s">
        <v>42</v>
      </c>
      <c r="B25" s="11" t="s">
        <v>30</v>
      </c>
      <c r="C25" s="11" t="s">
        <v>38</v>
      </c>
      <c r="D25" s="23">
        <v>65</v>
      </c>
      <c r="E25" s="23">
        <v>2</v>
      </c>
      <c r="F25" s="23" t="s">
        <v>58</v>
      </c>
      <c r="G25" s="23" t="s">
        <v>71</v>
      </c>
      <c r="H25" s="20" t="s">
        <v>64</v>
      </c>
      <c r="I25" s="21">
        <f t="shared" ref="I25" si="4">I26</f>
        <v>12</v>
      </c>
      <c r="J25" s="21">
        <f>J26</f>
        <v>7</v>
      </c>
      <c r="K25" s="21">
        <f>K26</f>
        <v>2</v>
      </c>
    </row>
    <row r="26" spans="1:11" ht="30">
      <c r="A26" s="12" t="s">
        <v>43</v>
      </c>
      <c r="B26" s="11" t="s">
        <v>30</v>
      </c>
      <c r="C26" s="11" t="s">
        <v>38</v>
      </c>
      <c r="D26" s="23">
        <v>65</v>
      </c>
      <c r="E26" s="23">
        <v>2</v>
      </c>
      <c r="F26" s="23" t="s">
        <v>58</v>
      </c>
      <c r="G26" s="23" t="s">
        <v>71</v>
      </c>
      <c r="H26" s="20" t="s">
        <v>65</v>
      </c>
      <c r="I26" s="21">
        <f>'Приложение 1'!J26</f>
        <v>12</v>
      </c>
      <c r="J26" s="21">
        <f>'Приложение 1'!K26</f>
        <v>7</v>
      </c>
      <c r="K26" s="21">
        <f>'Приложение 1'!L26</f>
        <v>2</v>
      </c>
    </row>
    <row r="27" spans="1:11" ht="75">
      <c r="A27" s="12" t="s">
        <v>151</v>
      </c>
      <c r="B27" s="11" t="s">
        <v>30</v>
      </c>
      <c r="C27" s="11" t="s">
        <v>38</v>
      </c>
      <c r="D27" s="23">
        <v>89</v>
      </c>
      <c r="E27" s="23"/>
      <c r="F27" s="23"/>
      <c r="G27" s="23"/>
      <c r="H27" s="20"/>
      <c r="I27" s="21">
        <f t="shared" ref="I27:K28" si="5">I28</f>
        <v>1.7</v>
      </c>
      <c r="J27" s="21">
        <f t="shared" si="5"/>
        <v>1.8</v>
      </c>
      <c r="K27" s="21">
        <f t="shared" si="5"/>
        <v>1.9</v>
      </c>
    </row>
    <row r="28" spans="1:11" ht="93" customHeight="1">
      <c r="A28" s="12" t="s">
        <v>152</v>
      </c>
      <c r="B28" s="11" t="s">
        <v>30</v>
      </c>
      <c r="C28" s="11" t="s">
        <v>38</v>
      </c>
      <c r="D28" s="23">
        <v>89</v>
      </c>
      <c r="E28" s="23">
        <v>1</v>
      </c>
      <c r="F28" s="23"/>
      <c r="G28" s="23"/>
      <c r="H28" s="20"/>
      <c r="I28" s="21">
        <f>I29</f>
        <v>1.7</v>
      </c>
      <c r="J28" s="21">
        <f t="shared" si="5"/>
        <v>1.8</v>
      </c>
      <c r="K28" s="21">
        <f t="shared" si="5"/>
        <v>1.9</v>
      </c>
    </row>
    <row r="29" spans="1:11" ht="150">
      <c r="A29" s="12" t="s">
        <v>28</v>
      </c>
      <c r="B29" s="11" t="s">
        <v>30</v>
      </c>
      <c r="C29" s="11" t="s">
        <v>38</v>
      </c>
      <c r="D29" s="23">
        <v>89</v>
      </c>
      <c r="E29" s="23">
        <v>1</v>
      </c>
      <c r="F29" s="23" t="s">
        <v>58</v>
      </c>
      <c r="G29" s="23" t="s">
        <v>72</v>
      </c>
      <c r="H29" s="20"/>
      <c r="I29" s="22">
        <f t="shared" ref="I29:K30" si="6">I30</f>
        <v>1.7</v>
      </c>
      <c r="J29" s="22">
        <f t="shared" si="6"/>
        <v>1.8</v>
      </c>
      <c r="K29" s="22">
        <f t="shared" si="6"/>
        <v>1.9</v>
      </c>
    </row>
    <row r="30" spans="1:11" ht="45">
      <c r="A30" s="12" t="s">
        <v>164</v>
      </c>
      <c r="B30" s="11" t="s">
        <v>30</v>
      </c>
      <c r="C30" s="11" t="s">
        <v>38</v>
      </c>
      <c r="D30" s="23">
        <v>89</v>
      </c>
      <c r="E30" s="23">
        <v>1</v>
      </c>
      <c r="F30" s="23" t="s">
        <v>58</v>
      </c>
      <c r="G30" s="23" t="s">
        <v>72</v>
      </c>
      <c r="H30" s="20" t="s">
        <v>62</v>
      </c>
      <c r="I30" s="22">
        <f t="shared" si="6"/>
        <v>1.7</v>
      </c>
      <c r="J30" s="22">
        <f t="shared" si="6"/>
        <v>1.8</v>
      </c>
      <c r="K30" s="22">
        <f t="shared" si="6"/>
        <v>1.9</v>
      </c>
    </row>
    <row r="31" spans="1:11" ht="45">
      <c r="A31" s="12" t="s">
        <v>39</v>
      </c>
      <c r="B31" s="11" t="s">
        <v>30</v>
      </c>
      <c r="C31" s="11" t="s">
        <v>38</v>
      </c>
      <c r="D31" s="23">
        <v>89</v>
      </c>
      <c r="E31" s="23">
        <v>1</v>
      </c>
      <c r="F31" s="23" t="s">
        <v>58</v>
      </c>
      <c r="G31" s="23" t="s">
        <v>72</v>
      </c>
      <c r="H31" s="20" t="s">
        <v>63</v>
      </c>
      <c r="I31" s="22">
        <f>'Приложение 1'!J31</f>
        <v>1.7</v>
      </c>
      <c r="J31" s="22">
        <f>'Приложение 1'!K31</f>
        <v>1.8</v>
      </c>
      <c r="K31" s="22">
        <f>'Приложение 1'!L31</f>
        <v>1.9</v>
      </c>
    </row>
    <row r="32" spans="1:11" ht="15">
      <c r="A32" s="98" t="s">
        <v>45</v>
      </c>
      <c r="B32" s="95" t="s">
        <v>30</v>
      </c>
      <c r="C32" s="95" t="s">
        <v>18</v>
      </c>
      <c r="D32" s="23"/>
      <c r="E32" s="23"/>
      <c r="F32" s="23"/>
      <c r="G32" s="23"/>
      <c r="H32" s="99"/>
      <c r="I32" s="28">
        <f>I33</f>
        <v>50</v>
      </c>
      <c r="J32" s="21">
        <f>J33</f>
        <v>50</v>
      </c>
      <c r="K32" s="21">
        <f>K33</f>
        <v>50</v>
      </c>
    </row>
    <row r="33" spans="1:11" ht="75">
      <c r="A33" s="12" t="s">
        <v>150</v>
      </c>
      <c r="B33" s="11" t="s">
        <v>30</v>
      </c>
      <c r="C33" s="11" t="s">
        <v>18</v>
      </c>
      <c r="D33" s="23" t="s">
        <v>73</v>
      </c>
      <c r="E33" s="23"/>
      <c r="F33" s="23"/>
      <c r="G33" s="23"/>
      <c r="H33" s="20"/>
      <c r="I33" s="21">
        <f t="shared" ref="I33:K34" si="7">I34</f>
        <v>50</v>
      </c>
      <c r="J33" s="21">
        <f t="shared" si="7"/>
        <v>50</v>
      </c>
      <c r="K33" s="21">
        <f t="shared" si="7"/>
        <v>50</v>
      </c>
    </row>
    <row r="34" spans="1:11" ht="90.75" customHeight="1">
      <c r="A34" s="12" t="s">
        <v>153</v>
      </c>
      <c r="B34" s="11" t="s">
        <v>30</v>
      </c>
      <c r="C34" s="11" t="s">
        <v>18</v>
      </c>
      <c r="D34" s="23" t="s">
        <v>73</v>
      </c>
      <c r="E34" s="23" t="s">
        <v>8</v>
      </c>
      <c r="F34" s="23"/>
      <c r="G34" s="23"/>
      <c r="H34" s="20"/>
      <c r="I34" s="21">
        <f t="shared" si="7"/>
        <v>50</v>
      </c>
      <c r="J34" s="21">
        <f t="shared" si="7"/>
        <v>50</v>
      </c>
      <c r="K34" s="21">
        <f t="shared" si="7"/>
        <v>50</v>
      </c>
    </row>
    <row r="35" spans="1:11" ht="64.5" customHeight="1">
      <c r="A35" s="12" t="str">
        <f>'Приложение 1'!A35</f>
        <v>Резервный фонд администрации Белозерьевского сельского поселени Ромодановского муниципального района Республики Мордовия</v>
      </c>
      <c r="B35" s="11" t="s">
        <v>30</v>
      </c>
      <c r="C35" s="11" t="s">
        <v>18</v>
      </c>
      <c r="D35" s="23" t="s">
        <v>73</v>
      </c>
      <c r="E35" s="23" t="s">
        <v>8</v>
      </c>
      <c r="F35" s="23" t="s">
        <v>58</v>
      </c>
      <c r="G35" s="23" t="s">
        <v>75</v>
      </c>
      <c r="H35" s="20"/>
      <c r="I35" s="21">
        <f>I37</f>
        <v>50</v>
      </c>
      <c r="J35" s="21">
        <f>J37</f>
        <v>50</v>
      </c>
      <c r="K35" s="21">
        <f>K37</f>
        <v>50</v>
      </c>
    </row>
    <row r="36" spans="1:11" ht="15">
      <c r="A36" s="12" t="s">
        <v>42</v>
      </c>
      <c r="B36" s="11" t="s">
        <v>30</v>
      </c>
      <c r="C36" s="11" t="s">
        <v>18</v>
      </c>
      <c r="D36" s="23" t="s">
        <v>73</v>
      </c>
      <c r="E36" s="23" t="s">
        <v>8</v>
      </c>
      <c r="F36" s="23" t="s">
        <v>58</v>
      </c>
      <c r="G36" s="23" t="s">
        <v>75</v>
      </c>
      <c r="H36" s="20" t="s">
        <v>64</v>
      </c>
      <c r="I36" s="21">
        <f>I37</f>
        <v>50</v>
      </c>
      <c r="J36" s="21">
        <f>J37</f>
        <v>50</v>
      </c>
      <c r="K36" s="21">
        <f>K37</f>
        <v>50</v>
      </c>
    </row>
    <row r="37" spans="1:11" ht="15">
      <c r="A37" s="12" t="s">
        <v>46</v>
      </c>
      <c r="B37" s="11" t="s">
        <v>30</v>
      </c>
      <c r="C37" s="11" t="s">
        <v>47</v>
      </c>
      <c r="D37" s="23" t="s">
        <v>73</v>
      </c>
      <c r="E37" s="23" t="s">
        <v>8</v>
      </c>
      <c r="F37" s="23" t="s">
        <v>58</v>
      </c>
      <c r="G37" s="23" t="s">
        <v>75</v>
      </c>
      <c r="H37" s="20" t="s">
        <v>66</v>
      </c>
      <c r="I37" s="21">
        <f>'Приложение 1'!J37</f>
        <v>50</v>
      </c>
      <c r="J37" s="21">
        <f>'Приложение 1'!K37</f>
        <v>50</v>
      </c>
      <c r="K37" s="21">
        <f>'Приложение 1'!L37</f>
        <v>50</v>
      </c>
    </row>
    <row r="38" spans="1:11" ht="15">
      <c r="A38" s="9" t="s">
        <v>114</v>
      </c>
      <c r="B38" s="10" t="s">
        <v>32</v>
      </c>
      <c r="C38" s="11"/>
      <c r="D38" s="23"/>
      <c r="E38" s="23"/>
      <c r="F38" s="23"/>
      <c r="G38" s="23"/>
      <c r="H38" s="20"/>
      <c r="I38" s="21">
        <f>I39</f>
        <v>297.8</v>
      </c>
      <c r="J38" s="21">
        <f t="shared" ref="J38:K38" si="8">J39</f>
        <v>311.2</v>
      </c>
      <c r="K38" s="21">
        <f t="shared" si="8"/>
        <v>321.39999999999998</v>
      </c>
    </row>
    <row r="39" spans="1:11" ht="30">
      <c r="A39" s="12" t="s">
        <v>165</v>
      </c>
      <c r="B39" s="11" t="s">
        <v>32</v>
      </c>
      <c r="C39" s="11" t="s">
        <v>48</v>
      </c>
      <c r="D39" s="23"/>
      <c r="E39" s="23"/>
      <c r="F39" s="23"/>
      <c r="G39" s="23"/>
      <c r="H39" s="20"/>
      <c r="I39" s="21">
        <f>I40</f>
        <v>297.8</v>
      </c>
      <c r="J39" s="21">
        <f>J40</f>
        <v>311.2</v>
      </c>
      <c r="K39" s="21">
        <f>K40</f>
        <v>321.39999999999998</v>
      </c>
    </row>
    <row r="40" spans="1:11" ht="66" customHeight="1">
      <c r="A40" s="12" t="str">
        <f>'Приложение 1'!A40</f>
        <v>Государственная программа повышения эффективности управления государственными финансами Республики Мордовия</v>
      </c>
      <c r="B40" s="11" t="s">
        <v>32</v>
      </c>
      <c r="C40" s="11" t="s">
        <v>48</v>
      </c>
      <c r="D40" s="23" t="s">
        <v>77</v>
      </c>
      <c r="E40" s="23"/>
      <c r="F40" s="23"/>
      <c r="G40" s="23"/>
      <c r="H40" s="20"/>
      <c r="I40" s="21">
        <f>I41</f>
        <v>297.8</v>
      </c>
      <c r="J40" s="21">
        <f t="shared" ref="J40:K46" si="9">J41</f>
        <v>311.2</v>
      </c>
      <c r="K40" s="21">
        <f t="shared" si="9"/>
        <v>321.39999999999998</v>
      </c>
    </row>
    <row r="41" spans="1:11" ht="45">
      <c r="A41" s="12" t="s">
        <v>116</v>
      </c>
      <c r="B41" s="11" t="s">
        <v>32</v>
      </c>
      <c r="C41" s="11" t="s">
        <v>48</v>
      </c>
      <c r="D41" s="23" t="s">
        <v>77</v>
      </c>
      <c r="E41" s="23" t="s">
        <v>10</v>
      </c>
      <c r="F41" s="23"/>
      <c r="G41" s="23"/>
      <c r="H41" s="20"/>
      <c r="I41" s="21">
        <f t="shared" ref="I41:I46" si="10">I42</f>
        <v>297.8</v>
      </c>
      <c r="J41" s="21">
        <f t="shared" si="9"/>
        <v>311.2</v>
      </c>
      <c r="K41" s="21">
        <f t="shared" si="9"/>
        <v>321.39999999999998</v>
      </c>
    </row>
    <row r="42" spans="1:11" ht="60">
      <c r="A42" s="14" t="s">
        <v>166</v>
      </c>
      <c r="B42" s="11" t="s">
        <v>32</v>
      </c>
      <c r="C42" s="11" t="s">
        <v>48</v>
      </c>
      <c r="D42" s="23" t="s">
        <v>77</v>
      </c>
      <c r="E42" s="23" t="s">
        <v>10</v>
      </c>
      <c r="F42" s="23" t="s">
        <v>32</v>
      </c>
      <c r="G42" s="23"/>
      <c r="H42" s="20"/>
      <c r="I42" s="21">
        <f t="shared" si="10"/>
        <v>297.8</v>
      </c>
      <c r="J42" s="21">
        <f t="shared" si="9"/>
        <v>311.2</v>
      </c>
      <c r="K42" s="21">
        <f t="shared" si="9"/>
        <v>321.39999999999998</v>
      </c>
    </row>
    <row r="43" spans="1:11" ht="81" customHeight="1">
      <c r="A43" s="12" t="str">
        <f>'Приложение 1'!A43</f>
        <v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v>
      </c>
      <c r="B43" s="11" t="s">
        <v>32</v>
      </c>
      <c r="C43" s="11" t="s">
        <v>48</v>
      </c>
      <c r="D43" s="23" t="s">
        <v>77</v>
      </c>
      <c r="E43" s="23" t="s">
        <v>10</v>
      </c>
      <c r="F43" s="23" t="s">
        <v>32</v>
      </c>
      <c r="G43" s="23" t="s">
        <v>117</v>
      </c>
      <c r="H43" s="20"/>
      <c r="I43" s="21">
        <f>I46+I44</f>
        <v>297.8</v>
      </c>
      <c r="J43" s="21">
        <f t="shared" ref="J43:K43" si="11">J46+J44</f>
        <v>311.2</v>
      </c>
      <c r="K43" s="21">
        <f t="shared" si="11"/>
        <v>321.39999999999998</v>
      </c>
    </row>
    <row r="44" spans="1:11" ht="105">
      <c r="A44" s="12" t="s">
        <v>35</v>
      </c>
      <c r="B44" s="11" t="s">
        <v>32</v>
      </c>
      <c r="C44" s="11" t="s">
        <v>48</v>
      </c>
      <c r="D44" s="23" t="s">
        <v>77</v>
      </c>
      <c r="E44" s="23" t="s">
        <v>10</v>
      </c>
      <c r="F44" s="23" t="s">
        <v>32</v>
      </c>
      <c r="G44" s="23" t="s">
        <v>117</v>
      </c>
      <c r="H44" s="20" t="s">
        <v>60</v>
      </c>
      <c r="I44" s="21">
        <f>I45</f>
        <v>292.8</v>
      </c>
      <c r="J44" s="21">
        <f t="shared" ref="J44:K44" si="12">J45</f>
        <v>306.2</v>
      </c>
      <c r="K44" s="21">
        <f t="shared" si="12"/>
        <v>316.39999999999998</v>
      </c>
    </row>
    <row r="45" spans="1:11" ht="47.25" customHeight="1">
      <c r="A45" s="12" t="s">
        <v>36</v>
      </c>
      <c r="B45" s="11" t="s">
        <v>32</v>
      </c>
      <c r="C45" s="11" t="s">
        <v>48</v>
      </c>
      <c r="D45" s="23" t="s">
        <v>77</v>
      </c>
      <c r="E45" s="23" t="s">
        <v>10</v>
      </c>
      <c r="F45" s="23" t="s">
        <v>32</v>
      </c>
      <c r="G45" s="23" t="s">
        <v>117</v>
      </c>
      <c r="H45" s="20" t="s">
        <v>61</v>
      </c>
      <c r="I45" s="21">
        <f>'Приложение 1'!J45</f>
        <v>292.8</v>
      </c>
      <c r="J45" s="21">
        <f>'Приложение 1'!K45</f>
        <v>306.2</v>
      </c>
      <c r="K45" s="21">
        <f>'Приложение 1'!L45</f>
        <v>316.39999999999998</v>
      </c>
    </row>
    <row r="46" spans="1:11" ht="45">
      <c r="A46" s="12" t="s">
        <v>164</v>
      </c>
      <c r="B46" s="11" t="s">
        <v>32</v>
      </c>
      <c r="C46" s="11" t="s">
        <v>48</v>
      </c>
      <c r="D46" s="23" t="s">
        <v>77</v>
      </c>
      <c r="E46" s="23" t="s">
        <v>10</v>
      </c>
      <c r="F46" s="23" t="s">
        <v>32</v>
      </c>
      <c r="G46" s="23" t="s">
        <v>117</v>
      </c>
      <c r="H46" s="20" t="s">
        <v>62</v>
      </c>
      <c r="I46" s="21">
        <f t="shared" si="10"/>
        <v>5</v>
      </c>
      <c r="J46" s="21">
        <f t="shared" si="9"/>
        <v>5</v>
      </c>
      <c r="K46" s="21">
        <f t="shared" si="9"/>
        <v>5</v>
      </c>
    </row>
    <row r="47" spans="1:11" ht="45">
      <c r="A47" s="12" t="s">
        <v>39</v>
      </c>
      <c r="B47" s="11" t="s">
        <v>32</v>
      </c>
      <c r="C47" s="11" t="s">
        <v>48</v>
      </c>
      <c r="D47" s="23" t="s">
        <v>77</v>
      </c>
      <c r="E47" s="23" t="s">
        <v>10</v>
      </c>
      <c r="F47" s="23" t="s">
        <v>32</v>
      </c>
      <c r="G47" s="23" t="s">
        <v>117</v>
      </c>
      <c r="H47" s="20" t="s">
        <v>63</v>
      </c>
      <c r="I47" s="21">
        <f>'Приложение 1'!J47</f>
        <v>5</v>
      </c>
      <c r="J47" s="21">
        <f>'Приложение 1'!K47</f>
        <v>5</v>
      </c>
      <c r="K47" s="21">
        <f>'Приложение 1'!L47</f>
        <v>5</v>
      </c>
    </row>
    <row r="48" spans="1:11" ht="15">
      <c r="A48" s="12" t="s">
        <v>49</v>
      </c>
      <c r="B48" s="11" t="s">
        <v>38</v>
      </c>
      <c r="C48" s="11"/>
      <c r="D48" s="23"/>
      <c r="E48" s="23"/>
      <c r="F48" s="23"/>
      <c r="G48" s="23"/>
      <c r="H48" s="20"/>
      <c r="I48" s="21">
        <f>I49</f>
        <v>200</v>
      </c>
      <c r="J48" s="21">
        <f>J49</f>
        <v>141.80000000000001</v>
      </c>
      <c r="K48" s="21">
        <f>K49</f>
        <v>141.80000000000001</v>
      </c>
    </row>
    <row r="49" spans="1:11" ht="15" customHeight="1">
      <c r="A49" s="12" t="s">
        <v>51</v>
      </c>
      <c r="B49" s="11" t="s">
        <v>38</v>
      </c>
      <c r="C49" s="11" t="s">
        <v>52</v>
      </c>
      <c r="D49" s="23"/>
      <c r="E49" s="23"/>
      <c r="F49" s="23"/>
      <c r="G49" s="23"/>
      <c r="H49" s="20"/>
      <c r="I49" s="21">
        <f>I50</f>
        <v>200</v>
      </c>
      <c r="J49" s="21">
        <f t="shared" ref="J49:K49" si="13">J50</f>
        <v>141.80000000000001</v>
      </c>
      <c r="K49" s="21">
        <f t="shared" si="13"/>
        <v>141.80000000000001</v>
      </c>
    </row>
    <row r="50" spans="1:11" ht="91.5" customHeight="1">
      <c r="A50" s="15" t="str">
        <f>'Приложение 1'!A50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50" s="11" t="s">
        <v>38</v>
      </c>
      <c r="C50" s="11" t="s">
        <v>52</v>
      </c>
      <c r="D50" s="23" t="s">
        <v>158</v>
      </c>
      <c r="E50" s="23"/>
      <c r="F50" s="23"/>
      <c r="G50" s="23"/>
      <c r="H50" s="20"/>
      <c r="I50" s="21">
        <f>I51</f>
        <v>200</v>
      </c>
      <c r="J50" s="21">
        <f t="shared" ref="J50:K50" si="14">J51</f>
        <v>141.80000000000001</v>
      </c>
      <c r="K50" s="21">
        <f t="shared" si="14"/>
        <v>141.80000000000001</v>
      </c>
    </row>
    <row r="51" spans="1:11" ht="75" customHeight="1">
      <c r="A51" s="15" t="s">
        <v>145</v>
      </c>
      <c r="B51" s="11" t="s">
        <v>38</v>
      </c>
      <c r="C51" s="11" t="s">
        <v>52</v>
      </c>
      <c r="D51" s="23" t="s">
        <v>158</v>
      </c>
      <c r="E51" s="23" t="s">
        <v>74</v>
      </c>
      <c r="F51" s="23" t="s">
        <v>30</v>
      </c>
      <c r="G51" s="23"/>
      <c r="H51" s="20"/>
      <c r="I51" s="21">
        <f>I52</f>
        <v>200</v>
      </c>
      <c r="J51" s="21">
        <f>J52</f>
        <v>141.80000000000001</v>
      </c>
      <c r="K51" s="21">
        <f>K52</f>
        <v>141.80000000000001</v>
      </c>
    </row>
    <row r="52" spans="1:11" ht="318" customHeight="1">
      <c r="A52" s="104" t="str">
        <f>'Приложение 1'!A52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2" s="11" t="s">
        <v>38</v>
      </c>
      <c r="C52" s="11" t="s">
        <v>52</v>
      </c>
      <c r="D52" s="23" t="s">
        <v>158</v>
      </c>
      <c r="E52" s="23" t="s">
        <v>74</v>
      </c>
      <c r="F52" s="23" t="s">
        <v>30</v>
      </c>
      <c r="G52" s="23" t="s">
        <v>78</v>
      </c>
      <c r="H52" s="20"/>
      <c r="I52" s="21">
        <f t="shared" ref="I52" si="15">I53</f>
        <v>200</v>
      </c>
      <c r="J52" s="21">
        <f>J53</f>
        <v>141.80000000000001</v>
      </c>
      <c r="K52" s="21">
        <f t="shared" ref="K52" si="16">K53</f>
        <v>141.80000000000001</v>
      </c>
    </row>
    <row r="53" spans="1:11" ht="45">
      <c r="A53" s="12" t="s">
        <v>164</v>
      </c>
      <c r="B53" s="11" t="s">
        <v>38</v>
      </c>
      <c r="C53" s="11" t="s">
        <v>52</v>
      </c>
      <c r="D53" s="23" t="s">
        <v>158</v>
      </c>
      <c r="E53" s="23" t="s">
        <v>74</v>
      </c>
      <c r="F53" s="23" t="s">
        <v>30</v>
      </c>
      <c r="G53" s="23" t="s">
        <v>78</v>
      </c>
      <c r="H53" s="20" t="s">
        <v>62</v>
      </c>
      <c r="I53" s="21">
        <f>I54</f>
        <v>200</v>
      </c>
      <c r="J53" s="21">
        <f>J54</f>
        <v>141.80000000000001</v>
      </c>
      <c r="K53" s="21">
        <f t="shared" ref="K53" si="17">K54</f>
        <v>141.80000000000001</v>
      </c>
    </row>
    <row r="54" spans="1:11" ht="45">
      <c r="A54" s="12" t="s">
        <v>39</v>
      </c>
      <c r="B54" s="11" t="s">
        <v>38</v>
      </c>
      <c r="C54" s="11" t="s">
        <v>52</v>
      </c>
      <c r="D54" s="23" t="s">
        <v>158</v>
      </c>
      <c r="E54" s="23" t="s">
        <v>74</v>
      </c>
      <c r="F54" s="23" t="s">
        <v>30</v>
      </c>
      <c r="G54" s="23" t="s">
        <v>78</v>
      </c>
      <c r="H54" s="20" t="s">
        <v>63</v>
      </c>
      <c r="I54" s="21">
        <f>'Приложение 1'!J54</f>
        <v>200</v>
      </c>
      <c r="J54" s="21">
        <f>'Приложение 1'!L54</f>
        <v>141.80000000000001</v>
      </c>
      <c r="K54" s="21">
        <f>'Приложение 1'!L54</f>
        <v>141.80000000000001</v>
      </c>
    </row>
    <row r="55" spans="1:11" ht="15">
      <c r="A55" s="12" t="s">
        <v>53</v>
      </c>
      <c r="B55" s="95" t="s">
        <v>44</v>
      </c>
      <c r="C55" s="11"/>
      <c r="D55" s="23"/>
      <c r="E55" s="23"/>
      <c r="F55" s="23"/>
      <c r="G55" s="23"/>
      <c r="H55" s="20"/>
      <c r="I55" s="21">
        <f>I56</f>
        <v>925</v>
      </c>
      <c r="J55" s="21">
        <f t="shared" ref="J55:K55" si="18">J56</f>
        <v>397</v>
      </c>
      <c r="K55" s="21">
        <f t="shared" si="18"/>
        <v>396.9</v>
      </c>
    </row>
    <row r="56" spans="1:11" ht="15">
      <c r="A56" s="16" t="s">
        <v>59</v>
      </c>
      <c r="B56" s="11" t="s">
        <v>44</v>
      </c>
      <c r="C56" s="11" t="s">
        <v>48</v>
      </c>
      <c r="D56" s="23"/>
      <c r="E56" s="23"/>
      <c r="F56" s="23"/>
      <c r="G56" s="23"/>
      <c r="H56" s="11"/>
      <c r="I56" s="21">
        <f>I57</f>
        <v>925</v>
      </c>
      <c r="J56" s="21">
        <f>J57</f>
        <v>397</v>
      </c>
      <c r="K56" s="21">
        <f>K57</f>
        <v>396.9</v>
      </c>
    </row>
    <row r="57" spans="1:11" ht="96" customHeight="1">
      <c r="A57" s="16" t="str">
        <f>'Приложение 1'!A57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57" s="11" t="s">
        <v>44</v>
      </c>
      <c r="C57" s="11" t="s">
        <v>48</v>
      </c>
      <c r="D57" s="23" t="s">
        <v>17</v>
      </c>
      <c r="E57" s="23"/>
      <c r="F57" s="23"/>
      <c r="G57" s="23"/>
      <c r="H57" s="11"/>
      <c r="I57" s="21">
        <f>I58+I63</f>
        <v>925</v>
      </c>
      <c r="J57" s="21">
        <f>J58+J62</f>
        <v>397</v>
      </c>
      <c r="K57" s="21">
        <f>K58+K62</f>
        <v>396.9</v>
      </c>
    </row>
    <row r="58" spans="1:11" ht="27.75" customHeight="1">
      <c r="A58" s="17" t="str">
        <f>'Приложение 1'!A58</f>
        <v>Основное мероприятие "Благоустройство территории "</v>
      </c>
      <c r="B58" s="11" t="s">
        <v>44</v>
      </c>
      <c r="C58" s="11" t="s">
        <v>48</v>
      </c>
      <c r="D58" s="23" t="s">
        <v>17</v>
      </c>
      <c r="E58" s="23" t="s">
        <v>74</v>
      </c>
      <c r="F58" s="23" t="s">
        <v>159</v>
      </c>
      <c r="G58" s="23"/>
      <c r="H58" s="11"/>
      <c r="I58" s="21">
        <f t="shared" ref="I58:K59" si="19">I59</f>
        <v>550</v>
      </c>
      <c r="J58" s="21">
        <f t="shared" si="19"/>
        <v>208.5</v>
      </c>
      <c r="K58" s="21">
        <f t="shared" si="19"/>
        <v>203.4</v>
      </c>
    </row>
    <row r="59" spans="1:11" ht="34.5" customHeight="1">
      <c r="A59" s="17" t="str">
        <f>'Приложение 1'!A59</f>
        <v>Прочие мероприятия по благоустройству</v>
      </c>
      <c r="B59" s="11" t="s">
        <v>44</v>
      </c>
      <c r="C59" s="11" t="s">
        <v>48</v>
      </c>
      <c r="D59" s="23" t="s">
        <v>17</v>
      </c>
      <c r="E59" s="23" t="s">
        <v>74</v>
      </c>
      <c r="F59" s="23" t="s">
        <v>159</v>
      </c>
      <c r="G59" s="23" t="s">
        <v>120</v>
      </c>
      <c r="H59" s="11"/>
      <c r="I59" s="21">
        <f t="shared" si="19"/>
        <v>550</v>
      </c>
      <c r="J59" s="21">
        <f t="shared" si="19"/>
        <v>208.5</v>
      </c>
      <c r="K59" s="21">
        <f t="shared" si="19"/>
        <v>203.4</v>
      </c>
    </row>
    <row r="60" spans="1:11" ht="45">
      <c r="A60" s="12" t="s">
        <v>164</v>
      </c>
      <c r="B60" s="11" t="s">
        <v>44</v>
      </c>
      <c r="C60" s="11" t="s">
        <v>48</v>
      </c>
      <c r="D60" s="23" t="s">
        <v>17</v>
      </c>
      <c r="E60" s="23" t="s">
        <v>74</v>
      </c>
      <c r="F60" s="23" t="s">
        <v>159</v>
      </c>
      <c r="G60" s="23" t="s">
        <v>120</v>
      </c>
      <c r="H60" s="11" t="s">
        <v>62</v>
      </c>
      <c r="I60" s="21">
        <f t="shared" ref="I60:K60" si="20">I61</f>
        <v>550</v>
      </c>
      <c r="J60" s="21">
        <f t="shared" si="20"/>
        <v>208.5</v>
      </c>
      <c r="K60" s="21">
        <f t="shared" si="20"/>
        <v>203.4</v>
      </c>
    </row>
    <row r="61" spans="1:11" ht="45">
      <c r="A61" s="12" t="s">
        <v>39</v>
      </c>
      <c r="B61" s="11" t="s">
        <v>44</v>
      </c>
      <c r="C61" s="11" t="s">
        <v>48</v>
      </c>
      <c r="D61" s="23" t="s">
        <v>17</v>
      </c>
      <c r="E61" s="23" t="s">
        <v>74</v>
      </c>
      <c r="F61" s="23" t="s">
        <v>159</v>
      </c>
      <c r="G61" s="23" t="s">
        <v>120</v>
      </c>
      <c r="H61" s="11" t="s">
        <v>63</v>
      </c>
      <c r="I61" s="21">
        <f>'Приложение 1'!J61</f>
        <v>550</v>
      </c>
      <c r="J61" s="21">
        <f>'Приложение 1'!K61</f>
        <v>208.5</v>
      </c>
      <c r="K61" s="21">
        <f>'Приложение 1'!L61</f>
        <v>203.4</v>
      </c>
    </row>
    <row r="62" spans="1:11" ht="33.75" customHeight="1">
      <c r="A62" s="12" t="str">
        <f>'Приложение 1'!A62</f>
        <v>Основное мероприятие " Освещение территории сельского поселения "</v>
      </c>
      <c r="B62" s="11" t="s">
        <v>44</v>
      </c>
      <c r="C62" s="11" t="s">
        <v>48</v>
      </c>
      <c r="D62" s="23" t="s">
        <v>17</v>
      </c>
      <c r="E62" s="23" t="s">
        <v>74</v>
      </c>
      <c r="F62" s="23" t="s">
        <v>161</v>
      </c>
      <c r="G62" s="23"/>
      <c r="H62" s="11"/>
      <c r="I62" s="21">
        <f>I63</f>
        <v>375</v>
      </c>
      <c r="J62" s="21">
        <f>J63</f>
        <v>188.5</v>
      </c>
      <c r="K62" s="21">
        <f>K63</f>
        <v>193.5</v>
      </c>
    </row>
    <row r="63" spans="1:11" ht="15">
      <c r="A63" s="16" t="str">
        <f>'Приложение 1'!A63</f>
        <v>Уличное освещение</v>
      </c>
      <c r="B63" s="11" t="s">
        <v>44</v>
      </c>
      <c r="C63" s="11" t="s">
        <v>48</v>
      </c>
      <c r="D63" s="23" t="s">
        <v>17</v>
      </c>
      <c r="E63" s="23" t="s">
        <v>74</v>
      </c>
      <c r="F63" s="23" t="s">
        <v>161</v>
      </c>
      <c r="G63" s="23" t="s">
        <v>118</v>
      </c>
      <c r="H63" s="11"/>
      <c r="I63" s="21">
        <f>I64</f>
        <v>375</v>
      </c>
      <c r="J63" s="21">
        <f t="shared" ref="J63:K64" si="21">J64</f>
        <v>188.5</v>
      </c>
      <c r="K63" s="21">
        <f t="shared" si="21"/>
        <v>193.5</v>
      </c>
    </row>
    <row r="64" spans="1:11" ht="45">
      <c r="A64" s="12" t="s">
        <v>164</v>
      </c>
      <c r="B64" s="11" t="s">
        <v>44</v>
      </c>
      <c r="C64" s="11" t="s">
        <v>48</v>
      </c>
      <c r="D64" s="23" t="s">
        <v>17</v>
      </c>
      <c r="E64" s="23" t="s">
        <v>74</v>
      </c>
      <c r="F64" s="23" t="s">
        <v>161</v>
      </c>
      <c r="G64" s="23" t="s">
        <v>118</v>
      </c>
      <c r="H64" s="11" t="s">
        <v>62</v>
      </c>
      <c r="I64" s="21">
        <f>I65</f>
        <v>375</v>
      </c>
      <c r="J64" s="21">
        <f t="shared" si="21"/>
        <v>188.5</v>
      </c>
      <c r="K64" s="21">
        <f t="shared" si="21"/>
        <v>193.5</v>
      </c>
    </row>
    <row r="65" spans="1:11" ht="45">
      <c r="A65" s="12" t="s">
        <v>39</v>
      </c>
      <c r="B65" s="11" t="s">
        <v>44</v>
      </c>
      <c r="C65" s="11" t="s">
        <v>48</v>
      </c>
      <c r="D65" s="23" t="s">
        <v>17</v>
      </c>
      <c r="E65" s="23" t="s">
        <v>74</v>
      </c>
      <c r="F65" s="23" t="s">
        <v>161</v>
      </c>
      <c r="G65" s="23" t="s">
        <v>118</v>
      </c>
      <c r="H65" s="11" t="s">
        <v>63</v>
      </c>
      <c r="I65" s="21">
        <f>'Приложение 1'!J65</f>
        <v>375</v>
      </c>
      <c r="J65" s="21">
        <f>'Приложение 1'!K65</f>
        <v>188.5</v>
      </c>
      <c r="K65" s="21">
        <f>'Приложение 1'!L65</f>
        <v>193.5</v>
      </c>
    </row>
    <row r="66" spans="1:11" ht="15">
      <c r="A66" s="9" t="s">
        <v>54</v>
      </c>
      <c r="B66" s="10" t="s">
        <v>17</v>
      </c>
      <c r="C66" s="11"/>
      <c r="D66" s="23"/>
      <c r="E66" s="23"/>
      <c r="F66" s="23"/>
      <c r="G66" s="23"/>
      <c r="H66" s="20"/>
      <c r="I66" s="21">
        <f>I67</f>
        <v>124.6</v>
      </c>
      <c r="J66" s="28">
        <f>J67</f>
        <v>124.6</v>
      </c>
      <c r="K66" s="21">
        <f>K67</f>
        <v>124.6</v>
      </c>
    </row>
    <row r="67" spans="1:11" ht="15">
      <c r="A67" s="12" t="s">
        <v>55</v>
      </c>
      <c r="B67" s="11" t="s">
        <v>17</v>
      </c>
      <c r="C67" s="11" t="s">
        <v>30</v>
      </c>
      <c r="D67" s="23"/>
      <c r="E67" s="23"/>
      <c r="F67" s="23"/>
      <c r="G67" s="23"/>
      <c r="H67" s="20"/>
      <c r="I67" s="21">
        <f>I68</f>
        <v>124.6</v>
      </c>
      <c r="J67" s="21">
        <f>J68</f>
        <v>124.6</v>
      </c>
      <c r="K67" s="21">
        <f>K68</f>
        <v>124.6</v>
      </c>
    </row>
    <row r="68" spans="1:11" ht="78" customHeight="1">
      <c r="A68" s="12" t="str">
        <f>'Приложение 1'!A68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68" s="11" t="s">
        <v>17</v>
      </c>
      <c r="C68" s="11" t="s">
        <v>30</v>
      </c>
      <c r="D68" s="23" t="s">
        <v>73</v>
      </c>
      <c r="E68" s="23"/>
      <c r="F68" s="23"/>
      <c r="G68" s="23"/>
      <c r="H68" s="20"/>
      <c r="I68" s="21">
        <f t="shared" ref="I68:K71" si="22">I69</f>
        <v>124.6</v>
      </c>
      <c r="J68" s="21">
        <f t="shared" si="22"/>
        <v>124.6</v>
      </c>
      <c r="K68" s="21">
        <f t="shared" si="22"/>
        <v>124.6</v>
      </c>
    </row>
    <row r="69" spans="1:11" ht="91.5" customHeight="1">
      <c r="A69" s="12" t="str">
        <f>'Приложение 1'!A69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9" s="11" t="s">
        <v>17</v>
      </c>
      <c r="C69" s="11" t="s">
        <v>30</v>
      </c>
      <c r="D69" s="23" t="s">
        <v>73</v>
      </c>
      <c r="E69" s="23" t="s">
        <v>8</v>
      </c>
      <c r="F69" s="23"/>
      <c r="G69" s="23"/>
      <c r="H69" s="20"/>
      <c r="I69" s="21">
        <f>I70</f>
        <v>124.6</v>
      </c>
      <c r="J69" s="21">
        <f>J70</f>
        <v>124.6</v>
      </c>
      <c r="K69" s="21">
        <f>K70</f>
        <v>124.6</v>
      </c>
    </row>
    <row r="70" spans="1:11" ht="30">
      <c r="A70" s="12" t="s">
        <v>56</v>
      </c>
      <c r="B70" s="11" t="s">
        <v>17</v>
      </c>
      <c r="C70" s="11" t="s">
        <v>30</v>
      </c>
      <c r="D70" s="23" t="s">
        <v>73</v>
      </c>
      <c r="E70" s="23" t="s">
        <v>8</v>
      </c>
      <c r="F70" s="23" t="s">
        <v>58</v>
      </c>
      <c r="G70" s="23" t="s">
        <v>76</v>
      </c>
      <c r="H70" s="20"/>
      <c r="I70" s="21">
        <f t="shared" si="22"/>
        <v>124.6</v>
      </c>
      <c r="J70" s="21">
        <f t="shared" si="22"/>
        <v>124.6</v>
      </c>
      <c r="K70" s="21">
        <f t="shared" si="22"/>
        <v>124.6</v>
      </c>
    </row>
    <row r="71" spans="1:11" ht="30">
      <c r="A71" s="12" t="s">
        <v>50</v>
      </c>
      <c r="B71" s="11" t="s">
        <v>17</v>
      </c>
      <c r="C71" s="11" t="s">
        <v>30</v>
      </c>
      <c r="D71" s="23" t="s">
        <v>73</v>
      </c>
      <c r="E71" s="23" t="s">
        <v>8</v>
      </c>
      <c r="F71" s="23" t="s">
        <v>58</v>
      </c>
      <c r="G71" s="23" t="s">
        <v>76</v>
      </c>
      <c r="H71" s="20" t="s">
        <v>67</v>
      </c>
      <c r="I71" s="21">
        <f>I72</f>
        <v>124.6</v>
      </c>
      <c r="J71" s="21">
        <f t="shared" si="22"/>
        <v>124.6</v>
      </c>
      <c r="K71" s="21">
        <f t="shared" si="22"/>
        <v>124.6</v>
      </c>
    </row>
    <row r="72" spans="1:11" ht="30">
      <c r="A72" s="12" t="s">
        <v>57</v>
      </c>
      <c r="B72" s="11" t="s">
        <v>17</v>
      </c>
      <c r="C72" s="11" t="s">
        <v>30</v>
      </c>
      <c r="D72" s="23" t="s">
        <v>73</v>
      </c>
      <c r="E72" s="23" t="s">
        <v>8</v>
      </c>
      <c r="F72" s="23" t="s">
        <v>58</v>
      </c>
      <c r="G72" s="23" t="s">
        <v>76</v>
      </c>
      <c r="H72" s="20" t="s">
        <v>68</v>
      </c>
      <c r="I72" s="21">
        <f>'Приложение 1'!J72</f>
        <v>124.6</v>
      </c>
      <c r="J72" s="21">
        <f>'Приложение 1'!K72</f>
        <v>124.6</v>
      </c>
      <c r="K72" s="21">
        <f>'Приложение 1'!L72</f>
        <v>124.6</v>
      </c>
    </row>
    <row r="73" spans="1:11" ht="15">
      <c r="A73" s="12" t="str">
        <f>'Приложение 1'!A73</f>
        <v xml:space="preserve"> Условно утвержденные расходы </v>
      </c>
      <c r="B73" s="11" t="s">
        <v>129</v>
      </c>
      <c r="C73" s="11"/>
      <c r="D73" s="23"/>
      <c r="E73" s="23"/>
      <c r="F73" s="23"/>
      <c r="G73" s="23"/>
      <c r="H73" s="20"/>
      <c r="I73" s="21"/>
      <c r="J73" s="21">
        <f>'Приложение 1'!K73</f>
        <v>50.5</v>
      </c>
      <c r="K73" s="21">
        <f>'Приложение 1'!L73</f>
        <v>101.3</v>
      </c>
    </row>
    <row r="74" spans="1:11" ht="15">
      <c r="A74" s="12" t="str">
        <f>'Приложение 1'!A74</f>
        <v xml:space="preserve"> Условно утвержденные расходы </v>
      </c>
      <c r="B74" s="11" t="s">
        <v>129</v>
      </c>
      <c r="C74" s="11" t="s">
        <v>129</v>
      </c>
      <c r="D74" s="23"/>
      <c r="E74" s="23"/>
      <c r="F74" s="23"/>
      <c r="G74" s="23"/>
      <c r="H74" s="20"/>
      <c r="I74" s="21"/>
      <c r="J74" s="21">
        <f>J75</f>
        <v>50.5</v>
      </c>
      <c r="K74" s="21">
        <f>K75</f>
        <v>101.3</v>
      </c>
    </row>
    <row r="75" spans="1:11" ht="74.25" customHeight="1">
      <c r="A75" s="12" t="str">
        <f>'Приложение 1'!A75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75" s="11" t="s">
        <v>129</v>
      </c>
      <c r="C75" s="11" t="s">
        <v>129</v>
      </c>
      <c r="D75" s="23" t="s">
        <v>130</v>
      </c>
      <c r="E75" s="23"/>
      <c r="F75" s="23"/>
      <c r="G75" s="23"/>
      <c r="H75" s="20"/>
      <c r="I75" s="21"/>
      <c r="J75" s="21">
        <f>'Приложение 1'!K75</f>
        <v>50.5</v>
      </c>
      <c r="K75" s="21">
        <f>'Приложение 1'!L75</f>
        <v>101.3</v>
      </c>
    </row>
    <row r="76" spans="1:11" ht="15">
      <c r="A76" s="12" t="str">
        <f>'Приложение 1'!A76</f>
        <v xml:space="preserve"> Высшее должностное лицо  </v>
      </c>
      <c r="B76" s="11" t="s">
        <v>129</v>
      </c>
      <c r="C76" s="11" t="s">
        <v>129</v>
      </c>
      <c r="D76" s="23" t="s">
        <v>130</v>
      </c>
      <c r="E76" s="23" t="s">
        <v>8</v>
      </c>
      <c r="F76" s="23"/>
      <c r="G76" s="23"/>
      <c r="H76" s="20"/>
      <c r="I76" s="21"/>
      <c r="J76" s="21">
        <f>'Приложение 1'!K76</f>
        <v>50.5</v>
      </c>
      <c r="K76" s="21">
        <f>'Приложение 1'!L76</f>
        <v>101.3</v>
      </c>
    </row>
    <row r="77" spans="1:11" ht="15">
      <c r="A77" s="12" t="str">
        <f>'Приложение 1'!A77</f>
        <v xml:space="preserve"> Условно утвержденные расходы </v>
      </c>
      <c r="B77" s="11" t="s">
        <v>129</v>
      </c>
      <c r="C77" s="11" t="s">
        <v>129</v>
      </c>
      <c r="D77" s="23" t="s">
        <v>130</v>
      </c>
      <c r="E77" s="23" t="s">
        <v>8</v>
      </c>
      <c r="F77" s="23" t="s">
        <v>58</v>
      </c>
      <c r="G77" s="23" t="s">
        <v>131</v>
      </c>
      <c r="H77" s="20"/>
      <c r="I77" s="21"/>
      <c r="J77" s="21">
        <f>'Приложение 1'!K77</f>
        <v>50.5</v>
      </c>
      <c r="K77" s="21">
        <f>'Приложение 1'!L77</f>
        <v>101.3</v>
      </c>
    </row>
    <row r="78" spans="1:11" ht="15">
      <c r="A78" s="12" t="str">
        <f>'Приложение 1'!A78</f>
        <v xml:space="preserve"> Иные бюджетные ассигнования </v>
      </c>
      <c r="B78" s="11" t="s">
        <v>129</v>
      </c>
      <c r="C78" s="11" t="s">
        <v>129</v>
      </c>
      <c r="D78" s="23" t="s">
        <v>130</v>
      </c>
      <c r="E78" s="23" t="s">
        <v>8</v>
      </c>
      <c r="F78" s="23" t="s">
        <v>58</v>
      </c>
      <c r="G78" s="23" t="s">
        <v>131</v>
      </c>
      <c r="H78" s="20" t="s">
        <v>64</v>
      </c>
      <c r="I78" s="21"/>
      <c r="J78" s="21">
        <f>'Приложение 1'!K78</f>
        <v>50.5</v>
      </c>
      <c r="K78" s="21">
        <f>'Приложение 1'!L78</f>
        <v>101.3</v>
      </c>
    </row>
    <row r="79" spans="1:11" ht="15">
      <c r="A79" s="12" t="str">
        <f>'Приложение 1'!A79</f>
        <v xml:space="preserve"> Резервные средства </v>
      </c>
      <c r="B79" s="11" t="s">
        <v>129</v>
      </c>
      <c r="C79" s="11" t="s">
        <v>129</v>
      </c>
      <c r="D79" s="23" t="s">
        <v>130</v>
      </c>
      <c r="E79" s="23" t="s">
        <v>8</v>
      </c>
      <c r="F79" s="23" t="s">
        <v>58</v>
      </c>
      <c r="G79" s="23" t="s">
        <v>131</v>
      </c>
      <c r="H79" s="20" t="s">
        <v>66</v>
      </c>
      <c r="I79" s="21"/>
      <c r="J79" s="21">
        <f>'Приложение 1'!K79</f>
        <v>50.5</v>
      </c>
      <c r="K79" s="21">
        <f>'Приложение 1'!L79</f>
        <v>101.3</v>
      </c>
    </row>
  </sheetData>
  <autoFilter ref="A2:K79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17:C17">
    <cfRule type="expression" dxfId="8" priority="1" stopIfTrue="1">
      <formula>$F17=""</formula>
    </cfRule>
    <cfRule type="expression" dxfId="7" priority="2" stopIfTrue="1">
      <formula>#REF!&lt;&gt;""</formula>
    </cfRule>
    <cfRule type="expression" dxfId="6" priority="3" stopIfTrue="1">
      <formula>AND($G17="",$F17&lt;&gt;"")</formula>
    </cfRule>
  </conditionalFormatting>
  <conditionalFormatting sqref="A43">
    <cfRule type="expression" dxfId="5" priority="19" stopIfTrue="1">
      <formula>$F43=""</formula>
    </cfRule>
    <cfRule type="expression" dxfId="4" priority="20" stopIfTrue="1">
      <formula>#REF!&lt;&gt;""</formula>
    </cfRule>
    <cfRule type="expression" dxfId="3" priority="21" stopIfTrue="1">
      <formula>AND($G43="",$F43&lt;&gt;"")</formula>
    </cfRule>
  </conditionalFormatting>
  <conditionalFormatting sqref="A43">
    <cfRule type="expression" dxfId="2" priority="10" stopIfTrue="1">
      <formula>$F43=""</formula>
    </cfRule>
    <cfRule type="expression" dxfId="1" priority="11" stopIfTrue="1">
      <formula>#REF!&lt;&gt;""</formula>
    </cfRule>
    <cfRule type="expression" dxfId="0" priority="12" stopIfTrue="1">
      <formula>AND($G43="",$F43&lt;&gt;"")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97"/>
  <sheetViews>
    <sheetView view="pageBreakPreview" topLeftCell="A94" zoomScaleSheetLayoutView="100" workbookViewId="0">
      <selection activeCell="M2" sqref="M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80" customHeight="1">
      <c r="I1" s="121" t="s">
        <v>174</v>
      </c>
      <c r="J1" s="122"/>
      <c r="K1" s="122"/>
      <c r="L1" s="122"/>
    </row>
    <row r="2" spans="1:12" ht="117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21" t="s">
        <v>167</v>
      </c>
      <c r="J2" s="122"/>
      <c r="K2" s="122"/>
      <c r="L2" s="122"/>
    </row>
    <row r="3" spans="1:12" ht="129.75" customHeight="1">
      <c r="A3" s="123" t="s">
        <v>141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4" t="s">
        <v>1</v>
      </c>
      <c r="J4" s="124"/>
      <c r="K4" s="124"/>
      <c r="L4" s="124"/>
    </row>
    <row r="5" spans="1:12" ht="19.5" customHeight="1">
      <c r="A5" s="125" t="s">
        <v>2</v>
      </c>
      <c r="B5" s="125" t="s">
        <v>5</v>
      </c>
      <c r="C5" s="125"/>
      <c r="D5" s="125"/>
      <c r="E5" s="125"/>
      <c r="F5" s="125" t="s">
        <v>22</v>
      </c>
      <c r="G5" s="125" t="s">
        <v>3</v>
      </c>
      <c r="H5" s="125" t="s">
        <v>4</v>
      </c>
      <c r="I5" s="125" t="s">
        <v>21</v>
      </c>
      <c r="J5" s="125" t="s">
        <v>7</v>
      </c>
      <c r="K5" s="125"/>
      <c r="L5" s="125"/>
    </row>
    <row r="6" spans="1:12" ht="14.85" customHeight="1">
      <c r="A6" s="125" t="s">
        <v>0</v>
      </c>
      <c r="B6" s="125" t="s">
        <v>0</v>
      </c>
      <c r="C6" s="125"/>
      <c r="D6" s="125"/>
      <c r="E6" s="125"/>
      <c r="F6" s="125" t="s">
        <v>0</v>
      </c>
      <c r="G6" s="125" t="s">
        <v>0</v>
      </c>
      <c r="H6" s="125" t="s">
        <v>0</v>
      </c>
      <c r="I6" s="125" t="s">
        <v>0</v>
      </c>
      <c r="J6" s="118" t="s">
        <v>26</v>
      </c>
      <c r="K6" s="118" t="s">
        <v>27</v>
      </c>
      <c r="L6" s="118" t="s">
        <v>138</v>
      </c>
    </row>
    <row r="7" spans="1:12" ht="13.7" customHeight="1">
      <c r="A7" s="83" t="s">
        <v>8</v>
      </c>
      <c r="B7" s="83" t="s">
        <v>9</v>
      </c>
      <c r="C7" s="83" t="s">
        <v>10</v>
      </c>
      <c r="D7" s="83" t="s">
        <v>11</v>
      </c>
      <c r="E7" s="83" t="s">
        <v>12</v>
      </c>
      <c r="F7" s="83" t="s">
        <v>13</v>
      </c>
      <c r="G7" s="83" t="s">
        <v>14</v>
      </c>
      <c r="H7" s="83" t="s">
        <v>15</v>
      </c>
      <c r="I7" s="83" t="s">
        <v>16</v>
      </c>
      <c r="J7" s="83" t="s">
        <v>17</v>
      </c>
      <c r="K7" s="83" t="s">
        <v>18</v>
      </c>
      <c r="L7" s="83" t="s">
        <v>20</v>
      </c>
    </row>
    <row r="8" spans="1:12" ht="13.7" customHeight="1">
      <c r="A8" s="84" t="s">
        <v>19</v>
      </c>
      <c r="B8" s="85" t="s">
        <v>0</v>
      </c>
      <c r="C8" s="85" t="s">
        <v>0</v>
      </c>
      <c r="D8" s="85" t="s">
        <v>0</v>
      </c>
      <c r="E8" s="85" t="s">
        <v>0</v>
      </c>
      <c r="F8" s="85" t="s">
        <v>0</v>
      </c>
      <c r="G8" s="85" t="s">
        <v>0</v>
      </c>
      <c r="H8" s="85" t="s">
        <v>0</v>
      </c>
      <c r="I8" s="85" t="s">
        <v>0</v>
      </c>
      <c r="J8" s="86">
        <f>J9+J24+J32+J46+J78</f>
        <v>4330.6000000000004</v>
      </c>
      <c r="K8" s="86">
        <f>K9+K24+K32+K46+K78</f>
        <v>2432.3000000000002</v>
      </c>
      <c r="L8" s="86">
        <f>L9+L24+L32+L46+L78</f>
        <v>2557.3999999999996</v>
      </c>
    </row>
    <row r="9" spans="1:12" ht="121.5" customHeight="1">
      <c r="A9" s="16" t="str">
        <f>'Приложение 1'!A57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9" s="100" t="s">
        <v>17</v>
      </c>
      <c r="C9" s="100"/>
      <c r="D9" s="100"/>
      <c r="E9" s="100"/>
      <c r="F9" s="99"/>
      <c r="G9" s="90"/>
      <c r="H9" s="90"/>
      <c r="I9" s="102"/>
      <c r="J9" s="87">
        <f>J10+J17</f>
        <v>925</v>
      </c>
      <c r="K9" s="87">
        <f>K10+K17</f>
        <v>397</v>
      </c>
      <c r="L9" s="87">
        <f>L10+L17</f>
        <v>396.9</v>
      </c>
    </row>
    <row r="10" spans="1:12" ht="28.5" customHeight="1">
      <c r="A10" s="17" t="str">
        <f>'Приложение 1'!A58</f>
        <v>Основное мероприятие "Благоустройство территории "</v>
      </c>
      <c r="B10" s="94" t="s">
        <v>17</v>
      </c>
      <c r="C10" s="100" t="s">
        <v>74</v>
      </c>
      <c r="D10" s="100" t="s">
        <v>159</v>
      </c>
      <c r="E10" s="94"/>
      <c r="F10" s="89"/>
      <c r="G10" s="88"/>
      <c r="H10" s="88"/>
      <c r="I10" s="88"/>
      <c r="J10" s="87">
        <f t="shared" ref="J10:L11" si="0">J11</f>
        <v>550</v>
      </c>
      <c r="K10" s="87">
        <f t="shared" si="0"/>
        <v>208.5</v>
      </c>
      <c r="L10" s="87">
        <f t="shared" si="0"/>
        <v>203.4</v>
      </c>
    </row>
    <row r="11" spans="1:12" ht="34.5" customHeight="1">
      <c r="A11" s="17" t="str">
        <f>'Приложение 1'!A59</f>
        <v>Прочие мероприятия по благоустройству</v>
      </c>
      <c r="B11" s="100" t="s">
        <v>17</v>
      </c>
      <c r="C11" s="100" t="s">
        <v>74</v>
      </c>
      <c r="D11" s="100" t="s">
        <v>159</v>
      </c>
      <c r="E11" s="100" t="s">
        <v>120</v>
      </c>
      <c r="F11" s="95"/>
      <c r="G11" s="88"/>
      <c r="H11" s="88"/>
      <c r="I11" s="88"/>
      <c r="J11" s="87">
        <f t="shared" si="0"/>
        <v>550</v>
      </c>
      <c r="K11" s="87">
        <f t="shared" si="0"/>
        <v>208.5</v>
      </c>
      <c r="L11" s="87">
        <f t="shared" si="0"/>
        <v>203.4</v>
      </c>
    </row>
    <row r="12" spans="1:12" ht="45.75" customHeight="1">
      <c r="A12" s="98" t="s">
        <v>164</v>
      </c>
      <c r="B12" s="94" t="s">
        <v>17</v>
      </c>
      <c r="C12" s="100" t="s">
        <v>74</v>
      </c>
      <c r="D12" s="100" t="s">
        <v>159</v>
      </c>
      <c r="E12" s="100" t="s">
        <v>120</v>
      </c>
      <c r="F12" s="89" t="s">
        <v>62</v>
      </c>
      <c r="G12" s="88"/>
      <c r="H12" s="88"/>
      <c r="I12" s="88"/>
      <c r="J12" s="87">
        <f t="shared" ref="J12:J15" si="1">J13</f>
        <v>550</v>
      </c>
      <c r="K12" s="87">
        <f t="shared" ref="K12:K15" si="2">K13</f>
        <v>208.5</v>
      </c>
      <c r="L12" s="87">
        <f t="shared" ref="L12:L15" si="3">L13</f>
        <v>203.4</v>
      </c>
    </row>
    <row r="13" spans="1:12" ht="60">
      <c r="A13" s="91" t="s">
        <v>39</v>
      </c>
      <c r="B13" s="94" t="s">
        <v>17</v>
      </c>
      <c r="C13" s="100" t="s">
        <v>74</v>
      </c>
      <c r="D13" s="100" t="s">
        <v>159</v>
      </c>
      <c r="E13" s="100" t="s">
        <v>120</v>
      </c>
      <c r="F13" s="89" t="s">
        <v>63</v>
      </c>
      <c r="G13" s="88"/>
      <c r="H13" s="88"/>
      <c r="I13" s="88"/>
      <c r="J13" s="87">
        <f t="shared" si="1"/>
        <v>550</v>
      </c>
      <c r="K13" s="87">
        <f t="shared" si="2"/>
        <v>208.5</v>
      </c>
      <c r="L13" s="87">
        <f t="shared" si="3"/>
        <v>203.4</v>
      </c>
    </row>
    <row r="14" spans="1:12" ht="23.25" customHeight="1">
      <c r="A14" s="98" t="s">
        <v>53</v>
      </c>
      <c r="B14" s="100" t="s">
        <v>17</v>
      </c>
      <c r="C14" s="100" t="s">
        <v>74</v>
      </c>
      <c r="D14" s="100" t="s">
        <v>159</v>
      </c>
      <c r="E14" s="100" t="s">
        <v>120</v>
      </c>
      <c r="F14" s="95" t="s">
        <v>63</v>
      </c>
      <c r="G14" s="96" t="s">
        <v>44</v>
      </c>
      <c r="H14" s="96"/>
      <c r="I14" s="96"/>
      <c r="J14" s="87">
        <f t="shared" si="1"/>
        <v>550</v>
      </c>
      <c r="K14" s="87">
        <f t="shared" si="2"/>
        <v>208.5</v>
      </c>
      <c r="L14" s="87">
        <f t="shared" si="3"/>
        <v>203.4</v>
      </c>
    </row>
    <row r="15" spans="1:12" ht="15">
      <c r="A15" s="16" t="s">
        <v>59</v>
      </c>
      <c r="B15" s="100" t="s">
        <v>17</v>
      </c>
      <c r="C15" s="100" t="s">
        <v>74</v>
      </c>
      <c r="D15" s="100" t="s">
        <v>159</v>
      </c>
      <c r="E15" s="100" t="s">
        <v>120</v>
      </c>
      <c r="F15" s="95" t="s">
        <v>63</v>
      </c>
      <c r="G15" s="96" t="s">
        <v>44</v>
      </c>
      <c r="H15" s="96" t="s">
        <v>48</v>
      </c>
      <c r="I15" s="96"/>
      <c r="J15" s="87">
        <f t="shared" si="1"/>
        <v>550</v>
      </c>
      <c r="K15" s="87">
        <f t="shared" si="2"/>
        <v>208.5</v>
      </c>
      <c r="L15" s="87">
        <f t="shared" si="3"/>
        <v>203.4</v>
      </c>
    </row>
    <row r="16" spans="1:12" ht="60">
      <c r="A16" s="98" t="s">
        <v>134</v>
      </c>
      <c r="B16" s="100" t="s">
        <v>17</v>
      </c>
      <c r="C16" s="100" t="s">
        <v>74</v>
      </c>
      <c r="D16" s="100" t="s">
        <v>159</v>
      </c>
      <c r="E16" s="100" t="s">
        <v>120</v>
      </c>
      <c r="F16" s="95" t="s">
        <v>63</v>
      </c>
      <c r="G16" s="96" t="s">
        <v>44</v>
      </c>
      <c r="H16" s="96" t="s">
        <v>48</v>
      </c>
      <c r="I16" s="103" t="s">
        <v>124</v>
      </c>
      <c r="J16" s="87">
        <f>'Приложение 1'!J61</f>
        <v>550</v>
      </c>
      <c r="K16" s="87">
        <f>'Приложение 1'!K61</f>
        <v>208.5</v>
      </c>
      <c r="L16" s="87">
        <f>'Приложение 1'!L61</f>
        <v>203.4</v>
      </c>
    </row>
    <row r="17" spans="1:12" ht="45.75" customHeight="1">
      <c r="A17" s="98" t="str">
        <f>'Приложение 1'!A62</f>
        <v>Основное мероприятие " Освещение территории сельского поселения "</v>
      </c>
      <c r="B17" s="100" t="s">
        <v>17</v>
      </c>
      <c r="C17" s="100" t="s">
        <v>74</v>
      </c>
      <c r="D17" s="100" t="s">
        <v>161</v>
      </c>
      <c r="E17" s="100"/>
      <c r="F17" s="95"/>
      <c r="G17" s="96"/>
      <c r="H17" s="96"/>
      <c r="I17" s="103"/>
      <c r="J17" s="87">
        <f t="shared" ref="J17:L18" si="4">J18</f>
        <v>375</v>
      </c>
      <c r="K17" s="87">
        <f t="shared" si="4"/>
        <v>188.5</v>
      </c>
      <c r="L17" s="87">
        <f t="shared" si="4"/>
        <v>193.5</v>
      </c>
    </row>
    <row r="18" spans="1:12" ht="17.25" customHeight="1">
      <c r="A18" s="98" t="str">
        <f>'Приложение 1'!A63</f>
        <v>Уличное освещение</v>
      </c>
      <c r="B18" s="100" t="s">
        <v>17</v>
      </c>
      <c r="C18" s="100" t="s">
        <v>74</v>
      </c>
      <c r="D18" s="100" t="s">
        <v>161</v>
      </c>
      <c r="E18" s="100" t="s">
        <v>118</v>
      </c>
      <c r="F18" s="95"/>
      <c r="G18" s="117"/>
      <c r="H18" s="117"/>
      <c r="I18" s="117"/>
      <c r="J18" s="87">
        <f t="shared" si="4"/>
        <v>375</v>
      </c>
      <c r="K18" s="87">
        <f t="shared" si="4"/>
        <v>188.5</v>
      </c>
      <c r="L18" s="87">
        <f t="shared" si="4"/>
        <v>193.5</v>
      </c>
    </row>
    <row r="19" spans="1:12" ht="60">
      <c r="A19" s="98" t="s">
        <v>164</v>
      </c>
      <c r="B19" s="94" t="s">
        <v>17</v>
      </c>
      <c r="C19" s="100" t="s">
        <v>74</v>
      </c>
      <c r="D19" s="100" t="s">
        <v>161</v>
      </c>
      <c r="E19" s="100" t="s">
        <v>118</v>
      </c>
      <c r="F19" s="89" t="s">
        <v>62</v>
      </c>
      <c r="G19" s="88"/>
      <c r="H19" s="88"/>
      <c r="I19" s="88"/>
      <c r="J19" s="87">
        <f t="shared" ref="J19:J22" si="5">J20</f>
        <v>375</v>
      </c>
      <c r="K19" s="87">
        <f t="shared" ref="K19:K22" si="6">K20</f>
        <v>188.5</v>
      </c>
      <c r="L19" s="87">
        <f t="shared" ref="L19:L22" si="7">L20</f>
        <v>193.5</v>
      </c>
    </row>
    <row r="20" spans="1:12" ht="60">
      <c r="A20" s="91" t="s">
        <v>39</v>
      </c>
      <c r="B20" s="94" t="s">
        <v>17</v>
      </c>
      <c r="C20" s="100" t="s">
        <v>74</v>
      </c>
      <c r="D20" s="100" t="s">
        <v>161</v>
      </c>
      <c r="E20" s="100" t="s">
        <v>118</v>
      </c>
      <c r="F20" s="89" t="s">
        <v>63</v>
      </c>
      <c r="G20" s="88"/>
      <c r="H20" s="88"/>
      <c r="I20" s="88"/>
      <c r="J20" s="87">
        <f t="shared" si="5"/>
        <v>375</v>
      </c>
      <c r="K20" s="87">
        <f t="shared" si="6"/>
        <v>188.5</v>
      </c>
      <c r="L20" s="87">
        <f t="shared" si="7"/>
        <v>193.5</v>
      </c>
    </row>
    <row r="21" spans="1:12" ht="20.25" customHeight="1">
      <c r="A21" s="98" t="s">
        <v>53</v>
      </c>
      <c r="B21" s="94" t="s">
        <v>17</v>
      </c>
      <c r="C21" s="100" t="s">
        <v>74</v>
      </c>
      <c r="D21" s="100" t="s">
        <v>161</v>
      </c>
      <c r="E21" s="100" t="s">
        <v>118</v>
      </c>
      <c r="F21" s="89" t="s">
        <v>63</v>
      </c>
      <c r="G21" s="90" t="s">
        <v>44</v>
      </c>
      <c r="H21" s="90"/>
      <c r="I21" s="90"/>
      <c r="J21" s="87">
        <f t="shared" si="5"/>
        <v>375</v>
      </c>
      <c r="K21" s="87">
        <f t="shared" si="6"/>
        <v>188.5</v>
      </c>
      <c r="L21" s="87">
        <f t="shared" si="7"/>
        <v>193.5</v>
      </c>
    </row>
    <row r="22" spans="1:12" ht="15">
      <c r="A22" s="16" t="s">
        <v>59</v>
      </c>
      <c r="B22" s="94" t="s">
        <v>17</v>
      </c>
      <c r="C22" s="100" t="s">
        <v>74</v>
      </c>
      <c r="D22" s="100" t="s">
        <v>161</v>
      </c>
      <c r="E22" s="100" t="s">
        <v>118</v>
      </c>
      <c r="F22" s="89" t="s">
        <v>63</v>
      </c>
      <c r="G22" s="90" t="s">
        <v>44</v>
      </c>
      <c r="H22" s="90" t="s">
        <v>48</v>
      </c>
      <c r="I22" s="90"/>
      <c r="J22" s="87">
        <f t="shared" si="5"/>
        <v>375</v>
      </c>
      <c r="K22" s="87">
        <f t="shared" si="6"/>
        <v>188.5</v>
      </c>
      <c r="L22" s="87">
        <f t="shared" si="7"/>
        <v>193.5</v>
      </c>
    </row>
    <row r="23" spans="1:12" ht="60">
      <c r="A23" s="98" t="s">
        <v>134</v>
      </c>
      <c r="B23" s="94" t="s">
        <v>17</v>
      </c>
      <c r="C23" s="100" t="s">
        <v>74</v>
      </c>
      <c r="D23" s="100" t="s">
        <v>161</v>
      </c>
      <c r="E23" s="100" t="s">
        <v>118</v>
      </c>
      <c r="F23" s="89" t="s">
        <v>63</v>
      </c>
      <c r="G23" s="90" t="s">
        <v>44</v>
      </c>
      <c r="H23" s="90" t="s">
        <v>48</v>
      </c>
      <c r="I23" s="102" t="s">
        <v>124</v>
      </c>
      <c r="J23" s="87">
        <f>'Приложение 1'!J65</f>
        <v>375</v>
      </c>
      <c r="K23" s="87">
        <f>'Приложение 1'!K65</f>
        <v>188.5</v>
      </c>
      <c r="L23" s="87">
        <f>'Приложение 1'!L65</f>
        <v>193.5</v>
      </c>
    </row>
    <row r="24" spans="1:12" ht="120">
      <c r="A24" s="15" t="str">
        <f>'Приложение 1'!A50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24" s="100" t="s">
        <v>158</v>
      </c>
      <c r="C24" s="100"/>
      <c r="D24" s="94"/>
      <c r="E24" s="94"/>
      <c r="F24" s="92"/>
      <c r="G24" s="88"/>
      <c r="H24" s="88"/>
      <c r="I24" s="88"/>
      <c r="J24" s="86">
        <f>J25</f>
        <v>200</v>
      </c>
      <c r="K24" s="86">
        <f>K25</f>
        <v>141.80000000000001</v>
      </c>
      <c r="L24" s="86">
        <f>L25</f>
        <v>141.80000000000001</v>
      </c>
    </row>
    <row r="25" spans="1:12" ht="90">
      <c r="A25" s="15" t="s">
        <v>146</v>
      </c>
      <c r="B25" s="100" t="s">
        <v>158</v>
      </c>
      <c r="C25" s="100" t="s">
        <v>74</v>
      </c>
      <c r="D25" s="100" t="s">
        <v>30</v>
      </c>
      <c r="E25" s="94"/>
      <c r="F25" s="92"/>
      <c r="G25" s="88"/>
      <c r="H25" s="88"/>
      <c r="I25" s="88"/>
      <c r="J25" s="87">
        <f t="shared" ref="J25:J26" si="8">J26</f>
        <v>200</v>
      </c>
      <c r="K25" s="87">
        <f t="shared" ref="K25:K26" si="9">K26</f>
        <v>141.80000000000001</v>
      </c>
      <c r="L25" s="87">
        <f t="shared" ref="L25:L26" si="10">L26</f>
        <v>141.80000000000001</v>
      </c>
    </row>
    <row r="26" spans="1:12" ht="363.75" customHeight="1">
      <c r="A26" s="104" t="str">
        <f>'Приложение 1'!A52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100" t="s">
        <v>158</v>
      </c>
      <c r="C26" s="100" t="s">
        <v>74</v>
      </c>
      <c r="D26" s="100" t="s">
        <v>30</v>
      </c>
      <c r="E26" s="94" t="s">
        <v>78</v>
      </c>
      <c r="F26" s="92"/>
      <c r="G26" s="88"/>
      <c r="H26" s="88"/>
      <c r="I26" s="88"/>
      <c r="J26" s="87">
        <f t="shared" si="8"/>
        <v>200</v>
      </c>
      <c r="K26" s="87">
        <f t="shared" si="9"/>
        <v>141.80000000000001</v>
      </c>
      <c r="L26" s="87">
        <f t="shared" si="10"/>
        <v>141.80000000000001</v>
      </c>
    </row>
    <row r="27" spans="1:12" ht="48.75" customHeight="1">
      <c r="A27" s="98" t="s">
        <v>164</v>
      </c>
      <c r="B27" s="100" t="s">
        <v>158</v>
      </c>
      <c r="C27" s="100" t="s">
        <v>74</v>
      </c>
      <c r="D27" s="100" t="s">
        <v>30</v>
      </c>
      <c r="E27" s="94" t="s">
        <v>78</v>
      </c>
      <c r="F27" s="92" t="s">
        <v>62</v>
      </c>
      <c r="G27" s="88"/>
      <c r="H27" s="88"/>
      <c r="I27" s="88"/>
      <c r="J27" s="87">
        <f t="shared" ref="J27:J30" si="11">J28</f>
        <v>200</v>
      </c>
      <c r="K27" s="87">
        <f t="shared" ref="K27:K30" si="12">K28</f>
        <v>141.80000000000001</v>
      </c>
      <c r="L27" s="87">
        <f t="shared" ref="L27:L30" si="13">L28</f>
        <v>141.80000000000001</v>
      </c>
    </row>
    <row r="28" spans="1:12" ht="60">
      <c r="A28" s="91" t="s">
        <v>39</v>
      </c>
      <c r="B28" s="100" t="s">
        <v>158</v>
      </c>
      <c r="C28" s="100" t="s">
        <v>74</v>
      </c>
      <c r="D28" s="100" t="s">
        <v>30</v>
      </c>
      <c r="E28" s="94" t="s">
        <v>78</v>
      </c>
      <c r="F28" s="92" t="s">
        <v>63</v>
      </c>
      <c r="G28" s="88"/>
      <c r="H28" s="88"/>
      <c r="I28" s="88"/>
      <c r="J28" s="87">
        <f t="shared" si="11"/>
        <v>200</v>
      </c>
      <c r="K28" s="87">
        <f t="shared" si="12"/>
        <v>141.80000000000001</v>
      </c>
      <c r="L28" s="87">
        <f t="shared" si="13"/>
        <v>141.80000000000001</v>
      </c>
    </row>
    <row r="29" spans="1:12" ht="15">
      <c r="A29" s="97" t="s">
        <v>49</v>
      </c>
      <c r="B29" s="100" t="s">
        <v>158</v>
      </c>
      <c r="C29" s="100" t="s">
        <v>74</v>
      </c>
      <c r="D29" s="100" t="s">
        <v>30</v>
      </c>
      <c r="E29" s="94" t="s">
        <v>78</v>
      </c>
      <c r="F29" s="92" t="s">
        <v>63</v>
      </c>
      <c r="G29" s="90" t="s">
        <v>38</v>
      </c>
      <c r="H29" s="90"/>
      <c r="I29" s="90"/>
      <c r="J29" s="87">
        <f t="shared" si="11"/>
        <v>200</v>
      </c>
      <c r="K29" s="87">
        <f t="shared" si="12"/>
        <v>141.80000000000001</v>
      </c>
      <c r="L29" s="87">
        <f t="shared" si="13"/>
        <v>141.80000000000001</v>
      </c>
    </row>
    <row r="30" spans="1:12" ht="30">
      <c r="A30" s="98" t="str">
        <f>'Приложение 1'!A49</f>
        <v>Дорожное хозяйство (дорожные фонды)</v>
      </c>
      <c r="B30" s="100" t="s">
        <v>158</v>
      </c>
      <c r="C30" s="100" t="s">
        <v>74</v>
      </c>
      <c r="D30" s="100" t="s">
        <v>30</v>
      </c>
      <c r="E30" s="94" t="s">
        <v>78</v>
      </c>
      <c r="F30" s="92" t="s">
        <v>63</v>
      </c>
      <c r="G30" s="90" t="s">
        <v>38</v>
      </c>
      <c r="H30" s="90" t="s">
        <v>52</v>
      </c>
      <c r="I30" s="90"/>
      <c r="J30" s="87">
        <f t="shared" si="11"/>
        <v>200</v>
      </c>
      <c r="K30" s="87">
        <f t="shared" si="12"/>
        <v>141.80000000000001</v>
      </c>
      <c r="L30" s="87">
        <f t="shared" si="13"/>
        <v>141.80000000000001</v>
      </c>
    </row>
    <row r="31" spans="1:12" ht="60">
      <c r="A31" s="98" t="s">
        <v>134</v>
      </c>
      <c r="B31" s="100" t="s">
        <v>158</v>
      </c>
      <c r="C31" s="100" t="s">
        <v>74</v>
      </c>
      <c r="D31" s="100" t="s">
        <v>30</v>
      </c>
      <c r="E31" s="94" t="s">
        <v>78</v>
      </c>
      <c r="F31" s="92" t="s">
        <v>63</v>
      </c>
      <c r="G31" s="90" t="s">
        <v>38</v>
      </c>
      <c r="H31" s="90" t="s">
        <v>52</v>
      </c>
      <c r="I31" s="102" t="s">
        <v>124</v>
      </c>
      <c r="J31" s="87">
        <f>'Приложение 1'!J54</f>
        <v>200</v>
      </c>
      <c r="K31" s="87">
        <f>'Приложение 1'!K54</f>
        <v>141.80000000000001</v>
      </c>
      <c r="L31" s="87">
        <f>'Приложение 1'!L54</f>
        <v>141.80000000000001</v>
      </c>
    </row>
    <row r="32" spans="1:12" ht="70.5" customHeight="1">
      <c r="A32" s="91" t="str">
        <f>'Приложение 1'!A40</f>
        <v>Государственная программа повышения эффективности управления государственными финансами Республики Мордовия</v>
      </c>
      <c r="B32" s="94" t="s">
        <v>77</v>
      </c>
      <c r="C32" s="94"/>
      <c r="D32" s="94"/>
      <c r="E32" s="94"/>
      <c r="F32" s="92"/>
      <c r="G32" s="88"/>
      <c r="H32" s="88"/>
      <c r="I32" s="88"/>
      <c r="J32" s="87">
        <f>J33</f>
        <v>297.8</v>
      </c>
      <c r="K32" s="87">
        <f t="shared" ref="K32:L32" si="14">K33</f>
        <v>311.2</v>
      </c>
      <c r="L32" s="87">
        <f t="shared" si="14"/>
        <v>321.39999999999998</v>
      </c>
    </row>
    <row r="33" spans="1:12" ht="45">
      <c r="A33" s="91" t="s">
        <v>116</v>
      </c>
      <c r="B33" s="94" t="s">
        <v>77</v>
      </c>
      <c r="C33" s="94" t="s">
        <v>10</v>
      </c>
      <c r="D33" s="94"/>
      <c r="E33" s="94"/>
      <c r="F33" s="92"/>
      <c r="G33" s="88"/>
      <c r="H33" s="88"/>
      <c r="I33" s="88"/>
      <c r="J33" s="87">
        <f>J34</f>
        <v>297.8</v>
      </c>
      <c r="K33" s="87">
        <f t="shared" ref="K33:L44" si="15">K34</f>
        <v>311.2</v>
      </c>
      <c r="L33" s="87">
        <f t="shared" si="15"/>
        <v>321.39999999999998</v>
      </c>
    </row>
    <row r="34" spans="1:12" ht="75">
      <c r="A34" s="93" t="s">
        <v>166</v>
      </c>
      <c r="B34" s="94" t="s">
        <v>77</v>
      </c>
      <c r="C34" s="94" t="s">
        <v>10</v>
      </c>
      <c r="D34" s="94" t="s">
        <v>32</v>
      </c>
      <c r="E34" s="94"/>
      <c r="F34" s="92"/>
      <c r="G34" s="88"/>
      <c r="H34" s="88"/>
      <c r="I34" s="88"/>
      <c r="J34" s="87">
        <f>J35</f>
        <v>297.8</v>
      </c>
      <c r="K34" s="87">
        <f t="shared" si="15"/>
        <v>311.2</v>
      </c>
      <c r="L34" s="87">
        <f t="shared" si="15"/>
        <v>321.39999999999998</v>
      </c>
    </row>
    <row r="35" spans="1:12" ht="90" customHeight="1">
      <c r="A35" s="98" t="str">
        <f>'Приложение 1'!A43</f>
        <v>Осуществление государственных полномочий Российской Федерации по  первичного воинскому воинскому учету на территориях, где отсутствуют военные комиссариаты</v>
      </c>
      <c r="B35" s="94" t="s">
        <v>77</v>
      </c>
      <c r="C35" s="94" t="s">
        <v>10</v>
      </c>
      <c r="D35" s="94" t="s">
        <v>32</v>
      </c>
      <c r="E35" s="94" t="s">
        <v>117</v>
      </c>
      <c r="F35" s="92"/>
      <c r="G35" s="88"/>
      <c r="H35" s="88"/>
      <c r="I35" s="88"/>
      <c r="J35" s="87">
        <f>J41+J36</f>
        <v>297.8</v>
      </c>
      <c r="K35" s="87">
        <f t="shared" ref="K35:L35" si="16">K41+K36</f>
        <v>311.2</v>
      </c>
      <c r="L35" s="87">
        <f t="shared" si="16"/>
        <v>321.39999999999998</v>
      </c>
    </row>
    <row r="36" spans="1:12" ht="122.25" customHeight="1">
      <c r="A36" s="12" t="s">
        <v>35</v>
      </c>
      <c r="B36" s="100" t="s">
        <v>77</v>
      </c>
      <c r="C36" s="100" t="s">
        <v>10</v>
      </c>
      <c r="D36" s="100" t="s">
        <v>32</v>
      </c>
      <c r="E36" s="100" t="s">
        <v>117</v>
      </c>
      <c r="F36" s="99" t="s">
        <v>60</v>
      </c>
      <c r="G36" s="88"/>
      <c r="H36" s="88"/>
      <c r="I36" s="88"/>
      <c r="J36" s="87">
        <f t="shared" ref="J36:J39" si="17">J37</f>
        <v>292.8</v>
      </c>
      <c r="K36" s="87">
        <f t="shared" si="15"/>
        <v>306.2</v>
      </c>
      <c r="L36" s="87">
        <f t="shared" si="15"/>
        <v>316.39999999999998</v>
      </c>
    </row>
    <row r="37" spans="1:12" ht="48.75" customHeight="1">
      <c r="A37" s="12" t="s">
        <v>36</v>
      </c>
      <c r="B37" s="100" t="s">
        <v>77</v>
      </c>
      <c r="C37" s="100" t="s">
        <v>10</v>
      </c>
      <c r="D37" s="100" t="s">
        <v>32</v>
      </c>
      <c r="E37" s="100" t="s">
        <v>117</v>
      </c>
      <c r="F37" s="99" t="s">
        <v>61</v>
      </c>
      <c r="G37" s="88"/>
      <c r="H37" s="88"/>
      <c r="I37" s="88"/>
      <c r="J37" s="87">
        <f t="shared" si="17"/>
        <v>292.8</v>
      </c>
      <c r="K37" s="87">
        <f t="shared" si="15"/>
        <v>306.2</v>
      </c>
      <c r="L37" s="87">
        <f t="shared" si="15"/>
        <v>316.39999999999998</v>
      </c>
    </row>
    <row r="38" spans="1:12" ht="22.5" customHeight="1">
      <c r="A38" s="98" t="s">
        <v>114</v>
      </c>
      <c r="B38" s="100" t="s">
        <v>77</v>
      </c>
      <c r="C38" s="100" t="s">
        <v>10</v>
      </c>
      <c r="D38" s="100" t="s">
        <v>32</v>
      </c>
      <c r="E38" s="100" t="s">
        <v>117</v>
      </c>
      <c r="F38" s="99" t="s">
        <v>61</v>
      </c>
      <c r="G38" s="90" t="s">
        <v>32</v>
      </c>
      <c r="H38" s="90"/>
      <c r="I38" s="90"/>
      <c r="J38" s="87">
        <f t="shared" si="17"/>
        <v>292.8</v>
      </c>
      <c r="K38" s="87">
        <f t="shared" si="15"/>
        <v>306.2</v>
      </c>
      <c r="L38" s="87">
        <f t="shared" si="15"/>
        <v>316.39999999999998</v>
      </c>
    </row>
    <row r="39" spans="1:12" ht="30" customHeight="1">
      <c r="A39" s="98" t="s">
        <v>165</v>
      </c>
      <c r="B39" s="100" t="s">
        <v>77</v>
      </c>
      <c r="C39" s="100" t="s">
        <v>10</v>
      </c>
      <c r="D39" s="100" t="s">
        <v>32</v>
      </c>
      <c r="E39" s="100" t="s">
        <v>117</v>
      </c>
      <c r="F39" s="99" t="s">
        <v>61</v>
      </c>
      <c r="G39" s="90" t="s">
        <v>32</v>
      </c>
      <c r="H39" s="90" t="s">
        <v>48</v>
      </c>
      <c r="I39" s="90"/>
      <c r="J39" s="87">
        <f t="shared" si="17"/>
        <v>292.8</v>
      </c>
      <c r="K39" s="87">
        <f t="shared" si="15"/>
        <v>306.2</v>
      </c>
      <c r="L39" s="87">
        <f t="shared" si="15"/>
        <v>316.39999999999998</v>
      </c>
    </row>
    <row r="40" spans="1:12" ht="59.25" customHeight="1">
      <c r="A40" s="98" t="s">
        <v>134</v>
      </c>
      <c r="B40" s="100" t="s">
        <v>77</v>
      </c>
      <c r="C40" s="100" t="s">
        <v>10</v>
      </c>
      <c r="D40" s="100" t="s">
        <v>32</v>
      </c>
      <c r="E40" s="100" t="s">
        <v>117</v>
      </c>
      <c r="F40" s="99" t="s">
        <v>61</v>
      </c>
      <c r="G40" s="90" t="s">
        <v>32</v>
      </c>
      <c r="H40" s="90" t="s">
        <v>48</v>
      </c>
      <c r="I40" s="102" t="s">
        <v>124</v>
      </c>
      <c r="J40" s="87">
        <f>'Приложение 1'!J45</f>
        <v>292.8</v>
      </c>
      <c r="K40" s="87">
        <f>'Приложение 1'!K45</f>
        <v>306.2</v>
      </c>
      <c r="L40" s="87">
        <f>'Приложение 1'!L45</f>
        <v>316.39999999999998</v>
      </c>
    </row>
    <row r="41" spans="1:12" ht="53.25" customHeight="1">
      <c r="A41" s="98" t="s">
        <v>164</v>
      </c>
      <c r="B41" s="94" t="s">
        <v>77</v>
      </c>
      <c r="C41" s="94" t="s">
        <v>10</v>
      </c>
      <c r="D41" s="94" t="s">
        <v>32</v>
      </c>
      <c r="E41" s="94" t="s">
        <v>117</v>
      </c>
      <c r="F41" s="92" t="s">
        <v>62</v>
      </c>
      <c r="G41" s="88"/>
      <c r="H41" s="88"/>
      <c r="I41" s="88"/>
      <c r="J41" s="87">
        <f t="shared" ref="J41:J44" si="18">J42</f>
        <v>5</v>
      </c>
      <c r="K41" s="87">
        <f t="shared" si="15"/>
        <v>5</v>
      </c>
      <c r="L41" s="87">
        <f t="shared" si="15"/>
        <v>5</v>
      </c>
    </row>
    <row r="42" spans="1:12" ht="60">
      <c r="A42" s="91" t="s">
        <v>39</v>
      </c>
      <c r="B42" s="94" t="s">
        <v>77</v>
      </c>
      <c r="C42" s="94" t="s">
        <v>10</v>
      </c>
      <c r="D42" s="94" t="s">
        <v>32</v>
      </c>
      <c r="E42" s="94" t="s">
        <v>117</v>
      </c>
      <c r="F42" s="92" t="s">
        <v>63</v>
      </c>
      <c r="G42" s="88"/>
      <c r="H42" s="88"/>
      <c r="I42" s="88"/>
      <c r="J42" s="87">
        <f t="shared" si="18"/>
        <v>5</v>
      </c>
      <c r="K42" s="87">
        <f t="shared" si="15"/>
        <v>5</v>
      </c>
      <c r="L42" s="87">
        <f t="shared" si="15"/>
        <v>5</v>
      </c>
    </row>
    <row r="43" spans="1:12" ht="15">
      <c r="A43" s="98" t="s">
        <v>114</v>
      </c>
      <c r="B43" s="94" t="s">
        <v>77</v>
      </c>
      <c r="C43" s="94" t="s">
        <v>10</v>
      </c>
      <c r="D43" s="94" t="s">
        <v>32</v>
      </c>
      <c r="E43" s="94" t="s">
        <v>117</v>
      </c>
      <c r="F43" s="92" t="s">
        <v>63</v>
      </c>
      <c r="G43" s="90" t="s">
        <v>32</v>
      </c>
      <c r="H43" s="90"/>
      <c r="I43" s="90"/>
      <c r="J43" s="87">
        <f t="shared" si="18"/>
        <v>5</v>
      </c>
      <c r="K43" s="87">
        <f t="shared" si="15"/>
        <v>5</v>
      </c>
      <c r="L43" s="87">
        <f t="shared" si="15"/>
        <v>5</v>
      </c>
    </row>
    <row r="44" spans="1:12" ht="30">
      <c r="A44" s="98" t="s">
        <v>115</v>
      </c>
      <c r="B44" s="94" t="s">
        <v>77</v>
      </c>
      <c r="C44" s="94" t="s">
        <v>10</v>
      </c>
      <c r="D44" s="94" t="s">
        <v>32</v>
      </c>
      <c r="E44" s="94" t="s">
        <v>117</v>
      </c>
      <c r="F44" s="92" t="s">
        <v>63</v>
      </c>
      <c r="G44" s="90" t="s">
        <v>32</v>
      </c>
      <c r="H44" s="90" t="s">
        <v>48</v>
      </c>
      <c r="I44" s="90"/>
      <c r="J44" s="87">
        <f t="shared" si="18"/>
        <v>5</v>
      </c>
      <c r="K44" s="87">
        <f t="shared" si="15"/>
        <v>5</v>
      </c>
      <c r="L44" s="87">
        <f t="shared" si="15"/>
        <v>5</v>
      </c>
    </row>
    <row r="45" spans="1:12" ht="60">
      <c r="A45" s="98" t="s">
        <v>134</v>
      </c>
      <c r="B45" s="94" t="s">
        <v>77</v>
      </c>
      <c r="C45" s="94" t="s">
        <v>10</v>
      </c>
      <c r="D45" s="94" t="s">
        <v>32</v>
      </c>
      <c r="E45" s="94" t="s">
        <v>117</v>
      </c>
      <c r="F45" s="92" t="s">
        <v>63</v>
      </c>
      <c r="G45" s="90" t="s">
        <v>32</v>
      </c>
      <c r="H45" s="90" t="s">
        <v>48</v>
      </c>
      <c r="I45" s="102" t="s">
        <v>124</v>
      </c>
      <c r="J45" s="87">
        <f>'Приложение 1'!J47</f>
        <v>5</v>
      </c>
      <c r="K45" s="87">
        <f>'Приложение 1'!K47</f>
        <v>5</v>
      </c>
      <c r="L45" s="87">
        <f>'Приложение 1'!L47</f>
        <v>5</v>
      </c>
    </row>
    <row r="46" spans="1:12" ht="80.25" customHeight="1">
      <c r="A46" s="98" t="str">
        <f>'Приложение 1'!A11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46" s="94">
        <v>65</v>
      </c>
      <c r="C46" s="94"/>
      <c r="D46" s="94"/>
      <c r="E46" s="94"/>
      <c r="F46" s="89"/>
      <c r="G46" s="88"/>
      <c r="H46" s="88"/>
      <c r="I46" s="88"/>
      <c r="J46" s="87">
        <f>J47+J60</f>
        <v>2731.5</v>
      </c>
      <c r="K46" s="87">
        <f t="shared" ref="K46:L46" si="19">K47+K60</f>
        <v>1405.9</v>
      </c>
      <c r="L46" s="87">
        <f t="shared" si="19"/>
        <v>1520.7999999999997</v>
      </c>
    </row>
    <row r="47" spans="1:12" ht="15">
      <c r="A47" s="91" t="s">
        <v>33</v>
      </c>
      <c r="B47" s="94">
        <v>65</v>
      </c>
      <c r="C47" s="94">
        <v>1</v>
      </c>
      <c r="D47" s="94"/>
      <c r="E47" s="94"/>
      <c r="F47" s="89"/>
      <c r="G47" s="88"/>
      <c r="H47" s="88"/>
      <c r="I47" s="88"/>
      <c r="J47" s="87">
        <f>J48</f>
        <v>651</v>
      </c>
      <c r="K47" s="87">
        <f>K48+K54</f>
        <v>651</v>
      </c>
      <c r="L47" s="87">
        <f>L48+L54</f>
        <v>666.59999999999991</v>
      </c>
    </row>
    <row r="48" spans="1:12" ht="28.5" customHeight="1">
      <c r="A48" s="91" t="s">
        <v>34</v>
      </c>
      <c r="B48" s="94">
        <v>65</v>
      </c>
      <c r="C48" s="94">
        <v>1</v>
      </c>
      <c r="D48" s="94" t="s">
        <v>58</v>
      </c>
      <c r="E48" s="94" t="s">
        <v>69</v>
      </c>
      <c r="F48" s="89"/>
      <c r="G48" s="88"/>
      <c r="H48" s="88"/>
      <c r="I48" s="88"/>
      <c r="J48" s="87">
        <f>J49</f>
        <v>651</v>
      </c>
      <c r="K48" s="87">
        <f t="shared" ref="K48:L52" si="20">K49</f>
        <v>600.5</v>
      </c>
      <c r="L48" s="87">
        <f t="shared" si="20"/>
        <v>565.29999999999995</v>
      </c>
    </row>
    <row r="49" spans="1:12" ht="120">
      <c r="A49" s="91" t="s">
        <v>35</v>
      </c>
      <c r="B49" s="94">
        <v>65</v>
      </c>
      <c r="C49" s="94">
        <v>1</v>
      </c>
      <c r="D49" s="94" t="s">
        <v>58</v>
      </c>
      <c r="E49" s="94" t="s">
        <v>69</v>
      </c>
      <c r="F49" s="89" t="s">
        <v>60</v>
      </c>
      <c r="G49" s="88"/>
      <c r="H49" s="88"/>
      <c r="I49" s="88"/>
      <c r="J49" s="87">
        <f t="shared" ref="J49:J52" si="21">J50</f>
        <v>651</v>
      </c>
      <c r="K49" s="87">
        <f t="shared" si="20"/>
        <v>600.5</v>
      </c>
      <c r="L49" s="87">
        <f t="shared" si="20"/>
        <v>565.29999999999995</v>
      </c>
    </row>
    <row r="50" spans="1:12" ht="45">
      <c r="A50" s="91" t="s">
        <v>36</v>
      </c>
      <c r="B50" s="94">
        <v>65</v>
      </c>
      <c r="C50" s="94">
        <v>1</v>
      </c>
      <c r="D50" s="94" t="s">
        <v>58</v>
      </c>
      <c r="E50" s="94" t="s">
        <v>69</v>
      </c>
      <c r="F50" s="89" t="s">
        <v>61</v>
      </c>
      <c r="G50" s="88"/>
      <c r="H50" s="88"/>
      <c r="I50" s="88"/>
      <c r="J50" s="87">
        <f t="shared" si="21"/>
        <v>651</v>
      </c>
      <c r="K50" s="87">
        <f t="shared" si="20"/>
        <v>600.5</v>
      </c>
      <c r="L50" s="87">
        <f t="shared" si="20"/>
        <v>565.29999999999995</v>
      </c>
    </row>
    <row r="51" spans="1:12" ht="15">
      <c r="A51" s="98" t="s">
        <v>29</v>
      </c>
      <c r="B51" s="94">
        <v>65</v>
      </c>
      <c r="C51" s="94">
        <v>1</v>
      </c>
      <c r="D51" s="94" t="s">
        <v>58</v>
      </c>
      <c r="E51" s="94" t="s">
        <v>69</v>
      </c>
      <c r="F51" s="89" t="s">
        <v>61</v>
      </c>
      <c r="G51" s="90" t="s">
        <v>30</v>
      </c>
      <c r="H51" s="90"/>
      <c r="I51" s="90"/>
      <c r="J51" s="87">
        <f t="shared" si="21"/>
        <v>651</v>
      </c>
      <c r="K51" s="87">
        <f t="shared" si="20"/>
        <v>600.5</v>
      </c>
      <c r="L51" s="87">
        <f t="shared" si="20"/>
        <v>565.29999999999995</v>
      </c>
    </row>
    <row r="52" spans="1:12" ht="60">
      <c r="A52" s="12" t="s">
        <v>31</v>
      </c>
      <c r="B52" s="94">
        <v>65</v>
      </c>
      <c r="C52" s="94">
        <v>1</v>
      </c>
      <c r="D52" s="94" t="s">
        <v>58</v>
      </c>
      <c r="E52" s="94" t="s">
        <v>69</v>
      </c>
      <c r="F52" s="89" t="s">
        <v>61</v>
      </c>
      <c r="G52" s="90" t="s">
        <v>30</v>
      </c>
      <c r="H52" s="90" t="s">
        <v>32</v>
      </c>
      <c r="I52" s="90"/>
      <c r="J52" s="87">
        <f t="shared" si="21"/>
        <v>651</v>
      </c>
      <c r="K52" s="87">
        <f t="shared" si="20"/>
        <v>600.5</v>
      </c>
      <c r="L52" s="87">
        <f t="shared" si="20"/>
        <v>565.29999999999995</v>
      </c>
    </row>
    <row r="53" spans="1:12" ht="60">
      <c r="A53" s="98" t="s">
        <v>134</v>
      </c>
      <c r="B53" s="94">
        <v>65</v>
      </c>
      <c r="C53" s="94">
        <v>1</v>
      </c>
      <c r="D53" s="94" t="s">
        <v>58</v>
      </c>
      <c r="E53" s="94" t="s">
        <v>69</v>
      </c>
      <c r="F53" s="89" t="s">
        <v>61</v>
      </c>
      <c r="G53" s="90" t="s">
        <v>30</v>
      </c>
      <c r="H53" s="90" t="s">
        <v>32</v>
      </c>
      <c r="I53" s="102" t="s">
        <v>124</v>
      </c>
      <c r="J53" s="87">
        <f>'Приложение 1'!J15</f>
        <v>651</v>
      </c>
      <c r="K53" s="87">
        <f>'Приложение 1'!K15</f>
        <v>600.5</v>
      </c>
      <c r="L53" s="87">
        <f>'Приложение 1'!L15</f>
        <v>565.29999999999995</v>
      </c>
    </row>
    <row r="54" spans="1:12" ht="15">
      <c r="A54" s="98" t="str">
        <f>'Приложение 2'!A77</f>
        <v xml:space="preserve"> Условно утвержденные расходы </v>
      </c>
      <c r="B54" s="100" t="s">
        <v>130</v>
      </c>
      <c r="C54" s="100" t="s">
        <v>8</v>
      </c>
      <c r="D54" s="100" t="s">
        <v>58</v>
      </c>
      <c r="E54" s="100" t="s">
        <v>131</v>
      </c>
      <c r="F54" s="95"/>
      <c r="G54" s="90"/>
      <c r="H54" s="90"/>
      <c r="I54" s="102"/>
      <c r="J54" s="87"/>
      <c r="K54" s="87">
        <f t="shared" ref="K54:L58" si="22">K55</f>
        <v>50.5</v>
      </c>
      <c r="L54" s="87">
        <f t="shared" si="22"/>
        <v>101.3</v>
      </c>
    </row>
    <row r="55" spans="1:12" ht="15">
      <c r="A55" s="98" t="str">
        <f>'Приложение 2'!A78</f>
        <v xml:space="preserve"> Иные бюджетные ассигнования </v>
      </c>
      <c r="B55" s="100" t="s">
        <v>130</v>
      </c>
      <c r="C55" s="100" t="s">
        <v>8</v>
      </c>
      <c r="D55" s="100" t="s">
        <v>58</v>
      </c>
      <c r="E55" s="100" t="s">
        <v>131</v>
      </c>
      <c r="F55" s="95" t="s">
        <v>64</v>
      </c>
      <c r="G55" s="90"/>
      <c r="H55" s="90"/>
      <c r="I55" s="102"/>
      <c r="J55" s="87"/>
      <c r="K55" s="87">
        <f t="shared" si="22"/>
        <v>50.5</v>
      </c>
      <c r="L55" s="87">
        <f t="shared" si="22"/>
        <v>101.3</v>
      </c>
    </row>
    <row r="56" spans="1:12" ht="15">
      <c r="A56" s="98" t="str">
        <f>'Приложение 2'!A79</f>
        <v xml:space="preserve"> Резервные средства </v>
      </c>
      <c r="B56" s="100" t="s">
        <v>130</v>
      </c>
      <c r="C56" s="100" t="s">
        <v>8</v>
      </c>
      <c r="D56" s="100" t="s">
        <v>58</v>
      </c>
      <c r="E56" s="100" t="s">
        <v>131</v>
      </c>
      <c r="F56" s="95" t="s">
        <v>66</v>
      </c>
      <c r="G56" s="90"/>
      <c r="H56" s="90"/>
      <c r="I56" s="102"/>
      <c r="J56" s="87"/>
      <c r="K56" s="87">
        <f t="shared" si="22"/>
        <v>50.5</v>
      </c>
      <c r="L56" s="87">
        <f t="shared" si="22"/>
        <v>101.3</v>
      </c>
    </row>
    <row r="57" spans="1:12" ht="15">
      <c r="A57" s="98" t="e">
        <f>'Приложение 2'!#REF!</f>
        <v>#REF!</v>
      </c>
      <c r="B57" s="100" t="s">
        <v>130</v>
      </c>
      <c r="C57" s="100" t="s">
        <v>8</v>
      </c>
      <c r="D57" s="100" t="s">
        <v>58</v>
      </c>
      <c r="E57" s="100" t="s">
        <v>131</v>
      </c>
      <c r="F57" s="95" t="s">
        <v>66</v>
      </c>
      <c r="G57" s="112" t="s">
        <v>129</v>
      </c>
      <c r="H57" s="90"/>
      <c r="I57" s="102"/>
      <c r="J57" s="87"/>
      <c r="K57" s="87">
        <f t="shared" si="22"/>
        <v>50.5</v>
      </c>
      <c r="L57" s="87">
        <f t="shared" si="22"/>
        <v>101.3</v>
      </c>
    </row>
    <row r="58" spans="1:12" ht="15">
      <c r="A58" s="98" t="e">
        <f>'Приложение 2'!#REF!</f>
        <v>#REF!</v>
      </c>
      <c r="B58" s="100" t="s">
        <v>130</v>
      </c>
      <c r="C58" s="100" t="s">
        <v>8</v>
      </c>
      <c r="D58" s="100" t="s">
        <v>58</v>
      </c>
      <c r="E58" s="100" t="s">
        <v>131</v>
      </c>
      <c r="F58" s="95" t="s">
        <v>66</v>
      </c>
      <c r="G58" s="112" t="s">
        <v>129</v>
      </c>
      <c r="H58" s="112" t="s">
        <v>129</v>
      </c>
      <c r="I58" s="102"/>
      <c r="J58" s="87"/>
      <c r="K58" s="87">
        <f t="shared" si="22"/>
        <v>50.5</v>
      </c>
      <c r="L58" s="87">
        <f t="shared" si="22"/>
        <v>101.3</v>
      </c>
    </row>
    <row r="59" spans="1:12" ht="60">
      <c r="A59" s="98" t="s">
        <v>134</v>
      </c>
      <c r="B59" s="100" t="s">
        <v>130</v>
      </c>
      <c r="C59" s="100" t="s">
        <v>8</v>
      </c>
      <c r="D59" s="100" t="s">
        <v>58</v>
      </c>
      <c r="E59" s="100" t="s">
        <v>131</v>
      </c>
      <c r="F59" s="95" t="s">
        <v>66</v>
      </c>
      <c r="G59" s="112" t="s">
        <v>129</v>
      </c>
      <c r="H59" s="112" t="s">
        <v>129</v>
      </c>
      <c r="I59" s="112" t="s">
        <v>124</v>
      </c>
      <c r="J59" s="87"/>
      <c r="K59" s="87">
        <f>'Приложение 2'!J79</f>
        <v>50.5</v>
      </c>
      <c r="L59" s="87">
        <f>'Приложение 2'!K79</f>
        <v>101.3</v>
      </c>
    </row>
    <row r="60" spans="1:12" ht="64.5" customHeight="1">
      <c r="A60" s="12" t="str">
        <f>'Приложение 1'!A18</f>
        <v>Расходы в рамках обеспечения деятельности Администрации Белозерьевского сельского поселения</v>
      </c>
      <c r="B60" s="94">
        <v>65</v>
      </c>
      <c r="C60" s="94">
        <v>2</v>
      </c>
      <c r="D60" s="94"/>
      <c r="E60" s="94"/>
      <c r="F60" s="92"/>
      <c r="G60" s="88"/>
      <c r="H60" s="88"/>
      <c r="I60" s="88"/>
      <c r="J60" s="87">
        <f>J61+J67</f>
        <v>2080.5</v>
      </c>
      <c r="K60" s="87">
        <f t="shared" ref="K60:L60" si="23">K61+K67</f>
        <v>754.90000000000009</v>
      </c>
      <c r="L60" s="87">
        <f t="shared" si="23"/>
        <v>854.19999999999993</v>
      </c>
    </row>
    <row r="61" spans="1:12" ht="45">
      <c r="A61" s="91" t="s">
        <v>40</v>
      </c>
      <c r="B61" s="94">
        <v>65</v>
      </c>
      <c r="C61" s="94">
        <v>2</v>
      </c>
      <c r="D61" s="94" t="s">
        <v>58</v>
      </c>
      <c r="E61" s="94" t="s">
        <v>70</v>
      </c>
      <c r="F61" s="92"/>
      <c r="G61" s="88"/>
      <c r="H61" s="88"/>
      <c r="I61" s="88"/>
      <c r="J61" s="87">
        <f>J62</f>
        <v>513</v>
      </c>
      <c r="K61" s="87">
        <f t="shared" ref="K61:L61" si="24">K62</f>
        <v>524.6</v>
      </c>
      <c r="L61" s="87">
        <f t="shared" si="24"/>
        <v>520.79999999999995</v>
      </c>
    </row>
    <row r="62" spans="1:12" ht="120">
      <c r="A62" s="91" t="s">
        <v>35</v>
      </c>
      <c r="B62" s="94">
        <v>65</v>
      </c>
      <c r="C62" s="94">
        <v>2</v>
      </c>
      <c r="D62" s="94" t="s">
        <v>58</v>
      </c>
      <c r="E62" s="94" t="s">
        <v>70</v>
      </c>
      <c r="F62" s="92" t="s">
        <v>60</v>
      </c>
      <c r="G62" s="88"/>
      <c r="H62" s="88"/>
      <c r="I62" s="88"/>
      <c r="J62" s="87">
        <f t="shared" ref="J62:J65" si="25">J63</f>
        <v>513</v>
      </c>
      <c r="K62" s="87">
        <f t="shared" ref="K62:K65" si="26">K63</f>
        <v>524.6</v>
      </c>
      <c r="L62" s="87">
        <f t="shared" ref="L62:L65" si="27">L63</f>
        <v>520.79999999999995</v>
      </c>
    </row>
    <row r="63" spans="1:12" ht="45">
      <c r="A63" s="91" t="s">
        <v>36</v>
      </c>
      <c r="B63" s="94">
        <v>65</v>
      </c>
      <c r="C63" s="94">
        <v>2</v>
      </c>
      <c r="D63" s="94" t="s">
        <v>58</v>
      </c>
      <c r="E63" s="94" t="s">
        <v>70</v>
      </c>
      <c r="F63" s="92" t="s">
        <v>61</v>
      </c>
      <c r="G63" s="88"/>
      <c r="H63" s="88"/>
      <c r="I63" s="88"/>
      <c r="J63" s="87">
        <f t="shared" si="25"/>
        <v>513</v>
      </c>
      <c r="K63" s="87">
        <f t="shared" si="26"/>
        <v>524.6</v>
      </c>
      <c r="L63" s="87">
        <f t="shared" si="27"/>
        <v>520.79999999999995</v>
      </c>
    </row>
    <row r="64" spans="1:12" ht="19.5" customHeight="1">
      <c r="A64" s="98" t="s">
        <v>29</v>
      </c>
      <c r="B64" s="94">
        <v>65</v>
      </c>
      <c r="C64" s="94">
        <v>2</v>
      </c>
      <c r="D64" s="94" t="s">
        <v>58</v>
      </c>
      <c r="E64" s="94" t="s">
        <v>70</v>
      </c>
      <c r="F64" s="92" t="s">
        <v>61</v>
      </c>
      <c r="G64" s="90" t="s">
        <v>30</v>
      </c>
      <c r="H64" s="90"/>
      <c r="I64" s="90"/>
      <c r="J64" s="87">
        <f t="shared" si="25"/>
        <v>513</v>
      </c>
      <c r="K64" s="87">
        <f t="shared" si="26"/>
        <v>524.6</v>
      </c>
      <c r="L64" s="87">
        <f t="shared" si="27"/>
        <v>520.79999999999995</v>
      </c>
    </row>
    <row r="65" spans="1:12" ht="91.5" customHeight="1">
      <c r="A65" s="12" t="s">
        <v>37</v>
      </c>
      <c r="B65" s="94">
        <v>65</v>
      </c>
      <c r="C65" s="94">
        <v>2</v>
      </c>
      <c r="D65" s="94" t="s">
        <v>58</v>
      </c>
      <c r="E65" s="94" t="s">
        <v>70</v>
      </c>
      <c r="F65" s="92" t="s">
        <v>61</v>
      </c>
      <c r="G65" s="90" t="s">
        <v>30</v>
      </c>
      <c r="H65" s="90" t="s">
        <v>38</v>
      </c>
      <c r="I65" s="90"/>
      <c r="J65" s="87">
        <f t="shared" si="25"/>
        <v>513</v>
      </c>
      <c r="K65" s="87">
        <f t="shared" si="26"/>
        <v>524.6</v>
      </c>
      <c r="L65" s="87">
        <f t="shared" si="27"/>
        <v>520.79999999999995</v>
      </c>
    </row>
    <row r="66" spans="1:12" ht="60">
      <c r="A66" s="98" t="s">
        <v>134</v>
      </c>
      <c r="B66" s="94">
        <v>65</v>
      </c>
      <c r="C66" s="94">
        <v>2</v>
      </c>
      <c r="D66" s="94" t="s">
        <v>58</v>
      </c>
      <c r="E66" s="94" t="s">
        <v>70</v>
      </c>
      <c r="F66" s="92" t="s">
        <v>61</v>
      </c>
      <c r="G66" s="90" t="s">
        <v>30</v>
      </c>
      <c r="H66" s="90" t="s">
        <v>38</v>
      </c>
      <c r="I66" s="102" t="s">
        <v>124</v>
      </c>
      <c r="J66" s="87">
        <f>'Приложение 1'!J21</f>
        <v>513</v>
      </c>
      <c r="K66" s="87">
        <f>'Приложение 1'!K21</f>
        <v>524.6</v>
      </c>
      <c r="L66" s="87">
        <f>'Приложение 1'!L21</f>
        <v>520.79999999999995</v>
      </c>
    </row>
    <row r="67" spans="1:12" ht="34.5" customHeight="1">
      <c r="A67" s="98" t="str">
        <f>'Приложение 1'!A22</f>
        <v>Расходы на обеспечение функций органов местного самоуправления</v>
      </c>
      <c r="B67" s="100" t="s">
        <v>130</v>
      </c>
      <c r="C67" s="100" t="s">
        <v>9</v>
      </c>
      <c r="D67" s="100" t="s">
        <v>58</v>
      </c>
      <c r="E67" s="100" t="s">
        <v>71</v>
      </c>
      <c r="F67" s="99"/>
      <c r="G67" s="90"/>
      <c r="H67" s="90"/>
      <c r="I67" s="102"/>
      <c r="J67" s="87">
        <f>J68+J73</f>
        <v>1567.5</v>
      </c>
      <c r="K67" s="87">
        <f>K68+K73</f>
        <v>230.3</v>
      </c>
      <c r="L67" s="87">
        <f>L68+L73</f>
        <v>333.4</v>
      </c>
    </row>
    <row r="68" spans="1:12" ht="45.75" customHeight="1">
      <c r="A68" s="98" t="s">
        <v>164</v>
      </c>
      <c r="B68" s="94">
        <v>65</v>
      </c>
      <c r="C68" s="94">
        <v>2</v>
      </c>
      <c r="D68" s="94" t="s">
        <v>58</v>
      </c>
      <c r="E68" s="94" t="s">
        <v>71</v>
      </c>
      <c r="F68" s="92" t="s">
        <v>62</v>
      </c>
      <c r="G68" s="88"/>
      <c r="H68" s="88"/>
      <c r="I68" s="88"/>
      <c r="J68" s="87">
        <f>J69</f>
        <v>1555.5</v>
      </c>
      <c r="K68" s="87">
        <f>K69</f>
        <v>223.3</v>
      </c>
      <c r="L68" s="87">
        <f>L69</f>
        <v>331.4</v>
      </c>
    </row>
    <row r="69" spans="1:12" ht="60">
      <c r="A69" s="91" t="s">
        <v>39</v>
      </c>
      <c r="B69" s="94">
        <v>65</v>
      </c>
      <c r="C69" s="94">
        <v>2</v>
      </c>
      <c r="D69" s="94" t="s">
        <v>58</v>
      </c>
      <c r="E69" s="94" t="s">
        <v>71</v>
      </c>
      <c r="F69" s="92" t="s">
        <v>63</v>
      </c>
      <c r="G69" s="88"/>
      <c r="H69" s="88"/>
      <c r="I69" s="88"/>
      <c r="J69" s="87">
        <f>J70</f>
        <v>1555.5</v>
      </c>
      <c r="K69" s="87">
        <f t="shared" ref="K69:K71" si="28">K70</f>
        <v>223.3</v>
      </c>
      <c r="L69" s="87">
        <f t="shared" ref="L69:L71" si="29">L70</f>
        <v>331.4</v>
      </c>
    </row>
    <row r="70" spans="1:12" ht="15">
      <c r="A70" s="98" t="s">
        <v>29</v>
      </c>
      <c r="B70" s="94">
        <v>65</v>
      </c>
      <c r="C70" s="94">
        <v>2</v>
      </c>
      <c r="D70" s="94" t="s">
        <v>58</v>
      </c>
      <c r="E70" s="94" t="s">
        <v>71</v>
      </c>
      <c r="F70" s="92" t="s">
        <v>63</v>
      </c>
      <c r="G70" s="90" t="s">
        <v>30</v>
      </c>
      <c r="H70" s="90"/>
      <c r="I70" s="90"/>
      <c r="J70" s="87">
        <f t="shared" ref="J70:J71" si="30">J71</f>
        <v>1555.5</v>
      </c>
      <c r="K70" s="87">
        <f t="shared" si="28"/>
        <v>223.3</v>
      </c>
      <c r="L70" s="87">
        <f t="shared" si="29"/>
        <v>331.4</v>
      </c>
    </row>
    <row r="71" spans="1:12" ht="91.5" customHeight="1">
      <c r="A71" s="12" t="s">
        <v>37</v>
      </c>
      <c r="B71" s="94">
        <v>65</v>
      </c>
      <c r="C71" s="94">
        <v>2</v>
      </c>
      <c r="D71" s="94" t="s">
        <v>58</v>
      </c>
      <c r="E71" s="94" t="s">
        <v>71</v>
      </c>
      <c r="F71" s="92" t="s">
        <v>63</v>
      </c>
      <c r="G71" s="90" t="s">
        <v>30</v>
      </c>
      <c r="H71" s="90" t="s">
        <v>38</v>
      </c>
      <c r="I71" s="90"/>
      <c r="J71" s="87">
        <f t="shared" si="30"/>
        <v>1555.5</v>
      </c>
      <c r="K71" s="87">
        <f t="shared" si="28"/>
        <v>223.3</v>
      </c>
      <c r="L71" s="87">
        <f t="shared" si="29"/>
        <v>331.4</v>
      </c>
    </row>
    <row r="72" spans="1:12" ht="60">
      <c r="A72" s="98" t="s">
        <v>134</v>
      </c>
      <c r="B72" s="94">
        <v>65</v>
      </c>
      <c r="C72" s="94">
        <v>2</v>
      </c>
      <c r="D72" s="94" t="s">
        <v>58</v>
      </c>
      <c r="E72" s="94" t="s">
        <v>71</v>
      </c>
      <c r="F72" s="92" t="s">
        <v>63</v>
      </c>
      <c r="G72" s="90" t="s">
        <v>30</v>
      </c>
      <c r="H72" s="90" t="s">
        <v>38</v>
      </c>
      <c r="I72" s="102" t="s">
        <v>124</v>
      </c>
      <c r="J72" s="87">
        <f>'Приложение 1'!J24</f>
        <v>1555.5</v>
      </c>
      <c r="K72" s="87">
        <f>'Приложение 1'!K24</f>
        <v>223.3</v>
      </c>
      <c r="L72" s="87">
        <f>'Приложение 1'!L24</f>
        <v>331.4</v>
      </c>
    </row>
    <row r="73" spans="1:12" ht="15">
      <c r="A73" s="91" t="s">
        <v>42</v>
      </c>
      <c r="B73" s="94">
        <v>65</v>
      </c>
      <c r="C73" s="94">
        <v>2</v>
      </c>
      <c r="D73" s="94" t="s">
        <v>58</v>
      </c>
      <c r="E73" s="94" t="s">
        <v>71</v>
      </c>
      <c r="F73" s="92" t="s">
        <v>64</v>
      </c>
      <c r="G73" s="88"/>
      <c r="H73" s="88"/>
      <c r="I73" s="88"/>
      <c r="J73" s="87">
        <f>J74</f>
        <v>12</v>
      </c>
      <c r="K73" s="87">
        <f t="shared" ref="K73:K76" si="31">K74</f>
        <v>7</v>
      </c>
      <c r="L73" s="87">
        <f t="shared" ref="L73:L76" si="32">L74</f>
        <v>2</v>
      </c>
    </row>
    <row r="74" spans="1:12" ht="30">
      <c r="A74" s="91" t="s">
        <v>43</v>
      </c>
      <c r="B74" s="94">
        <v>65</v>
      </c>
      <c r="C74" s="94">
        <v>2</v>
      </c>
      <c r="D74" s="94" t="s">
        <v>58</v>
      </c>
      <c r="E74" s="94" t="s">
        <v>71</v>
      </c>
      <c r="F74" s="92" t="s">
        <v>65</v>
      </c>
      <c r="G74" s="88"/>
      <c r="H74" s="88"/>
      <c r="I74" s="88"/>
      <c r="J74" s="87">
        <f t="shared" ref="J74:J76" si="33">J75</f>
        <v>12</v>
      </c>
      <c r="K74" s="87">
        <f t="shared" si="31"/>
        <v>7</v>
      </c>
      <c r="L74" s="87">
        <f t="shared" si="32"/>
        <v>2</v>
      </c>
    </row>
    <row r="75" spans="1:12" ht="15">
      <c r="A75" s="98" t="s">
        <v>29</v>
      </c>
      <c r="B75" s="94">
        <v>65</v>
      </c>
      <c r="C75" s="94">
        <v>2</v>
      </c>
      <c r="D75" s="94" t="s">
        <v>58</v>
      </c>
      <c r="E75" s="94" t="s">
        <v>71</v>
      </c>
      <c r="F75" s="92" t="s">
        <v>65</v>
      </c>
      <c r="G75" s="90" t="s">
        <v>30</v>
      </c>
      <c r="H75" s="90"/>
      <c r="I75" s="90"/>
      <c r="J75" s="87">
        <f t="shared" si="33"/>
        <v>12</v>
      </c>
      <c r="K75" s="87">
        <f t="shared" si="31"/>
        <v>7</v>
      </c>
      <c r="L75" s="87">
        <f t="shared" si="32"/>
        <v>2</v>
      </c>
    </row>
    <row r="76" spans="1:12" ht="92.25" customHeight="1">
      <c r="A76" s="12" t="s">
        <v>37</v>
      </c>
      <c r="B76" s="94">
        <v>65</v>
      </c>
      <c r="C76" s="94">
        <v>2</v>
      </c>
      <c r="D76" s="94" t="s">
        <v>58</v>
      </c>
      <c r="E76" s="94" t="s">
        <v>71</v>
      </c>
      <c r="F76" s="92" t="s">
        <v>65</v>
      </c>
      <c r="G76" s="90" t="s">
        <v>30</v>
      </c>
      <c r="H76" s="90" t="s">
        <v>38</v>
      </c>
      <c r="I76" s="90"/>
      <c r="J76" s="87">
        <f t="shared" si="33"/>
        <v>12</v>
      </c>
      <c r="K76" s="87">
        <f t="shared" si="31"/>
        <v>7</v>
      </c>
      <c r="L76" s="87">
        <f t="shared" si="32"/>
        <v>2</v>
      </c>
    </row>
    <row r="77" spans="1:12" ht="60">
      <c r="A77" s="98" t="s">
        <v>134</v>
      </c>
      <c r="B77" s="94">
        <v>65</v>
      </c>
      <c r="C77" s="94">
        <v>2</v>
      </c>
      <c r="D77" s="94" t="s">
        <v>58</v>
      </c>
      <c r="E77" s="94" t="s">
        <v>71</v>
      </c>
      <c r="F77" s="92" t="s">
        <v>65</v>
      </c>
      <c r="G77" s="90" t="s">
        <v>30</v>
      </c>
      <c r="H77" s="90" t="s">
        <v>38</v>
      </c>
      <c r="I77" s="102" t="s">
        <v>124</v>
      </c>
      <c r="J77" s="87">
        <f>'Приложение 1'!J26</f>
        <v>12</v>
      </c>
      <c r="K77" s="87">
        <f>'Приложение 1'!K26</f>
        <v>7</v>
      </c>
      <c r="L77" s="87">
        <f>'Приложение 1'!L26</f>
        <v>2</v>
      </c>
    </row>
    <row r="78" spans="1:12" ht="93" customHeight="1">
      <c r="A78" s="98" t="str">
        <f>'Приложение 1'!A68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8" s="100" t="s">
        <v>73</v>
      </c>
      <c r="C78" s="100"/>
      <c r="D78" s="100"/>
      <c r="E78" s="100"/>
      <c r="F78" s="99"/>
      <c r="G78" s="90"/>
      <c r="H78" s="90"/>
      <c r="I78" s="102"/>
      <c r="J78" s="87">
        <f>J79</f>
        <v>176.29999999999998</v>
      </c>
      <c r="K78" s="87">
        <f t="shared" ref="K78:L78" si="34">K79</f>
        <v>176.4</v>
      </c>
      <c r="L78" s="87">
        <f t="shared" si="34"/>
        <v>176.5</v>
      </c>
    </row>
    <row r="79" spans="1:12" ht="108.75" customHeight="1">
      <c r="A79" s="98" t="str">
        <f>'Приложение 1'!A69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9" s="100" t="s">
        <v>73</v>
      </c>
      <c r="C79" s="100" t="s">
        <v>8</v>
      </c>
      <c r="D79" s="100"/>
      <c r="E79" s="100"/>
      <c r="F79" s="99"/>
      <c r="G79" s="90"/>
      <c r="H79" s="90"/>
      <c r="I79" s="102"/>
      <c r="J79" s="87">
        <f>J80+J86+J92</f>
        <v>176.29999999999998</v>
      </c>
      <c r="K79" s="87">
        <f>K80+K86+K92</f>
        <v>176.4</v>
      </c>
      <c r="L79" s="87">
        <f t="shared" ref="L79" si="35">L80+L86+L92</f>
        <v>176.5</v>
      </c>
    </row>
    <row r="80" spans="1:12" ht="47.25" customHeight="1">
      <c r="A80" s="98" t="str">
        <f>'Приложение 1'!A70</f>
        <v>Доплаты к пенсиям муниципальных служащих Республики Мордовия</v>
      </c>
      <c r="B80" s="100" t="s">
        <v>73</v>
      </c>
      <c r="C80" s="100" t="s">
        <v>8</v>
      </c>
      <c r="D80" s="100" t="s">
        <v>58</v>
      </c>
      <c r="E80" s="100" t="s">
        <v>76</v>
      </c>
      <c r="F80" s="99"/>
      <c r="G80" s="90"/>
      <c r="H80" s="90"/>
      <c r="I80" s="102"/>
      <c r="J80" s="87">
        <f t="shared" ref="J80:L84" si="36">J81</f>
        <v>124.6</v>
      </c>
      <c r="K80" s="87">
        <f t="shared" si="36"/>
        <v>124.6</v>
      </c>
      <c r="L80" s="87">
        <f t="shared" si="36"/>
        <v>124.6</v>
      </c>
    </row>
    <row r="81" spans="1:12" ht="33.75" customHeight="1">
      <c r="A81" s="98" t="str">
        <f>'Приложение 1'!A71</f>
        <v>Социальное обеспечение и иные выплаты населению</v>
      </c>
      <c r="B81" s="100" t="s">
        <v>73</v>
      </c>
      <c r="C81" s="100" t="s">
        <v>8</v>
      </c>
      <c r="D81" s="100" t="s">
        <v>58</v>
      </c>
      <c r="E81" s="100" t="s">
        <v>76</v>
      </c>
      <c r="F81" s="99" t="s">
        <v>67</v>
      </c>
      <c r="G81" s="90"/>
      <c r="H81" s="90"/>
      <c r="I81" s="102"/>
      <c r="J81" s="87">
        <f t="shared" si="36"/>
        <v>124.6</v>
      </c>
      <c r="K81" s="87">
        <f t="shared" si="36"/>
        <v>124.6</v>
      </c>
      <c r="L81" s="87">
        <f t="shared" si="36"/>
        <v>124.6</v>
      </c>
    </row>
    <row r="82" spans="1:12" ht="30.75" customHeight="1">
      <c r="A82" s="98" t="str">
        <f>'Приложение 1'!A72</f>
        <v>Публичные нормативные социальные выплаты гражданам</v>
      </c>
      <c r="B82" s="100" t="s">
        <v>73</v>
      </c>
      <c r="C82" s="100" t="s">
        <v>8</v>
      </c>
      <c r="D82" s="100" t="s">
        <v>58</v>
      </c>
      <c r="E82" s="100" t="s">
        <v>76</v>
      </c>
      <c r="F82" s="99" t="s">
        <v>68</v>
      </c>
      <c r="G82" s="90"/>
      <c r="H82" s="90"/>
      <c r="I82" s="102"/>
      <c r="J82" s="87">
        <f t="shared" si="36"/>
        <v>124.6</v>
      </c>
      <c r="K82" s="87">
        <f t="shared" si="36"/>
        <v>124.6</v>
      </c>
      <c r="L82" s="87">
        <f t="shared" si="36"/>
        <v>124.6</v>
      </c>
    </row>
    <row r="83" spans="1:12" ht="15">
      <c r="A83" s="98" t="str">
        <f>'Приложение 1'!A66</f>
        <v>Социальная политика</v>
      </c>
      <c r="B83" s="100" t="s">
        <v>73</v>
      </c>
      <c r="C83" s="100" t="s">
        <v>8</v>
      </c>
      <c r="D83" s="100" t="s">
        <v>58</v>
      </c>
      <c r="E83" s="100" t="s">
        <v>76</v>
      </c>
      <c r="F83" s="99" t="s">
        <v>68</v>
      </c>
      <c r="G83" s="114" t="s">
        <v>17</v>
      </c>
      <c r="H83" s="90"/>
      <c r="I83" s="102"/>
      <c r="J83" s="87">
        <f t="shared" si="36"/>
        <v>124.6</v>
      </c>
      <c r="K83" s="87">
        <f t="shared" si="36"/>
        <v>124.6</v>
      </c>
      <c r="L83" s="87">
        <f t="shared" si="36"/>
        <v>124.6</v>
      </c>
    </row>
    <row r="84" spans="1:12" ht="15">
      <c r="A84" s="98" t="str">
        <f>'Приложение 1'!A67</f>
        <v xml:space="preserve"> Пенсионное обеспечение</v>
      </c>
      <c r="B84" s="100" t="s">
        <v>73</v>
      </c>
      <c r="C84" s="100" t="s">
        <v>8</v>
      </c>
      <c r="D84" s="100" t="s">
        <v>58</v>
      </c>
      <c r="E84" s="100" t="s">
        <v>76</v>
      </c>
      <c r="F84" s="99" t="s">
        <v>68</v>
      </c>
      <c r="G84" s="114" t="s">
        <v>17</v>
      </c>
      <c r="H84" s="114" t="s">
        <v>30</v>
      </c>
      <c r="I84" s="102"/>
      <c r="J84" s="87">
        <f t="shared" si="36"/>
        <v>124.6</v>
      </c>
      <c r="K84" s="87">
        <f t="shared" si="36"/>
        <v>124.6</v>
      </c>
      <c r="L84" s="87">
        <f t="shared" si="36"/>
        <v>124.6</v>
      </c>
    </row>
    <row r="85" spans="1:12" ht="57.75" customHeight="1">
      <c r="A85" s="98" t="str">
        <f>A77</f>
        <v>Администрация Белозерьевского сельского поселения Ромодановского муниципального района Республики Мордовия</v>
      </c>
      <c r="B85" s="100" t="s">
        <v>73</v>
      </c>
      <c r="C85" s="100" t="s">
        <v>8</v>
      </c>
      <c r="D85" s="100" t="s">
        <v>58</v>
      </c>
      <c r="E85" s="100" t="s">
        <v>76</v>
      </c>
      <c r="F85" s="99" t="s">
        <v>68</v>
      </c>
      <c r="G85" s="114" t="s">
        <v>17</v>
      </c>
      <c r="H85" s="114" t="s">
        <v>30</v>
      </c>
      <c r="I85" s="116" t="s">
        <v>124</v>
      </c>
      <c r="J85" s="87">
        <f>'Приложение 1'!J72</f>
        <v>124.6</v>
      </c>
      <c r="K85" s="87">
        <f>'Приложение 1'!K72</f>
        <v>124.6</v>
      </c>
      <c r="L85" s="87">
        <f>'Приложение 1'!L72</f>
        <v>124.6</v>
      </c>
    </row>
    <row r="86" spans="1:12" ht="75">
      <c r="A86" s="98" t="s">
        <v>171</v>
      </c>
      <c r="B86" s="94" t="s">
        <v>73</v>
      </c>
      <c r="C86" s="94" t="s">
        <v>8</v>
      </c>
      <c r="D86" s="94" t="s">
        <v>58</v>
      </c>
      <c r="E86" s="94" t="s">
        <v>75</v>
      </c>
      <c r="F86" s="92"/>
      <c r="G86" s="88"/>
      <c r="H86" s="88"/>
      <c r="I86" s="88"/>
      <c r="J86" s="87">
        <f t="shared" ref="J86:L89" si="37">J87</f>
        <v>50</v>
      </c>
      <c r="K86" s="87">
        <f t="shared" si="37"/>
        <v>50</v>
      </c>
      <c r="L86" s="87">
        <f t="shared" si="37"/>
        <v>50</v>
      </c>
    </row>
    <row r="87" spans="1:12" ht="19.5" customHeight="1">
      <c r="A87" s="98" t="str">
        <f>'Приложение 1'!A36</f>
        <v>Иные бюджетные ассигнования</v>
      </c>
      <c r="B87" s="94" t="s">
        <v>73</v>
      </c>
      <c r="C87" s="94" t="s">
        <v>8</v>
      </c>
      <c r="D87" s="94" t="s">
        <v>58</v>
      </c>
      <c r="E87" s="94" t="s">
        <v>75</v>
      </c>
      <c r="F87" s="92" t="s">
        <v>64</v>
      </c>
      <c r="G87" s="88"/>
      <c r="H87" s="88"/>
      <c r="I87" s="88"/>
      <c r="J87" s="87">
        <f t="shared" si="37"/>
        <v>50</v>
      </c>
      <c r="K87" s="87">
        <f t="shared" ref="K87:K89" si="38">K88</f>
        <v>50</v>
      </c>
      <c r="L87" s="87">
        <f t="shared" ref="L87:L89" si="39">L88</f>
        <v>50</v>
      </c>
    </row>
    <row r="88" spans="1:12" ht="15">
      <c r="A88" s="98" t="s">
        <v>46</v>
      </c>
      <c r="B88" s="94" t="s">
        <v>73</v>
      </c>
      <c r="C88" s="94" t="s">
        <v>8</v>
      </c>
      <c r="D88" s="94" t="s">
        <v>58</v>
      </c>
      <c r="E88" s="94" t="s">
        <v>75</v>
      </c>
      <c r="F88" s="92" t="s">
        <v>66</v>
      </c>
      <c r="G88" s="88"/>
      <c r="H88" s="88"/>
      <c r="I88" s="88"/>
      <c r="J88" s="87">
        <f t="shared" si="37"/>
        <v>50</v>
      </c>
      <c r="K88" s="87">
        <f t="shared" si="38"/>
        <v>50</v>
      </c>
      <c r="L88" s="87">
        <f t="shared" si="39"/>
        <v>50</v>
      </c>
    </row>
    <row r="89" spans="1:12" ht="15">
      <c r="A89" s="98" t="s">
        <v>29</v>
      </c>
      <c r="B89" s="94" t="s">
        <v>73</v>
      </c>
      <c r="C89" s="94" t="s">
        <v>8</v>
      </c>
      <c r="D89" s="94" t="s">
        <v>58</v>
      </c>
      <c r="E89" s="94" t="s">
        <v>75</v>
      </c>
      <c r="F89" s="92" t="s">
        <v>66</v>
      </c>
      <c r="G89" s="90" t="s">
        <v>30</v>
      </c>
      <c r="H89" s="90"/>
      <c r="I89" s="90"/>
      <c r="J89" s="87">
        <f t="shared" si="37"/>
        <v>50</v>
      </c>
      <c r="K89" s="87">
        <f t="shared" si="38"/>
        <v>50</v>
      </c>
      <c r="L89" s="87">
        <f t="shared" si="39"/>
        <v>50</v>
      </c>
    </row>
    <row r="90" spans="1:12" ht="15">
      <c r="A90" s="12" t="s">
        <v>45</v>
      </c>
      <c r="B90" s="94" t="s">
        <v>73</v>
      </c>
      <c r="C90" s="94" t="s">
        <v>8</v>
      </c>
      <c r="D90" s="94" t="s">
        <v>58</v>
      </c>
      <c r="E90" s="94" t="s">
        <v>75</v>
      </c>
      <c r="F90" s="92" t="s">
        <v>66</v>
      </c>
      <c r="G90" s="90" t="s">
        <v>30</v>
      </c>
      <c r="H90" s="90" t="s">
        <v>18</v>
      </c>
      <c r="I90" s="90"/>
      <c r="J90" s="87">
        <f>J91</f>
        <v>50</v>
      </c>
      <c r="K90" s="87">
        <f>K91</f>
        <v>50</v>
      </c>
      <c r="L90" s="87">
        <f>L91</f>
        <v>50</v>
      </c>
    </row>
    <row r="91" spans="1:12" ht="65.25" customHeight="1">
      <c r="A91" s="12" t="str">
        <f>A97</f>
        <v>Администрация Белозерьевского сельского поселения Ромодановского муниципального района Республики Мордовия</v>
      </c>
      <c r="B91" s="100" t="s">
        <v>73</v>
      </c>
      <c r="C91" s="100" t="s">
        <v>8</v>
      </c>
      <c r="D91" s="100" t="s">
        <v>58</v>
      </c>
      <c r="E91" s="100" t="s">
        <v>75</v>
      </c>
      <c r="F91" s="99" t="s">
        <v>66</v>
      </c>
      <c r="G91" s="114" t="s">
        <v>30</v>
      </c>
      <c r="H91" s="114" t="s">
        <v>18</v>
      </c>
      <c r="I91" s="114" t="s">
        <v>124</v>
      </c>
      <c r="J91" s="87">
        <v>50</v>
      </c>
      <c r="K91" s="87">
        <v>50</v>
      </c>
      <c r="L91" s="87">
        <v>50</v>
      </c>
    </row>
    <row r="92" spans="1:12" ht="195" customHeight="1">
      <c r="A92" s="12" t="str">
        <f>'Приложение 1'!A29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2" s="100" t="s">
        <v>73</v>
      </c>
      <c r="C92" s="100" t="s">
        <v>8</v>
      </c>
      <c r="D92" s="100" t="s">
        <v>58</v>
      </c>
      <c r="E92" s="100" t="s">
        <v>72</v>
      </c>
      <c r="F92" s="99"/>
      <c r="G92" s="90"/>
      <c r="H92" s="90"/>
      <c r="I92" s="90"/>
      <c r="J92" s="87">
        <f>J93</f>
        <v>1.7</v>
      </c>
      <c r="K92" s="87">
        <f>K94</f>
        <v>1.8</v>
      </c>
      <c r="L92" s="87">
        <f>L93</f>
        <v>1.9</v>
      </c>
    </row>
    <row r="93" spans="1:12" ht="45.75" customHeight="1">
      <c r="A93" s="12" t="str">
        <f>'Приложение 1'!A30</f>
        <v>Закупка товаров, работ и услуг для обеспечения государственных (муниципальных) нужд</v>
      </c>
      <c r="B93" s="100" t="s">
        <v>73</v>
      </c>
      <c r="C93" s="100" t="s">
        <v>8</v>
      </c>
      <c r="D93" s="100" t="s">
        <v>58</v>
      </c>
      <c r="E93" s="100" t="s">
        <v>72</v>
      </c>
      <c r="F93" s="99" t="s">
        <v>62</v>
      </c>
      <c r="G93" s="90"/>
      <c r="H93" s="90"/>
      <c r="I93" s="90"/>
      <c r="J93" s="87">
        <f>J94</f>
        <v>1.7</v>
      </c>
      <c r="K93" s="87">
        <f>K94</f>
        <v>1.8</v>
      </c>
      <c r="L93" s="87">
        <f>L94</f>
        <v>1.9</v>
      </c>
    </row>
    <row r="94" spans="1:12" ht="60" customHeight="1">
      <c r="A94" s="12" t="str">
        <f>'Приложение 1'!A31</f>
        <v>Иные закупки товаров, работ и услуг для обеспечения государственных (муниципальных) нужд</v>
      </c>
      <c r="B94" s="100" t="s">
        <v>73</v>
      </c>
      <c r="C94" s="100" t="s">
        <v>8</v>
      </c>
      <c r="D94" s="100" t="s">
        <v>58</v>
      </c>
      <c r="E94" s="100" t="s">
        <v>72</v>
      </c>
      <c r="F94" s="99" t="s">
        <v>63</v>
      </c>
      <c r="G94" s="90"/>
      <c r="H94" s="90"/>
      <c r="I94" s="90"/>
      <c r="J94" s="87">
        <f>J95</f>
        <v>1.7</v>
      </c>
      <c r="K94" s="87">
        <f>K96</f>
        <v>1.8</v>
      </c>
      <c r="L94" s="87">
        <f>L95</f>
        <v>1.9</v>
      </c>
    </row>
    <row r="95" spans="1:12" ht="15">
      <c r="A95" s="12" t="str">
        <f>'Приложение 1'!A9</f>
        <v>Общегосударственные вопросы</v>
      </c>
      <c r="B95" s="100" t="s">
        <v>73</v>
      </c>
      <c r="C95" s="100" t="s">
        <v>8</v>
      </c>
      <c r="D95" s="100" t="s">
        <v>58</v>
      </c>
      <c r="E95" s="100" t="s">
        <v>72</v>
      </c>
      <c r="F95" s="99" t="s">
        <v>63</v>
      </c>
      <c r="G95" s="114" t="s">
        <v>30</v>
      </c>
      <c r="H95" s="90"/>
      <c r="I95" s="90"/>
      <c r="J95" s="87">
        <f>J96</f>
        <v>1.7</v>
      </c>
      <c r="K95" s="87">
        <f>K96</f>
        <v>1.8</v>
      </c>
      <c r="L95" s="87">
        <f>L96</f>
        <v>1.9</v>
      </c>
    </row>
    <row r="96" spans="1:12" ht="93.75" customHeight="1">
      <c r="A96" s="12" t="str">
        <f>'Приложение 1'!A16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6" s="100" t="s">
        <v>73</v>
      </c>
      <c r="C96" s="100" t="s">
        <v>8</v>
      </c>
      <c r="D96" s="100" t="s">
        <v>58</v>
      </c>
      <c r="E96" s="100" t="s">
        <v>72</v>
      </c>
      <c r="F96" s="99" t="s">
        <v>63</v>
      </c>
      <c r="G96" s="114" t="s">
        <v>30</v>
      </c>
      <c r="H96" s="114" t="s">
        <v>38</v>
      </c>
      <c r="I96" s="90"/>
      <c r="J96" s="87">
        <f>J97</f>
        <v>1.7</v>
      </c>
      <c r="K96" s="87">
        <f>K97</f>
        <v>1.8</v>
      </c>
      <c r="L96" s="87">
        <f>L97</f>
        <v>1.9</v>
      </c>
    </row>
    <row r="97" spans="1:12" ht="60" customHeight="1">
      <c r="A97" s="98" t="s">
        <v>134</v>
      </c>
      <c r="B97" s="94" t="s">
        <v>73</v>
      </c>
      <c r="C97" s="94" t="s">
        <v>8</v>
      </c>
      <c r="D97" s="94" t="s">
        <v>58</v>
      </c>
      <c r="E97" s="100" t="s">
        <v>72</v>
      </c>
      <c r="F97" s="99" t="s">
        <v>63</v>
      </c>
      <c r="G97" s="90" t="s">
        <v>30</v>
      </c>
      <c r="H97" s="114" t="s">
        <v>38</v>
      </c>
      <c r="I97" s="102" t="s">
        <v>124</v>
      </c>
      <c r="J97" s="87">
        <f>'Приложение 1'!J31</f>
        <v>1.7</v>
      </c>
      <c r="K97" s="87">
        <f>'Приложение 1'!K31</f>
        <v>1.8</v>
      </c>
      <c r="L97" s="87">
        <f>'Приложение 1'!L31</f>
        <v>1.9</v>
      </c>
    </row>
  </sheetData>
  <autoFilter ref="A2:L97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conditionalFormatting sqref="A87:A88">
    <cfRule type="expression" dxfId="12" priority="13" stopIfTrue="1">
      <formula>$F87=""</formula>
    </cfRule>
    <cfRule type="expression" dxfId="11" priority="14" stopIfTrue="1">
      <formula>#REF!&lt;&gt;""</formula>
    </cfRule>
    <cfRule type="expression" dxfId="10" priority="15" stopIfTrue="1">
      <formula>AND($G87="",$F87&lt;&gt;"")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4" zoomScale="60" zoomScaleNormal="55" workbookViewId="0">
      <selection activeCell="C22" sqref="C22"/>
    </sheetView>
  </sheetViews>
  <sheetFormatPr defaultRowHeight="12.75"/>
  <cols>
    <col min="1" max="1" width="58.6640625" style="31" customWidth="1"/>
    <col min="2" max="2" width="125" style="31" customWidth="1"/>
    <col min="3" max="3" width="27" style="31" customWidth="1"/>
    <col min="4" max="4" width="30.83203125" style="31" customWidth="1"/>
    <col min="5" max="5" width="27.33203125" style="31" customWidth="1"/>
    <col min="6" max="6" width="41.83203125" style="32" hidden="1" customWidth="1"/>
    <col min="7" max="7" width="23.6640625" style="31" customWidth="1"/>
    <col min="8" max="8" width="19.5" style="31" customWidth="1"/>
    <col min="9" max="9" width="25.5" style="31" customWidth="1"/>
    <col min="10" max="16384" width="9.33203125" style="31"/>
  </cols>
  <sheetData>
    <row r="1" spans="1:7" ht="255.75" customHeight="1">
      <c r="B1" s="81"/>
      <c r="C1" s="130" t="s">
        <v>175</v>
      </c>
      <c r="D1" s="130"/>
      <c r="E1" s="130"/>
      <c r="F1" s="130"/>
    </row>
    <row r="2" spans="1:7" ht="168" customHeight="1">
      <c r="A2" s="80"/>
      <c r="B2" s="79"/>
      <c r="C2" s="130" t="s">
        <v>176</v>
      </c>
      <c r="D2" s="130"/>
      <c r="E2" s="130"/>
      <c r="F2" s="130"/>
      <c r="G2" s="29"/>
    </row>
    <row r="3" spans="1:7" ht="13.15" customHeight="1">
      <c r="A3" s="126" t="s">
        <v>157</v>
      </c>
      <c r="B3" s="126"/>
      <c r="C3" s="126"/>
      <c r="D3" s="126"/>
      <c r="E3" s="126"/>
    </row>
    <row r="4" spans="1:7" ht="13.15" customHeight="1">
      <c r="A4" s="126"/>
      <c r="B4" s="126"/>
      <c r="C4" s="126"/>
      <c r="D4" s="126"/>
      <c r="E4" s="126"/>
    </row>
    <row r="5" spans="1:7" ht="83.25" customHeight="1">
      <c r="A5" s="126"/>
      <c r="B5" s="126"/>
      <c r="C5" s="126"/>
      <c r="D5" s="126"/>
      <c r="E5" s="126"/>
      <c r="F5" s="78"/>
    </row>
    <row r="6" spans="1:7" ht="23.25" customHeight="1">
      <c r="A6" s="77"/>
      <c r="B6" s="77"/>
      <c r="C6" s="76"/>
    </row>
    <row r="7" spans="1:7" ht="37.15" customHeight="1">
      <c r="A7" s="127" t="s">
        <v>23</v>
      </c>
      <c r="B7" s="128" t="s">
        <v>24</v>
      </c>
      <c r="C7" s="129" t="s">
        <v>25</v>
      </c>
      <c r="D7" s="129"/>
      <c r="E7" s="129"/>
    </row>
    <row r="8" spans="1:7" s="37" customFormat="1" ht="138.6" customHeight="1">
      <c r="A8" s="127"/>
      <c r="B8" s="128"/>
      <c r="C8" s="30" t="s">
        <v>26</v>
      </c>
      <c r="D8" s="30" t="s">
        <v>27</v>
      </c>
      <c r="E8" s="30" t="s">
        <v>138</v>
      </c>
      <c r="F8" s="38"/>
    </row>
    <row r="9" spans="1:7" s="53" customFormat="1" ht="28.15" customHeight="1">
      <c r="A9" s="75" t="s">
        <v>8</v>
      </c>
      <c r="B9" s="74" t="s">
        <v>9</v>
      </c>
      <c r="C9" s="73">
        <v>3</v>
      </c>
      <c r="D9" s="73">
        <v>4</v>
      </c>
      <c r="E9" s="73">
        <v>5</v>
      </c>
      <c r="F9" s="54"/>
    </row>
    <row r="10" spans="1:7" s="53" customFormat="1" ht="44.45" customHeight="1">
      <c r="A10" s="70" t="s">
        <v>80</v>
      </c>
      <c r="B10" s="82" t="s">
        <v>113</v>
      </c>
      <c r="C10" s="72">
        <f>C11+C22+C14+C18</f>
        <v>1354.2000000000003</v>
      </c>
      <c r="D10" s="72">
        <f>D11+D22+D14+D18</f>
        <v>0</v>
      </c>
      <c r="E10" s="72">
        <f>E11+E22+E14+E18</f>
        <v>0</v>
      </c>
      <c r="F10" s="54"/>
    </row>
    <row r="11" spans="1:7" s="53" customFormat="1" ht="55.5" customHeight="1">
      <c r="A11" s="70" t="s">
        <v>112</v>
      </c>
      <c r="B11" s="71" t="s">
        <v>79</v>
      </c>
      <c r="C11" s="65">
        <f t="shared" ref="C11:E12" si="0">SUM(C12)</f>
        <v>0</v>
      </c>
      <c r="D11" s="64">
        <f t="shared" si="0"/>
        <v>0</v>
      </c>
      <c r="E11" s="64">
        <f t="shared" si="0"/>
        <v>0</v>
      </c>
      <c r="F11" s="54"/>
    </row>
    <row r="12" spans="1:7" s="53" customFormat="1" ht="73.900000000000006" customHeight="1">
      <c r="A12" s="70" t="s">
        <v>111</v>
      </c>
      <c r="B12" s="69" t="s">
        <v>110</v>
      </c>
      <c r="C12" s="65">
        <f t="shared" si="0"/>
        <v>0</v>
      </c>
      <c r="D12" s="64">
        <f t="shared" si="0"/>
        <v>0</v>
      </c>
      <c r="E12" s="64">
        <f t="shared" si="0"/>
        <v>0</v>
      </c>
      <c r="F12" s="54"/>
    </row>
    <row r="13" spans="1:7" s="53" customFormat="1" ht="71.45" customHeight="1">
      <c r="A13" s="70" t="s">
        <v>109</v>
      </c>
      <c r="B13" s="69" t="s">
        <v>108</v>
      </c>
      <c r="C13" s="65">
        <v>0</v>
      </c>
      <c r="D13" s="47">
        <v>0</v>
      </c>
      <c r="E13" s="47">
        <v>0</v>
      </c>
      <c r="F13" s="54"/>
    </row>
    <row r="14" spans="1:7" s="53" customFormat="1" ht="63" customHeight="1">
      <c r="A14" s="51" t="s">
        <v>107</v>
      </c>
      <c r="B14" s="68" t="s">
        <v>106</v>
      </c>
      <c r="C14" s="65">
        <f t="shared" ref="C14:E15" si="1">C15</f>
        <v>0</v>
      </c>
      <c r="D14" s="64">
        <f t="shared" si="1"/>
        <v>0</v>
      </c>
      <c r="E14" s="64">
        <f t="shared" si="1"/>
        <v>0</v>
      </c>
      <c r="F14" s="54"/>
    </row>
    <row r="15" spans="1:7" s="53" customFormat="1" ht="57" customHeight="1">
      <c r="A15" s="51" t="s">
        <v>105</v>
      </c>
      <c r="B15" s="68" t="s">
        <v>104</v>
      </c>
      <c r="C15" s="65">
        <f t="shared" si="1"/>
        <v>0</v>
      </c>
      <c r="D15" s="64">
        <f t="shared" si="1"/>
        <v>0</v>
      </c>
      <c r="E15" s="64">
        <f t="shared" si="1"/>
        <v>0</v>
      </c>
      <c r="F15" s="54"/>
    </row>
    <row r="16" spans="1:7" s="53" customFormat="1" ht="82.9" customHeight="1">
      <c r="A16" s="67" t="s">
        <v>103</v>
      </c>
      <c r="B16" s="66" t="s">
        <v>102</v>
      </c>
      <c r="C16" s="65">
        <f>SUM(C17)</f>
        <v>0</v>
      </c>
      <c r="D16" s="64">
        <f>SUM(D17)</f>
        <v>0</v>
      </c>
      <c r="E16" s="64">
        <f>SUM(E17)</f>
        <v>0</v>
      </c>
      <c r="F16" s="54"/>
    </row>
    <row r="17" spans="1:6" s="53" customFormat="1" ht="77.45" customHeight="1">
      <c r="A17" s="51" t="s">
        <v>101</v>
      </c>
      <c r="B17" s="63" t="s">
        <v>100</v>
      </c>
      <c r="C17" s="62">
        <v>0</v>
      </c>
      <c r="D17" s="62">
        <v>0</v>
      </c>
      <c r="E17" s="62">
        <v>0</v>
      </c>
      <c r="F17" s="54"/>
    </row>
    <row r="18" spans="1:6" s="53" customFormat="1" ht="48" customHeight="1">
      <c r="A18" s="58" t="s">
        <v>99</v>
      </c>
      <c r="B18" s="60" t="s">
        <v>98</v>
      </c>
      <c r="C18" s="59">
        <f t="shared" ref="C18:E20" si="2">C19</f>
        <v>0</v>
      </c>
      <c r="D18" s="47">
        <f t="shared" si="2"/>
        <v>0</v>
      </c>
      <c r="E18" s="47">
        <f t="shared" si="2"/>
        <v>0</v>
      </c>
      <c r="F18" s="54"/>
    </row>
    <row r="19" spans="1:6" s="53" customFormat="1" ht="57.6" customHeight="1">
      <c r="A19" s="58" t="s">
        <v>97</v>
      </c>
      <c r="B19" s="60" t="s">
        <v>96</v>
      </c>
      <c r="C19" s="59">
        <f t="shared" si="2"/>
        <v>0</v>
      </c>
      <c r="D19" s="47">
        <f t="shared" si="2"/>
        <v>0</v>
      </c>
      <c r="E19" s="47">
        <f t="shared" si="2"/>
        <v>0</v>
      </c>
      <c r="F19" s="54"/>
    </row>
    <row r="20" spans="1:6" s="53" customFormat="1" ht="77.45" customHeight="1">
      <c r="A20" s="61" t="s">
        <v>95</v>
      </c>
      <c r="B20" s="60" t="s">
        <v>94</v>
      </c>
      <c r="C20" s="59">
        <f t="shared" si="2"/>
        <v>0</v>
      </c>
      <c r="D20" s="47">
        <f t="shared" si="2"/>
        <v>0</v>
      </c>
      <c r="E20" s="47">
        <f t="shared" si="2"/>
        <v>0</v>
      </c>
      <c r="F20" s="54"/>
    </row>
    <row r="21" spans="1:6" s="53" customFormat="1" ht="101.45" customHeight="1">
      <c r="A21" s="61" t="s">
        <v>93</v>
      </c>
      <c r="B21" s="60" t="s">
        <v>137</v>
      </c>
      <c r="C21" s="59"/>
      <c r="D21" s="47"/>
      <c r="E21" s="47"/>
      <c r="F21" s="54"/>
    </row>
    <row r="22" spans="1:6" s="53" customFormat="1" ht="52.9" customHeight="1">
      <c r="A22" s="58" t="s">
        <v>92</v>
      </c>
      <c r="B22" s="57" t="s">
        <v>91</v>
      </c>
      <c r="C22" s="56">
        <f>C25+C26</f>
        <v>1354.2000000000003</v>
      </c>
      <c r="D22" s="55">
        <f>D25+D26</f>
        <v>0</v>
      </c>
      <c r="E22" s="55">
        <f>E25+E26</f>
        <v>0</v>
      </c>
      <c r="F22" s="54"/>
    </row>
    <row r="23" spans="1:6" s="45" customFormat="1" ht="40.15" customHeight="1">
      <c r="A23" s="49" t="s">
        <v>90</v>
      </c>
      <c r="B23" s="52" t="s">
        <v>89</v>
      </c>
      <c r="C23" s="47">
        <f t="shared" ref="C23:E24" si="3">SUM(C24)</f>
        <v>-2976.4</v>
      </c>
      <c r="D23" s="47">
        <f t="shared" si="3"/>
        <v>-2432.3000000000002</v>
      </c>
      <c r="E23" s="47">
        <f t="shared" si="3"/>
        <v>-2557.4</v>
      </c>
      <c r="F23" s="46"/>
    </row>
    <row r="24" spans="1:6" s="37" customFormat="1" ht="46.15" customHeight="1">
      <c r="A24" s="51" t="s">
        <v>88</v>
      </c>
      <c r="B24" s="50" t="s">
        <v>87</v>
      </c>
      <c r="C24" s="33">
        <f t="shared" si="3"/>
        <v>-2976.4</v>
      </c>
      <c r="D24" s="33">
        <f t="shared" si="3"/>
        <v>-2432.3000000000002</v>
      </c>
      <c r="E24" s="33">
        <f t="shared" si="3"/>
        <v>-2557.4</v>
      </c>
      <c r="F24" s="38"/>
    </row>
    <row r="25" spans="1:6" s="37" customFormat="1" ht="58.15" customHeight="1">
      <c r="A25" s="51" t="s">
        <v>133</v>
      </c>
      <c r="B25" s="50" t="s">
        <v>132</v>
      </c>
      <c r="C25" s="33">
        <v>-2976.4</v>
      </c>
      <c r="D25" s="33">
        <v>-2432.3000000000002</v>
      </c>
      <c r="E25" s="33">
        <v>-2557.4</v>
      </c>
      <c r="F25" s="38"/>
    </row>
    <row r="26" spans="1:6" s="45" customFormat="1" ht="43.15" customHeight="1">
      <c r="A26" s="49" t="s">
        <v>86</v>
      </c>
      <c r="B26" s="48" t="s">
        <v>85</v>
      </c>
      <c r="C26" s="47">
        <f t="shared" ref="C26:E27" si="4">SUM(C27)</f>
        <v>4330.6000000000004</v>
      </c>
      <c r="D26" s="47">
        <f t="shared" si="4"/>
        <v>2432.3000000000002</v>
      </c>
      <c r="E26" s="47">
        <f t="shared" si="4"/>
        <v>2557.4</v>
      </c>
      <c r="F26" s="46"/>
    </row>
    <row r="27" spans="1:6" s="37" customFormat="1" ht="47.45" customHeight="1">
      <c r="A27" s="44" t="s">
        <v>84</v>
      </c>
      <c r="B27" s="43" t="s">
        <v>83</v>
      </c>
      <c r="C27" s="33">
        <f t="shared" si="4"/>
        <v>4330.6000000000004</v>
      </c>
      <c r="D27" s="33">
        <f t="shared" si="4"/>
        <v>2432.3000000000002</v>
      </c>
      <c r="E27" s="33">
        <f t="shared" si="4"/>
        <v>2557.4</v>
      </c>
      <c r="F27" s="38"/>
    </row>
    <row r="28" spans="1:6" s="37" customFormat="1" ht="56.45" customHeight="1">
      <c r="A28" s="42" t="s">
        <v>82</v>
      </c>
      <c r="B28" s="41" t="s">
        <v>81</v>
      </c>
      <c r="C28" s="33">
        <f>'Приложение 1'!J8</f>
        <v>4330.6000000000004</v>
      </c>
      <c r="D28" s="33">
        <v>2432.3000000000002</v>
      </c>
      <c r="E28" s="33">
        <v>2557.4</v>
      </c>
      <c r="F28" s="38"/>
    </row>
    <row r="29" spans="1:6" s="37" customFormat="1" ht="76.5" customHeight="1">
      <c r="A29" s="40" t="s">
        <v>80</v>
      </c>
      <c r="B29" s="39" t="s">
        <v>135</v>
      </c>
      <c r="C29" s="33">
        <v>0</v>
      </c>
      <c r="D29" s="33">
        <v>0</v>
      </c>
      <c r="E29" s="33">
        <v>0</v>
      </c>
      <c r="F29" s="38"/>
    </row>
    <row r="30" spans="1:6" ht="37.15" customHeight="1">
      <c r="A30" s="36"/>
      <c r="B30" s="35" t="s">
        <v>122</v>
      </c>
      <c r="C30" s="34">
        <v>1456.8</v>
      </c>
      <c r="D30" s="33">
        <v>1467</v>
      </c>
      <c r="E30" s="33">
        <v>1474.9</v>
      </c>
    </row>
    <row r="32" spans="1:6">
      <c r="F32" s="31"/>
    </row>
    <row r="33" spans="6:6" ht="44.45" customHeight="1">
      <c r="F33" s="31"/>
    </row>
    <row r="34" spans="6:6">
      <c r="F34" s="31"/>
    </row>
    <row r="35" spans="6:6">
      <c r="F35" s="31"/>
    </row>
    <row r="36" spans="6:6">
      <c r="F36" s="31"/>
    </row>
    <row r="37" spans="6:6">
      <c r="F37" s="31"/>
    </row>
    <row r="38" spans="6:6">
      <c r="F38" s="31"/>
    </row>
    <row r="39" spans="6:6">
      <c r="F39" s="31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9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1</vt:lpstr>
      <vt:lpstr>Приложение 2</vt:lpstr>
      <vt:lpstr>Приложение 3</vt:lpstr>
      <vt:lpstr>прил 4</vt:lpstr>
      <vt:lpstr>'прил 4'!Область_печати</vt:lpstr>
      <vt:lpstr>'Приложение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Цыплова Таисия Васильевна</cp:lastModifiedBy>
  <cp:lastPrinted>2022-07-15T11:58:31Z</cp:lastPrinted>
  <dcterms:created xsi:type="dcterms:W3CDTF">2006-09-16T00:00:00Z</dcterms:created>
  <dcterms:modified xsi:type="dcterms:W3CDTF">2023-02-20T13:58:33Z</dcterms:modified>
</cp:coreProperties>
</file>