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1" sheetId="2" r:id="rId1"/>
    <sheet name="Приложение 2" sheetId="3" r:id="rId2"/>
    <sheet name="Приложение 3" sheetId="4" r:id="rId3"/>
    <sheet name="Приложение4" sheetId="6" r:id="rId4"/>
    <sheet name="прил5" sheetId="14" r:id="rId5"/>
  </sheets>
  <definedNames>
    <definedName name="_xlnm._FilterDatabase" localSheetId="1" hidden="1">'Приложение 2'!$A$2:$L$92</definedName>
    <definedName name="_xlnm._FilterDatabase" localSheetId="2" hidden="1">'Приложение 3'!$A$2:$K$92</definedName>
    <definedName name="_xlnm._FilterDatabase" localSheetId="3" hidden="1">Приложение4!$A$2:$L$115</definedName>
    <definedName name="Z_146E8F15_80AC_4549_8E02_D6058BD21F29_.wvu.FilterData" localSheetId="1" hidden="1">'Приложение 2'!$A$2:$L$92</definedName>
    <definedName name="Z_146E8F15_80AC_4549_8E02_D6058BD21F29_.wvu.FilterData" localSheetId="2" hidden="1">'Приложение 3'!$A$2:$K$92</definedName>
    <definedName name="Z_146E8F15_80AC_4549_8E02_D6058BD21F29_.wvu.FilterData" localSheetId="3" hidden="1">Приложение4!$A$7:$L$115</definedName>
    <definedName name="Z_146E8F15_80AC_4549_8E02_D6058BD21F29_.wvu.PrintArea" localSheetId="0" hidden="1">Приложение1!$A$2:$E$29</definedName>
    <definedName name="Z_1F1289EE_F3DA_4F9E_9F23_CD1DBBB60441_.wvu.FilterData" localSheetId="2" hidden="1">'Приложение 3'!$A$2:$K$92</definedName>
    <definedName name="Z_2EE6EB00_C2BB_404A_98A6_E66B3D281ECF_.wvu.FilterData" localSheetId="1" hidden="1">'Приложение 2'!$A$7:$L$78</definedName>
    <definedName name="Z_2EE6EB00_C2BB_404A_98A6_E66B3D281ECF_.wvu.FilterData" localSheetId="2" hidden="1">'Приложение 3'!$A$7:$O$92</definedName>
    <definedName name="Z_2EE6EB00_C2BB_404A_98A6_E66B3D281ECF_.wvu.FilterData" localSheetId="3" hidden="1">Приложение4!$A$7:$L$115</definedName>
    <definedName name="Z_2EE6EB00_C2BB_404A_98A6_E66B3D281ECF_.wvu.PrintArea" localSheetId="0" hidden="1">Приложение1!$A$2:$E$29</definedName>
    <definedName name="Z_D2A2E364_7F41_4DF0_B445_F266635B8190_.wvu.FilterData" localSheetId="1" hidden="1">'Приложение 2'!$A$2:$L$92</definedName>
    <definedName name="Z_D2A2E364_7F41_4DF0_B445_F266635B8190_.wvu.FilterData" localSheetId="2" hidden="1">'Приложение 3'!$A$2:$K$92</definedName>
    <definedName name="Z_D2A2E364_7F41_4DF0_B445_F266635B8190_.wvu.FilterData" localSheetId="3" hidden="1">Приложение4!$A$7:$L$115</definedName>
    <definedName name="Z_D2A2E364_7F41_4DF0_B445_F266635B8190_.wvu.PrintArea" localSheetId="0" hidden="1">Приложение1!$A$2:$E$29</definedName>
    <definedName name="Z_E262048E_84F9_43BC_A071_99F77224052B_.wvu.FilterData" localSheetId="3" hidden="1">Приложение4!$A$7:$L$115</definedName>
    <definedName name="_xlnm.Print_Area" localSheetId="4">прил5!$A$1:$E$29</definedName>
    <definedName name="_xlnm.Print_Area" localSheetId="1">'Приложение 2'!$A$1:$L$92</definedName>
    <definedName name="_xlnm.Print_Area" localSheetId="0">Приложение1!$A$1:$E$29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L109" i="6"/>
  <c r="L108" s="1"/>
  <c r="L107" s="1"/>
  <c r="L106" s="1"/>
  <c r="L105" s="1"/>
  <c r="L104" s="1"/>
  <c r="K109"/>
  <c r="K108" s="1"/>
  <c r="K107" s="1"/>
  <c r="K106" s="1"/>
  <c r="K105" s="1"/>
  <c r="K104" s="1"/>
  <c r="J109"/>
  <c r="J108" s="1"/>
  <c r="J107" s="1"/>
  <c r="J106" s="1"/>
  <c r="J105" s="1"/>
  <c r="J104" s="1"/>
  <c r="A104"/>
  <c r="A105"/>
  <c r="A106"/>
  <c r="A108"/>
  <c r="K85" i="4"/>
  <c r="K84" s="1"/>
  <c r="K83" s="1"/>
  <c r="K82" s="1"/>
  <c r="K81" s="1"/>
  <c r="K80" s="1"/>
  <c r="K79" s="1"/>
  <c r="J85"/>
  <c r="J84" s="1"/>
  <c r="J83" s="1"/>
  <c r="J82" s="1"/>
  <c r="J81" s="1"/>
  <c r="J80" s="1"/>
  <c r="J79" s="1"/>
  <c r="I85"/>
  <c r="I84" s="1"/>
  <c r="I83" s="1"/>
  <c r="I82" s="1"/>
  <c r="I81" s="1"/>
  <c r="I80" s="1"/>
  <c r="I79" s="1"/>
  <c r="A82" i="3"/>
  <c r="A81"/>
  <c r="L79"/>
  <c r="L80"/>
  <c r="L81"/>
  <c r="L82"/>
  <c r="L83"/>
  <c r="L84"/>
  <c r="K79"/>
  <c r="K80"/>
  <c r="K81"/>
  <c r="K82"/>
  <c r="K83"/>
  <c r="K84"/>
  <c r="J79"/>
  <c r="J80"/>
  <c r="J81"/>
  <c r="J82"/>
  <c r="J83"/>
  <c r="J84"/>
  <c r="A33" i="4"/>
  <c r="A33" i="3"/>
  <c r="L33"/>
  <c r="K33"/>
  <c r="J33"/>
  <c r="C24" i="14"/>
  <c r="C23" s="1"/>
  <c r="A87" i="6"/>
  <c r="A88"/>
  <c r="A89"/>
  <c r="J89"/>
  <c r="J88" s="1"/>
  <c r="J87" s="1"/>
  <c r="J86" s="1"/>
  <c r="J85" s="1"/>
  <c r="J84" s="1"/>
  <c r="A65"/>
  <c r="A64"/>
  <c r="A63"/>
  <c r="A60"/>
  <c r="I32" i="4"/>
  <c r="I31" s="1"/>
  <c r="I30" s="1"/>
  <c r="A16"/>
  <c r="I18"/>
  <c r="I17" s="1"/>
  <c r="I16" s="1"/>
  <c r="A30" i="3"/>
  <c r="A84" i="6" s="1"/>
  <c r="A31" i="3"/>
  <c r="A31" i="4" s="1"/>
  <c r="A32" i="3"/>
  <c r="A86" i="6" s="1"/>
  <c r="J31" i="3"/>
  <c r="J30" s="1"/>
  <c r="A32" i="4" l="1"/>
  <c r="A30"/>
  <c r="A85" i="6"/>
  <c r="A17" i="3"/>
  <c r="A18"/>
  <c r="J17"/>
  <c r="J16" s="1"/>
  <c r="J65" i="6" s="1"/>
  <c r="J64" s="1"/>
  <c r="J63" s="1"/>
  <c r="J62" s="1"/>
  <c r="J61" s="1"/>
  <c r="J60" s="1"/>
  <c r="C19" i="2"/>
  <c r="C20"/>
  <c r="A18" i="4" l="1"/>
  <c r="A62" i="6"/>
  <c r="A61"/>
  <c r="A17" i="4"/>
  <c r="C17" i="2"/>
  <c r="A73" i="6"/>
  <c r="A91"/>
  <c r="A90"/>
  <c r="A17"/>
  <c r="I71" i="4"/>
  <c r="A68"/>
  <c r="K65" i="3"/>
  <c r="K64" s="1"/>
  <c r="A9" i="6"/>
  <c r="A24"/>
  <c r="L97"/>
  <c r="K97"/>
  <c r="J97"/>
  <c r="I60" i="4"/>
  <c r="J50" i="3"/>
  <c r="D15" i="2" l="1"/>
  <c r="D14" s="1"/>
  <c r="A32" i="6"/>
  <c r="A75" i="4"/>
  <c r="A74"/>
  <c r="A40"/>
  <c r="A39"/>
  <c r="A34"/>
  <c r="A88" i="3"/>
  <c r="A10" i="6"/>
  <c r="A30"/>
  <c r="A88" i="4"/>
  <c r="A64"/>
  <c r="A46"/>
  <c r="A41"/>
  <c r="A35" i="6"/>
  <c r="A49" i="4"/>
  <c r="A66" i="6"/>
  <c r="A46"/>
  <c r="A11"/>
  <c r="A26"/>
  <c r="A65" i="4"/>
  <c r="A63"/>
  <c r="A58"/>
  <c r="A56"/>
  <c r="A21"/>
  <c r="A20"/>
  <c r="A11"/>
  <c r="A10"/>
  <c r="L23" i="6" l="1"/>
  <c r="L22" s="1"/>
  <c r="L21" s="1"/>
  <c r="L20" s="1"/>
  <c r="L19" s="1"/>
  <c r="L18" s="1"/>
  <c r="L17" s="1"/>
  <c r="K23"/>
  <c r="K22" s="1"/>
  <c r="K21" s="1"/>
  <c r="K20" s="1"/>
  <c r="K19" s="1"/>
  <c r="K18" s="1"/>
  <c r="K17" s="1"/>
  <c r="J71" i="4"/>
  <c r="J70" s="1"/>
  <c r="J69" s="1"/>
  <c r="L70" i="3"/>
  <c r="K71" i="4" s="1"/>
  <c r="K70" s="1"/>
  <c r="K69" s="1"/>
  <c r="K70" i="3"/>
  <c r="K69" s="1"/>
  <c r="K68" s="1"/>
  <c r="K63" s="1"/>
  <c r="J23" i="6"/>
  <c r="J22" s="1"/>
  <c r="J21" s="1"/>
  <c r="J20" s="1"/>
  <c r="J19" s="1"/>
  <c r="J18" s="1"/>
  <c r="J17" s="1"/>
  <c r="A18"/>
  <c r="A19"/>
  <c r="A20"/>
  <c r="A21"/>
  <c r="A22"/>
  <c r="A23"/>
  <c r="I70" i="4"/>
  <c r="I69" s="1"/>
  <c r="A69"/>
  <c r="J70" i="3"/>
  <c r="J69" s="1"/>
  <c r="J68" s="1"/>
  <c r="L69" l="1"/>
  <c r="L68" s="1"/>
  <c r="A70"/>
  <c r="A70" i="4" s="1"/>
  <c r="A71" i="3"/>
  <c r="A71" i="4" s="1"/>
  <c r="J52" i="3"/>
  <c r="L102" i="6"/>
  <c r="L101" s="1"/>
  <c r="L100" s="1"/>
  <c r="L99" s="1"/>
  <c r="L98" s="1"/>
  <c r="K102"/>
  <c r="K101" s="1"/>
  <c r="K100" s="1"/>
  <c r="K99" s="1"/>
  <c r="K98" s="1"/>
  <c r="J102"/>
  <c r="J101" s="1"/>
  <c r="J100" s="1"/>
  <c r="J99" s="1"/>
  <c r="J98" s="1"/>
  <c r="A102"/>
  <c r="A101"/>
  <c r="A107" s="1"/>
  <c r="A100"/>
  <c r="A99"/>
  <c r="A98"/>
  <c r="L96"/>
  <c r="L95" s="1"/>
  <c r="L94" s="1"/>
  <c r="L93" s="1"/>
  <c r="L92" s="1"/>
  <c r="K96"/>
  <c r="K95" s="1"/>
  <c r="K94" s="1"/>
  <c r="K93" s="1"/>
  <c r="K92" s="1"/>
  <c r="J96"/>
  <c r="J95" s="1"/>
  <c r="J94" s="1"/>
  <c r="J93" s="1"/>
  <c r="J92" s="1"/>
  <c r="A97"/>
  <c r="A103" s="1"/>
  <c r="A109" s="1"/>
  <c r="A96"/>
  <c r="A95"/>
  <c r="A94"/>
  <c r="A93"/>
  <c r="A92"/>
  <c r="K92" i="4"/>
  <c r="L59" i="6" s="1"/>
  <c r="L58" s="1"/>
  <c r="L57" s="1"/>
  <c r="L56" s="1"/>
  <c r="L55" s="1"/>
  <c r="L54" s="1"/>
  <c r="J92" i="4"/>
  <c r="K59" i="6" s="1"/>
  <c r="K58" s="1"/>
  <c r="K57" s="1"/>
  <c r="K56" s="1"/>
  <c r="K55" s="1"/>
  <c r="K54" s="1"/>
  <c r="L91" i="3"/>
  <c r="K91" i="4" s="1"/>
  <c r="K91" i="3"/>
  <c r="K90" s="1"/>
  <c r="J90" i="4" s="1"/>
  <c r="A92"/>
  <c r="A56" i="6" s="1"/>
  <c r="A91" i="4"/>
  <c r="A55" i="6" s="1"/>
  <c r="A90" i="4"/>
  <c r="A54" i="6" s="1"/>
  <c r="A89" i="4"/>
  <c r="A87"/>
  <c r="A58" i="6" s="1"/>
  <c r="A86" i="4"/>
  <c r="K60"/>
  <c r="K59" s="1"/>
  <c r="K58" s="1"/>
  <c r="I59"/>
  <c r="I58" s="1"/>
  <c r="I57" s="1"/>
  <c r="L26" i="3"/>
  <c r="K59"/>
  <c r="K58" s="1"/>
  <c r="K56" s="1"/>
  <c r="K55" s="1"/>
  <c r="K54" s="1"/>
  <c r="L59"/>
  <c r="L58" s="1"/>
  <c r="L56" s="1"/>
  <c r="L55" s="1"/>
  <c r="L54" s="1"/>
  <c r="J59"/>
  <c r="J58" s="1"/>
  <c r="J56" s="1"/>
  <c r="J55" s="1"/>
  <c r="J54" s="1"/>
  <c r="E28" i="2"/>
  <c r="E27" s="1"/>
  <c r="D28"/>
  <c r="D27" s="1"/>
  <c r="C28"/>
  <c r="C27" s="1"/>
  <c r="E25"/>
  <c r="D25"/>
  <c r="C25"/>
  <c r="E23"/>
  <c r="D23"/>
  <c r="C23"/>
  <c r="E15"/>
  <c r="E14" s="1"/>
  <c r="C15"/>
  <c r="C14" s="1"/>
  <c r="C13" s="1"/>
  <c r="C12" s="1"/>
  <c r="D22" l="1"/>
  <c r="D13" s="1"/>
  <c r="J91" i="4"/>
  <c r="J89"/>
  <c r="K89" i="3"/>
  <c r="K88" s="1"/>
  <c r="L90"/>
  <c r="A57" i="6"/>
  <c r="E22" i="2"/>
  <c r="E13" s="1"/>
  <c r="C22"/>
  <c r="I56" i="4"/>
  <c r="I55" s="1"/>
  <c r="I54" s="1"/>
  <c r="K57" i="3"/>
  <c r="J57"/>
  <c r="L57"/>
  <c r="K57" i="4"/>
  <c r="E12" i="2" l="1"/>
  <c r="D12"/>
  <c r="K56" i="4"/>
  <c r="K55" s="1"/>
  <c r="K54" s="1"/>
  <c r="L89" i="3"/>
  <c r="K90" i="4"/>
  <c r="J88"/>
  <c r="K87" i="3"/>
  <c r="L40" i="6"/>
  <c r="L39" s="1"/>
  <c r="L38" s="1"/>
  <c r="L37" s="1"/>
  <c r="L36" s="1"/>
  <c r="K40"/>
  <c r="K39" s="1"/>
  <c r="K38" s="1"/>
  <c r="K37" s="1"/>
  <c r="K36" s="1"/>
  <c r="J40"/>
  <c r="J39" s="1"/>
  <c r="J38" s="1"/>
  <c r="J37" s="1"/>
  <c r="J36" s="1"/>
  <c r="K51" i="4"/>
  <c r="K50" s="1"/>
  <c r="J51"/>
  <c r="J50" s="1"/>
  <c r="I51"/>
  <c r="I50" s="1"/>
  <c r="L50" i="3"/>
  <c r="K50"/>
  <c r="L115" i="6"/>
  <c r="L114" s="1"/>
  <c r="L113" s="1"/>
  <c r="L112" s="1"/>
  <c r="L111" s="1"/>
  <c r="L110" s="1"/>
  <c r="L91" s="1"/>
  <c r="K115"/>
  <c r="K114" s="1"/>
  <c r="K113" s="1"/>
  <c r="K112" s="1"/>
  <c r="K111" s="1"/>
  <c r="K110" s="1"/>
  <c r="K91" s="1"/>
  <c r="L83"/>
  <c r="L82" s="1"/>
  <c r="L81" s="1"/>
  <c r="L80" s="1"/>
  <c r="L79" s="1"/>
  <c r="K83"/>
  <c r="K82" s="1"/>
  <c r="K81" s="1"/>
  <c r="K80" s="1"/>
  <c r="K79" s="1"/>
  <c r="L78"/>
  <c r="L77" s="1"/>
  <c r="L76" s="1"/>
  <c r="L75" s="1"/>
  <c r="L74" s="1"/>
  <c r="K78"/>
  <c r="K77" s="1"/>
  <c r="K76" s="1"/>
  <c r="K75" s="1"/>
  <c r="K74" s="1"/>
  <c r="L72"/>
  <c r="L71" s="1"/>
  <c r="L70" s="1"/>
  <c r="L69" s="1"/>
  <c r="L68" s="1"/>
  <c r="L67" s="1"/>
  <c r="K72"/>
  <c r="K71" s="1"/>
  <c r="K70" s="1"/>
  <c r="K69" s="1"/>
  <c r="K68" s="1"/>
  <c r="K67" s="1"/>
  <c r="L53"/>
  <c r="L52" s="1"/>
  <c r="L51" s="1"/>
  <c r="L50" s="1"/>
  <c r="L49" s="1"/>
  <c r="L48" s="1"/>
  <c r="L47" s="1"/>
  <c r="K53"/>
  <c r="K52" s="1"/>
  <c r="K51" s="1"/>
  <c r="K50" s="1"/>
  <c r="K49" s="1"/>
  <c r="K48" s="1"/>
  <c r="K47" s="1"/>
  <c r="K45"/>
  <c r="K44" s="1"/>
  <c r="K43" s="1"/>
  <c r="K42" s="1"/>
  <c r="K41" s="1"/>
  <c r="L45"/>
  <c r="L44" s="1"/>
  <c r="L43" s="1"/>
  <c r="L42" s="1"/>
  <c r="L41" s="1"/>
  <c r="K16"/>
  <c r="K15" s="1"/>
  <c r="K14" s="1"/>
  <c r="K13" s="1"/>
  <c r="K12" s="1"/>
  <c r="K11" s="1"/>
  <c r="K10" s="1"/>
  <c r="L16"/>
  <c r="L15" s="1"/>
  <c r="L14" s="1"/>
  <c r="L13" s="1"/>
  <c r="L12" s="1"/>
  <c r="L11" s="1"/>
  <c r="L10" s="1"/>
  <c r="L31"/>
  <c r="L30" s="1"/>
  <c r="L29" s="1"/>
  <c r="L28" s="1"/>
  <c r="L27" s="1"/>
  <c r="L26" s="1"/>
  <c r="K31"/>
  <c r="K30" s="1"/>
  <c r="K29" s="1"/>
  <c r="K28" s="1"/>
  <c r="K27" s="1"/>
  <c r="K26" s="1"/>
  <c r="K25" s="1"/>
  <c r="J115"/>
  <c r="J114" s="1"/>
  <c r="J113" s="1"/>
  <c r="J112" s="1"/>
  <c r="J111" s="1"/>
  <c r="J110" s="1"/>
  <c r="J91" s="1"/>
  <c r="J83"/>
  <c r="J82" s="1"/>
  <c r="J81" s="1"/>
  <c r="J80" s="1"/>
  <c r="J79" s="1"/>
  <c r="J78"/>
  <c r="J77" s="1"/>
  <c r="J76" s="1"/>
  <c r="J75" s="1"/>
  <c r="J74" s="1"/>
  <c r="J72"/>
  <c r="J71" s="1"/>
  <c r="J70" s="1"/>
  <c r="J69" s="1"/>
  <c r="J68" s="1"/>
  <c r="J67" s="1"/>
  <c r="J53"/>
  <c r="J52" s="1"/>
  <c r="J51" s="1"/>
  <c r="J50" s="1"/>
  <c r="J49" s="1"/>
  <c r="J48" s="1"/>
  <c r="J47" s="1"/>
  <c r="J45"/>
  <c r="J44" s="1"/>
  <c r="J43" s="1"/>
  <c r="J42" s="1"/>
  <c r="J41" s="1"/>
  <c r="J16"/>
  <c r="J15" s="1"/>
  <c r="J14" s="1"/>
  <c r="J13" s="1"/>
  <c r="J12" s="1"/>
  <c r="J11" s="1"/>
  <c r="J10" s="1"/>
  <c r="J31"/>
  <c r="J30" s="1"/>
  <c r="J29" s="1"/>
  <c r="J28" s="1"/>
  <c r="J27" s="1"/>
  <c r="J26" s="1"/>
  <c r="J25" s="1"/>
  <c r="K78" i="4"/>
  <c r="K77" s="1"/>
  <c r="K76" s="1"/>
  <c r="J78"/>
  <c r="J77" s="1"/>
  <c r="J76" s="1"/>
  <c r="I78"/>
  <c r="I77" s="1"/>
  <c r="I76" s="1"/>
  <c r="K67"/>
  <c r="K66" s="1"/>
  <c r="K65" s="1"/>
  <c r="K64" s="1"/>
  <c r="J67"/>
  <c r="J66" s="1"/>
  <c r="J65" s="1"/>
  <c r="J64" s="1"/>
  <c r="I67"/>
  <c r="I66" s="1"/>
  <c r="I65" s="1"/>
  <c r="I64" s="1"/>
  <c r="J60"/>
  <c r="J59" s="1"/>
  <c r="J58" s="1"/>
  <c r="K53"/>
  <c r="K52" s="1"/>
  <c r="J53"/>
  <c r="J52" s="1"/>
  <c r="I53"/>
  <c r="I52" s="1"/>
  <c r="K43"/>
  <c r="K41" s="1"/>
  <c r="K40" s="1"/>
  <c r="K39" s="1"/>
  <c r="K38" s="1"/>
  <c r="J43"/>
  <c r="J41" s="1"/>
  <c r="J40" s="1"/>
  <c r="J39" s="1"/>
  <c r="J38" s="1"/>
  <c r="I43"/>
  <c r="I41" s="1"/>
  <c r="I40" s="1"/>
  <c r="I39" s="1"/>
  <c r="I38" s="1"/>
  <c r="K37"/>
  <c r="K36" s="1"/>
  <c r="K35" s="1"/>
  <c r="K34" s="1"/>
  <c r="J37"/>
  <c r="J36" s="1"/>
  <c r="J35" s="1"/>
  <c r="J34" s="1"/>
  <c r="I37"/>
  <c r="I36" s="1"/>
  <c r="I35" s="1"/>
  <c r="I34" s="1"/>
  <c r="K29"/>
  <c r="K28" s="1"/>
  <c r="J29"/>
  <c r="J28" s="1"/>
  <c r="I29"/>
  <c r="I28" s="1"/>
  <c r="K27"/>
  <c r="K26" s="1"/>
  <c r="J27"/>
  <c r="J26" s="1"/>
  <c r="I27"/>
  <c r="I26" s="1"/>
  <c r="K24"/>
  <c r="K23" s="1"/>
  <c r="K22" s="1"/>
  <c r="J24"/>
  <c r="J23" s="1"/>
  <c r="J22" s="1"/>
  <c r="I24"/>
  <c r="I23" s="1"/>
  <c r="I22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L77" i="3"/>
  <c r="L76" s="1"/>
  <c r="K77"/>
  <c r="K76" s="1"/>
  <c r="J77"/>
  <c r="I12" i="4" l="1"/>
  <c r="I11" s="1"/>
  <c r="I10" s="1"/>
  <c r="K73" i="6"/>
  <c r="K66" s="1"/>
  <c r="K46" s="1"/>
  <c r="L73"/>
  <c r="L66" s="1"/>
  <c r="L46" s="1"/>
  <c r="J73"/>
  <c r="J66" s="1"/>
  <c r="K90"/>
  <c r="J90"/>
  <c r="L90"/>
  <c r="L75" i="3"/>
  <c r="L74" s="1"/>
  <c r="L73" s="1"/>
  <c r="L72" s="1"/>
  <c r="K75" i="4"/>
  <c r="K74" s="1"/>
  <c r="K73" s="1"/>
  <c r="K72" s="1"/>
  <c r="K75" i="3"/>
  <c r="K74" s="1"/>
  <c r="K73" s="1"/>
  <c r="K72" s="1"/>
  <c r="J75" i="4"/>
  <c r="J74" s="1"/>
  <c r="J73" s="1"/>
  <c r="J72" s="1"/>
  <c r="I75"/>
  <c r="I74" s="1"/>
  <c r="I73" s="1"/>
  <c r="I72" s="1"/>
  <c r="J9" i="6"/>
  <c r="K9"/>
  <c r="L25"/>
  <c r="L24" s="1"/>
  <c r="L88" i="3"/>
  <c r="K89" i="4"/>
  <c r="J87"/>
  <c r="K86" i="3"/>
  <c r="J86" i="4" s="1"/>
  <c r="J57"/>
  <c r="I25"/>
  <c r="I21" s="1"/>
  <c r="K25"/>
  <c r="K21" s="1"/>
  <c r="J25"/>
  <c r="J21" s="1"/>
  <c r="K35" i="6"/>
  <c r="K34" s="1"/>
  <c r="K33" s="1"/>
  <c r="K32" s="1"/>
  <c r="K49" i="4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J35" i="6"/>
  <c r="J34" s="1"/>
  <c r="J33" s="1"/>
  <c r="J32" s="1"/>
  <c r="L35"/>
  <c r="L34" s="1"/>
  <c r="L33" s="1"/>
  <c r="L32" s="1"/>
  <c r="I42" i="4"/>
  <c r="K42"/>
  <c r="J42"/>
  <c r="J33"/>
  <c r="I33"/>
  <c r="K33"/>
  <c r="J46" i="6" l="1"/>
  <c r="I63" i="4"/>
  <c r="I62" s="1"/>
  <c r="I61" s="1"/>
  <c r="J63"/>
  <c r="J62" s="1"/>
  <c r="J61" s="1"/>
  <c r="K63"/>
  <c r="K62" s="1"/>
  <c r="K61" s="1"/>
  <c r="J56"/>
  <c r="J55" s="1"/>
  <c r="J54" s="1"/>
  <c r="L87" i="3"/>
  <c r="K88" i="4"/>
  <c r="K24" i="6"/>
  <c r="K8" s="1"/>
  <c r="J24"/>
  <c r="J8" s="1"/>
  <c r="J20" i="4"/>
  <c r="J19" s="1"/>
  <c r="I20"/>
  <c r="I19" s="1"/>
  <c r="K20"/>
  <c r="K19" s="1"/>
  <c r="K9" s="1"/>
  <c r="I9" l="1"/>
  <c r="I8" s="1"/>
  <c r="J9"/>
  <c r="J8" s="1"/>
  <c r="L86" i="3"/>
  <c r="K86" i="4" s="1"/>
  <c r="K8" s="1"/>
  <c r="K87"/>
  <c r="L66" i="3"/>
  <c r="L65" s="1"/>
  <c r="L64" s="1"/>
  <c r="J66"/>
  <c r="J65" s="1"/>
  <c r="J64" s="1"/>
  <c r="J63" s="1"/>
  <c r="J62" l="1"/>
  <c r="J61" s="1"/>
  <c r="K62"/>
  <c r="K61" s="1"/>
  <c r="L63"/>
  <c r="L62" s="1"/>
  <c r="L61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L13" s="1"/>
  <c r="J14" l="1"/>
  <c r="J76"/>
  <c r="J42"/>
  <c r="J41"/>
  <c r="J40" s="1"/>
  <c r="J39" s="1"/>
  <c r="J38" s="1"/>
  <c r="J36"/>
  <c r="J35" s="1"/>
  <c r="J34" s="1"/>
  <c r="J28"/>
  <c r="J26"/>
  <c r="J23"/>
  <c r="J22" s="1"/>
  <c r="L52"/>
  <c r="L42"/>
  <c r="L41"/>
  <c r="L40" s="1"/>
  <c r="L39" s="1"/>
  <c r="L38" s="1"/>
  <c r="L36"/>
  <c r="L35" s="1"/>
  <c r="L34" s="1"/>
  <c r="L28"/>
  <c r="L23"/>
  <c r="L22" s="1"/>
  <c r="K42"/>
  <c r="K41"/>
  <c r="K40" s="1"/>
  <c r="K39" s="1"/>
  <c r="K38" s="1"/>
  <c r="K36"/>
  <c r="K35" s="1"/>
  <c r="K34" s="1"/>
  <c r="K28"/>
  <c r="K26"/>
  <c r="K23"/>
  <c r="K22" s="1"/>
  <c r="K14"/>
  <c r="K13" l="1"/>
  <c r="K12" s="1"/>
  <c r="K11" s="1"/>
  <c r="K10" s="1"/>
  <c r="J75"/>
  <c r="J74" s="1"/>
  <c r="J73" s="1"/>
  <c r="J72" s="1"/>
  <c r="J25"/>
  <c r="J21" s="1"/>
  <c r="L25"/>
  <c r="L21" s="1"/>
  <c r="K25"/>
  <c r="K21" s="1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L12"/>
  <c r="L11" s="1"/>
  <c r="L10" s="1"/>
  <c r="J12" l="1"/>
  <c r="J11" s="1"/>
  <c r="J10" s="1"/>
  <c r="K20"/>
  <c r="L20"/>
  <c r="J20"/>
  <c r="J19" s="1"/>
  <c r="L9" l="1"/>
  <c r="L8" s="1"/>
  <c r="E27" i="14" s="1"/>
  <c r="E26" s="1"/>
  <c r="L19" i="3"/>
  <c r="K19"/>
  <c r="K9" s="1"/>
  <c r="K8" s="1"/>
  <c r="D27" i="14" s="1"/>
  <c r="D26" s="1"/>
  <c r="D24"/>
  <c r="D23" s="1"/>
  <c r="J9" i="3"/>
  <c r="J8" s="1"/>
  <c r="D10" i="14"/>
  <c r="C27" l="1"/>
  <c r="C26" s="1"/>
  <c r="C22" s="1"/>
  <c r="C10" s="1"/>
  <c r="E24"/>
  <c r="E23" s="1"/>
  <c r="E10"/>
  <c r="L9" i="6"/>
  <c r="L8" s="1"/>
</calcChain>
</file>

<file path=xl/sharedStrings.xml><?xml version="1.0" encoding="utf-8"?>
<sst xmlns="http://schemas.openxmlformats.org/spreadsheetml/2006/main" count="1770" uniqueCount="217">
  <si>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</si>
  <si>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</si>
  <si>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</si>
  <si>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</si>
  <si>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</si>
  <si>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</si>
  <si>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</si>
  <si>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</si>
  <si>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</si>
  <si>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</si>
  <si>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</si>
  <si>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</si>
  <si>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</si>
  <si>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</si>
  <si>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</si>
  <si>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</si>
  <si>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</si>
  <si>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</si>
  <si>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</si>
  <si>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</si>
  <si>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</si>
  <si>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</si>
  <si>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</si>
  <si>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</si>
  <si>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</si>
  <si>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</si>
  <si>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</si>
  <si>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</si>
  <si>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</si>
  <si>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</si>
  <si>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</si>
  <si>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</si>
  <si>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</si>
  <si>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</si>
  <si>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</si>
  <si>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</si>
  <si>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</si>
  <si>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</si>
  <si>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</si>
  <si>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</si>
  <si>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</si>
  <si>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</si>
  <si>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</si>
  <si>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</si>
  <si>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</si>
  <si>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</si>
  <si>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</si>
  <si>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</si>
  <si>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</si>
  <si>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</si>
  <si>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</si>
  <si>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</si>
  <si>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</si>
  <si>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</si>
  <si>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</si>
  <si>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</si>
  <si>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</si>
  <si>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</si>
  <si>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</si>
  <si>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</si>
  <si>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</si>
  <si>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</si>
  <si>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</si>
  <si>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</si>
  <si>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</si>
  <si>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</si>
  <si>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</si>
  <si>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</si>
  <si>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</si>
  <si>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</si>
  <si>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</si>
  <si>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</si>
  <si>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</si>
  <si>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</si>
  <si>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</si>
  <si>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</si>
  <si>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</si>
  <si>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</si>
  <si>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</si>
  <si>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</si>
  <si>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</si>
  <si>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</si>
  <si>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</si>
  <si>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</si>
  <si>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</si>
  <si>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</si>
  <si>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</si>
  <si>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</si>
  <si>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</si>
  <si>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</si>
  <si>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</si>
  <si>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</si>
  <si>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</si>
  <si>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</si>
  <si>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</si>
  <si>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</si>
  <si>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</si>
  <si>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</si>
  <si>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</si>
  <si>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</si>
  <si>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</si>
  <si>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</si>
  <si>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</si>
  <si>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</si>
  <si>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</si>
  <si>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</si>
  <si>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</si>
  <si>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</si>
  <si>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</si>
  <si>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</si>
  <si>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</si>
  <si>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</si>
  <si>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</si>
  <si>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</si>
  <si>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</si>
  <si>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</si>
  <si>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</si>
  <si>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</si>
  <si>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</si>
  <si>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</si>
  <si>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</si>
  <si>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</si>
  <si>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</si>
  <si>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</si>
  <si>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</si>
  <si>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</si>
  <si>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</si>
  <si>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</si>
  <si>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</si>
  <si>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</si>
  <si>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</si>
  <si>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</si>
  <si>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</si>
  <si>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</si>
  <si>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</si>
  <si>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</si>
  <si>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</si>
  <si>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</si>
  <si>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909</t>
  </si>
  <si>
    <t>собственные доходы</t>
  </si>
  <si>
    <t>99</t>
  </si>
  <si>
    <t>65</t>
  </si>
  <si>
    <t>41990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</si>
  <si>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соответветствии с заключенными соглашениями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</si>
  <si>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</si>
  <si>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</si>
  <si>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</si>
  <si>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</si>
  <si>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</si>
  <si>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</si>
  <si>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соответветствии с заключенными соглашениями</t>
  </si>
  <si>
    <t>Администрация Алтарского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</si>
  <si>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Алтарского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</si>
  <si>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</si>
  <si>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43040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</si>
  <si>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</si>
  <si>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</si>
  <si>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2025 год</t>
  </si>
  <si>
    <t xml:space="preserve">ОБЪЕМ 
БЕЗВОЗМЕЗДНЫХ ПОСТУПЛЕНИЙ В БЮДЖЕТ АЛТАРСКОГО СЕЛЬСКОГО ПОСЕЛЕНИЯ  РОМОДАНОВСКОГО МУНИЦИПАЛЬНОГО РАЙОНА  РЕСПУБЛИКИ МОРДОВИЯ НА 2023 ГОД И НА ПЛАНОВЫЙ ПЕРИОД 2024 И 2025 ГОДОВ
</t>
  </si>
  <si>
    <t>ВЕДОМСТВЕННАЯ СТРУКТУРА 
РАСХОДОВ БЮДЖЕТА АЛТАРСКОГО СЕЛЬСКОГО ПОСЕЛЕНИЯ РОМОДАНОВСКОГО МУНИЦИПАЛЬНОГО РАЙОНА РЕСПУБЛИКИ МОРДОВИЯ НА 2023 ГОД И НА ПЛАНОВЫЙ ПЕРИОД 2024 И 2025 ГОДОВ</t>
  </si>
  <si>
    <t>Приложение 4 
к решению  Совета депутатов Алтарского сельского поселения Ромодановского муниципального района Республики Мордовия «О бюджетеАлтарского сельского поселеняи  Ромодановского муниципального района Республики Мордовия на 2023 год и на плановый период 2024 и 2025 годов»</t>
  </si>
  <si>
    <t>ИСТОЧНИКИ 
ВНУТРЕННЕГО ФИНАНСИРОВАНИЯ ДЕФИЦИТА БЮДЖЕТА АЛТАРСКОГО СЕЛЬСКОГО ПОСЕЛЕНИЯ 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</si>
  <si>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АЛТАРСКОГО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</si>
  <si>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РАСПРЕДЕЛЕНИЕ 
БЮДЖЕТНЫХ АССИГНОВАНИЙ БЮДЖЕТА АЛТАРСКОГО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</si>
  <si>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</si>
  <si>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пономочий Российской Федерации по   первичному воинскому учету на территориях, где отсутствуют военные комиссариаты</t>
  </si>
  <si>
    <t>Расходы в рамках обеспечения деятельности Администрации Алтарского сельского поселения</t>
  </si>
  <si>
    <t xml:space="preserve">Прочие мероприятия по благоустройству </t>
  </si>
  <si>
    <t>Приложение 3 
к пректу решения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2023 год и на плановый период 2024 и 2025 годов»</t>
  </si>
  <si>
    <t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</si>
  <si>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</si>
  <si>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</si>
  <si>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t>
  </si>
  <si>
    <t>Приложение 5 
к проекту  решения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2023 год и на плановый период 2024и 2025 годов»</t>
  </si>
  <si>
    <t>Государственная программа повышения эффективности управления государственными финансами в Республики Мордовия</t>
  </si>
  <si>
    <t>Обеспечение деятельности   Администрации Алтарского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</si>
  <si>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t>
  </si>
  <si>
    <t>13</t>
  </si>
  <si>
    <t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t>
  </si>
  <si>
    <t>07</t>
  </si>
  <si>
    <t>Основное мероприятие "Благоустройство территории "</t>
  </si>
  <si>
    <t>08</t>
  </si>
  <si>
    <t>Основсное мероприятие "Освещение территории сельского поселения"</t>
  </si>
  <si>
    <t>уличное освещения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</si>
  <si>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</si>
  <si>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</si>
  <si>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</si>
  <si>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Основное мероприятие "Обеспечение осуществления органами местного самоуправления отдельных государственных полномочий"</t>
  </si>
  <si>
    <t xml:space="preserve">Приложение 2
к   решения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2023 год и на плановый период 2024 и 2025 годов»
</t>
  </si>
  <si>
    <t>2 02 15002 00 0000 150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</si>
  <si>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</si>
  <si>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</si>
  <si>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</si>
  <si>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2 02 29999 10 0000 150</t>
  </si>
  <si>
    <t>Прочие субсидии</t>
  </si>
  <si>
    <t>2 02 29999 00 0000 150</t>
  </si>
  <si>
    <t>Прочие субсидии бюджетам сельских поселений</t>
  </si>
  <si>
    <t>2 02 20000 00 0000 150</t>
  </si>
  <si>
    <t xml:space="preserve">  Субсидии бюджетам бюджетной системы Российской Федерации (межбюджетные субсидии)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</si>
  <si>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</si>
  <si>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</si>
  <si>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Условно утвержденные расходы</t>
  </si>
  <si>
    <t>Резервный фонд администрации  Алтарского сельского поселения Ромодановского муниципального района Республики Мордовия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</si>
  <si>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</si>
  <si>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</si>
  <si>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</si>
  <si>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</si>
  <si>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</si>
  <si>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</si>
  <si>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</si>
  <si>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</si>
  <si>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Приложение 1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Советадепутатов Алтарского сельского поселения Ромодановского муниципального
района Республики Мордовия
от 29 декабря 2022 г № 24 «О бюджете Алтарского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</si>
  <si>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2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 депутатов Алтарского сельского поселения Ромодановского муниципального района Республики Мордовия от 29 декабря 2022 г № 24 «О бюджете Алтарского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</si>
  <si>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 депутатов Алтарского сельского поселения Ромодановского муниципального района Республики Мордовия от 29 декабря 2022 г № 24 «О бюджете Алтарского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</si>
  <si>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4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 депутатов Алтарского сельского поселения Ромодановского муниципального района Республики Мордовия от 29 декабря 2022 г № 24 «О бюджете Алтарского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</si>
  <si>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5
к  решению  Совета депутатов Алтарского сельского поселения Ромодановского муниципального района Республики Мордовия «О внесении изменений в решение Совета депутатов Алтарского сельского поселения Ромодановского муниципального района Республики Мордовия от 29 декабря 2022 г № 24 «О бюджете Алтарского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</si>
  <si>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6
к проекту  решения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2023 год и на плановый период 2024и 2025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</si>
</sst>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6"/>
      <color rgb="FF000000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164" fontId="0" fillId="0" borderId="0">
      <alignment vertical="top" wrapText="1"/>
    </xf>
    <xf numFmtId="0" fontId="20" fillId="0" borderId="0"/>
    <xf numFmtId="0" fontId="18" fillId="0" borderId="0"/>
    <xf numFmtId="43" fontId="26" fillId="0" borderId="0" applyFont="0" applyFill="0" applyBorder="0" applyAlignment="0" applyProtection="0"/>
    <xf numFmtId="0" fontId="28" fillId="0" borderId="0"/>
    <xf numFmtId="0" fontId="29" fillId="0" borderId="0"/>
    <xf numFmtId="0" fontId="12" fillId="0" borderId="0"/>
    <xf numFmtId="0" fontId="11" fillId="0" borderId="0"/>
    <xf numFmtId="0" fontId="32" fillId="0" borderId="0"/>
    <xf numFmtId="0" fontId="33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10" fillId="0" borderId="0"/>
    <xf numFmtId="164" fontId="17" fillId="0" borderId="0">
      <alignment vertical="top" wrapText="1"/>
    </xf>
    <xf numFmtId="43" fontId="17" fillId="0" borderId="0" applyFont="0" applyFill="0" applyBorder="0" applyAlignment="0" applyProtection="0"/>
    <xf numFmtId="0" fontId="10" fillId="0" borderId="0"/>
    <xf numFmtId="0" fontId="10" fillId="0" borderId="0"/>
    <xf numFmtId="0" fontId="29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67" fillId="32" borderId="0" applyNumberFormat="0" applyBorder="0" applyAlignment="0" applyProtection="0"/>
    <xf numFmtId="0" fontId="57" fillId="33" borderId="0" applyNumberFormat="0" applyBorder="0" applyAlignment="0" applyProtection="0"/>
    <xf numFmtId="0" fontId="61" fillId="34" borderId="66" applyNumberFormat="0" applyAlignment="0" applyProtection="0"/>
    <xf numFmtId="0" fontId="63" fillId="35" borderId="69" applyNumberFormat="0" applyAlignment="0" applyProtection="0"/>
    <xf numFmtId="0" fontId="6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7" borderId="66" applyNumberFormat="0" applyAlignment="0" applyProtection="0"/>
    <xf numFmtId="0" fontId="62" fillId="0" borderId="68" applyNumberFormat="0" applyFill="0" applyAlignment="0" applyProtection="0"/>
    <xf numFmtId="0" fontId="58" fillId="38" borderId="0" applyNumberFormat="0" applyBorder="0" applyAlignment="0" applyProtection="0"/>
    <xf numFmtId="0" fontId="9" fillId="39" borderId="70" applyNumberFormat="0" applyFont="0" applyAlignment="0" applyProtection="0"/>
    <xf numFmtId="0" fontId="60" fillId="34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183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left" wrapText="1"/>
    </xf>
    <xf numFmtId="164" fontId="19" fillId="0" borderId="0" xfId="0" applyFont="1" applyFill="1" applyAlignment="1"/>
    <xf numFmtId="164" fontId="21" fillId="0" borderId="0" xfId="0" applyFont="1" applyFill="1" applyAlignment="1">
      <alignment horizontal="left"/>
    </xf>
    <xf numFmtId="165" fontId="21" fillId="0" borderId="0" xfId="0" applyNumberFormat="1" applyFont="1" applyFill="1" applyAlignment="1"/>
    <xf numFmtId="166" fontId="21" fillId="0" borderId="0" xfId="0" applyNumberFormat="1" applyFont="1" applyFill="1" applyAlignment="1"/>
    <xf numFmtId="164" fontId="21" fillId="0" borderId="0" xfId="0" applyFont="1" applyFill="1" applyAlignment="1"/>
    <xf numFmtId="164" fontId="22" fillId="0" borderId="0" xfId="0" applyFont="1" applyFill="1" applyAlignment="1">
      <alignment horizontal="left" wrapText="1"/>
    </xf>
    <xf numFmtId="164" fontId="22" fillId="0" borderId="0" xfId="0" applyFont="1" applyFill="1" applyAlignment="1">
      <alignment horizontal="center"/>
    </xf>
    <xf numFmtId="165" fontId="21" fillId="0" borderId="0" xfId="0" applyNumberFormat="1" applyFont="1" applyFill="1" applyAlignment="1">
      <alignment horizontal="right"/>
    </xf>
    <xf numFmtId="165" fontId="21" fillId="0" borderId="0" xfId="0" applyNumberFormat="1" applyFont="1" applyFill="1" applyBorder="1" applyAlignment="1"/>
    <xf numFmtId="166" fontId="21" fillId="0" borderId="0" xfId="0" applyNumberFormat="1" applyFont="1" applyFill="1" applyBorder="1" applyAlignment="1"/>
    <xf numFmtId="164" fontId="21" fillId="0" borderId="0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/>
    <xf numFmtId="165" fontId="21" fillId="2" borderId="0" xfId="0" applyNumberFormat="1" applyFont="1" applyFill="1" applyAlignment="1"/>
    <xf numFmtId="166" fontId="21" fillId="2" borderId="0" xfId="0" applyNumberFormat="1" applyFont="1" applyFill="1" applyBorder="1" applyAlignment="1"/>
    <xf numFmtId="164" fontId="21" fillId="2" borderId="0" xfId="0" applyFont="1" applyFill="1" applyAlignment="1"/>
    <xf numFmtId="0" fontId="14" fillId="0" borderId="1" xfId="0" applyNumberFormat="1" applyFont="1" applyFill="1" applyBorder="1" applyAlignment="1">
      <alignment horizontal="center" wrapText="1"/>
    </xf>
    <xf numFmtId="168" fontId="24" fillId="2" borderId="5" xfId="0" applyNumberFormat="1" applyFont="1" applyFill="1" applyBorder="1" applyAlignment="1">
      <alignment horizontal="center"/>
    </xf>
    <xf numFmtId="49" fontId="23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9" fillId="2" borderId="5" xfId="5" applyNumberFormat="1" applyFont="1" applyFill="1" applyBorder="1" applyAlignment="1">
      <alignment horizontal="left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left" wrapText="1"/>
    </xf>
    <xf numFmtId="0" fontId="19" fillId="2" borderId="0" xfId="6" applyFont="1" applyFill="1" applyAlignment="1">
      <alignment horizontal="left" vertical="top" wrapText="1"/>
    </xf>
    <xf numFmtId="0" fontId="19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19" fillId="2" borderId="5" xfId="5" applyFont="1" applyFill="1" applyBorder="1" applyAlignment="1">
      <alignment horizontal="left" wrapText="1"/>
    </xf>
    <xf numFmtId="0" fontId="31" fillId="2" borderId="5" xfId="6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9" fillId="2" borderId="5" xfId="5" applyNumberFormat="1" applyFont="1" applyFill="1" applyBorder="1" applyAlignment="1"/>
    <xf numFmtId="165" fontId="19" fillId="2" borderId="5" xfId="5" applyNumberFormat="1" applyFont="1" applyFill="1" applyBorder="1" applyAlignment="1">
      <alignment horizontal="center"/>
    </xf>
    <xf numFmtId="167" fontId="19" fillId="2" borderId="5" xfId="5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5" fontId="19" fillId="0" borderId="5" xfId="5" applyNumberFormat="1" applyFont="1" applyFill="1" applyBorder="1" applyAlignment="1">
      <alignment horizontal="center"/>
    </xf>
    <xf numFmtId="0" fontId="24" fillId="0" borderId="0" xfId="8" applyFont="1" applyFill="1" applyAlignment="1">
      <alignment vertical="center" wrapText="1"/>
    </xf>
    <xf numFmtId="0" fontId="49" fillId="0" borderId="9" xfId="8" applyFont="1" applyBorder="1" applyAlignment="1">
      <alignment horizontal="center" vertical="center" wrapText="1"/>
    </xf>
    <xf numFmtId="0" fontId="21" fillId="0" borderId="0" xfId="194" applyFont="1" applyBorder="1"/>
    <xf numFmtId="0" fontId="21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165" fontId="46" fillId="0" borderId="5" xfId="194" applyNumberFormat="1" applyFont="1" applyBorder="1" applyAlignment="1">
      <alignment horizontal="center"/>
    </xf>
    <xf numFmtId="0" fontId="45" fillId="0" borderId="7" xfId="194" applyFont="1" applyBorder="1" applyAlignment="1">
      <alignment horizontal="left" wrapText="1"/>
    </xf>
    <xf numFmtId="49" fontId="48" fillId="0" borderId="59" xfId="194" applyNumberFormat="1" applyFont="1" applyBorder="1" applyAlignment="1">
      <alignment horizontal="center" vertical="justify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49" fontId="45" fillId="0" borderId="10" xfId="194" applyNumberFormat="1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center"/>
    </xf>
    <xf numFmtId="0" fontId="45" fillId="0" borderId="6" xfId="194" applyFont="1" applyBorder="1" applyAlignment="1">
      <alignment horizontal="left" vertical="top" wrapText="1"/>
    </xf>
    <xf numFmtId="49" fontId="45" fillId="0" borderId="5" xfId="194" applyNumberFormat="1" applyFont="1" applyBorder="1" applyAlignment="1">
      <alignment horizontal="center" vertical="center"/>
    </xf>
    <xf numFmtId="0" fontId="45" fillId="0" borderId="60" xfId="194" applyFont="1" applyBorder="1" applyAlignment="1">
      <alignment horizontal="left" vertical="top" wrapText="1"/>
    </xf>
    <xf numFmtId="49" fontId="45" fillId="0" borderId="61" xfId="194" applyNumberFormat="1" applyFont="1" applyBorder="1" applyAlignment="1">
      <alignment horizontal="center" vertical="center"/>
    </xf>
    <xf numFmtId="0" fontId="47" fillId="0" borderId="0" xfId="194" applyFont="1" applyBorder="1"/>
    <xf numFmtId="0" fontId="47" fillId="0" borderId="0" xfId="194" applyFont="1" applyBorder="1" applyAlignment="1">
      <alignment horizontal="left"/>
    </xf>
    <xf numFmtId="167" fontId="47" fillId="0" borderId="5" xfId="194" applyNumberFormat="1" applyFont="1" applyBorder="1" applyAlignment="1">
      <alignment horizontal="center"/>
    </xf>
    <xf numFmtId="0" fontId="48" fillId="0" borderId="56" xfId="194" applyFont="1" applyBorder="1" applyAlignment="1">
      <alignment horizontal="left" vertical="top" wrapText="1"/>
    </xf>
    <xf numFmtId="49" fontId="48" fillId="0" borderId="57" xfId="194" applyNumberFormat="1" applyFont="1" applyBorder="1" applyAlignment="1">
      <alignment horizontal="center" vertic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8" fillId="0" borderId="58" xfId="194" applyFont="1" applyBorder="1" applyAlignment="1">
      <alignment horizontal="left" vertical="top" wrapText="1"/>
    </xf>
    <xf numFmtId="0" fontId="51" fillId="0" borderId="0" xfId="194" applyFont="1" applyBorder="1"/>
    <xf numFmtId="0" fontId="51" fillId="0" borderId="0" xfId="194" applyFont="1" applyBorder="1" applyAlignment="1">
      <alignment horizontal="left"/>
    </xf>
    <xf numFmtId="167" fontId="47" fillId="0" borderId="8" xfId="194" applyNumberFormat="1" applyFont="1" applyBorder="1" applyAlignment="1">
      <alignment horizontal="center"/>
    </xf>
    <xf numFmtId="167" fontId="47" fillId="0" borderId="8" xfId="194" applyNumberFormat="1" applyFont="1" applyFill="1" applyBorder="1" applyAlignment="1">
      <alignment horizontal="center"/>
    </xf>
    <xf numFmtId="49" fontId="48" fillId="0" borderId="5" xfId="194" applyNumberFormat="1" applyFont="1" applyFill="1" applyBorder="1" applyAlignment="1">
      <alignment horizontal="left" vertical="center" wrapText="1"/>
    </xf>
    <xf numFmtId="49" fontId="45" fillId="0" borderId="56" xfId="194" applyNumberFormat="1" applyFont="1" applyBorder="1" applyAlignment="1">
      <alignment horizontal="center" vertical="center"/>
    </xf>
    <xf numFmtId="167" fontId="47" fillId="0" borderId="5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wrapText="1"/>
    </xf>
    <xf numFmtId="49" fontId="45" fillId="0" borderId="56" xfId="194" applyNumberFormat="1" applyFont="1" applyFill="1" applyBorder="1" applyAlignment="1">
      <alignment horizontal="center" vertical="center"/>
    </xf>
    <xf numFmtId="167" fontId="47" fillId="0" borderId="9" xfId="194" applyNumberFormat="1" applyFont="1" applyBorder="1" applyAlignment="1">
      <alignment horizontal="center"/>
    </xf>
    <xf numFmtId="49" fontId="45" fillId="0" borderId="61" xfId="194" applyNumberFormat="1" applyFont="1" applyFill="1" applyBorder="1" applyAlignment="1">
      <alignment horizontal="left" wrapText="1"/>
    </xf>
    <xf numFmtId="167" fontId="47" fillId="0" borderId="56" xfId="194" applyNumberFormat="1" applyFont="1" applyBorder="1" applyAlignment="1">
      <alignment horizontal="center"/>
    </xf>
    <xf numFmtId="167" fontId="47" fillId="0" borderId="56" xfId="194" applyNumberFormat="1" applyFont="1" applyFill="1" applyBorder="1" applyAlignment="1">
      <alignment horizontal="center"/>
    </xf>
    <xf numFmtId="49" fontId="45" fillId="0" borderId="57" xfId="194" applyNumberFormat="1" applyFont="1" applyFill="1" applyBorder="1" applyAlignment="1">
      <alignment horizontal="left" wrapText="1"/>
    </xf>
    <xf numFmtId="49" fontId="45" fillId="0" borderId="57" xfId="194" applyNumberFormat="1" applyFont="1" applyFill="1" applyBorder="1" applyAlignment="1">
      <alignment horizontal="center" vertical="center"/>
    </xf>
    <xf numFmtId="49" fontId="45" fillId="0" borderId="56" xfId="194" applyNumberFormat="1" applyFont="1" applyFill="1" applyBorder="1" applyAlignment="1">
      <alignment horizontal="left" wrapText="1"/>
    </xf>
    <xf numFmtId="0" fontId="45" fillId="0" borderId="8" xfId="194" applyFont="1" applyBorder="1" applyAlignment="1">
      <alignment horizontal="left" wrapText="1"/>
    </xf>
    <xf numFmtId="0" fontId="45" fillId="0" borderId="59" xfId="194" applyFont="1" applyBorder="1" applyAlignment="1">
      <alignment horizontal="center" vertical="justify"/>
    </xf>
    <xf numFmtId="0" fontId="45" fillId="0" borderId="8" xfId="194" applyFont="1" applyBorder="1" applyAlignment="1">
      <alignment horizontal="left" vertical="top" wrapText="1"/>
    </xf>
    <xf numFmtId="167" fontId="47" fillId="0" borderId="58" xfId="194" applyNumberFormat="1" applyFont="1" applyBorder="1" applyAlignment="1">
      <alignment horizontal="center"/>
    </xf>
    <xf numFmtId="1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 vertical="top"/>
    </xf>
    <xf numFmtId="0" fontId="24" fillId="0" borderId="62" xfId="194" applyFont="1" applyBorder="1" applyAlignment="1"/>
    <xf numFmtId="0" fontId="24" fillId="0" borderId="0" xfId="194" applyFont="1" applyBorder="1" applyAlignment="1"/>
    <xf numFmtId="0" fontId="49" fillId="0" borderId="0" xfId="194" applyFont="1" applyBorder="1" applyAlignment="1">
      <alignment horizontal="left" wrapText="1"/>
    </xf>
    <xf numFmtId="0" fontId="34" fillId="0" borderId="0" xfId="194" applyBorder="1" applyAlignment="1"/>
    <xf numFmtId="0" fontId="52" fillId="0" borderId="0" xfId="194" applyFont="1" applyBorder="1" applyAlignment="1">
      <alignment horizontal="left"/>
    </xf>
    <xf numFmtId="0" fontId="47" fillId="0" borderId="0" xfId="8" applyFont="1" applyAlignment="1"/>
    <xf numFmtId="49" fontId="51" fillId="0" borderId="10" xfId="194" applyNumberFormat="1" applyFont="1" applyBorder="1" applyAlignment="1">
      <alignment horizontal="left" wrapText="1"/>
    </xf>
    <xf numFmtId="0" fontId="14" fillId="0" borderId="11" xfId="0" applyNumberFormat="1" applyFont="1" applyFill="1" applyBorder="1" applyAlignment="1">
      <alignment horizontal="center" vertical="top" wrapText="1"/>
    </xf>
    <xf numFmtId="0" fontId="15" fillId="0" borderId="5" xfId="0" applyNumberFormat="1" applyFont="1" applyFill="1" applyBorder="1" applyAlignment="1">
      <alignment horizontal="left" wrapText="1"/>
    </xf>
    <xf numFmtId="0" fontId="16" fillId="0" borderId="5" xfId="0" applyNumberFormat="1" applyFont="1" applyFill="1" applyBorder="1" applyAlignment="1">
      <alignment horizontal="left" wrapText="1"/>
    </xf>
    <xf numFmtId="165" fontId="15" fillId="0" borderId="5" xfId="0" applyNumberFormat="1" applyFont="1" applyFill="1" applyBorder="1" applyAlignment="1">
      <alignment horizontal="right" wrapText="1"/>
    </xf>
    <xf numFmtId="165" fontId="16" fillId="0" borderId="5" xfId="0" applyNumberFormat="1" applyFont="1" applyFill="1" applyBorder="1" applyAlignment="1">
      <alignment horizontal="right" wrapText="1"/>
    </xf>
    <xf numFmtId="0" fontId="10" fillId="0" borderId="5" xfId="297" applyFill="1" applyBorder="1"/>
    <xf numFmtId="49" fontId="19" fillId="0" borderId="5" xfId="5" applyNumberFormat="1" applyFont="1" applyFill="1" applyBorder="1" applyAlignment="1">
      <alignment horizontal="left"/>
    </xf>
    <xf numFmtId="49" fontId="10" fillId="0" borderId="5" xfId="297" applyNumberFormat="1" applyFill="1" applyBorder="1"/>
    <xf numFmtId="0" fontId="19" fillId="0" borderId="5" xfId="5" applyFont="1" applyFill="1" applyBorder="1" applyAlignment="1">
      <alignment horizontal="left" vertical="top" wrapText="1"/>
    </xf>
    <xf numFmtId="0" fontId="31" fillId="0" borderId="5" xfId="300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0" fontId="19" fillId="0" borderId="5" xfId="300" applyFont="1" applyFill="1" applyBorder="1" applyAlignment="1">
      <alignment horizontal="left" vertical="top" wrapText="1"/>
    </xf>
    <xf numFmtId="49" fontId="16" fillId="0" borderId="5" xfId="298" applyNumberFormat="1" applyFont="1" applyFill="1" applyBorder="1" applyAlignment="1">
      <alignment horizontal="left" wrapText="1"/>
    </xf>
    <xf numFmtId="49" fontId="19" fillId="0" borderId="5" xfId="5" applyNumberFormat="1" applyFont="1" applyFill="1" applyBorder="1" applyAlignment="1">
      <alignment horizontal="left"/>
    </xf>
    <xf numFmtId="49" fontId="10" fillId="0" borderId="5" xfId="301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49" fontId="16" fillId="0" borderId="5" xfId="298" applyNumberFormat="1" applyFont="1" applyFill="1" applyBorder="1" applyAlignment="1">
      <alignment horizontal="left" wrapText="1"/>
    </xf>
    <xf numFmtId="0" fontId="25" fillId="5" borderId="5" xfId="1" applyFont="1" applyFill="1" applyBorder="1" applyAlignment="1">
      <alignment horizontal="center" vertical="top"/>
    </xf>
    <xf numFmtId="0" fontId="19" fillId="5" borderId="5" xfId="1" applyFont="1" applyFill="1" applyBorder="1" applyAlignment="1">
      <alignment horizontal="center" vertical="top"/>
    </xf>
    <xf numFmtId="0" fontId="19" fillId="6" borderId="5" xfId="1" applyFont="1" applyFill="1" applyBorder="1" applyAlignment="1">
      <alignment horizontal="center" vertical="top"/>
    </xf>
    <xf numFmtId="0" fontId="25" fillId="5" borderId="5" xfId="1" applyFont="1" applyFill="1" applyBorder="1" applyAlignment="1">
      <alignment horizontal="justify" vertical="top" wrapText="1"/>
    </xf>
    <xf numFmtId="0" fontId="19" fillId="5" borderId="5" xfId="1" applyFont="1" applyFill="1" applyBorder="1" applyAlignment="1">
      <alignment horizontal="justify" vertical="top" wrapText="1"/>
    </xf>
    <xf numFmtId="0" fontId="25" fillId="6" borderId="5" xfId="1" applyFont="1" applyFill="1" applyBorder="1" applyAlignment="1">
      <alignment horizontal="justify" vertical="top" wrapText="1"/>
    </xf>
    <xf numFmtId="49" fontId="31" fillId="7" borderId="1" xfId="304" applyNumberFormat="1" applyFont="1" applyFill="1" applyBorder="1" applyProtection="1">
      <alignment horizontal="center"/>
    </xf>
    <xf numFmtId="0" fontId="31" fillId="7" borderId="16" xfId="303" applyNumberFormat="1" applyFont="1" applyFill="1" applyAlignment="1" applyProtection="1">
      <alignment wrapText="1"/>
    </xf>
    <xf numFmtId="49" fontId="31" fillId="0" borderId="1" xfId="304" applyNumberFormat="1" applyFont="1" applyBorder="1" applyProtection="1">
      <alignment horizontal="center"/>
    </xf>
    <xf numFmtId="0" fontId="31" fillId="0" borderId="16" xfId="303" applyNumberFormat="1" applyFont="1" applyAlignment="1" applyProtection="1">
      <alignment wrapText="1"/>
    </xf>
    <xf numFmtId="49" fontId="31" fillId="6" borderId="1" xfId="304" applyNumberFormat="1" applyFont="1" applyFill="1" applyBorder="1" applyProtection="1">
      <alignment horizontal="center"/>
    </xf>
    <xf numFmtId="0" fontId="31" fillId="6" borderId="16" xfId="303" applyNumberFormat="1" applyFont="1" applyFill="1" applyAlignment="1" applyProtection="1">
      <alignment wrapText="1"/>
    </xf>
    <xf numFmtId="49" fontId="31" fillId="8" borderId="1" xfId="304" applyNumberFormat="1" applyFont="1" applyFill="1" applyBorder="1" applyProtection="1">
      <alignment horizontal="center"/>
    </xf>
    <xf numFmtId="0" fontId="31" fillId="8" borderId="16" xfId="303" applyNumberFormat="1" applyFont="1" applyFill="1" applyAlignment="1" applyProtection="1">
      <alignment wrapText="1"/>
    </xf>
    <xf numFmtId="49" fontId="8" fillId="0" borderId="5" xfId="297" applyNumberFormat="1" applyFont="1" applyFill="1" applyBorder="1"/>
    <xf numFmtId="49" fontId="8" fillId="0" borderId="5" xfId="301" applyNumberFormat="1" applyFont="1" applyFill="1" applyBorder="1"/>
    <xf numFmtId="164" fontId="0" fillId="0" borderId="5" xfId="0" applyNumberFormat="1" applyFont="1" applyFill="1" applyBorder="1" applyAlignment="1">
      <alignment vertical="top" wrapText="1"/>
    </xf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left"/>
    </xf>
    <xf numFmtId="49" fontId="16" fillId="0" borderId="11" xfId="0" applyNumberFormat="1" applyFont="1" applyFill="1" applyBorder="1" applyAlignment="1">
      <alignment horizontal="left" wrapText="1"/>
    </xf>
    <xf numFmtId="49" fontId="19" fillId="2" borderId="9" xfId="5" applyNumberFormat="1" applyFont="1" applyFill="1" applyBorder="1" applyAlignment="1"/>
    <xf numFmtId="165" fontId="19" fillId="2" borderId="9" xfId="5" applyNumberFormat="1" applyFont="1" applyFill="1" applyBorder="1" applyAlignment="1">
      <alignment horizontal="center"/>
    </xf>
    <xf numFmtId="49" fontId="16" fillId="0" borderId="5" xfId="0" applyNumberFormat="1" applyFont="1" applyFill="1" applyBorder="1" applyAlignment="1">
      <alignment horizontal="left" wrapText="1"/>
    </xf>
    <xf numFmtId="49" fontId="25" fillId="0" borderId="5" xfId="5" applyNumberFormat="1" applyFont="1" applyFill="1" applyBorder="1" applyAlignment="1">
      <alignment horizontal="left"/>
    </xf>
    <xf numFmtId="170" fontId="0" fillId="0" borderId="5" xfId="0" applyNumberFormat="1" applyFont="1" applyFill="1" applyBorder="1" applyAlignment="1">
      <alignment horizontal="center" vertical="top" wrapText="1"/>
    </xf>
    <xf numFmtId="170" fontId="0" fillId="0" borderId="0" xfId="0" applyNumberFormat="1" applyFont="1" applyFill="1" applyAlignment="1">
      <alignment horizontal="center" vertical="top" wrapText="1"/>
    </xf>
    <xf numFmtId="49" fontId="7" fillId="0" borderId="5" xfId="297" applyNumberFormat="1" applyFont="1" applyFill="1" applyBorder="1"/>
    <xf numFmtId="49" fontId="6" fillId="0" borderId="5" xfId="297" applyNumberFormat="1" applyFont="1" applyFill="1" applyBorder="1"/>
    <xf numFmtId="49" fontId="5" fillId="0" borderId="5" xfId="297" applyNumberFormat="1" applyFont="1" applyFill="1" applyBorder="1"/>
    <xf numFmtId="49" fontId="4" fillId="0" borderId="5" xfId="297" applyNumberFormat="1" applyFont="1" applyFill="1" applyBorder="1"/>
    <xf numFmtId="164" fontId="31" fillId="0" borderId="0" xfId="0" applyNumberFormat="1" applyFont="1" applyFill="1" applyAlignment="1">
      <alignment vertical="top" wrapText="1"/>
    </xf>
    <xf numFmtId="49" fontId="3" fillId="0" borderId="5" xfId="301" applyNumberFormat="1" applyFont="1" applyFill="1" applyBorder="1"/>
    <xf numFmtId="165" fontId="22" fillId="0" borderId="5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164" fontId="31" fillId="0" borderId="72" xfId="0" applyNumberFormat="1" applyFont="1" applyFill="1" applyBorder="1" applyAlignment="1">
      <alignment vertical="top" wrapText="1"/>
    </xf>
    <xf numFmtId="164" fontId="31" fillId="0" borderId="5" xfId="0" applyNumberFormat="1" applyFont="1" applyFill="1" applyBorder="1" applyAlignment="1">
      <alignment vertical="top" wrapText="1"/>
    </xf>
    <xf numFmtId="170" fontId="0" fillId="0" borderId="6" xfId="0" applyNumberFormat="1" applyFont="1" applyFill="1" applyBorder="1" applyAlignment="1">
      <alignment horizontal="center" vertical="top" wrapText="1"/>
    </xf>
    <xf numFmtId="165" fontId="25" fillId="0" borderId="5" xfId="5" applyNumberFormat="1" applyFont="1" applyFill="1" applyBorder="1" applyAlignment="1">
      <alignment horizontal="center"/>
    </xf>
    <xf numFmtId="0" fontId="31" fillId="0" borderId="5" xfId="6" applyFont="1" applyFill="1" applyBorder="1" applyAlignment="1">
      <alignment horizontal="left" vertical="top" wrapText="1"/>
    </xf>
    <xf numFmtId="168" fontId="27" fillId="2" borderId="5" xfId="3" applyNumberFormat="1" applyFont="1" applyFill="1" applyBorder="1" applyAlignment="1">
      <alignment vertical="center" wrapText="1"/>
    </xf>
    <xf numFmtId="168" fontId="24" fillId="2" borderId="5" xfId="3" applyNumberFormat="1" applyFont="1" applyFill="1" applyBorder="1" applyAlignment="1">
      <alignment vertical="center" wrapText="1"/>
    </xf>
    <xf numFmtId="168" fontId="24" fillId="2" borderId="5" xfId="0" applyNumberFormat="1" applyFont="1" applyFill="1" applyBorder="1" applyAlignment="1"/>
    <xf numFmtId="0" fontId="31" fillId="0" borderId="16" xfId="125" applyNumberFormat="1" applyFont="1" applyFill="1" applyBorder="1" applyAlignment="1" applyProtection="1">
      <alignment wrapText="1"/>
    </xf>
    <xf numFmtId="0" fontId="19" fillId="6" borderId="73" xfId="1" applyFont="1" applyFill="1" applyBorder="1" applyAlignment="1">
      <alignment horizontal="center" vertical="top"/>
    </xf>
    <xf numFmtId="0" fontId="31" fillId="6" borderId="16" xfId="125" applyNumberFormat="1" applyFont="1" applyFill="1" applyBorder="1" applyAlignment="1" applyProtection="1">
      <alignment wrapText="1"/>
    </xf>
    <xf numFmtId="49" fontId="2" fillId="0" borderId="5" xfId="297" applyNumberFormat="1" applyFont="1" applyFill="1" applyBorder="1"/>
    <xf numFmtId="49" fontId="1" fillId="0" borderId="5" xfId="297" applyNumberFormat="1" applyFont="1" applyFill="1" applyBorder="1"/>
    <xf numFmtId="0" fontId="17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164" fontId="23" fillId="0" borderId="0" xfId="0" applyFont="1" applyFill="1" applyAlignment="1">
      <alignment horizontal="center" vertical="top" wrapText="1"/>
    </xf>
    <xf numFmtId="164" fontId="22" fillId="0" borderId="5" xfId="0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7" fillId="0" borderId="0" xfId="194" applyFont="1" applyFill="1" applyBorder="1" applyAlignment="1">
      <alignment horizontal="center" vertical="center" wrapText="1"/>
    </xf>
    <xf numFmtId="0" fontId="47" fillId="0" borderId="5" xfId="194" applyFont="1" applyBorder="1" applyAlignment="1">
      <alignment horizontal="center" vertical="center"/>
    </xf>
    <xf numFmtId="0" fontId="48" fillId="0" borderId="5" xfId="194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  <xf numFmtId="0" fontId="70" fillId="0" borderId="0" xfId="0" applyNumberFormat="1" applyFont="1" applyFill="1" applyAlignment="1">
      <alignment horizontal="left" vertical="top" wrapText="1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view="pageBreakPreview" zoomScaleSheetLayoutView="100" workbookViewId="0">
      <selection activeCell="C17" sqref="C17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20.83203125" style="9" customWidth="1"/>
    <col min="6" max="6" width="0.16406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41" customHeight="1">
      <c r="C1" s="168" t="s">
        <v>211</v>
      </c>
      <c r="D1" s="169"/>
      <c r="E1" s="169"/>
      <c r="F1" s="169"/>
    </row>
    <row r="2" spans="1:8" ht="15" customHeight="1">
      <c r="B2" s="7"/>
      <c r="C2" s="173" t="s">
        <v>188</v>
      </c>
      <c r="D2" s="174"/>
      <c r="E2" s="174"/>
    </row>
    <row r="3" spans="1:8" ht="15">
      <c r="B3" s="7"/>
      <c r="C3" s="174"/>
      <c r="D3" s="174"/>
      <c r="E3" s="174"/>
    </row>
    <row r="4" spans="1:8" ht="15">
      <c r="B4" s="7"/>
      <c r="C4" s="174"/>
      <c r="D4" s="174"/>
      <c r="E4" s="174"/>
    </row>
    <row r="5" spans="1:8" ht="33.75" customHeight="1">
      <c r="B5" s="7"/>
      <c r="C5" s="174"/>
      <c r="D5" s="174"/>
      <c r="E5" s="174"/>
    </row>
    <row r="6" spans="1:8" ht="12.75" customHeight="1">
      <c r="C6" s="174"/>
      <c r="D6" s="174"/>
      <c r="E6" s="174"/>
    </row>
    <row r="7" spans="1:8" ht="63" customHeight="1">
      <c r="A7" s="170" t="s">
        <v>158</v>
      </c>
      <c r="B7" s="170"/>
      <c r="C7" s="170"/>
      <c r="D7" s="170"/>
      <c r="E7" s="170"/>
    </row>
    <row r="8" spans="1:8">
      <c r="A8" s="12"/>
      <c r="B8" s="13"/>
      <c r="C8" s="13"/>
      <c r="D8" s="13"/>
      <c r="E8" s="14" t="s">
        <v>1</v>
      </c>
    </row>
    <row r="9" spans="1:8" s="17" customFormat="1">
      <c r="A9" s="171" t="s">
        <v>23</v>
      </c>
      <c r="B9" s="171" t="s">
        <v>2</v>
      </c>
      <c r="C9" s="172" t="s">
        <v>7</v>
      </c>
      <c r="D9" s="172"/>
      <c r="E9" s="172"/>
      <c r="F9" s="15"/>
      <c r="G9" s="16"/>
    </row>
    <row r="10" spans="1:8" s="17" customFormat="1" ht="16.5" customHeight="1">
      <c r="A10" s="171"/>
      <c r="B10" s="171"/>
      <c r="C10" s="153" t="s">
        <v>26</v>
      </c>
      <c r="D10" s="153" t="s">
        <v>27</v>
      </c>
      <c r="E10" s="153" t="s">
        <v>157</v>
      </c>
      <c r="F10" s="15"/>
      <c r="G10" s="16"/>
      <c r="H10" s="15"/>
    </row>
    <row r="11" spans="1:8" s="19" customFormat="1">
      <c r="A11" s="18">
        <v>1</v>
      </c>
      <c r="B11" s="18">
        <v>2</v>
      </c>
      <c r="C11" s="18" t="s">
        <v>10</v>
      </c>
      <c r="D11" s="18" t="s">
        <v>11</v>
      </c>
      <c r="E11" s="18" t="s">
        <v>12</v>
      </c>
      <c r="F11" s="15"/>
      <c r="G11" s="16"/>
    </row>
    <row r="12" spans="1:8" s="22" customFormat="1" ht="15.75">
      <c r="A12" s="121" t="s">
        <v>28</v>
      </c>
      <c r="B12" s="124" t="s">
        <v>29</v>
      </c>
      <c r="C12" s="160">
        <f>C13</f>
        <v>1210.2</v>
      </c>
      <c r="D12" s="160">
        <f>D13</f>
        <v>715.9</v>
      </c>
      <c r="E12" s="160">
        <f>E13</f>
        <v>776.8</v>
      </c>
      <c r="F12" s="20"/>
      <c r="G12" s="21"/>
    </row>
    <row r="13" spans="1:8" s="22" customFormat="1" ht="30">
      <c r="A13" s="122" t="s">
        <v>30</v>
      </c>
      <c r="B13" s="125" t="s">
        <v>31</v>
      </c>
      <c r="C13" s="161">
        <f>C14+C22+C27+C20+C17</f>
        <v>1210.2</v>
      </c>
      <c r="D13" s="161">
        <f>D14+D22+D27</f>
        <v>715.9</v>
      </c>
      <c r="E13" s="161">
        <f>E14+E22+E27</f>
        <v>776.8</v>
      </c>
      <c r="F13" s="20"/>
      <c r="G13" s="21"/>
    </row>
    <row r="14" spans="1:8" s="22" customFormat="1" ht="28.5">
      <c r="A14" s="123" t="s">
        <v>123</v>
      </c>
      <c r="B14" s="126" t="s">
        <v>133</v>
      </c>
      <c r="C14" s="161">
        <f t="shared" ref="C14:E15" si="0">C15</f>
        <v>542.6</v>
      </c>
      <c r="D14" s="161">
        <f t="shared" si="0"/>
        <v>481.5</v>
      </c>
      <c r="E14" s="161">
        <f t="shared" si="0"/>
        <v>538.1</v>
      </c>
      <c r="F14" s="20"/>
      <c r="G14" s="21"/>
    </row>
    <row r="15" spans="1:8" s="22" customFormat="1" ht="15.75">
      <c r="A15" s="127" t="s">
        <v>124</v>
      </c>
      <c r="B15" s="128" t="s">
        <v>134</v>
      </c>
      <c r="C15" s="162">
        <f t="shared" si="0"/>
        <v>542.6</v>
      </c>
      <c r="D15" s="162">
        <f t="shared" si="0"/>
        <v>481.5</v>
      </c>
      <c r="E15" s="24">
        <f t="shared" si="0"/>
        <v>538.1</v>
      </c>
      <c r="F15" s="20"/>
      <c r="G15" s="21"/>
    </row>
    <row r="16" spans="1:8" s="22" customFormat="1" ht="45">
      <c r="A16" s="129" t="s">
        <v>144</v>
      </c>
      <c r="B16" s="130" t="s">
        <v>149</v>
      </c>
      <c r="C16" s="162">
        <v>542.6</v>
      </c>
      <c r="D16" s="162">
        <v>481.5</v>
      </c>
      <c r="E16" s="24">
        <v>538.1</v>
      </c>
      <c r="F16" s="20"/>
      <c r="G16" s="21"/>
    </row>
    <row r="17" spans="1:7" s="22" customFormat="1" ht="30">
      <c r="A17" s="129" t="s">
        <v>189</v>
      </c>
      <c r="B17" s="130" t="s">
        <v>192</v>
      </c>
      <c r="C17" s="162">
        <f>C18</f>
        <v>258.3</v>
      </c>
      <c r="D17" s="162"/>
      <c r="E17" s="24"/>
      <c r="F17" s="20"/>
      <c r="G17" s="21"/>
    </row>
    <row r="18" spans="1:7" s="22" customFormat="1" ht="30">
      <c r="A18" s="129" t="s">
        <v>190</v>
      </c>
      <c r="B18" s="130" t="s">
        <v>191</v>
      </c>
      <c r="C18" s="162">
        <v>258.3</v>
      </c>
      <c r="D18" s="162"/>
      <c r="E18" s="24"/>
      <c r="F18" s="20"/>
      <c r="G18" s="21"/>
    </row>
    <row r="19" spans="1:7" s="22" customFormat="1" ht="30">
      <c r="A19" s="164" t="s">
        <v>197</v>
      </c>
      <c r="B19" s="165" t="s">
        <v>198</v>
      </c>
      <c r="C19" s="162">
        <f>C20</f>
        <v>180</v>
      </c>
      <c r="D19" s="162"/>
      <c r="E19" s="24"/>
      <c r="F19" s="20"/>
      <c r="G19" s="21"/>
    </row>
    <row r="20" spans="1:7" s="22" customFormat="1" ht="15.75">
      <c r="A20" s="129" t="s">
        <v>195</v>
      </c>
      <c r="B20" s="163" t="s">
        <v>194</v>
      </c>
      <c r="C20" s="162">
        <f>C21</f>
        <v>180</v>
      </c>
      <c r="D20" s="162"/>
      <c r="E20" s="24"/>
      <c r="F20" s="20"/>
      <c r="G20" s="21"/>
    </row>
    <row r="21" spans="1:7" s="22" customFormat="1" ht="15.75">
      <c r="A21" s="129" t="s">
        <v>193</v>
      </c>
      <c r="B21" s="163" t="s">
        <v>196</v>
      </c>
      <c r="C21" s="162">
        <v>180</v>
      </c>
      <c r="D21" s="162"/>
      <c r="E21" s="24"/>
      <c r="F21" s="20"/>
      <c r="G21" s="21"/>
    </row>
    <row r="22" spans="1:7" s="22" customFormat="1" ht="30">
      <c r="A22" s="131" t="s">
        <v>125</v>
      </c>
      <c r="B22" s="132" t="s">
        <v>135</v>
      </c>
      <c r="C22" s="162">
        <f>C23+C25</f>
        <v>109.89999999999999</v>
      </c>
      <c r="D22" s="162">
        <f t="shared" ref="D22:E22" si="1">D23+D25</f>
        <v>115</v>
      </c>
      <c r="E22" s="24">
        <f t="shared" si="1"/>
        <v>119.3</v>
      </c>
      <c r="F22" s="20"/>
      <c r="G22" s="21"/>
    </row>
    <row r="23" spans="1:7" s="22" customFormat="1" ht="45">
      <c r="A23" s="127" t="s">
        <v>126</v>
      </c>
      <c r="B23" s="128" t="s">
        <v>136</v>
      </c>
      <c r="C23" s="162">
        <f>C24</f>
        <v>0.6</v>
      </c>
      <c r="D23" s="162">
        <f>D24</f>
        <v>0.6</v>
      </c>
      <c r="E23" s="24">
        <f>E24</f>
        <v>0.6</v>
      </c>
      <c r="F23" s="20"/>
      <c r="G23" s="21"/>
    </row>
    <row r="24" spans="1:7" s="22" customFormat="1" ht="45">
      <c r="A24" s="129" t="s">
        <v>127</v>
      </c>
      <c r="B24" s="130" t="s">
        <v>137</v>
      </c>
      <c r="C24" s="162">
        <v>0.6</v>
      </c>
      <c r="D24" s="162">
        <v>0.6</v>
      </c>
      <c r="E24" s="24">
        <v>0.6</v>
      </c>
      <c r="F24" s="20"/>
      <c r="G24" s="21"/>
    </row>
    <row r="25" spans="1:7" s="22" customFormat="1" ht="45">
      <c r="A25" s="127" t="s">
        <v>128</v>
      </c>
      <c r="B25" s="155" t="s">
        <v>155</v>
      </c>
      <c r="C25" s="162">
        <f>C26</f>
        <v>109.3</v>
      </c>
      <c r="D25" s="162">
        <f>D26</f>
        <v>114.4</v>
      </c>
      <c r="E25" s="24">
        <f>E26</f>
        <v>118.7</v>
      </c>
      <c r="F25" s="20"/>
      <c r="G25" s="21"/>
    </row>
    <row r="26" spans="1:7" s="22" customFormat="1" ht="60">
      <c r="A26" s="129" t="s">
        <v>129</v>
      </c>
      <c r="B26" s="151" t="s">
        <v>156</v>
      </c>
      <c r="C26" s="162">
        <v>109.3</v>
      </c>
      <c r="D26" s="162">
        <v>114.4</v>
      </c>
      <c r="E26" s="24">
        <v>118.7</v>
      </c>
      <c r="F26" s="20"/>
      <c r="G26" s="21"/>
    </row>
    <row r="27" spans="1:7" s="22" customFormat="1" ht="15.75">
      <c r="A27" s="133" t="s">
        <v>130</v>
      </c>
      <c r="B27" s="134" t="s">
        <v>33</v>
      </c>
      <c r="C27" s="162">
        <f>C28</f>
        <v>119.4</v>
      </c>
      <c r="D27" s="162">
        <f>D28</f>
        <v>119.4</v>
      </c>
      <c r="E27" s="24">
        <f>E28</f>
        <v>119.4</v>
      </c>
      <c r="F27" s="20"/>
      <c r="G27" s="21"/>
    </row>
    <row r="28" spans="1:7" s="22" customFormat="1" ht="61.5" customHeight="1">
      <c r="A28" s="127" t="s">
        <v>131</v>
      </c>
      <c r="B28" s="128" t="s">
        <v>143</v>
      </c>
      <c r="C28" s="162">
        <f>C29</f>
        <v>119.4</v>
      </c>
      <c r="D28" s="162">
        <f t="shared" ref="D28:E28" si="2">D29</f>
        <v>119.4</v>
      </c>
      <c r="E28" s="24">
        <f t="shared" si="2"/>
        <v>119.4</v>
      </c>
      <c r="F28" s="20"/>
      <c r="G28" s="21"/>
    </row>
    <row r="29" spans="1:7" s="22" customFormat="1" ht="75">
      <c r="A29" s="129" t="s">
        <v>132</v>
      </c>
      <c r="B29" s="130" t="s">
        <v>150</v>
      </c>
      <c r="C29" s="162">
        <v>119.4</v>
      </c>
      <c r="D29" s="162">
        <v>119.4</v>
      </c>
      <c r="E29" s="24">
        <v>119.4</v>
      </c>
      <c r="F29" s="20"/>
      <c r="G29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6">
    <mergeCell ref="C1:F1"/>
    <mergeCell ref="A7:E7"/>
    <mergeCell ref="A9:A10"/>
    <mergeCell ref="B9:B10"/>
    <mergeCell ref="C9:E9"/>
    <mergeCell ref="C2:E6"/>
  </mergeCells>
  <conditionalFormatting sqref="C2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0"/>
  <sheetViews>
    <sheetView view="pageBreakPreview" topLeftCell="A4" zoomScaleSheetLayoutView="100" workbookViewId="0">
      <selection activeCell="J28" sqref="J2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" customWidth="1"/>
    <col min="10" max="10" width="14" customWidth="1"/>
    <col min="11" max="11" width="11.1640625" customWidth="1"/>
    <col min="12" max="12" width="10.83203125" customWidth="1"/>
  </cols>
  <sheetData>
    <row r="1" spans="1:12" ht="169.5" customHeight="1">
      <c r="I1" s="168" t="s">
        <v>212</v>
      </c>
      <c r="J1" s="169"/>
      <c r="K1" s="169"/>
      <c r="L1" s="169"/>
    </row>
    <row r="2" spans="1:12" ht="118.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8" t="s">
        <v>168</v>
      </c>
      <c r="J2" s="169"/>
      <c r="K2" s="169"/>
      <c r="L2" s="169"/>
    </row>
    <row r="3" spans="1:12" ht="66" customHeight="1">
      <c r="A3" s="175" t="s">
        <v>159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6" t="s">
        <v>1</v>
      </c>
      <c r="J4" s="176"/>
      <c r="K4" s="176"/>
      <c r="L4" s="176"/>
    </row>
    <row r="5" spans="1:12" ht="19.899999999999999" customHeight="1">
      <c r="A5" s="177" t="s">
        <v>2</v>
      </c>
      <c r="B5" s="177" t="s">
        <v>21</v>
      </c>
      <c r="C5" s="177" t="s">
        <v>3</v>
      </c>
      <c r="D5" s="177" t="s">
        <v>4</v>
      </c>
      <c r="E5" s="177" t="s">
        <v>5</v>
      </c>
      <c r="F5" s="177"/>
      <c r="G5" s="177"/>
      <c r="H5" s="177"/>
      <c r="I5" s="177" t="s">
        <v>6</v>
      </c>
      <c r="J5" s="177" t="s">
        <v>7</v>
      </c>
      <c r="K5" s="177"/>
      <c r="L5" s="177"/>
    </row>
    <row r="6" spans="1:12" ht="16.350000000000001" customHeight="1">
      <c r="A6" s="177" t="s">
        <v>0</v>
      </c>
      <c r="B6" s="177" t="s">
        <v>0</v>
      </c>
      <c r="C6" s="177" t="s">
        <v>0</v>
      </c>
      <c r="D6" s="177" t="s">
        <v>0</v>
      </c>
      <c r="E6" s="177" t="s">
        <v>0</v>
      </c>
      <c r="F6" s="177"/>
      <c r="G6" s="177"/>
      <c r="H6" s="177"/>
      <c r="I6" s="177" t="s">
        <v>0</v>
      </c>
      <c r="J6" s="154" t="s">
        <v>26</v>
      </c>
      <c r="K6" s="154" t="s">
        <v>27</v>
      </c>
      <c r="L6" s="154" t="s">
        <v>157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1.25">
      <c r="A8" s="26" t="s">
        <v>151</v>
      </c>
      <c r="B8" s="27" t="s">
        <v>138</v>
      </c>
      <c r="C8" s="27"/>
      <c r="D8" s="27"/>
      <c r="E8" s="6"/>
      <c r="F8" s="6"/>
      <c r="G8" s="6"/>
      <c r="H8" s="6"/>
      <c r="I8" s="36"/>
      <c r="J8" s="37">
        <f>J9+J44+J54+J61+J72+J79</f>
        <v>2004.6999999999998</v>
      </c>
      <c r="K8" s="37">
        <f>K9+K44+K54+K61+K72+K86+K79</f>
        <v>1208.0999999999999</v>
      </c>
      <c r="L8" s="37">
        <f>L9+L44+L54+L61+L72+L86+L79</f>
        <v>1258.1000000000001</v>
      </c>
    </row>
    <row r="9" spans="1:12" ht="28.5">
      <c r="A9" s="26" t="s">
        <v>34</v>
      </c>
      <c r="B9" s="27" t="s">
        <v>138</v>
      </c>
      <c r="C9" s="144" t="s">
        <v>35</v>
      </c>
      <c r="D9" s="115"/>
      <c r="E9" s="42"/>
      <c r="F9" s="42"/>
      <c r="G9" s="42"/>
      <c r="H9" s="42"/>
      <c r="I9" s="38"/>
      <c r="J9" s="39">
        <f>J10+J19+J38</f>
        <v>1493.1</v>
      </c>
      <c r="K9" s="39">
        <f>K10+K19+K38</f>
        <v>833.6</v>
      </c>
      <c r="L9" s="39">
        <f>L10+L19+L38</f>
        <v>850.40000000000009</v>
      </c>
    </row>
    <row r="10" spans="1:12" ht="60">
      <c r="A10" s="29" t="s">
        <v>36</v>
      </c>
      <c r="B10" s="28" t="s">
        <v>138</v>
      </c>
      <c r="C10" s="115" t="s">
        <v>35</v>
      </c>
      <c r="D10" s="115" t="s">
        <v>37</v>
      </c>
      <c r="E10" s="42"/>
      <c r="F10" s="42"/>
      <c r="G10" s="42"/>
      <c r="H10" s="42"/>
      <c r="I10" s="28"/>
      <c r="J10" s="46">
        <f>J11</f>
        <v>496.2</v>
      </c>
      <c r="K10" s="39">
        <f>K11</f>
        <v>317</v>
      </c>
      <c r="L10" s="39">
        <f>L11</f>
        <v>360.8</v>
      </c>
    </row>
    <row r="11" spans="1:12" ht="73.5" customHeight="1">
      <c r="A11" s="29" t="s">
        <v>175</v>
      </c>
      <c r="B11" s="28" t="s">
        <v>138</v>
      </c>
      <c r="C11" s="28" t="s">
        <v>35</v>
      </c>
      <c r="D11" s="28" t="s">
        <v>37</v>
      </c>
      <c r="E11" s="41">
        <v>65</v>
      </c>
      <c r="F11" s="41"/>
      <c r="G11" s="41"/>
      <c r="H11" s="41"/>
      <c r="I11" s="28"/>
      <c r="J11" s="39">
        <f t="shared" ref="J11:J13" si="0">J12</f>
        <v>496.2</v>
      </c>
      <c r="K11" s="39">
        <f t="shared" ref="K11:L12" si="1">K12</f>
        <v>317</v>
      </c>
      <c r="L11" s="39">
        <f t="shared" si="1"/>
        <v>360.8</v>
      </c>
    </row>
    <row r="12" spans="1:12" ht="15">
      <c r="A12" s="29" t="s">
        <v>38</v>
      </c>
      <c r="B12" s="28" t="s">
        <v>138</v>
      </c>
      <c r="C12" s="28" t="s">
        <v>35</v>
      </c>
      <c r="D12" s="28" t="s">
        <v>37</v>
      </c>
      <c r="E12" s="41">
        <v>65</v>
      </c>
      <c r="F12" s="41">
        <v>1</v>
      </c>
      <c r="G12" s="41"/>
      <c r="H12" s="41"/>
      <c r="I12" s="28"/>
      <c r="J12" s="39">
        <f>J13+J16</f>
        <v>496.2</v>
      </c>
      <c r="K12" s="39">
        <f t="shared" si="1"/>
        <v>317</v>
      </c>
      <c r="L12" s="39">
        <f t="shared" si="1"/>
        <v>360.8</v>
      </c>
    </row>
    <row r="13" spans="1:12" ht="31.5" customHeight="1">
      <c r="A13" s="29" t="s">
        <v>39</v>
      </c>
      <c r="B13" s="28" t="s">
        <v>138</v>
      </c>
      <c r="C13" s="28" t="s">
        <v>35</v>
      </c>
      <c r="D13" s="28" t="s">
        <v>37</v>
      </c>
      <c r="E13" s="41">
        <v>65</v>
      </c>
      <c r="F13" s="41">
        <v>1</v>
      </c>
      <c r="G13" s="41" t="s">
        <v>63</v>
      </c>
      <c r="H13" s="41" t="s">
        <v>74</v>
      </c>
      <c r="I13" s="28"/>
      <c r="J13" s="39">
        <f t="shared" si="0"/>
        <v>396.2</v>
      </c>
      <c r="K13" s="39">
        <f>K14</f>
        <v>317</v>
      </c>
      <c r="L13" s="39">
        <f>L14</f>
        <v>360.8</v>
      </c>
    </row>
    <row r="14" spans="1:12" ht="120">
      <c r="A14" s="29" t="s">
        <v>40</v>
      </c>
      <c r="B14" s="28" t="s">
        <v>138</v>
      </c>
      <c r="C14" s="28" t="s">
        <v>35</v>
      </c>
      <c r="D14" s="28" t="s">
        <v>37</v>
      </c>
      <c r="E14" s="41">
        <v>65</v>
      </c>
      <c r="F14" s="41">
        <v>1</v>
      </c>
      <c r="G14" s="41" t="s">
        <v>63</v>
      </c>
      <c r="H14" s="41" t="s">
        <v>74</v>
      </c>
      <c r="I14" s="28" t="s">
        <v>65</v>
      </c>
      <c r="J14" s="39">
        <f>J15</f>
        <v>396.2</v>
      </c>
      <c r="K14" s="39">
        <f>K15</f>
        <v>317</v>
      </c>
      <c r="L14" s="39">
        <f>L15</f>
        <v>360.8</v>
      </c>
    </row>
    <row r="15" spans="1:12" ht="45">
      <c r="A15" s="29" t="s">
        <v>41</v>
      </c>
      <c r="B15" s="28" t="s">
        <v>138</v>
      </c>
      <c r="C15" s="28" t="s">
        <v>35</v>
      </c>
      <c r="D15" s="28" t="s">
        <v>37</v>
      </c>
      <c r="E15" s="41">
        <v>65</v>
      </c>
      <c r="F15" s="41">
        <v>1</v>
      </c>
      <c r="G15" s="41" t="s">
        <v>63</v>
      </c>
      <c r="H15" s="41" t="s">
        <v>74</v>
      </c>
      <c r="I15" s="28" t="s">
        <v>66</v>
      </c>
      <c r="J15" s="39">
        <v>396.2</v>
      </c>
      <c r="K15" s="39">
        <v>317</v>
      </c>
      <c r="L15" s="39">
        <v>360.8</v>
      </c>
    </row>
    <row r="16" spans="1:12" ht="90">
      <c r="A16" s="156" t="s">
        <v>200</v>
      </c>
      <c r="B16" s="28" t="s">
        <v>138</v>
      </c>
      <c r="C16" s="28" t="s">
        <v>35</v>
      </c>
      <c r="D16" s="28" t="s">
        <v>37</v>
      </c>
      <c r="E16" s="41" t="s">
        <v>141</v>
      </c>
      <c r="F16" s="41" t="s">
        <v>8</v>
      </c>
      <c r="G16" s="41" t="s">
        <v>63</v>
      </c>
      <c r="H16" s="41" t="s">
        <v>199</v>
      </c>
      <c r="I16" s="28"/>
      <c r="J16" s="39">
        <f>J17</f>
        <v>100</v>
      </c>
      <c r="K16" s="39"/>
      <c r="L16" s="39"/>
    </row>
    <row r="17" spans="1:12" ht="123" customHeight="1">
      <c r="A17" s="29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28" t="s">
        <v>138</v>
      </c>
      <c r="C17" s="28" t="s">
        <v>35</v>
      </c>
      <c r="D17" s="28" t="s">
        <v>37</v>
      </c>
      <c r="E17" s="41" t="s">
        <v>141</v>
      </c>
      <c r="F17" s="41" t="s">
        <v>8</v>
      </c>
      <c r="G17" s="41" t="s">
        <v>63</v>
      </c>
      <c r="H17" s="41" t="s">
        <v>199</v>
      </c>
      <c r="I17" s="28" t="s">
        <v>65</v>
      </c>
      <c r="J17" s="39">
        <f>J18</f>
        <v>100</v>
      </c>
      <c r="K17" s="39"/>
      <c r="L17" s="39"/>
    </row>
    <row r="18" spans="1:12" ht="45.75" customHeight="1">
      <c r="A18" s="29" t="str">
        <f>A15</f>
        <v>Расходы на выплаты персоналу государственных (муниципальных) органов</v>
      </c>
      <c r="B18" s="28" t="s">
        <v>138</v>
      </c>
      <c r="C18" s="28" t="s">
        <v>35</v>
      </c>
      <c r="D18" s="28" t="s">
        <v>37</v>
      </c>
      <c r="E18" s="41" t="s">
        <v>141</v>
      </c>
      <c r="F18" s="41" t="s">
        <v>8</v>
      </c>
      <c r="G18" s="41" t="s">
        <v>63</v>
      </c>
      <c r="H18" s="41" t="s">
        <v>199</v>
      </c>
      <c r="I18" s="28" t="s">
        <v>66</v>
      </c>
      <c r="J18" s="39">
        <v>100</v>
      </c>
      <c r="K18" s="39"/>
      <c r="L18" s="39"/>
    </row>
    <row r="19" spans="1:12" ht="90" customHeight="1">
      <c r="A19" s="29" t="s">
        <v>42</v>
      </c>
      <c r="B19" s="28" t="s">
        <v>138</v>
      </c>
      <c r="C19" s="115" t="s">
        <v>35</v>
      </c>
      <c r="D19" s="115" t="s">
        <v>43</v>
      </c>
      <c r="E19" s="41"/>
      <c r="F19" s="41"/>
      <c r="G19" s="41"/>
      <c r="H19" s="41"/>
      <c r="I19" s="38"/>
      <c r="J19" s="46">
        <f>J20+J34</f>
        <v>991.9</v>
      </c>
      <c r="K19" s="46">
        <f>K20+K34</f>
        <v>511.6</v>
      </c>
      <c r="L19" s="46">
        <f>L20+L34</f>
        <v>484.6</v>
      </c>
    </row>
    <row r="20" spans="1:12" ht="78" customHeight="1">
      <c r="A20" s="29" t="s">
        <v>175</v>
      </c>
      <c r="B20" s="28" t="s">
        <v>138</v>
      </c>
      <c r="C20" s="30" t="s">
        <v>35</v>
      </c>
      <c r="D20" s="30" t="s">
        <v>43</v>
      </c>
      <c r="E20" s="41">
        <v>65</v>
      </c>
      <c r="F20" s="41"/>
      <c r="G20" s="41"/>
      <c r="H20" s="41"/>
      <c r="I20" s="38"/>
      <c r="J20" s="39">
        <f t="shared" ref="J20" si="2">J21</f>
        <v>991.3</v>
      </c>
      <c r="K20" s="39">
        <f t="shared" ref="K20:L20" si="3">K21</f>
        <v>511</v>
      </c>
      <c r="L20" s="39">
        <f t="shared" si="3"/>
        <v>484</v>
      </c>
    </row>
    <row r="21" spans="1:12" ht="45" customHeight="1">
      <c r="A21" s="29" t="s">
        <v>166</v>
      </c>
      <c r="B21" s="28" t="s">
        <v>138</v>
      </c>
      <c r="C21" s="28" t="s">
        <v>35</v>
      </c>
      <c r="D21" s="28" t="s">
        <v>43</v>
      </c>
      <c r="E21" s="41">
        <v>65</v>
      </c>
      <c r="F21" s="41">
        <v>2</v>
      </c>
      <c r="G21" s="41"/>
      <c r="H21" s="41"/>
      <c r="I21" s="38"/>
      <c r="J21" s="39">
        <f>J22+J25+J30</f>
        <v>991.3</v>
      </c>
      <c r="K21" s="39">
        <f>K22+K25</f>
        <v>511</v>
      </c>
      <c r="L21" s="39">
        <f>L22+L25</f>
        <v>484</v>
      </c>
    </row>
    <row r="22" spans="1:12" ht="45">
      <c r="A22" s="29" t="s">
        <v>45</v>
      </c>
      <c r="B22" s="28" t="s">
        <v>138</v>
      </c>
      <c r="C22" s="28" t="s">
        <v>35</v>
      </c>
      <c r="D22" s="28" t="s">
        <v>43</v>
      </c>
      <c r="E22" s="41">
        <v>65</v>
      </c>
      <c r="F22" s="41">
        <v>2</v>
      </c>
      <c r="G22" s="41" t="s">
        <v>63</v>
      </c>
      <c r="H22" s="41" t="s">
        <v>75</v>
      </c>
      <c r="I22" s="38"/>
      <c r="J22" s="39">
        <f t="shared" ref="J22:J23" si="4">J23</f>
        <v>425.4</v>
      </c>
      <c r="K22" s="39">
        <f t="shared" ref="K22:L23" si="5">K23</f>
        <v>380</v>
      </c>
      <c r="L22" s="39">
        <f t="shared" si="5"/>
        <v>314.60000000000002</v>
      </c>
    </row>
    <row r="23" spans="1:12" ht="120">
      <c r="A23" s="29" t="s">
        <v>40</v>
      </c>
      <c r="B23" s="28" t="s">
        <v>138</v>
      </c>
      <c r="C23" s="28" t="s">
        <v>35</v>
      </c>
      <c r="D23" s="28" t="s">
        <v>43</v>
      </c>
      <c r="E23" s="41">
        <v>65</v>
      </c>
      <c r="F23" s="41">
        <v>2</v>
      </c>
      <c r="G23" s="41" t="s">
        <v>63</v>
      </c>
      <c r="H23" s="41" t="s">
        <v>75</v>
      </c>
      <c r="I23" s="38" t="s">
        <v>65</v>
      </c>
      <c r="J23" s="39">
        <f t="shared" si="4"/>
        <v>425.4</v>
      </c>
      <c r="K23" s="39">
        <f t="shared" si="5"/>
        <v>380</v>
      </c>
      <c r="L23" s="39">
        <f t="shared" si="5"/>
        <v>314.60000000000002</v>
      </c>
    </row>
    <row r="24" spans="1:12" ht="45">
      <c r="A24" s="29" t="s">
        <v>41</v>
      </c>
      <c r="B24" s="28" t="s">
        <v>138</v>
      </c>
      <c r="C24" s="28" t="s">
        <v>35</v>
      </c>
      <c r="D24" s="28" t="s">
        <v>43</v>
      </c>
      <c r="E24" s="41">
        <v>65</v>
      </c>
      <c r="F24" s="41">
        <v>2</v>
      </c>
      <c r="G24" s="41" t="s">
        <v>63</v>
      </c>
      <c r="H24" s="41" t="s">
        <v>75</v>
      </c>
      <c r="I24" s="38" t="s">
        <v>66</v>
      </c>
      <c r="J24" s="39">
        <v>425.4</v>
      </c>
      <c r="K24" s="39">
        <v>380</v>
      </c>
      <c r="L24" s="39">
        <v>314.60000000000002</v>
      </c>
    </row>
    <row r="25" spans="1:12" ht="33" customHeight="1">
      <c r="A25" s="29" t="s">
        <v>46</v>
      </c>
      <c r="B25" s="28" t="s">
        <v>138</v>
      </c>
      <c r="C25" s="28" t="s">
        <v>35</v>
      </c>
      <c r="D25" s="28" t="s">
        <v>43</v>
      </c>
      <c r="E25" s="41">
        <v>65</v>
      </c>
      <c r="F25" s="41">
        <v>2</v>
      </c>
      <c r="G25" s="41" t="s">
        <v>63</v>
      </c>
      <c r="H25" s="41" t="s">
        <v>76</v>
      </c>
      <c r="I25" s="38"/>
      <c r="J25" s="39">
        <f>+J26+J28</f>
        <v>485.9</v>
      </c>
      <c r="K25" s="39">
        <f>+K26+K28</f>
        <v>131</v>
      </c>
      <c r="L25" s="39">
        <f>+L26+L28</f>
        <v>169.4</v>
      </c>
    </row>
    <row r="26" spans="1:12" ht="51" customHeight="1">
      <c r="A26" s="29" t="s">
        <v>184</v>
      </c>
      <c r="B26" s="28" t="s">
        <v>138</v>
      </c>
      <c r="C26" s="28" t="s">
        <v>35</v>
      </c>
      <c r="D26" s="28" t="s">
        <v>43</v>
      </c>
      <c r="E26" s="41">
        <v>65</v>
      </c>
      <c r="F26" s="41">
        <v>2</v>
      </c>
      <c r="G26" s="41" t="s">
        <v>63</v>
      </c>
      <c r="H26" s="41" t="s">
        <v>76</v>
      </c>
      <c r="I26" s="38" t="s">
        <v>67</v>
      </c>
      <c r="J26" s="39">
        <f t="shared" ref="J26" si="6">J27</f>
        <v>476.9</v>
      </c>
      <c r="K26" s="39">
        <f t="shared" ref="K26" si="7">K27</f>
        <v>122</v>
      </c>
      <c r="L26" s="39">
        <f>L27</f>
        <v>160.4</v>
      </c>
    </row>
    <row r="27" spans="1:12" ht="60">
      <c r="A27" s="29" t="s">
        <v>44</v>
      </c>
      <c r="B27" s="28" t="s">
        <v>138</v>
      </c>
      <c r="C27" s="28" t="s">
        <v>35</v>
      </c>
      <c r="D27" s="28" t="s">
        <v>43</v>
      </c>
      <c r="E27" s="41">
        <v>65</v>
      </c>
      <c r="F27" s="41">
        <v>2</v>
      </c>
      <c r="G27" s="41" t="s">
        <v>63</v>
      </c>
      <c r="H27" s="41" t="s">
        <v>76</v>
      </c>
      <c r="I27" s="38" t="s">
        <v>68</v>
      </c>
      <c r="J27" s="39">
        <v>476.9</v>
      </c>
      <c r="K27" s="39">
        <v>122</v>
      </c>
      <c r="L27" s="39">
        <v>160.4</v>
      </c>
    </row>
    <row r="28" spans="1:12" ht="15">
      <c r="A28" s="29" t="s">
        <v>47</v>
      </c>
      <c r="B28" s="28" t="s">
        <v>138</v>
      </c>
      <c r="C28" s="28" t="s">
        <v>35</v>
      </c>
      <c r="D28" s="28" t="s">
        <v>43</v>
      </c>
      <c r="E28" s="41">
        <v>65</v>
      </c>
      <c r="F28" s="41">
        <v>2</v>
      </c>
      <c r="G28" s="41" t="s">
        <v>63</v>
      </c>
      <c r="H28" s="41" t="s">
        <v>76</v>
      </c>
      <c r="I28" s="38" t="s">
        <v>69</v>
      </c>
      <c r="J28" s="39">
        <f t="shared" ref="J28" si="8">J29</f>
        <v>9</v>
      </c>
      <c r="K28" s="39">
        <f>K29</f>
        <v>9</v>
      </c>
      <c r="L28" s="39">
        <f>L29</f>
        <v>9</v>
      </c>
    </row>
    <row r="29" spans="1:12" ht="30">
      <c r="A29" s="29" t="s">
        <v>48</v>
      </c>
      <c r="B29" s="28" t="s">
        <v>138</v>
      </c>
      <c r="C29" s="28" t="s">
        <v>35</v>
      </c>
      <c r="D29" s="28" t="s">
        <v>43</v>
      </c>
      <c r="E29" s="41">
        <v>65</v>
      </c>
      <c r="F29" s="41">
        <v>2</v>
      </c>
      <c r="G29" s="41" t="s">
        <v>63</v>
      </c>
      <c r="H29" s="41" t="s">
        <v>76</v>
      </c>
      <c r="I29" s="38" t="s">
        <v>70</v>
      </c>
      <c r="J29" s="39">
        <v>9</v>
      </c>
      <c r="K29" s="39">
        <v>9</v>
      </c>
      <c r="L29" s="39">
        <v>9</v>
      </c>
    </row>
    <row r="30" spans="1:12" ht="90">
      <c r="A30" s="29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28" t="s">
        <v>138</v>
      </c>
      <c r="C30" s="28" t="s">
        <v>35</v>
      </c>
      <c r="D30" s="28" t="s">
        <v>43</v>
      </c>
      <c r="E30" s="41" t="s">
        <v>141</v>
      </c>
      <c r="F30" s="41" t="s">
        <v>9</v>
      </c>
      <c r="G30" s="41" t="s">
        <v>63</v>
      </c>
      <c r="H30" s="41" t="s">
        <v>199</v>
      </c>
      <c r="I30" s="38"/>
      <c r="J30" s="39">
        <f>J31</f>
        <v>80</v>
      </c>
      <c r="K30" s="39"/>
      <c r="L30" s="39"/>
    </row>
    <row r="31" spans="1:12" ht="120">
      <c r="A31" s="29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28" t="s">
        <v>138</v>
      </c>
      <c r="C31" s="28" t="s">
        <v>35</v>
      </c>
      <c r="D31" s="28" t="s">
        <v>43</v>
      </c>
      <c r="E31" s="41" t="s">
        <v>141</v>
      </c>
      <c r="F31" s="41" t="s">
        <v>9</v>
      </c>
      <c r="G31" s="41" t="s">
        <v>63</v>
      </c>
      <c r="H31" s="41" t="s">
        <v>199</v>
      </c>
      <c r="I31" s="38" t="s">
        <v>65</v>
      </c>
      <c r="J31" s="39">
        <f>J32</f>
        <v>80</v>
      </c>
      <c r="K31" s="39"/>
      <c r="L31" s="39"/>
    </row>
    <row r="32" spans="1:12" ht="48" customHeight="1">
      <c r="A32" s="29" t="str">
        <f>A24</f>
        <v>Расходы на выплаты персоналу государственных (муниципальных) органов</v>
      </c>
      <c r="B32" s="28" t="s">
        <v>138</v>
      </c>
      <c r="C32" s="28" t="s">
        <v>35</v>
      </c>
      <c r="D32" s="28" t="s">
        <v>43</v>
      </c>
      <c r="E32" s="41" t="s">
        <v>141</v>
      </c>
      <c r="F32" s="41" t="s">
        <v>9</v>
      </c>
      <c r="G32" s="41" t="s">
        <v>63</v>
      </c>
      <c r="H32" s="41" t="s">
        <v>199</v>
      </c>
      <c r="I32" s="38" t="s">
        <v>66</v>
      </c>
      <c r="J32" s="39">
        <v>80</v>
      </c>
      <c r="K32" s="39"/>
      <c r="L32" s="39"/>
    </row>
    <row r="33" spans="1:12" ht="78" customHeight="1">
      <c r="A33" s="29" t="str">
        <f>A74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33" s="28" t="s">
        <v>138</v>
      </c>
      <c r="C33" s="28" t="s">
        <v>35</v>
      </c>
      <c r="D33" s="28" t="s">
        <v>43</v>
      </c>
      <c r="E33" s="41" t="s">
        <v>78</v>
      </c>
      <c r="F33" s="41"/>
      <c r="G33" s="41"/>
      <c r="H33" s="41"/>
      <c r="I33" s="38"/>
      <c r="J33" s="39">
        <f>J34</f>
        <v>0.6</v>
      </c>
      <c r="K33" s="39">
        <f>K34</f>
        <v>0.6</v>
      </c>
      <c r="L33" s="39">
        <f>L34</f>
        <v>0.6</v>
      </c>
    </row>
    <row r="34" spans="1:12" ht="111.75" customHeight="1">
      <c r="A34" s="29" t="s">
        <v>169</v>
      </c>
      <c r="B34" s="28" t="s">
        <v>138</v>
      </c>
      <c r="C34" s="28" t="s">
        <v>35</v>
      </c>
      <c r="D34" s="28" t="s">
        <v>43</v>
      </c>
      <c r="E34" s="41">
        <v>89</v>
      </c>
      <c r="F34" s="41">
        <v>1</v>
      </c>
      <c r="G34" s="41"/>
      <c r="H34" s="41"/>
      <c r="I34" s="38"/>
      <c r="J34" s="39">
        <f>J35</f>
        <v>0.6</v>
      </c>
      <c r="K34" s="39">
        <f t="shared" ref="K34:L34" si="9">K35</f>
        <v>0.6</v>
      </c>
      <c r="L34" s="39">
        <f t="shared" si="9"/>
        <v>0.6</v>
      </c>
    </row>
    <row r="35" spans="1:12" ht="195">
      <c r="A35" s="29" t="s">
        <v>32</v>
      </c>
      <c r="B35" s="28" t="s">
        <v>138</v>
      </c>
      <c r="C35" s="28" t="s">
        <v>35</v>
      </c>
      <c r="D35" s="28" t="s">
        <v>43</v>
      </c>
      <c r="E35" s="41">
        <v>89</v>
      </c>
      <c r="F35" s="41">
        <v>1</v>
      </c>
      <c r="G35" s="41" t="s">
        <v>63</v>
      </c>
      <c r="H35" s="41" t="s">
        <v>77</v>
      </c>
      <c r="I35" s="38"/>
      <c r="J35" s="40">
        <f t="shared" ref="J35:J36" si="10">J36</f>
        <v>0.6</v>
      </c>
      <c r="K35" s="40">
        <f t="shared" ref="K35:L36" si="11">K36</f>
        <v>0.6</v>
      </c>
      <c r="L35" s="40">
        <f t="shared" si="11"/>
        <v>0.6</v>
      </c>
    </row>
    <row r="36" spans="1:12" ht="48" customHeight="1">
      <c r="A36" s="29" t="s">
        <v>184</v>
      </c>
      <c r="B36" s="28" t="s">
        <v>138</v>
      </c>
      <c r="C36" s="28" t="s">
        <v>35</v>
      </c>
      <c r="D36" s="28" t="s">
        <v>43</v>
      </c>
      <c r="E36" s="41">
        <v>89</v>
      </c>
      <c r="F36" s="41">
        <v>1</v>
      </c>
      <c r="G36" s="41" t="s">
        <v>63</v>
      </c>
      <c r="H36" s="41" t="s">
        <v>77</v>
      </c>
      <c r="I36" s="38" t="s">
        <v>67</v>
      </c>
      <c r="J36" s="40">
        <f t="shared" si="10"/>
        <v>0.6</v>
      </c>
      <c r="K36" s="40">
        <f t="shared" si="11"/>
        <v>0.6</v>
      </c>
      <c r="L36" s="40">
        <f t="shared" si="11"/>
        <v>0.6</v>
      </c>
    </row>
    <row r="37" spans="1:12" ht="60">
      <c r="A37" s="29" t="s">
        <v>44</v>
      </c>
      <c r="B37" s="28" t="s">
        <v>138</v>
      </c>
      <c r="C37" s="28" t="s">
        <v>35</v>
      </c>
      <c r="D37" s="28" t="s">
        <v>43</v>
      </c>
      <c r="E37" s="41">
        <v>89</v>
      </c>
      <c r="F37" s="41">
        <v>1</v>
      </c>
      <c r="G37" s="41" t="s">
        <v>63</v>
      </c>
      <c r="H37" s="41" t="s">
        <v>77</v>
      </c>
      <c r="I37" s="38" t="s">
        <v>68</v>
      </c>
      <c r="J37" s="40">
        <v>0.6</v>
      </c>
      <c r="K37" s="40">
        <v>0.6</v>
      </c>
      <c r="L37" s="40">
        <v>0.6</v>
      </c>
    </row>
    <row r="38" spans="1:12" ht="15">
      <c r="A38" s="29" t="s">
        <v>50</v>
      </c>
      <c r="B38" s="28" t="s">
        <v>138</v>
      </c>
      <c r="C38" s="115" t="s">
        <v>35</v>
      </c>
      <c r="D38" s="115" t="s">
        <v>18</v>
      </c>
      <c r="E38" s="41"/>
      <c r="F38" s="41"/>
      <c r="G38" s="41"/>
      <c r="H38" s="41"/>
      <c r="I38" s="38"/>
      <c r="J38" s="46">
        <f t="shared" ref="J38:J40" si="12">J39</f>
        <v>5</v>
      </c>
      <c r="K38" s="39">
        <f t="shared" ref="K38:L40" si="13">K39</f>
        <v>5</v>
      </c>
      <c r="L38" s="39">
        <f t="shared" si="13"/>
        <v>5</v>
      </c>
    </row>
    <row r="39" spans="1:12" ht="80.25" customHeight="1">
      <c r="A39" s="29" t="s">
        <v>170</v>
      </c>
      <c r="B39" s="28" t="s">
        <v>138</v>
      </c>
      <c r="C39" s="28" t="s">
        <v>35</v>
      </c>
      <c r="D39" s="28" t="s">
        <v>18</v>
      </c>
      <c r="E39" s="41" t="s">
        <v>78</v>
      </c>
      <c r="F39" s="41"/>
      <c r="G39" s="41"/>
      <c r="H39" s="41"/>
      <c r="I39" s="38"/>
      <c r="J39" s="39">
        <f t="shared" si="12"/>
        <v>5</v>
      </c>
      <c r="K39" s="39">
        <f t="shared" si="13"/>
        <v>5</v>
      </c>
      <c r="L39" s="39">
        <f t="shared" si="13"/>
        <v>5</v>
      </c>
    </row>
    <row r="40" spans="1:12" ht="103.5" customHeight="1">
      <c r="A40" s="29" t="s">
        <v>171</v>
      </c>
      <c r="B40" s="28" t="s">
        <v>138</v>
      </c>
      <c r="C40" s="28" t="s">
        <v>35</v>
      </c>
      <c r="D40" s="28" t="s">
        <v>18</v>
      </c>
      <c r="E40" s="41" t="s">
        <v>78</v>
      </c>
      <c r="F40" s="41" t="s">
        <v>8</v>
      </c>
      <c r="G40" s="41"/>
      <c r="H40" s="41"/>
      <c r="I40" s="38"/>
      <c r="J40" s="39">
        <f t="shared" si="12"/>
        <v>5</v>
      </c>
      <c r="K40" s="39">
        <f t="shared" si="13"/>
        <v>5</v>
      </c>
      <c r="L40" s="39">
        <f t="shared" si="13"/>
        <v>5</v>
      </c>
    </row>
    <row r="41" spans="1:12" ht="60">
      <c r="A41" s="29" t="s">
        <v>202</v>
      </c>
      <c r="B41" s="28" t="s">
        <v>138</v>
      </c>
      <c r="C41" s="28" t="s">
        <v>35</v>
      </c>
      <c r="D41" s="28" t="s">
        <v>18</v>
      </c>
      <c r="E41" s="41" t="s">
        <v>78</v>
      </c>
      <c r="F41" s="41" t="s">
        <v>8</v>
      </c>
      <c r="G41" s="41" t="s">
        <v>63</v>
      </c>
      <c r="H41" s="41" t="s">
        <v>80</v>
      </c>
      <c r="I41" s="38"/>
      <c r="J41" s="39">
        <f>J43</f>
        <v>5</v>
      </c>
      <c r="K41" s="39">
        <f>K43</f>
        <v>5</v>
      </c>
      <c r="L41" s="39">
        <f>L43</f>
        <v>5</v>
      </c>
    </row>
    <row r="42" spans="1:12" ht="15">
      <c r="A42" s="29" t="s">
        <v>47</v>
      </c>
      <c r="B42" s="28" t="s">
        <v>138</v>
      </c>
      <c r="C42" s="28" t="s">
        <v>35</v>
      </c>
      <c r="D42" s="28" t="s">
        <v>18</v>
      </c>
      <c r="E42" s="41" t="s">
        <v>78</v>
      </c>
      <c r="F42" s="41" t="s">
        <v>8</v>
      </c>
      <c r="G42" s="41" t="s">
        <v>63</v>
      </c>
      <c r="H42" s="41" t="s">
        <v>80</v>
      </c>
      <c r="I42" s="38" t="s">
        <v>69</v>
      </c>
      <c r="J42" s="39">
        <f>J43</f>
        <v>5</v>
      </c>
      <c r="K42" s="39">
        <f>K43</f>
        <v>5</v>
      </c>
      <c r="L42" s="39">
        <f>L43</f>
        <v>5</v>
      </c>
    </row>
    <row r="43" spans="1:12" ht="15">
      <c r="A43" s="29" t="s">
        <v>51</v>
      </c>
      <c r="B43" s="28" t="s">
        <v>138</v>
      </c>
      <c r="C43" s="28" t="s">
        <v>35</v>
      </c>
      <c r="D43" s="28" t="s">
        <v>52</v>
      </c>
      <c r="E43" s="41" t="s">
        <v>78</v>
      </c>
      <c r="F43" s="41" t="s">
        <v>8</v>
      </c>
      <c r="G43" s="41" t="s">
        <v>63</v>
      </c>
      <c r="H43" s="41" t="s">
        <v>80</v>
      </c>
      <c r="I43" s="38" t="s">
        <v>71</v>
      </c>
      <c r="J43" s="39">
        <v>5</v>
      </c>
      <c r="K43" s="39">
        <v>5</v>
      </c>
      <c r="L43" s="39">
        <v>5</v>
      </c>
    </row>
    <row r="44" spans="1:12" ht="15">
      <c r="A44" s="26" t="s">
        <v>117</v>
      </c>
      <c r="B44" s="27" t="s">
        <v>138</v>
      </c>
      <c r="C44" s="27" t="s">
        <v>37</v>
      </c>
      <c r="D44" s="28"/>
      <c r="E44" s="41"/>
      <c r="F44" s="41"/>
      <c r="G44" s="41"/>
      <c r="H44" s="41"/>
      <c r="I44" s="38"/>
      <c r="J44" s="39">
        <f>J45</f>
        <v>109.3</v>
      </c>
      <c r="K44" s="39">
        <f t="shared" ref="K44:L44" si="14">K45</f>
        <v>114.4</v>
      </c>
      <c r="L44" s="39">
        <f t="shared" si="14"/>
        <v>118.7</v>
      </c>
    </row>
    <row r="45" spans="1:12" ht="30">
      <c r="A45" s="29" t="s">
        <v>185</v>
      </c>
      <c r="B45" s="28" t="s">
        <v>138</v>
      </c>
      <c r="C45" s="28" t="s">
        <v>37</v>
      </c>
      <c r="D45" s="28" t="s">
        <v>53</v>
      </c>
      <c r="E45" s="41"/>
      <c r="F45" s="41"/>
      <c r="G45" s="41"/>
      <c r="H45" s="41"/>
      <c r="I45" s="38"/>
      <c r="J45" s="39">
        <f t="shared" ref="J45:L46" si="15">J46</f>
        <v>109.3</v>
      </c>
      <c r="K45" s="39">
        <f t="shared" si="15"/>
        <v>114.4</v>
      </c>
      <c r="L45" s="39">
        <f t="shared" si="15"/>
        <v>118.7</v>
      </c>
    </row>
    <row r="46" spans="1:12" ht="75" customHeight="1">
      <c r="A46" s="29" t="s">
        <v>174</v>
      </c>
      <c r="B46" s="28" t="s">
        <v>138</v>
      </c>
      <c r="C46" s="28" t="s">
        <v>37</v>
      </c>
      <c r="D46" s="28" t="s">
        <v>53</v>
      </c>
      <c r="E46" s="41" t="s">
        <v>82</v>
      </c>
      <c r="F46" s="41"/>
      <c r="G46" s="41"/>
      <c r="H46" s="41"/>
      <c r="I46" s="38"/>
      <c r="J46" s="39">
        <f>J47</f>
        <v>109.3</v>
      </c>
      <c r="K46" s="39">
        <f t="shared" si="15"/>
        <v>114.4</v>
      </c>
      <c r="L46" s="39">
        <f t="shared" si="15"/>
        <v>118.7</v>
      </c>
    </row>
    <row r="47" spans="1:12" ht="45">
      <c r="A47" s="29" t="s">
        <v>119</v>
      </c>
      <c r="B47" s="28" t="s">
        <v>138</v>
      </c>
      <c r="C47" s="28" t="s">
        <v>37</v>
      </c>
      <c r="D47" s="28" t="s">
        <v>53</v>
      </c>
      <c r="E47" s="41" t="s">
        <v>82</v>
      </c>
      <c r="F47" s="41" t="s">
        <v>10</v>
      </c>
      <c r="G47" s="41"/>
      <c r="H47" s="41"/>
      <c r="I47" s="38"/>
      <c r="J47" s="39">
        <f t="shared" ref="J47:J52" si="16">J48</f>
        <v>109.3</v>
      </c>
      <c r="K47" s="39">
        <f t="shared" ref="K47:L52" si="17">K48</f>
        <v>114.4</v>
      </c>
      <c r="L47" s="39">
        <f t="shared" si="17"/>
        <v>118.7</v>
      </c>
    </row>
    <row r="48" spans="1:12" ht="75">
      <c r="A48" s="31" t="s">
        <v>187</v>
      </c>
      <c r="B48" s="28" t="s">
        <v>138</v>
      </c>
      <c r="C48" s="28" t="s">
        <v>37</v>
      </c>
      <c r="D48" s="28" t="s">
        <v>53</v>
      </c>
      <c r="E48" s="41" t="s">
        <v>82</v>
      </c>
      <c r="F48" s="41" t="s">
        <v>10</v>
      </c>
      <c r="G48" s="41" t="s">
        <v>37</v>
      </c>
      <c r="H48" s="41"/>
      <c r="I48" s="38"/>
      <c r="J48" s="39">
        <f t="shared" si="16"/>
        <v>109.3</v>
      </c>
      <c r="K48" s="39">
        <f t="shared" si="17"/>
        <v>114.4</v>
      </c>
      <c r="L48" s="39">
        <f t="shared" si="17"/>
        <v>118.7</v>
      </c>
    </row>
    <row r="49" spans="1:12" ht="90">
      <c r="A49" s="29" t="s">
        <v>165</v>
      </c>
      <c r="B49" s="28" t="s">
        <v>138</v>
      </c>
      <c r="C49" s="28" t="s">
        <v>37</v>
      </c>
      <c r="D49" s="28" t="s">
        <v>53</v>
      </c>
      <c r="E49" s="41" t="s">
        <v>82</v>
      </c>
      <c r="F49" s="41" t="s">
        <v>10</v>
      </c>
      <c r="G49" s="41" t="s">
        <v>37</v>
      </c>
      <c r="H49" s="41" t="s">
        <v>120</v>
      </c>
      <c r="I49" s="38"/>
      <c r="J49" s="39">
        <f>J52+J50</f>
        <v>109.3</v>
      </c>
      <c r="K49" s="39">
        <f t="shared" ref="K49:L49" si="18">K52+K50</f>
        <v>114.4</v>
      </c>
      <c r="L49" s="39">
        <f t="shared" si="18"/>
        <v>118.7</v>
      </c>
    </row>
    <row r="50" spans="1:12" ht="120">
      <c r="A50" s="29" t="s">
        <v>40</v>
      </c>
      <c r="B50" s="28" t="s">
        <v>138</v>
      </c>
      <c r="C50" s="28" t="s">
        <v>37</v>
      </c>
      <c r="D50" s="28" t="s">
        <v>53</v>
      </c>
      <c r="E50" s="41" t="s">
        <v>82</v>
      </c>
      <c r="F50" s="41" t="s">
        <v>10</v>
      </c>
      <c r="G50" s="41" t="s">
        <v>37</v>
      </c>
      <c r="H50" s="41" t="s">
        <v>120</v>
      </c>
      <c r="I50" s="38" t="s">
        <v>65</v>
      </c>
      <c r="J50" s="39">
        <f>J51</f>
        <v>106.3</v>
      </c>
      <c r="K50" s="39">
        <f t="shared" ref="K50:L50" si="19">K51</f>
        <v>111.4</v>
      </c>
      <c r="L50" s="39">
        <f t="shared" si="19"/>
        <v>115.7</v>
      </c>
    </row>
    <row r="51" spans="1:12" ht="45">
      <c r="A51" s="29" t="s">
        <v>41</v>
      </c>
      <c r="B51" s="28" t="s">
        <v>138</v>
      </c>
      <c r="C51" s="28" t="s">
        <v>37</v>
      </c>
      <c r="D51" s="28" t="s">
        <v>53</v>
      </c>
      <c r="E51" s="41" t="s">
        <v>82</v>
      </c>
      <c r="F51" s="41" t="s">
        <v>10</v>
      </c>
      <c r="G51" s="41" t="s">
        <v>37</v>
      </c>
      <c r="H51" s="41" t="s">
        <v>120</v>
      </c>
      <c r="I51" s="38" t="s">
        <v>66</v>
      </c>
      <c r="J51" s="39">
        <v>106.3</v>
      </c>
      <c r="K51" s="39">
        <v>111.4</v>
      </c>
      <c r="L51" s="39">
        <v>115.7</v>
      </c>
    </row>
    <row r="52" spans="1:12" ht="50.25" customHeight="1">
      <c r="A52" s="29" t="s">
        <v>184</v>
      </c>
      <c r="B52" s="28" t="s">
        <v>138</v>
      </c>
      <c r="C52" s="28" t="s">
        <v>37</v>
      </c>
      <c r="D52" s="28" t="s">
        <v>53</v>
      </c>
      <c r="E52" s="41" t="s">
        <v>82</v>
      </c>
      <c r="F52" s="41" t="s">
        <v>10</v>
      </c>
      <c r="G52" s="41" t="s">
        <v>37</v>
      </c>
      <c r="H52" s="41" t="s">
        <v>120</v>
      </c>
      <c r="I52" s="38" t="s">
        <v>67</v>
      </c>
      <c r="J52" s="39">
        <f t="shared" si="16"/>
        <v>3</v>
      </c>
      <c r="K52" s="39">
        <v>3</v>
      </c>
      <c r="L52" s="39">
        <f t="shared" si="17"/>
        <v>3</v>
      </c>
    </row>
    <row r="53" spans="1:12" ht="60">
      <c r="A53" s="29" t="s">
        <v>44</v>
      </c>
      <c r="B53" s="28" t="s">
        <v>138</v>
      </c>
      <c r="C53" s="28" t="s">
        <v>37</v>
      </c>
      <c r="D53" s="28" t="s">
        <v>53</v>
      </c>
      <c r="E53" s="41" t="s">
        <v>82</v>
      </c>
      <c r="F53" s="41" t="s">
        <v>10</v>
      </c>
      <c r="G53" s="41" t="s">
        <v>37</v>
      </c>
      <c r="H53" s="41" t="s">
        <v>120</v>
      </c>
      <c r="I53" s="38" t="s">
        <v>68</v>
      </c>
      <c r="J53" s="39">
        <v>3</v>
      </c>
      <c r="K53" s="39">
        <v>3</v>
      </c>
      <c r="L53" s="39">
        <v>3</v>
      </c>
    </row>
    <row r="54" spans="1:12" ht="18.75" customHeight="1">
      <c r="A54" s="26" t="s">
        <v>54</v>
      </c>
      <c r="B54" s="27" t="s">
        <v>138</v>
      </c>
      <c r="C54" s="144" t="s">
        <v>43</v>
      </c>
      <c r="D54" s="28"/>
      <c r="E54" s="41"/>
      <c r="F54" s="41"/>
      <c r="G54" s="41"/>
      <c r="H54" s="41"/>
      <c r="I54" s="38"/>
      <c r="J54" s="37">
        <f>J55</f>
        <v>119.4</v>
      </c>
      <c r="K54" s="37">
        <f>K55</f>
        <v>119.4</v>
      </c>
      <c r="L54" s="37">
        <f>L55</f>
        <v>119.4</v>
      </c>
    </row>
    <row r="55" spans="1:12" ht="30">
      <c r="A55" s="29" t="s">
        <v>56</v>
      </c>
      <c r="B55" s="28" t="s">
        <v>138</v>
      </c>
      <c r="C55" s="28" t="s">
        <v>43</v>
      </c>
      <c r="D55" s="28" t="s">
        <v>57</v>
      </c>
      <c r="E55" s="41"/>
      <c r="F55" s="41"/>
      <c r="G55" s="41"/>
      <c r="H55" s="41"/>
      <c r="I55" s="38"/>
      <c r="J55" s="39">
        <f>J56</f>
        <v>119.4</v>
      </c>
      <c r="K55" s="39">
        <f t="shared" ref="K55:L55" si="20">K56</f>
        <v>119.4</v>
      </c>
      <c r="L55" s="39">
        <f t="shared" si="20"/>
        <v>119.4</v>
      </c>
    </row>
    <row r="56" spans="1:12" ht="105">
      <c r="A56" s="32" t="s">
        <v>176</v>
      </c>
      <c r="B56" s="28" t="s">
        <v>138</v>
      </c>
      <c r="C56" s="28" t="s">
        <v>43</v>
      </c>
      <c r="D56" s="28" t="s">
        <v>57</v>
      </c>
      <c r="E56" s="41" t="s">
        <v>177</v>
      </c>
      <c r="F56" s="41"/>
      <c r="G56" s="41"/>
      <c r="H56" s="41"/>
      <c r="I56" s="38"/>
      <c r="J56" s="39">
        <f>J58</f>
        <v>119.4</v>
      </c>
      <c r="K56" s="39">
        <f t="shared" ref="K56:L56" si="21">K58</f>
        <v>119.4</v>
      </c>
      <c r="L56" s="39">
        <f t="shared" si="21"/>
        <v>119.4</v>
      </c>
    </row>
    <row r="57" spans="1:12" ht="75">
      <c r="A57" s="32" t="s">
        <v>121</v>
      </c>
      <c r="B57" s="28" t="s">
        <v>138</v>
      </c>
      <c r="C57" s="28" t="s">
        <v>43</v>
      </c>
      <c r="D57" s="28" t="s">
        <v>57</v>
      </c>
      <c r="E57" s="41" t="s">
        <v>177</v>
      </c>
      <c r="F57" s="41" t="s">
        <v>79</v>
      </c>
      <c r="G57" s="41" t="s">
        <v>35</v>
      </c>
      <c r="H57" s="41"/>
      <c r="I57" s="38"/>
      <c r="J57" s="39">
        <f t="shared" ref="J57:L57" si="22">J58</f>
        <v>119.4</v>
      </c>
      <c r="K57" s="39">
        <f t="shared" si="22"/>
        <v>119.4</v>
      </c>
      <c r="L57" s="39">
        <f t="shared" si="22"/>
        <v>119.4</v>
      </c>
    </row>
    <row r="58" spans="1:12" ht="364.5" customHeight="1">
      <c r="A58" s="109" t="s">
        <v>164</v>
      </c>
      <c r="B58" s="28" t="s">
        <v>138</v>
      </c>
      <c r="C58" s="28" t="s">
        <v>43</v>
      </c>
      <c r="D58" s="28" t="s">
        <v>57</v>
      </c>
      <c r="E58" s="41" t="s">
        <v>177</v>
      </c>
      <c r="F58" s="41" t="s">
        <v>79</v>
      </c>
      <c r="G58" s="41" t="s">
        <v>35</v>
      </c>
      <c r="H58" s="41" t="s">
        <v>83</v>
      </c>
      <c r="I58" s="38"/>
      <c r="J58" s="39">
        <f>J59</f>
        <v>119.4</v>
      </c>
      <c r="K58" s="39">
        <f t="shared" ref="K58:L58" si="23">K59</f>
        <v>119.4</v>
      </c>
      <c r="L58" s="39">
        <f t="shared" si="23"/>
        <v>119.4</v>
      </c>
    </row>
    <row r="59" spans="1:12" ht="48.75" customHeight="1">
      <c r="A59" s="29" t="s">
        <v>184</v>
      </c>
      <c r="B59" s="28" t="s">
        <v>138</v>
      </c>
      <c r="C59" s="28" t="s">
        <v>43</v>
      </c>
      <c r="D59" s="28" t="s">
        <v>57</v>
      </c>
      <c r="E59" s="41" t="s">
        <v>177</v>
      </c>
      <c r="F59" s="41" t="s">
        <v>79</v>
      </c>
      <c r="G59" s="41" t="s">
        <v>35</v>
      </c>
      <c r="H59" s="41" t="s">
        <v>83</v>
      </c>
      <c r="I59" s="38" t="s">
        <v>67</v>
      </c>
      <c r="J59" s="39">
        <f>J60</f>
        <v>119.4</v>
      </c>
      <c r="K59" s="39">
        <f t="shared" ref="K59:L59" si="24">K60</f>
        <v>119.4</v>
      </c>
      <c r="L59" s="39">
        <f t="shared" si="24"/>
        <v>119.4</v>
      </c>
    </row>
    <row r="60" spans="1:12" ht="60">
      <c r="A60" s="29" t="s">
        <v>44</v>
      </c>
      <c r="B60" s="28" t="s">
        <v>138</v>
      </c>
      <c r="C60" s="28" t="s">
        <v>43</v>
      </c>
      <c r="D60" s="28" t="s">
        <v>57</v>
      </c>
      <c r="E60" s="41" t="s">
        <v>177</v>
      </c>
      <c r="F60" s="41" t="s">
        <v>79</v>
      </c>
      <c r="G60" s="41" t="s">
        <v>35</v>
      </c>
      <c r="H60" s="41" t="s">
        <v>83</v>
      </c>
      <c r="I60" s="38" t="s">
        <v>68</v>
      </c>
      <c r="J60" s="39">
        <v>119.4</v>
      </c>
      <c r="K60" s="39">
        <v>119.4</v>
      </c>
      <c r="L60" s="39">
        <v>119.4</v>
      </c>
    </row>
    <row r="61" spans="1:12" ht="28.5">
      <c r="A61" s="26" t="s">
        <v>58</v>
      </c>
      <c r="B61" s="27" t="s">
        <v>138</v>
      </c>
      <c r="C61" s="27" t="s">
        <v>49</v>
      </c>
      <c r="D61" s="28"/>
      <c r="E61" s="41"/>
      <c r="F61" s="41"/>
      <c r="G61" s="41"/>
      <c r="H61" s="41"/>
      <c r="I61" s="38"/>
      <c r="J61" s="37">
        <f>J62</f>
        <v>239.8</v>
      </c>
      <c r="K61" s="37">
        <f>K62</f>
        <v>69</v>
      </c>
      <c r="L61" s="37">
        <f>L62</f>
        <v>69</v>
      </c>
    </row>
    <row r="62" spans="1:12" ht="15">
      <c r="A62" s="33" t="s">
        <v>64</v>
      </c>
      <c r="B62" s="34">
        <v>909</v>
      </c>
      <c r="C62" s="28" t="s">
        <v>49</v>
      </c>
      <c r="D62" s="28" t="s">
        <v>53</v>
      </c>
      <c r="E62" s="41"/>
      <c r="F62" s="41"/>
      <c r="G62" s="41"/>
      <c r="H62" s="41"/>
      <c r="I62" s="28"/>
      <c r="J62" s="39">
        <f>J63</f>
        <v>239.8</v>
      </c>
      <c r="K62" s="39">
        <f>K63</f>
        <v>69</v>
      </c>
      <c r="L62" s="39">
        <f>L63+L68</f>
        <v>69</v>
      </c>
    </row>
    <row r="63" spans="1:12" ht="105">
      <c r="A63" s="33" t="s">
        <v>178</v>
      </c>
      <c r="B63" s="34">
        <v>909</v>
      </c>
      <c r="C63" s="28" t="s">
        <v>49</v>
      </c>
      <c r="D63" s="28" t="s">
        <v>53</v>
      </c>
      <c r="E63" s="41" t="s">
        <v>17</v>
      </c>
      <c r="F63" s="41"/>
      <c r="G63" s="41"/>
      <c r="H63" s="41"/>
      <c r="I63" s="28"/>
      <c r="J63" s="39">
        <f>J64+J68</f>
        <v>239.8</v>
      </c>
      <c r="K63" s="39">
        <f>K64+K68</f>
        <v>69</v>
      </c>
      <c r="L63" s="39">
        <f t="shared" ref="L63" si="25">L64</f>
        <v>0</v>
      </c>
    </row>
    <row r="64" spans="1:12" ht="34.5" customHeight="1">
      <c r="A64" s="35" t="s">
        <v>180</v>
      </c>
      <c r="B64" s="34">
        <v>909</v>
      </c>
      <c r="C64" s="28" t="s">
        <v>49</v>
      </c>
      <c r="D64" s="28" t="s">
        <v>53</v>
      </c>
      <c r="E64" s="41" t="s">
        <v>17</v>
      </c>
      <c r="F64" s="41" t="s">
        <v>79</v>
      </c>
      <c r="G64" s="41" t="s">
        <v>179</v>
      </c>
      <c r="H64" s="41"/>
      <c r="I64" s="28"/>
      <c r="J64" s="39">
        <f t="shared" ref="J64:L65" si="26">J65</f>
        <v>114.8</v>
      </c>
      <c r="K64" s="39">
        <f t="shared" si="26"/>
        <v>0</v>
      </c>
      <c r="L64" s="39">
        <f t="shared" si="26"/>
        <v>0</v>
      </c>
    </row>
    <row r="65" spans="1:12" ht="30">
      <c r="A65" s="159" t="s">
        <v>167</v>
      </c>
      <c r="B65" s="34">
        <v>909</v>
      </c>
      <c r="C65" s="28" t="s">
        <v>49</v>
      </c>
      <c r="D65" s="28" t="s">
        <v>53</v>
      </c>
      <c r="E65" s="41" t="s">
        <v>17</v>
      </c>
      <c r="F65" s="41" t="s">
        <v>79</v>
      </c>
      <c r="G65" s="41" t="s">
        <v>179</v>
      </c>
      <c r="H65" s="41" t="s">
        <v>154</v>
      </c>
      <c r="I65" s="28"/>
      <c r="J65" s="39">
        <f t="shared" si="26"/>
        <v>114.8</v>
      </c>
      <c r="K65" s="39">
        <f t="shared" si="26"/>
        <v>0</v>
      </c>
      <c r="L65" s="39">
        <f t="shared" si="26"/>
        <v>0</v>
      </c>
    </row>
    <row r="66" spans="1:12" ht="44.25" customHeight="1">
      <c r="A66" s="29" t="s">
        <v>184</v>
      </c>
      <c r="B66" s="34">
        <v>909</v>
      </c>
      <c r="C66" s="28" t="s">
        <v>49</v>
      </c>
      <c r="D66" s="28" t="s">
        <v>53</v>
      </c>
      <c r="E66" s="41" t="s">
        <v>17</v>
      </c>
      <c r="F66" s="41" t="s">
        <v>79</v>
      </c>
      <c r="G66" s="41" t="s">
        <v>179</v>
      </c>
      <c r="H66" s="41" t="s">
        <v>154</v>
      </c>
      <c r="I66" s="28" t="s">
        <v>67</v>
      </c>
      <c r="J66" s="39">
        <f t="shared" ref="J66" si="27">J67</f>
        <v>114.8</v>
      </c>
      <c r="K66" s="39"/>
      <c r="L66" s="39">
        <f t="shared" ref="L66" si="28">L67</f>
        <v>0</v>
      </c>
    </row>
    <row r="67" spans="1:12" ht="60">
      <c r="A67" s="29" t="s">
        <v>44</v>
      </c>
      <c r="B67" s="34">
        <v>909</v>
      </c>
      <c r="C67" s="28" t="s">
        <v>49</v>
      </c>
      <c r="D67" s="28" t="s">
        <v>53</v>
      </c>
      <c r="E67" s="41" t="s">
        <v>17</v>
      </c>
      <c r="F67" s="41" t="s">
        <v>79</v>
      </c>
      <c r="G67" s="41" t="s">
        <v>179</v>
      </c>
      <c r="H67" s="41" t="s">
        <v>154</v>
      </c>
      <c r="I67" s="28" t="s">
        <v>68</v>
      </c>
      <c r="J67" s="39">
        <v>114.8</v>
      </c>
      <c r="K67" s="39"/>
      <c r="L67" s="39"/>
    </row>
    <row r="68" spans="1:12" ht="45">
      <c r="A68" s="29" t="s">
        <v>182</v>
      </c>
      <c r="B68" s="34">
        <v>909</v>
      </c>
      <c r="C68" s="28" t="s">
        <v>49</v>
      </c>
      <c r="D68" s="28" t="s">
        <v>53</v>
      </c>
      <c r="E68" s="41" t="s">
        <v>17</v>
      </c>
      <c r="F68" s="41" t="s">
        <v>79</v>
      </c>
      <c r="G68" s="41" t="s">
        <v>181</v>
      </c>
      <c r="H68" s="41"/>
      <c r="I68" s="28"/>
      <c r="J68" s="39">
        <f>J69</f>
        <v>125</v>
      </c>
      <c r="K68" s="39">
        <f>K69</f>
        <v>69</v>
      </c>
      <c r="L68" s="39">
        <f>L69</f>
        <v>69</v>
      </c>
    </row>
    <row r="69" spans="1:12" ht="20.25" customHeight="1">
      <c r="A69" s="33" t="s">
        <v>183</v>
      </c>
      <c r="B69" s="34">
        <v>909</v>
      </c>
      <c r="C69" s="28" t="s">
        <v>49</v>
      </c>
      <c r="D69" s="28" t="s">
        <v>53</v>
      </c>
      <c r="E69" s="41" t="s">
        <v>17</v>
      </c>
      <c r="F69" s="41" t="s">
        <v>79</v>
      </c>
      <c r="G69" s="41" t="s">
        <v>181</v>
      </c>
      <c r="H69" s="41" t="s">
        <v>122</v>
      </c>
      <c r="I69" s="28"/>
      <c r="J69" s="39">
        <f t="shared" ref="J69:L70" si="29">J70</f>
        <v>125</v>
      </c>
      <c r="K69" s="39">
        <f t="shared" si="29"/>
        <v>69</v>
      </c>
      <c r="L69" s="39">
        <f t="shared" si="29"/>
        <v>69</v>
      </c>
    </row>
    <row r="70" spans="1:12" ht="46.5" customHeight="1">
      <c r="A70" s="29" t="str">
        <f>A66</f>
        <v>Закупка товаров, работ и услуг для обеспечения государственных (муниципальных) нужд</v>
      </c>
      <c r="B70" s="34">
        <v>909</v>
      </c>
      <c r="C70" s="28" t="s">
        <v>49</v>
      </c>
      <c r="D70" s="28" t="s">
        <v>53</v>
      </c>
      <c r="E70" s="41" t="s">
        <v>17</v>
      </c>
      <c r="F70" s="41" t="s">
        <v>79</v>
      </c>
      <c r="G70" s="41" t="s">
        <v>181</v>
      </c>
      <c r="H70" s="41" t="s">
        <v>122</v>
      </c>
      <c r="I70" s="28" t="s">
        <v>67</v>
      </c>
      <c r="J70" s="39">
        <f t="shared" si="29"/>
        <v>125</v>
      </c>
      <c r="K70" s="39">
        <f t="shared" si="29"/>
        <v>69</v>
      </c>
      <c r="L70" s="39">
        <f t="shared" si="29"/>
        <v>69</v>
      </c>
    </row>
    <row r="71" spans="1:12" ht="62.25" customHeight="1">
      <c r="A71" s="29" t="str">
        <f>A67</f>
        <v>Иные закупки товаров, работ и услуг для обеспечения государственных (муниципальных) нужд</v>
      </c>
      <c r="B71" s="34">
        <v>909</v>
      </c>
      <c r="C71" s="28" t="s">
        <v>49</v>
      </c>
      <c r="D71" s="28" t="s">
        <v>53</v>
      </c>
      <c r="E71" s="41" t="s">
        <v>17</v>
      </c>
      <c r="F71" s="41" t="s">
        <v>79</v>
      </c>
      <c r="G71" s="41" t="s">
        <v>181</v>
      </c>
      <c r="H71" s="41" t="s">
        <v>122</v>
      </c>
      <c r="I71" s="28" t="s">
        <v>68</v>
      </c>
      <c r="J71" s="39">
        <v>125</v>
      </c>
      <c r="K71" s="39">
        <v>69</v>
      </c>
      <c r="L71" s="39">
        <v>69</v>
      </c>
    </row>
    <row r="72" spans="1:12" ht="15">
      <c r="A72" s="26" t="s">
        <v>59</v>
      </c>
      <c r="B72" s="27" t="s">
        <v>138</v>
      </c>
      <c r="C72" s="144" t="s">
        <v>17</v>
      </c>
      <c r="D72" s="28"/>
      <c r="E72" s="41"/>
      <c r="F72" s="41"/>
      <c r="G72" s="41"/>
      <c r="H72" s="41"/>
      <c r="I72" s="38"/>
      <c r="J72" s="37">
        <f t="shared" ref="J72:L77" si="30">J73</f>
        <v>41.5</v>
      </c>
      <c r="K72" s="158">
        <f t="shared" si="30"/>
        <v>41.5</v>
      </c>
      <c r="L72" s="37">
        <f t="shared" si="30"/>
        <v>41.5</v>
      </c>
    </row>
    <row r="73" spans="1:12" ht="15">
      <c r="A73" s="29" t="s">
        <v>60</v>
      </c>
      <c r="B73" s="28" t="s">
        <v>138</v>
      </c>
      <c r="C73" s="28" t="s">
        <v>17</v>
      </c>
      <c r="D73" s="28" t="s">
        <v>35</v>
      </c>
      <c r="E73" s="41"/>
      <c r="F73" s="41"/>
      <c r="G73" s="41"/>
      <c r="H73" s="41"/>
      <c r="I73" s="38"/>
      <c r="J73" s="39">
        <f t="shared" si="30"/>
        <v>41.5</v>
      </c>
      <c r="K73" s="39">
        <f t="shared" si="30"/>
        <v>41.5</v>
      </c>
      <c r="L73" s="39">
        <f t="shared" si="30"/>
        <v>41.5</v>
      </c>
    </row>
    <row r="74" spans="1:12" ht="80.25" customHeight="1">
      <c r="A74" s="29" t="s">
        <v>172</v>
      </c>
      <c r="B74" s="28" t="s">
        <v>138</v>
      </c>
      <c r="C74" s="28" t="s">
        <v>17</v>
      </c>
      <c r="D74" s="28" t="s">
        <v>35</v>
      </c>
      <c r="E74" s="41" t="s">
        <v>78</v>
      </c>
      <c r="F74" s="41"/>
      <c r="G74" s="41"/>
      <c r="H74" s="41"/>
      <c r="I74" s="38"/>
      <c r="J74" s="39">
        <f t="shared" si="30"/>
        <v>41.5</v>
      </c>
      <c r="K74" s="39">
        <f t="shared" si="30"/>
        <v>41.5</v>
      </c>
      <c r="L74" s="39">
        <f t="shared" si="30"/>
        <v>41.5</v>
      </c>
    </row>
    <row r="75" spans="1:12" ht="109.5" customHeight="1">
      <c r="A75" s="29" t="s">
        <v>171</v>
      </c>
      <c r="B75" s="28" t="s">
        <v>138</v>
      </c>
      <c r="C75" s="28" t="s">
        <v>17</v>
      </c>
      <c r="D75" s="28" t="s">
        <v>35</v>
      </c>
      <c r="E75" s="41" t="s">
        <v>78</v>
      </c>
      <c r="F75" s="41" t="s">
        <v>8</v>
      </c>
      <c r="G75" s="41"/>
      <c r="H75" s="41"/>
      <c r="I75" s="38"/>
      <c r="J75" s="39">
        <f>J76</f>
        <v>41.5</v>
      </c>
      <c r="K75" s="39">
        <f>K76</f>
        <v>41.5</v>
      </c>
      <c r="L75" s="39">
        <f>L76</f>
        <v>41.5</v>
      </c>
    </row>
    <row r="76" spans="1:12" ht="45">
      <c r="A76" s="29" t="s">
        <v>61</v>
      </c>
      <c r="B76" s="28" t="s">
        <v>138</v>
      </c>
      <c r="C76" s="28" t="s">
        <v>17</v>
      </c>
      <c r="D76" s="28" t="s">
        <v>35</v>
      </c>
      <c r="E76" s="41" t="s">
        <v>78</v>
      </c>
      <c r="F76" s="41" t="s">
        <v>8</v>
      </c>
      <c r="G76" s="41" t="s">
        <v>63</v>
      </c>
      <c r="H76" s="41" t="s">
        <v>81</v>
      </c>
      <c r="I76" s="38"/>
      <c r="J76" s="39">
        <f t="shared" si="30"/>
        <v>41.5</v>
      </c>
      <c r="K76" s="39">
        <f t="shared" si="30"/>
        <v>41.5</v>
      </c>
      <c r="L76" s="39">
        <f t="shared" si="30"/>
        <v>41.5</v>
      </c>
    </row>
    <row r="77" spans="1:12" ht="30">
      <c r="A77" s="29" t="s">
        <v>55</v>
      </c>
      <c r="B77" s="28" t="s">
        <v>138</v>
      </c>
      <c r="C77" s="28" t="s">
        <v>17</v>
      </c>
      <c r="D77" s="28" t="s">
        <v>35</v>
      </c>
      <c r="E77" s="41" t="s">
        <v>78</v>
      </c>
      <c r="F77" s="41" t="s">
        <v>8</v>
      </c>
      <c r="G77" s="41" t="s">
        <v>63</v>
      </c>
      <c r="H77" s="41" t="s">
        <v>81</v>
      </c>
      <c r="I77" s="38" t="s">
        <v>72</v>
      </c>
      <c r="J77" s="39">
        <f>J78</f>
        <v>41.5</v>
      </c>
      <c r="K77" s="39">
        <f t="shared" si="30"/>
        <v>41.5</v>
      </c>
      <c r="L77" s="39">
        <f t="shared" si="30"/>
        <v>41.5</v>
      </c>
    </row>
    <row r="78" spans="1:12" ht="30">
      <c r="A78" s="138" t="s">
        <v>62</v>
      </c>
      <c r="B78" s="139" t="s">
        <v>138</v>
      </c>
      <c r="C78" s="139" t="s">
        <v>17</v>
      </c>
      <c r="D78" s="139" t="s">
        <v>35</v>
      </c>
      <c r="E78" s="140" t="s">
        <v>78</v>
      </c>
      <c r="F78" s="140" t="s">
        <v>8</v>
      </c>
      <c r="G78" s="140" t="s">
        <v>63</v>
      </c>
      <c r="H78" s="140" t="s">
        <v>81</v>
      </c>
      <c r="I78" s="141" t="s">
        <v>73</v>
      </c>
      <c r="J78" s="142">
        <v>41.5</v>
      </c>
      <c r="K78" s="142">
        <v>41.5</v>
      </c>
      <c r="L78" s="142">
        <v>41.5</v>
      </c>
    </row>
    <row r="79" spans="1:12" ht="30">
      <c r="A79" s="138" t="s">
        <v>206</v>
      </c>
      <c r="B79" s="139" t="s">
        <v>138</v>
      </c>
      <c r="C79" s="139" t="s">
        <v>177</v>
      </c>
      <c r="D79" s="139"/>
      <c r="E79" s="140"/>
      <c r="F79" s="140"/>
      <c r="G79" s="140"/>
      <c r="H79" s="140"/>
      <c r="I79" s="141"/>
      <c r="J79" s="142">
        <f t="shared" ref="J79:L84" si="31">J80</f>
        <v>1.6</v>
      </c>
      <c r="K79" s="142">
        <f t="shared" si="31"/>
        <v>1.6</v>
      </c>
      <c r="L79" s="142">
        <f t="shared" si="31"/>
        <v>1.6</v>
      </c>
    </row>
    <row r="80" spans="1:12" ht="45.75" customHeight="1">
      <c r="A80" s="138" t="s">
        <v>207</v>
      </c>
      <c r="B80" s="139" t="s">
        <v>138</v>
      </c>
      <c r="C80" s="139" t="s">
        <v>177</v>
      </c>
      <c r="D80" s="139" t="s">
        <v>35</v>
      </c>
      <c r="E80" s="140"/>
      <c r="F80" s="140"/>
      <c r="G80" s="140"/>
      <c r="H80" s="140"/>
      <c r="I80" s="141"/>
      <c r="J80" s="142">
        <f t="shared" si="31"/>
        <v>1.6</v>
      </c>
      <c r="K80" s="142">
        <f t="shared" si="31"/>
        <v>1.6</v>
      </c>
      <c r="L80" s="142">
        <f t="shared" si="31"/>
        <v>1.6</v>
      </c>
    </row>
    <row r="81" spans="1:12" ht="75" customHeight="1">
      <c r="A81" s="138" t="str">
        <f>A74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81" s="139" t="s">
        <v>138</v>
      </c>
      <c r="C81" s="139" t="s">
        <v>177</v>
      </c>
      <c r="D81" s="139" t="s">
        <v>35</v>
      </c>
      <c r="E81" s="140" t="s">
        <v>78</v>
      </c>
      <c r="F81" s="140"/>
      <c r="G81" s="140"/>
      <c r="H81" s="140"/>
      <c r="I81" s="141"/>
      <c r="J81" s="142">
        <f t="shared" si="31"/>
        <v>1.6</v>
      </c>
      <c r="K81" s="142">
        <f t="shared" si="31"/>
        <v>1.6</v>
      </c>
      <c r="L81" s="142">
        <f t="shared" si="31"/>
        <v>1.6</v>
      </c>
    </row>
    <row r="82" spans="1:12" ht="104.25" customHeight="1">
      <c r="A82" s="138" t="str">
        <f>A75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82" s="139" t="s">
        <v>138</v>
      </c>
      <c r="C82" s="139" t="s">
        <v>177</v>
      </c>
      <c r="D82" s="139" t="s">
        <v>35</v>
      </c>
      <c r="E82" s="140" t="s">
        <v>78</v>
      </c>
      <c r="F82" s="140" t="s">
        <v>8</v>
      </c>
      <c r="G82" s="140"/>
      <c r="H82" s="140"/>
      <c r="I82" s="141"/>
      <c r="J82" s="142">
        <f t="shared" si="31"/>
        <v>1.6</v>
      </c>
      <c r="K82" s="142">
        <f t="shared" si="31"/>
        <v>1.6</v>
      </c>
      <c r="L82" s="142">
        <f t="shared" si="31"/>
        <v>1.6</v>
      </c>
    </row>
    <row r="83" spans="1:12" ht="30">
      <c r="A83" s="138" t="s">
        <v>208</v>
      </c>
      <c r="B83" s="139" t="s">
        <v>138</v>
      </c>
      <c r="C83" s="139" t="s">
        <v>177</v>
      </c>
      <c r="D83" s="139" t="s">
        <v>35</v>
      </c>
      <c r="E83" s="140" t="s">
        <v>78</v>
      </c>
      <c r="F83" s="140" t="s">
        <v>8</v>
      </c>
      <c r="G83" s="140" t="s">
        <v>63</v>
      </c>
      <c r="H83" s="140" t="s">
        <v>203</v>
      </c>
      <c r="I83" s="141"/>
      <c r="J83" s="142">
        <f t="shared" si="31"/>
        <v>1.6</v>
      </c>
      <c r="K83" s="142">
        <f t="shared" si="31"/>
        <v>1.6</v>
      </c>
      <c r="L83" s="142">
        <f t="shared" si="31"/>
        <v>1.6</v>
      </c>
    </row>
    <row r="84" spans="1:12" ht="30">
      <c r="A84" s="138" t="s">
        <v>209</v>
      </c>
      <c r="B84" s="139" t="s">
        <v>138</v>
      </c>
      <c r="C84" s="139" t="s">
        <v>177</v>
      </c>
      <c r="D84" s="139" t="s">
        <v>35</v>
      </c>
      <c r="E84" s="140" t="s">
        <v>78</v>
      </c>
      <c r="F84" s="140" t="s">
        <v>8</v>
      </c>
      <c r="G84" s="140" t="s">
        <v>63</v>
      </c>
      <c r="H84" s="140" t="s">
        <v>203</v>
      </c>
      <c r="I84" s="141" t="s">
        <v>204</v>
      </c>
      <c r="J84" s="142">
        <f t="shared" si="31"/>
        <v>1.6</v>
      </c>
      <c r="K84" s="142">
        <f t="shared" si="31"/>
        <v>1.6</v>
      </c>
      <c r="L84" s="142">
        <f t="shared" si="31"/>
        <v>1.6</v>
      </c>
    </row>
    <row r="85" spans="1:12" ht="30">
      <c r="A85" s="138" t="s">
        <v>210</v>
      </c>
      <c r="B85" s="139" t="s">
        <v>138</v>
      </c>
      <c r="C85" s="139" t="s">
        <v>177</v>
      </c>
      <c r="D85" s="139" t="s">
        <v>35</v>
      </c>
      <c r="E85" s="140" t="s">
        <v>78</v>
      </c>
      <c r="F85" s="140" t="s">
        <v>8</v>
      </c>
      <c r="G85" s="140" t="s">
        <v>63</v>
      </c>
      <c r="H85" s="140" t="s">
        <v>203</v>
      </c>
      <c r="I85" s="141" t="s">
        <v>205</v>
      </c>
      <c r="J85" s="142">
        <v>1.6</v>
      </c>
      <c r="K85" s="142">
        <v>1.6</v>
      </c>
      <c r="L85" s="142">
        <v>1.6</v>
      </c>
    </row>
    <row r="86" spans="1:12" ht="15">
      <c r="A86" s="156" t="s">
        <v>201</v>
      </c>
      <c r="B86" s="139" t="s">
        <v>138</v>
      </c>
      <c r="C86" s="139" t="s">
        <v>140</v>
      </c>
      <c r="D86" s="139"/>
      <c r="E86" s="140"/>
      <c r="F86" s="140"/>
      <c r="G86" s="140"/>
      <c r="H86" s="140"/>
      <c r="I86" s="141"/>
      <c r="J86" s="137"/>
      <c r="K86" s="145">
        <f t="shared" ref="K86:L91" si="32">K87</f>
        <v>28.6</v>
      </c>
      <c r="L86" s="145">
        <f t="shared" si="32"/>
        <v>57.5</v>
      </c>
    </row>
    <row r="87" spans="1:12" ht="15">
      <c r="A87" s="156" t="s">
        <v>201</v>
      </c>
      <c r="B87" s="139" t="s">
        <v>138</v>
      </c>
      <c r="C87" s="139" t="s">
        <v>140</v>
      </c>
      <c r="D87" s="139" t="s">
        <v>140</v>
      </c>
      <c r="E87" s="140"/>
      <c r="F87" s="140"/>
      <c r="G87" s="140"/>
      <c r="H87" s="140"/>
      <c r="I87" s="141"/>
      <c r="J87" s="137"/>
      <c r="K87" s="145">
        <f t="shared" si="32"/>
        <v>28.6</v>
      </c>
      <c r="L87" s="145">
        <f t="shared" si="32"/>
        <v>57.5</v>
      </c>
    </row>
    <row r="88" spans="1:12" ht="78.75" customHeight="1">
      <c r="A88" s="156" t="str">
        <f>A11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8" s="139" t="s">
        <v>138</v>
      </c>
      <c r="C88" s="139" t="s">
        <v>140</v>
      </c>
      <c r="D88" s="139" t="s">
        <v>140</v>
      </c>
      <c r="E88" s="140" t="s">
        <v>141</v>
      </c>
      <c r="F88" s="140"/>
      <c r="G88" s="140"/>
      <c r="H88" s="140"/>
      <c r="I88" s="141"/>
      <c r="J88" s="137"/>
      <c r="K88" s="146">
        <f t="shared" si="32"/>
        <v>28.6</v>
      </c>
      <c r="L88" s="157">
        <f t="shared" si="32"/>
        <v>57.5</v>
      </c>
    </row>
    <row r="89" spans="1:12" ht="15">
      <c r="A89" s="29" t="s">
        <v>38</v>
      </c>
      <c r="B89" s="139" t="s">
        <v>138</v>
      </c>
      <c r="C89" s="139" t="s">
        <v>140</v>
      </c>
      <c r="D89" s="139" t="s">
        <v>140</v>
      </c>
      <c r="E89" s="140" t="s">
        <v>141</v>
      </c>
      <c r="F89" s="140" t="s">
        <v>8</v>
      </c>
      <c r="G89" s="140"/>
      <c r="H89" s="140"/>
      <c r="I89" s="141"/>
      <c r="J89" s="137"/>
      <c r="K89" s="145">
        <f t="shared" si="32"/>
        <v>28.6</v>
      </c>
      <c r="L89" s="145">
        <f t="shared" si="32"/>
        <v>57.5</v>
      </c>
    </row>
    <row r="90" spans="1:12" ht="15">
      <c r="A90" s="156" t="s">
        <v>201</v>
      </c>
      <c r="B90" s="139" t="s">
        <v>138</v>
      </c>
      <c r="C90" s="139" t="s">
        <v>140</v>
      </c>
      <c r="D90" s="139" t="s">
        <v>140</v>
      </c>
      <c r="E90" s="140" t="s">
        <v>141</v>
      </c>
      <c r="F90" s="140" t="s">
        <v>8</v>
      </c>
      <c r="G90" s="140" t="s">
        <v>63</v>
      </c>
      <c r="H90" s="140" t="s">
        <v>142</v>
      </c>
      <c r="I90" s="141"/>
      <c r="J90" s="137"/>
      <c r="K90" s="145">
        <f t="shared" si="32"/>
        <v>28.6</v>
      </c>
      <c r="L90" s="145">
        <f t="shared" si="32"/>
        <v>57.5</v>
      </c>
    </row>
    <row r="91" spans="1:12" ht="15">
      <c r="A91" s="156" t="s">
        <v>47</v>
      </c>
      <c r="B91" s="139" t="s">
        <v>138</v>
      </c>
      <c r="C91" s="139" t="s">
        <v>140</v>
      </c>
      <c r="D91" s="139" t="s">
        <v>140</v>
      </c>
      <c r="E91" s="140" t="s">
        <v>141</v>
      </c>
      <c r="F91" s="140" t="s">
        <v>8</v>
      </c>
      <c r="G91" s="140" t="s">
        <v>63</v>
      </c>
      <c r="H91" s="140" t="s">
        <v>142</v>
      </c>
      <c r="I91" s="141" t="s">
        <v>69</v>
      </c>
      <c r="J91" s="137"/>
      <c r="K91" s="145">
        <f t="shared" si="32"/>
        <v>28.6</v>
      </c>
      <c r="L91" s="145">
        <f t="shared" si="32"/>
        <v>57.5</v>
      </c>
    </row>
    <row r="92" spans="1:12" ht="15">
      <c r="A92" s="156" t="s">
        <v>51</v>
      </c>
      <c r="B92" s="139" t="s">
        <v>138</v>
      </c>
      <c r="C92" s="139" t="s">
        <v>140</v>
      </c>
      <c r="D92" s="139" t="s">
        <v>140</v>
      </c>
      <c r="E92" s="140" t="s">
        <v>141</v>
      </c>
      <c r="F92" s="140" t="s">
        <v>8</v>
      </c>
      <c r="G92" s="140" t="s">
        <v>63</v>
      </c>
      <c r="H92" s="140" t="s">
        <v>142</v>
      </c>
      <c r="I92" s="141" t="s">
        <v>71</v>
      </c>
      <c r="J92" s="137"/>
      <c r="K92" s="145">
        <v>28.6</v>
      </c>
      <c r="L92" s="145">
        <v>57.5</v>
      </c>
    </row>
    <row r="93" spans="1:12">
      <c r="E93" s="43"/>
      <c r="F93" s="43"/>
      <c r="G93" s="43"/>
      <c r="H93" s="43"/>
      <c r="I93" s="43"/>
    </row>
    <row r="94" spans="1:12">
      <c r="E94" s="43"/>
      <c r="F94" s="43"/>
      <c r="G94" s="43"/>
      <c r="H94" s="43"/>
      <c r="I94" s="43"/>
    </row>
    <row r="95" spans="1:12">
      <c r="E95" s="43"/>
      <c r="F95" s="43"/>
      <c r="G95" s="43"/>
      <c r="H95" s="43"/>
      <c r="I95" s="43"/>
    </row>
    <row r="96" spans="1:12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  <row r="106" spans="5:9">
      <c r="E106" s="43"/>
      <c r="F106" s="43"/>
      <c r="G106" s="43"/>
      <c r="H106" s="43"/>
      <c r="I106" s="43"/>
    </row>
    <row r="107" spans="5:9">
      <c r="E107" s="43"/>
      <c r="F107" s="43"/>
      <c r="G107" s="43"/>
      <c r="H107" s="43"/>
      <c r="I107" s="43"/>
    </row>
    <row r="108" spans="5:9">
      <c r="E108" s="43"/>
      <c r="F108" s="43"/>
      <c r="G108" s="43"/>
      <c r="H108" s="43"/>
      <c r="I108" s="43"/>
    </row>
    <row r="109" spans="5:9">
      <c r="E109" s="43"/>
      <c r="F109" s="43"/>
      <c r="G109" s="43"/>
      <c r="H109" s="43"/>
      <c r="I109" s="43"/>
    </row>
    <row r="110" spans="5:9">
      <c r="E110" s="43"/>
      <c r="F110" s="43"/>
      <c r="G110" s="43"/>
      <c r="H110" s="43"/>
      <c r="I110" s="43"/>
    </row>
    <row r="111" spans="5:9">
      <c r="E111" s="43"/>
      <c r="F111" s="43"/>
      <c r="G111" s="43"/>
      <c r="H111" s="43"/>
      <c r="I111" s="43"/>
    </row>
    <row r="112" spans="5:9">
      <c r="E112" s="43"/>
      <c r="F112" s="43"/>
      <c r="G112" s="43"/>
      <c r="H112" s="43"/>
      <c r="I112" s="43"/>
    </row>
    <row r="113" spans="5:9">
      <c r="E113" s="43"/>
      <c r="F113" s="43"/>
      <c r="G113" s="43"/>
      <c r="H113" s="43"/>
      <c r="I113" s="43"/>
    </row>
    <row r="114" spans="5:9">
      <c r="E114" s="43"/>
      <c r="F114" s="43"/>
      <c r="G114" s="43"/>
      <c r="H114" s="43"/>
      <c r="I114" s="43"/>
    </row>
    <row r="115" spans="5:9">
      <c r="E115" s="43"/>
      <c r="F115" s="43"/>
      <c r="G115" s="43"/>
      <c r="H115" s="43"/>
      <c r="I115" s="43"/>
    </row>
    <row r="116" spans="5:9">
      <c r="E116" s="43"/>
      <c r="F116" s="43"/>
      <c r="G116" s="43"/>
      <c r="H116" s="43"/>
      <c r="I116" s="43"/>
    </row>
    <row r="117" spans="5:9">
      <c r="E117" s="43"/>
      <c r="F117" s="43"/>
      <c r="G117" s="43"/>
      <c r="H117" s="43"/>
      <c r="I117" s="43"/>
    </row>
    <row r="118" spans="5:9">
      <c r="E118" s="43"/>
      <c r="F118" s="43"/>
      <c r="G118" s="43"/>
      <c r="H118" s="43"/>
      <c r="I118" s="43"/>
    </row>
    <row r="119" spans="5:9">
      <c r="E119" s="43"/>
      <c r="F119" s="43"/>
      <c r="G119" s="43"/>
      <c r="H119" s="43"/>
      <c r="I119" s="43"/>
    </row>
    <row r="120" spans="5:9">
      <c r="E120" s="43"/>
      <c r="F120" s="43"/>
      <c r="G120" s="43"/>
      <c r="H120" s="43"/>
      <c r="I120" s="43"/>
    </row>
  </sheetData>
  <autoFilter ref="A2:L92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1">
    <mergeCell ref="I1:L1"/>
    <mergeCell ref="I2:L2"/>
    <mergeCell ref="A3:L3"/>
    <mergeCell ref="I4:L4"/>
    <mergeCell ref="A5:A6"/>
    <mergeCell ref="B5:B6"/>
    <mergeCell ref="C5:C6"/>
    <mergeCell ref="D5:D6"/>
    <mergeCell ref="E5:H6"/>
    <mergeCell ref="I5:I6"/>
    <mergeCell ref="J5:L5"/>
  </mergeCells>
  <conditionalFormatting sqref="C20:D20 A49">
    <cfRule type="expression" dxfId="12" priority="49" stopIfTrue="1">
      <formula>$F20=""</formula>
    </cfRule>
    <cfRule type="expression" dxfId="11" priority="50" stopIfTrue="1">
      <formula>#REF!&lt;&gt;""</formula>
    </cfRule>
    <cfRule type="expression" dxfId="1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2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60.5" customHeight="1">
      <c r="H1" s="168" t="s">
        <v>213</v>
      </c>
      <c r="I1" s="169"/>
      <c r="J1" s="169"/>
      <c r="K1" s="169"/>
    </row>
    <row r="2" spans="1:11" ht="105" customHeight="1">
      <c r="A2" s="45" t="s">
        <v>0</v>
      </c>
      <c r="B2" s="45" t="s">
        <v>0</v>
      </c>
      <c r="C2" s="44" t="s">
        <v>0</v>
      </c>
      <c r="D2" s="44" t="s">
        <v>0</v>
      </c>
      <c r="E2" s="44" t="s">
        <v>0</v>
      </c>
      <c r="F2" s="44" t="s">
        <v>0</v>
      </c>
      <c r="G2" s="44" t="s">
        <v>0</v>
      </c>
      <c r="H2" s="168" t="s">
        <v>160</v>
      </c>
      <c r="I2" s="169"/>
      <c r="J2" s="169"/>
      <c r="K2" s="169"/>
    </row>
    <row r="3" spans="1:11" ht="126.75" customHeight="1">
      <c r="A3" s="175" t="s">
        <v>163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76" t="s">
        <v>1</v>
      </c>
      <c r="I4" s="176"/>
      <c r="J4" s="176"/>
      <c r="K4" s="176"/>
    </row>
    <row r="5" spans="1:11" ht="20.45" customHeight="1">
      <c r="A5" s="177" t="s">
        <v>2</v>
      </c>
      <c r="B5" s="177" t="s">
        <v>3</v>
      </c>
      <c r="C5" s="177" t="s">
        <v>4</v>
      </c>
      <c r="D5" s="177" t="s">
        <v>5</v>
      </c>
      <c r="E5" s="177"/>
      <c r="F5" s="177"/>
      <c r="G5" s="177"/>
      <c r="H5" s="177" t="s">
        <v>6</v>
      </c>
      <c r="I5" s="177" t="s">
        <v>7</v>
      </c>
      <c r="J5" s="177"/>
      <c r="K5" s="177"/>
    </row>
    <row r="6" spans="1:11" ht="16.7" customHeight="1">
      <c r="A6" s="177" t="s">
        <v>0</v>
      </c>
      <c r="B6" s="177" t="s">
        <v>0</v>
      </c>
      <c r="C6" s="177" t="s">
        <v>0</v>
      </c>
      <c r="D6" s="177" t="s">
        <v>0</v>
      </c>
      <c r="E6" s="177"/>
      <c r="F6" s="177"/>
      <c r="G6" s="177"/>
      <c r="H6" s="177" t="s">
        <v>0</v>
      </c>
      <c r="I6" s="154" t="s">
        <v>26</v>
      </c>
      <c r="J6" s="154" t="s">
        <v>27</v>
      </c>
      <c r="K6" s="154" t="s">
        <v>157</v>
      </c>
    </row>
    <row r="7" spans="1:11" ht="13.7" customHeight="1">
      <c r="A7" s="23" t="s">
        <v>8</v>
      </c>
      <c r="B7" s="23" t="s">
        <v>9</v>
      </c>
      <c r="C7" s="23" t="s">
        <v>10</v>
      </c>
      <c r="D7" s="23" t="s">
        <v>11</v>
      </c>
      <c r="E7" s="23" t="s">
        <v>12</v>
      </c>
      <c r="F7" s="23" t="s">
        <v>13</v>
      </c>
      <c r="G7" s="23" t="s">
        <v>14</v>
      </c>
      <c r="H7" s="23" t="s">
        <v>15</v>
      </c>
      <c r="I7" s="23">
        <v>9</v>
      </c>
      <c r="J7" s="23" t="s">
        <v>17</v>
      </c>
      <c r="K7" s="23" t="s">
        <v>18</v>
      </c>
    </row>
    <row r="8" spans="1:11" ht="14.45" customHeight="1">
      <c r="A8" s="5" t="s">
        <v>19</v>
      </c>
      <c r="B8" s="25"/>
      <c r="C8" s="25"/>
      <c r="D8" s="6" t="s">
        <v>0</v>
      </c>
      <c r="E8" s="6" t="s">
        <v>0</v>
      </c>
      <c r="F8" s="6" t="s">
        <v>0</v>
      </c>
      <c r="G8" s="6" t="s">
        <v>0</v>
      </c>
      <c r="H8" s="25" t="s">
        <v>0</v>
      </c>
      <c r="I8" s="37">
        <f>I9+I44+I54+I61+I72+I79</f>
        <v>2004.6999999999998</v>
      </c>
      <c r="J8" s="37">
        <f>J9+J44+J54+J61+J72+J86+J79</f>
        <v>1208.0999999999999</v>
      </c>
      <c r="K8" s="37">
        <f>K9+K44+K54+K61+K72+K86+K79</f>
        <v>1258.1000000000001</v>
      </c>
    </row>
    <row r="9" spans="1:11" ht="15">
      <c r="A9" s="26" t="s">
        <v>34</v>
      </c>
      <c r="B9" s="144" t="s">
        <v>35</v>
      </c>
      <c r="C9" s="115"/>
      <c r="D9" s="42"/>
      <c r="E9" s="42"/>
      <c r="F9" s="42"/>
      <c r="G9" s="42"/>
      <c r="H9" s="38"/>
      <c r="I9" s="39">
        <f>I10+I19+I38</f>
        <v>1493.1</v>
      </c>
      <c r="J9" s="39">
        <f>J10+J19+J38</f>
        <v>833.6</v>
      </c>
      <c r="K9" s="39">
        <f>K10+K19+K38</f>
        <v>850.40000000000009</v>
      </c>
    </row>
    <row r="10" spans="1:11" ht="66.75" customHeight="1">
      <c r="A10" s="29" t="str">
        <f>'Приложение 2'!A10</f>
        <v>Функционирование высшего должностного лица субъекта Российской Федерации и муниципального образования</v>
      </c>
      <c r="B10" s="115" t="s">
        <v>35</v>
      </c>
      <c r="C10" s="115" t="s">
        <v>37</v>
      </c>
      <c r="D10" s="42"/>
      <c r="E10" s="42"/>
      <c r="F10" s="42"/>
      <c r="G10" s="42"/>
      <c r="H10" s="28"/>
      <c r="I10" s="46">
        <f>I11</f>
        <v>496.2</v>
      </c>
      <c r="J10" s="39">
        <f>J11</f>
        <v>317</v>
      </c>
      <c r="K10" s="39">
        <f>K11</f>
        <v>360.8</v>
      </c>
    </row>
    <row r="11" spans="1:11" ht="77.25" customHeight="1">
      <c r="A11" s="29" t="str">
        <f>'Приложение 2'!A11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11" s="28" t="s">
        <v>35</v>
      </c>
      <c r="C11" s="28" t="s">
        <v>37</v>
      </c>
      <c r="D11" s="41">
        <v>65</v>
      </c>
      <c r="E11" s="41"/>
      <c r="F11" s="41"/>
      <c r="G11" s="41"/>
      <c r="H11" s="28"/>
      <c r="I11" s="39">
        <f t="shared" ref="I11:K13" si="0">I12</f>
        <v>496.2</v>
      </c>
      <c r="J11" s="39">
        <f t="shared" si="0"/>
        <v>317</v>
      </c>
      <c r="K11" s="39">
        <f t="shared" si="0"/>
        <v>360.8</v>
      </c>
    </row>
    <row r="12" spans="1:11" ht="15">
      <c r="A12" s="29" t="s">
        <v>38</v>
      </c>
      <c r="B12" s="28" t="s">
        <v>35</v>
      </c>
      <c r="C12" s="28" t="s">
        <v>37</v>
      </c>
      <c r="D12" s="41">
        <v>65</v>
      </c>
      <c r="E12" s="41">
        <v>1</v>
      </c>
      <c r="F12" s="41"/>
      <c r="G12" s="41"/>
      <c r="H12" s="28"/>
      <c r="I12" s="39">
        <f>I13+I16</f>
        <v>496.2</v>
      </c>
      <c r="J12" s="39">
        <f t="shared" si="0"/>
        <v>317</v>
      </c>
      <c r="K12" s="39">
        <f t="shared" si="0"/>
        <v>360.8</v>
      </c>
    </row>
    <row r="13" spans="1:11" ht="30">
      <c r="A13" s="29" t="s">
        <v>39</v>
      </c>
      <c r="B13" s="28" t="s">
        <v>35</v>
      </c>
      <c r="C13" s="28" t="s">
        <v>37</v>
      </c>
      <c r="D13" s="41">
        <v>65</v>
      </c>
      <c r="E13" s="41">
        <v>1</v>
      </c>
      <c r="F13" s="41" t="s">
        <v>63</v>
      </c>
      <c r="G13" s="41" t="s">
        <v>74</v>
      </c>
      <c r="H13" s="28"/>
      <c r="I13" s="39">
        <f t="shared" si="0"/>
        <v>396.2</v>
      </c>
      <c r="J13" s="39">
        <f t="shared" si="0"/>
        <v>317</v>
      </c>
      <c r="K13" s="39">
        <f t="shared" si="0"/>
        <v>360.8</v>
      </c>
    </row>
    <row r="14" spans="1:11" ht="105">
      <c r="A14" s="29" t="s">
        <v>40</v>
      </c>
      <c r="B14" s="28" t="s">
        <v>35</v>
      </c>
      <c r="C14" s="28" t="s">
        <v>37</v>
      </c>
      <c r="D14" s="41">
        <v>65</v>
      </c>
      <c r="E14" s="41">
        <v>1</v>
      </c>
      <c r="F14" s="41" t="s">
        <v>63</v>
      </c>
      <c r="G14" s="41" t="s">
        <v>74</v>
      </c>
      <c r="H14" s="28" t="s">
        <v>65</v>
      </c>
      <c r="I14" s="39">
        <f>I15</f>
        <v>396.2</v>
      </c>
      <c r="J14" s="39">
        <f>J15</f>
        <v>317</v>
      </c>
      <c r="K14" s="39">
        <f>K15</f>
        <v>360.8</v>
      </c>
    </row>
    <row r="15" spans="1:11" ht="45">
      <c r="A15" s="29" t="s">
        <v>41</v>
      </c>
      <c r="B15" s="28" t="s">
        <v>35</v>
      </c>
      <c r="C15" s="28" t="s">
        <v>37</v>
      </c>
      <c r="D15" s="41">
        <v>65</v>
      </c>
      <c r="E15" s="41">
        <v>1</v>
      </c>
      <c r="F15" s="41" t="s">
        <v>63</v>
      </c>
      <c r="G15" s="41" t="s">
        <v>74</v>
      </c>
      <c r="H15" s="28" t="s">
        <v>66</v>
      </c>
      <c r="I15" s="39">
        <f>'Приложение 2'!J15</f>
        <v>396.2</v>
      </c>
      <c r="J15" s="39">
        <f>'Приложение 2'!K15</f>
        <v>317</v>
      </c>
      <c r="K15" s="39">
        <f>'Приложение 2'!L15</f>
        <v>360.8</v>
      </c>
    </row>
    <row r="16" spans="1:11" ht="92.25" customHeight="1">
      <c r="A16" s="29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28" t="s">
        <v>35</v>
      </c>
      <c r="C16" s="28" t="s">
        <v>37</v>
      </c>
      <c r="D16" s="41" t="s">
        <v>141</v>
      </c>
      <c r="E16" s="41" t="s">
        <v>8</v>
      </c>
      <c r="F16" s="41" t="s">
        <v>63</v>
      </c>
      <c r="G16" s="41" t="s">
        <v>199</v>
      </c>
      <c r="H16" s="28"/>
      <c r="I16" s="39">
        <f>I17</f>
        <v>100</v>
      </c>
      <c r="J16" s="39"/>
      <c r="K16" s="39"/>
    </row>
    <row r="17" spans="1:11" ht="106.5" customHeight="1">
      <c r="A17" s="29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28" t="s">
        <v>35</v>
      </c>
      <c r="C17" s="28" t="s">
        <v>37</v>
      </c>
      <c r="D17" s="41" t="s">
        <v>141</v>
      </c>
      <c r="E17" s="41" t="s">
        <v>8</v>
      </c>
      <c r="F17" s="41" t="s">
        <v>63</v>
      </c>
      <c r="G17" s="41" t="s">
        <v>199</v>
      </c>
      <c r="H17" s="28" t="s">
        <v>65</v>
      </c>
      <c r="I17" s="39">
        <f>I18</f>
        <v>100</v>
      </c>
      <c r="J17" s="39"/>
      <c r="K17" s="39"/>
    </row>
    <row r="18" spans="1:11" ht="47.25" customHeight="1">
      <c r="A18" s="29" t="str">
        <f>'Приложение 2'!A18</f>
        <v>Расходы на выплаты персоналу государственных (муниципальных) органов</v>
      </c>
      <c r="B18" s="28" t="s">
        <v>35</v>
      </c>
      <c r="C18" s="28" t="s">
        <v>37</v>
      </c>
      <c r="D18" s="41" t="s">
        <v>141</v>
      </c>
      <c r="E18" s="41" t="s">
        <v>8</v>
      </c>
      <c r="F18" s="41" t="s">
        <v>63</v>
      </c>
      <c r="G18" s="41" t="s">
        <v>199</v>
      </c>
      <c r="H18" s="28" t="s">
        <v>66</v>
      </c>
      <c r="I18" s="39">
        <f>'Приложение 2'!J18</f>
        <v>100</v>
      </c>
      <c r="J18" s="39"/>
      <c r="K18" s="39"/>
    </row>
    <row r="19" spans="1:11" ht="90">
      <c r="A19" s="29" t="s">
        <v>42</v>
      </c>
      <c r="B19" s="115" t="s">
        <v>35</v>
      </c>
      <c r="C19" s="115" t="s">
        <v>43</v>
      </c>
      <c r="D19" s="41"/>
      <c r="E19" s="41"/>
      <c r="F19" s="41"/>
      <c r="G19" s="41"/>
      <c r="H19" s="38"/>
      <c r="I19" s="46">
        <f>I20+I33</f>
        <v>991.9</v>
      </c>
      <c r="J19" s="46">
        <f>J20+J33</f>
        <v>511.6</v>
      </c>
      <c r="K19" s="46">
        <f>K20+K33</f>
        <v>484.6</v>
      </c>
    </row>
    <row r="20" spans="1:11" ht="74.25" customHeight="1">
      <c r="A20" s="29" t="str">
        <f>'Приложение 2'!A20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20" s="30" t="s">
        <v>35</v>
      </c>
      <c r="C20" s="30" t="s">
        <v>43</v>
      </c>
      <c r="D20" s="41">
        <v>65</v>
      </c>
      <c r="E20" s="41"/>
      <c r="F20" s="41"/>
      <c r="G20" s="41"/>
      <c r="H20" s="38"/>
      <c r="I20" s="39">
        <f t="shared" ref="I20:K20" si="1">I21</f>
        <v>991.3</v>
      </c>
      <c r="J20" s="39">
        <f t="shared" si="1"/>
        <v>511</v>
      </c>
      <c r="K20" s="39">
        <f t="shared" si="1"/>
        <v>484</v>
      </c>
    </row>
    <row r="21" spans="1:11" ht="47.25" customHeight="1">
      <c r="A21" s="29" t="str">
        <f>'Приложение 2'!A21</f>
        <v>Расходы в рамках обеспечения деятельности Администрации Алтарского сельского поселения</v>
      </c>
      <c r="B21" s="28" t="s">
        <v>35</v>
      </c>
      <c r="C21" s="28" t="s">
        <v>43</v>
      </c>
      <c r="D21" s="41">
        <v>65</v>
      </c>
      <c r="E21" s="41">
        <v>2</v>
      </c>
      <c r="F21" s="41"/>
      <c r="G21" s="41"/>
      <c r="H21" s="38"/>
      <c r="I21" s="39">
        <f>I22+I25+I30</f>
        <v>991.3</v>
      </c>
      <c r="J21" s="39">
        <f>J22+J25</f>
        <v>511</v>
      </c>
      <c r="K21" s="39">
        <f>K22+K25</f>
        <v>484</v>
      </c>
    </row>
    <row r="22" spans="1:11" ht="45">
      <c r="A22" s="29" t="s">
        <v>45</v>
      </c>
      <c r="B22" s="28" t="s">
        <v>35</v>
      </c>
      <c r="C22" s="28" t="s">
        <v>43</v>
      </c>
      <c r="D22" s="41">
        <v>65</v>
      </c>
      <c r="E22" s="41">
        <v>2</v>
      </c>
      <c r="F22" s="41" t="s">
        <v>63</v>
      </c>
      <c r="G22" s="41" t="s">
        <v>75</v>
      </c>
      <c r="H22" s="38"/>
      <c r="I22" s="39">
        <f t="shared" ref="I22:K23" si="2">I23</f>
        <v>425.4</v>
      </c>
      <c r="J22" s="39">
        <f t="shared" si="2"/>
        <v>380</v>
      </c>
      <c r="K22" s="39">
        <f t="shared" si="2"/>
        <v>314.60000000000002</v>
      </c>
    </row>
    <row r="23" spans="1:11" ht="105">
      <c r="A23" s="29" t="s">
        <v>40</v>
      </c>
      <c r="B23" s="28" t="s">
        <v>35</v>
      </c>
      <c r="C23" s="28" t="s">
        <v>43</v>
      </c>
      <c r="D23" s="41">
        <v>65</v>
      </c>
      <c r="E23" s="41">
        <v>2</v>
      </c>
      <c r="F23" s="41" t="s">
        <v>63</v>
      </c>
      <c r="G23" s="41" t="s">
        <v>75</v>
      </c>
      <c r="H23" s="38" t="s">
        <v>65</v>
      </c>
      <c r="I23" s="39">
        <f t="shared" si="2"/>
        <v>425.4</v>
      </c>
      <c r="J23" s="39">
        <f t="shared" si="2"/>
        <v>380</v>
      </c>
      <c r="K23" s="39">
        <f t="shared" si="2"/>
        <v>314.60000000000002</v>
      </c>
    </row>
    <row r="24" spans="1:11" ht="45">
      <c r="A24" s="29" t="s">
        <v>41</v>
      </c>
      <c r="B24" s="28" t="s">
        <v>35</v>
      </c>
      <c r="C24" s="28" t="s">
        <v>43</v>
      </c>
      <c r="D24" s="41">
        <v>65</v>
      </c>
      <c r="E24" s="41">
        <v>2</v>
      </c>
      <c r="F24" s="41" t="s">
        <v>63</v>
      </c>
      <c r="G24" s="41" t="s">
        <v>75</v>
      </c>
      <c r="H24" s="38" t="s">
        <v>66</v>
      </c>
      <c r="I24" s="39">
        <f>'Приложение 2'!J24</f>
        <v>425.4</v>
      </c>
      <c r="J24" s="39">
        <f>'Приложение 2'!K24</f>
        <v>380</v>
      </c>
      <c r="K24" s="39">
        <f>'Приложение 2'!L24</f>
        <v>314.60000000000002</v>
      </c>
    </row>
    <row r="25" spans="1:11" ht="30">
      <c r="A25" s="29" t="s">
        <v>46</v>
      </c>
      <c r="B25" s="28" t="s">
        <v>35</v>
      </c>
      <c r="C25" s="28" t="s">
        <v>43</v>
      </c>
      <c r="D25" s="41">
        <v>65</v>
      </c>
      <c r="E25" s="41">
        <v>2</v>
      </c>
      <c r="F25" s="41" t="s">
        <v>63</v>
      </c>
      <c r="G25" s="41" t="s">
        <v>76</v>
      </c>
      <c r="H25" s="38"/>
      <c r="I25" s="39">
        <f>+I26+I28</f>
        <v>485.9</v>
      </c>
      <c r="J25" s="39">
        <f>+J26+J28</f>
        <v>131</v>
      </c>
      <c r="K25" s="39">
        <f>+K26+K28</f>
        <v>169.4</v>
      </c>
    </row>
    <row r="26" spans="1:11" ht="45">
      <c r="A26" s="29" t="s">
        <v>184</v>
      </c>
      <c r="B26" s="28" t="s">
        <v>35</v>
      </c>
      <c r="C26" s="28" t="s">
        <v>43</v>
      </c>
      <c r="D26" s="41">
        <v>65</v>
      </c>
      <c r="E26" s="41">
        <v>2</v>
      </c>
      <c r="F26" s="41" t="s">
        <v>63</v>
      </c>
      <c r="G26" s="41" t="s">
        <v>76</v>
      </c>
      <c r="H26" s="38" t="s">
        <v>67</v>
      </c>
      <c r="I26" s="39">
        <f t="shared" ref="I26:K26" si="3">I27</f>
        <v>476.9</v>
      </c>
      <c r="J26" s="39">
        <f t="shared" si="3"/>
        <v>122</v>
      </c>
      <c r="K26" s="39">
        <f t="shared" si="3"/>
        <v>160.4</v>
      </c>
    </row>
    <row r="27" spans="1:11" ht="45">
      <c r="A27" s="29" t="s">
        <v>44</v>
      </c>
      <c r="B27" s="28" t="s">
        <v>35</v>
      </c>
      <c r="C27" s="28" t="s">
        <v>43</v>
      </c>
      <c r="D27" s="41">
        <v>65</v>
      </c>
      <c r="E27" s="41">
        <v>2</v>
      </c>
      <c r="F27" s="41" t="s">
        <v>63</v>
      </c>
      <c r="G27" s="41" t="s">
        <v>76</v>
      </c>
      <c r="H27" s="38" t="s">
        <v>68</v>
      </c>
      <c r="I27" s="39">
        <f>'Приложение 2'!J27</f>
        <v>476.9</v>
      </c>
      <c r="J27" s="39">
        <f>'Приложение 2'!K27</f>
        <v>122</v>
      </c>
      <c r="K27" s="39">
        <f>'Приложение 2'!L27</f>
        <v>160.4</v>
      </c>
    </row>
    <row r="28" spans="1:11" ht="15">
      <c r="A28" s="29" t="s">
        <v>47</v>
      </c>
      <c r="B28" s="28" t="s">
        <v>35</v>
      </c>
      <c r="C28" s="28" t="s">
        <v>43</v>
      </c>
      <c r="D28" s="41">
        <v>65</v>
      </c>
      <c r="E28" s="41">
        <v>2</v>
      </c>
      <c r="F28" s="41" t="s">
        <v>63</v>
      </c>
      <c r="G28" s="41" t="s">
        <v>76</v>
      </c>
      <c r="H28" s="38" t="s">
        <v>69</v>
      </c>
      <c r="I28" s="39">
        <f t="shared" ref="I28" si="4">I29</f>
        <v>9</v>
      </c>
      <c r="J28" s="39">
        <f>J29</f>
        <v>9</v>
      </c>
      <c r="K28" s="39">
        <f>K29</f>
        <v>9</v>
      </c>
    </row>
    <row r="29" spans="1:11" ht="30">
      <c r="A29" s="29" t="s">
        <v>48</v>
      </c>
      <c r="B29" s="28" t="s">
        <v>35</v>
      </c>
      <c r="C29" s="28" t="s">
        <v>43</v>
      </c>
      <c r="D29" s="41">
        <v>65</v>
      </c>
      <c r="E29" s="41">
        <v>2</v>
      </c>
      <c r="F29" s="41" t="s">
        <v>63</v>
      </c>
      <c r="G29" s="41" t="s">
        <v>76</v>
      </c>
      <c r="H29" s="38" t="s">
        <v>70</v>
      </c>
      <c r="I29" s="39">
        <f>'Приложение 2'!J29</f>
        <v>9</v>
      </c>
      <c r="J29" s="39">
        <f>'Приложение 2'!K29</f>
        <v>9</v>
      </c>
      <c r="K29" s="39">
        <f>'Приложение 2'!L29</f>
        <v>9</v>
      </c>
    </row>
    <row r="30" spans="1:11" ht="90">
      <c r="A30" s="29" t="str">
        <f>'Приложение 2'!A30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28" t="s">
        <v>35</v>
      </c>
      <c r="C30" s="28" t="s">
        <v>43</v>
      </c>
      <c r="D30" s="41" t="s">
        <v>141</v>
      </c>
      <c r="E30" s="41" t="s">
        <v>9</v>
      </c>
      <c r="F30" s="41" t="s">
        <v>63</v>
      </c>
      <c r="G30" s="41" t="s">
        <v>199</v>
      </c>
      <c r="H30" s="38"/>
      <c r="I30" s="39">
        <f>I31</f>
        <v>80</v>
      </c>
      <c r="J30" s="39"/>
      <c r="K30" s="39"/>
    </row>
    <row r="31" spans="1:11" ht="105">
      <c r="A31" s="29" t="str">
        <f>'Приложение 2'!A31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28" t="s">
        <v>35</v>
      </c>
      <c r="C31" s="28" t="s">
        <v>43</v>
      </c>
      <c r="D31" s="41" t="s">
        <v>141</v>
      </c>
      <c r="E31" s="41" t="s">
        <v>9</v>
      </c>
      <c r="F31" s="41" t="s">
        <v>63</v>
      </c>
      <c r="G31" s="41" t="s">
        <v>199</v>
      </c>
      <c r="H31" s="38" t="s">
        <v>65</v>
      </c>
      <c r="I31" s="39">
        <f>I32</f>
        <v>80</v>
      </c>
      <c r="J31" s="39"/>
      <c r="K31" s="39"/>
    </row>
    <row r="32" spans="1:11" ht="45">
      <c r="A32" s="29" t="str">
        <f>'Приложение 2'!A32</f>
        <v>Расходы на выплаты персоналу государственных (муниципальных) органов</v>
      </c>
      <c r="B32" s="28" t="s">
        <v>35</v>
      </c>
      <c r="C32" s="28" t="s">
        <v>43</v>
      </c>
      <c r="D32" s="41" t="s">
        <v>141</v>
      </c>
      <c r="E32" s="41" t="s">
        <v>9</v>
      </c>
      <c r="F32" s="41" t="s">
        <v>63</v>
      </c>
      <c r="G32" s="41" t="s">
        <v>199</v>
      </c>
      <c r="H32" s="38" t="s">
        <v>66</v>
      </c>
      <c r="I32" s="39">
        <f>'Приложение 2'!J32</f>
        <v>80</v>
      </c>
      <c r="J32" s="39"/>
      <c r="K32" s="39"/>
    </row>
    <row r="33" spans="1:11" ht="77.25" customHeight="1">
      <c r="A33" s="29" t="str">
        <f>'Приложение 2'!A33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33" s="28" t="s">
        <v>35</v>
      </c>
      <c r="C33" s="28" t="s">
        <v>43</v>
      </c>
      <c r="D33" s="41">
        <v>89</v>
      </c>
      <c r="E33" s="41"/>
      <c r="F33" s="41"/>
      <c r="G33" s="41"/>
      <c r="H33" s="38"/>
      <c r="I33" s="39">
        <f t="shared" ref="I33:K34" si="5">I34</f>
        <v>0.6</v>
      </c>
      <c r="J33" s="39">
        <f t="shared" si="5"/>
        <v>0.6</v>
      </c>
      <c r="K33" s="39">
        <f t="shared" si="5"/>
        <v>0.6</v>
      </c>
    </row>
    <row r="34" spans="1:11" ht="93" customHeight="1">
      <c r="A34" s="29" t="str">
        <f>'Приложение 2'!A34</f>
        <v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v>
      </c>
      <c r="B34" s="28" t="s">
        <v>35</v>
      </c>
      <c r="C34" s="28" t="s">
        <v>43</v>
      </c>
      <c r="D34" s="41">
        <v>89</v>
      </c>
      <c r="E34" s="41">
        <v>1</v>
      </c>
      <c r="F34" s="41"/>
      <c r="G34" s="41"/>
      <c r="H34" s="38"/>
      <c r="I34" s="39">
        <f>I35</f>
        <v>0.6</v>
      </c>
      <c r="J34" s="39">
        <f t="shared" si="5"/>
        <v>0.6</v>
      </c>
      <c r="K34" s="39">
        <f t="shared" si="5"/>
        <v>0.6</v>
      </c>
    </row>
    <row r="35" spans="1:11" ht="150">
      <c r="A35" s="29" t="s">
        <v>32</v>
      </c>
      <c r="B35" s="28" t="s">
        <v>35</v>
      </c>
      <c r="C35" s="28" t="s">
        <v>43</v>
      </c>
      <c r="D35" s="41">
        <v>89</v>
      </c>
      <c r="E35" s="41">
        <v>1</v>
      </c>
      <c r="F35" s="41" t="s">
        <v>63</v>
      </c>
      <c r="G35" s="41" t="s">
        <v>77</v>
      </c>
      <c r="H35" s="38"/>
      <c r="I35" s="40">
        <f t="shared" ref="I35:K36" si="6">I36</f>
        <v>0.6</v>
      </c>
      <c r="J35" s="40">
        <f t="shared" si="6"/>
        <v>0.6</v>
      </c>
      <c r="K35" s="40">
        <f t="shared" si="6"/>
        <v>0.6</v>
      </c>
    </row>
    <row r="36" spans="1:11" ht="45">
      <c r="A36" s="29" t="s">
        <v>184</v>
      </c>
      <c r="B36" s="28" t="s">
        <v>35</v>
      </c>
      <c r="C36" s="28" t="s">
        <v>43</v>
      </c>
      <c r="D36" s="41">
        <v>89</v>
      </c>
      <c r="E36" s="41">
        <v>1</v>
      </c>
      <c r="F36" s="41" t="s">
        <v>63</v>
      </c>
      <c r="G36" s="41" t="s">
        <v>77</v>
      </c>
      <c r="H36" s="38" t="s">
        <v>67</v>
      </c>
      <c r="I36" s="40">
        <f t="shared" si="6"/>
        <v>0.6</v>
      </c>
      <c r="J36" s="40">
        <f t="shared" si="6"/>
        <v>0.6</v>
      </c>
      <c r="K36" s="40">
        <f t="shared" si="6"/>
        <v>0.6</v>
      </c>
    </row>
    <row r="37" spans="1:11" ht="45">
      <c r="A37" s="29" t="s">
        <v>44</v>
      </c>
      <c r="B37" s="28" t="s">
        <v>35</v>
      </c>
      <c r="C37" s="28" t="s">
        <v>43</v>
      </c>
      <c r="D37" s="41">
        <v>89</v>
      </c>
      <c r="E37" s="41">
        <v>1</v>
      </c>
      <c r="F37" s="41" t="s">
        <v>63</v>
      </c>
      <c r="G37" s="41" t="s">
        <v>77</v>
      </c>
      <c r="H37" s="38" t="s">
        <v>68</v>
      </c>
      <c r="I37" s="40">
        <f>'Приложение 2'!J37</f>
        <v>0.6</v>
      </c>
      <c r="J37" s="40">
        <f>'Приложение 2'!K37</f>
        <v>0.6</v>
      </c>
      <c r="K37" s="40">
        <f>'Приложение 2'!L37</f>
        <v>0.6</v>
      </c>
    </row>
    <row r="38" spans="1:11" ht="15">
      <c r="A38" s="29" t="s">
        <v>50</v>
      </c>
      <c r="B38" s="115" t="s">
        <v>35</v>
      </c>
      <c r="C38" s="115" t="s">
        <v>18</v>
      </c>
      <c r="D38" s="41"/>
      <c r="E38" s="41"/>
      <c r="F38" s="41"/>
      <c r="G38" s="41"/>
      <c r="H38" s="119"/>
      <c r="I38" s="46">
        <f t="shared" ref="I38:K40" si="7">I39</f>
        <v>5</v>
      </c>
      <c r="J38" s="39">
        <f t="shared" si="7"/>
        <v>5</v>
      </c>
      <c r="K38" s="39">
        <f t="shared" si="7"/>
        <v>5</v>
      </c>
    </row>
    <row r="39" spans="1:11" ht="75.75" customHeight="1">
      <c r="A39" s="29" t="str">
        <f>'Приложение 2'!A39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39" s="28" t="s">
        <v>35</v>
      </c>
      <c r="C39" s="28" t="s">
        <v>18</v>
      </c>
      <c r="D39" s="41" t="s">
        <v>78</v>
      </c>
      <c r="E39" s="41"/>
      <c r="F39" s="41"/>
      <c r="G39" s="41"/>
      <c r="H39" s="38"/>
      <c r="I39" s="39">
        <f t="shared" si="7"/>
        <v>5</v>
      </c>
      <c r="J39" s="39">
        <f t="shared" si="7"/>
        <v>5</v>
      </c>
      <c r="K39" s="39">
        <f t="shared" si="7"/>
        <v>5</v>
      </c>
    </row>
    <row r="40" spans="1:11" ht="93" customHeight="1">
      <c r="A40" s="29" t="str">
        <f>'Приложение 2'!A40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0" s="28" t="s">
        <v>35</v>
      </c>
      <c r="C40" s="28" t="s">
        <v>18</v>
      </c>
      <c r="D40" s="41" t="s">
        <v>78</v>
      </c>
      <c r="E40" s="41" t="s">
        <v>8</v>
      </c>
      <c r="F40" s="41"/>
      <c r="G40" s="41"/>
      <c r="H40" s="38"/>
      <c r="I40" s="39">
        <f t="shared" si="7"/>
        <v>5</v>
      </c>
      <c r="J40" s="39">
        <f t="shared" si="7"/>
        <v>5</v>
      </c>
      <c r="K40" s="39">
        <f t="shared" si="7"/>
        <v>5</v>
      </c>
    </row>
    <row r="41" spans="1:11" ht="69.75" customHeight="1">
      <c r="A41" s="29" t="str">
        <f>'Приложение 2'!A41</f>
        <v>Резервный фонд администрации  Алтарского сельского поселения Ромодановского муниципального района Республики Мордовия</v>
      </c>
      <c r="B41" s="28" t="s">
        <v>35</v>
      </c>
      <c r="C41" s="28" t="s">
        <v>18</v>
      </c>
      <c r="D41" s="41" t="s">
        <v>78</v>
      </c>
      <c r="E41" s="41" t="s">
        <v>8</v>
      </c>
      <c r="F41" s="41" t="s">
        <v>63</v>
      </c>
      <c r="G41" s="41" t="s">
        <v>80</v>
      </c>
      <c r="H41" s="38"/>
      <c r="I41" s="39">
        <f>I43</f>
        <v>5</v>
      </c>
      <c r="J41" s="39">
        <f>J43</f>
        <v>5</v>
      </c>
      <c r="K41" s="39">
        <f>K43</f>
        <v>5</v>
      </c>
    </row>
    <row r="42" spans="1:11" ht="15">
      <c r="A42" s="29" t="s">
        <v>47</v>
      </c>
      <c r="B42" s="28" t="s">
        <v>35</v>
      </c>
      <c r="C42" s="28" t="s">
        <v>18</v>
      </c>
      <c r="D42" s="41" t="s">
        <v>78</v>
      </c>
      <c r="E42" s="41" t="s">
        <v>8</v>
      </c>
      <c r="F42" s="41" t="s">
        <v>63</v>
      </c>
      <c r="G42" s="41" t="s">
        <v>80</v>
      </c>
      <c r="H42" s="38" t="s">
        <v>69</v>
      </c>
      <c r="I42" s="39">
        <f>I43</f>
        <v>5</v>
      </c>
      <c r="J42" s="39">
        <f>J43</f>
        <v>5</v>
      </c>
      <c r="K42" s="39">
        <f>K43</f>
        <v>5</v>
      </c>
    </row>
    <row r="43" spans="1:11" ht="15">
      <c r="A43" s="29" t="s">
        <v>51</v>
      </c>
      <c r="B43" s="28" t="s">
        <v>35</v>
      </c>
      <c r="C43" s="28" t="s">
        <v>52</v>
      </c>
      <c r="D43" s="41" t="s">
        <v>78</v>
      </c>
      <c r="E43" s="41" t="s">
        <v>8</v>
      </c>
      <c r="F43" s="41" t="s">
        <v>63</v>
      </c>
      <c r="G43" s="41" t="s">
        <v>80</v>
      </c>
      <c r="H43" s="38" t="s">
        <v>71</v>
      </c>
      <c r="I43" s="39">
        <f>'Приложение 2'!J43</f>
        <v>5</v>
      </c>
      <c r="J43" s="39">
        <f>'Приложение 2'!K43</f>
        <v>5</v>
      </c>
      <c r="K43" s="39">
        <f>'Приложение 2'!L43</f>
        <v>5</v>
      </c>
    </row>
    <row r="44" spans="1:11" ht="15">
      <c r="A44" s="26" t="s">
        <v>117</v>
      </c>
      <c r="B44" s="27" t="s">
        <v>37</v>
      </c>
      <c r="C44" s="28"/>
      <c r="D44" s="41"/>
      <c r="E44" s="41"/>
      <c r="F44" s="41"/>
      <c r="G44" s="41"/>
      <c r="H44" s="38"/>
      <c r="I44" s="39">
        <f>I45</f>
        <v>109.3</v>
      </c>
      <c r="J44" s="39">
        <f t="shared" ref="J44:K44" si="8">J45</f>
        <v>114.4</v>
      </c>
      <c r="K44" s="39">
        <f t="shared" si="8"/>
        <v>118.7</v>
      </c>
    </row>
    <row r="45" spans="1:11" ht="30">
      <c r="A45" s="29" t="s">
        <v>185</v>
      </c>
      <c r="B45" s="28" t="s">
        <v>37</v>
      </c>
      <c r="C45" s="28" t="s">
        <v>53</v>
      </c>
      <c r="D45" s="41"/>
      <c r="E45" s="41"/>
      <c r="F45" s="41"/>
      <c r="G45" s="41"/>
      <c r="H45" s="38"/>
      <c r="I45" s="39">
        <f t="shared" ref="I45:K52" si="9">I46</f>
        <v>109.3</v>
      </c>
      <c r="J45" s="39">
        <f t="shared" si="9"/>
        <v>114.4</v>
      </c>
      <c r="K45" s="39">
        <f t="shared" si="9"/>
        <v>118.7</v>
      </c>
    </row>
    <row r="46" spans="1:11" ht="63.75" customHeight="1">
      <c r="A46" s="29" t="str">
        <f>'Приложение 2'!A46</f>
        <v>Государственная программа повышения эффективности управления государственными финансами в Республики Мордовия</v>
      </c>
      <c r="B46" s="28" t="s">
        <v>37</v>
      </c>
      <c r="C46" s="28" t="s">
        <v>53</v>
      </c>
      <c r="D46" s="41" t="s">
        <v>82</v>
      </c>
      <c r="E46" s="41"/>
      <c r="F46" s="41"/>
      <c r="G46" s="41"/>
      <c r="H46" s="38"/>
      <c r="I46" s="39">
        <f>I47</f>
        <v>109.3</v>
      </c>
      <c r="J46" s="39">
        <f t="shared" si="9"/>
        <v>114.4</v>
      </c>
      <c r="K46" s="39">
        <f t="shared" si="9"/>
        <v>118.7</v>
      </c>
    </row>
    <row r="47" spans="1:11" ht="45">
      <c r="A47" s="29" t="s">
        <v>119</v>
      </c>
      <c r="B47" s="28" t="s">
        <v>37</v>
      </c>
      <c r="C47" s="28" t="s">
        <v>53</v>
      </c>
      <c r="D47" s="41" t="s">
        <v>82</v>
      </c>
      <c r="E47" s="41" t="s">
        <v>10</v>
      </c>
      <c r="F47" s="41"/>
      <c r="G47" s="41"/>
      <c r="H47" s="38"/>
      <c r="I47" s="39">
        <f t="shared" ref="I47:I52" si="10">I48</f>
        <v>109.3</v>
      </c>
      <c r="J47" s="39">
        <f t="shared" si="9"/>
        <v>114.4</v>
      </c>
      <c r="K47" s="39">
        <f t="shared" si="9"/>
        <v>118.7</v>
      </c>
    </row>
    <row r="48" spans="1:11" ht="60">
      <c r="A48" s="31" t="s">
        <v>187</v>
      </c>
      <c r="B48" s="28" t="s">
        <v>37</v>
      </c>
      <c r="C48" s="28" t="s">
        <v>53</v>
      </c>
      <c r="D48" s="41" t="s">
        <v>82</v>
      </c>
      <c r="E48" s="41" t="s">
        <v>10</v>
      </c>
      <c r="F48" s="41" t="s">
        <v>37</v>
      </c>
      <c r="G48" s="41"/>
      <c r="H48" s="38"/>
      <c r="I48" s="39">
        <f t="shared" si="10"/>
        <v>109.3</v>
      </c>
      <c r="J48" s="39">
        <f t="shared" si="9"/>
        <v>114.4</v>
      </c>
      <c r="K48" s="39">
        <f t="shared" si="9"/>
        <v>118.7</v>
      </c>
    </row>
    <row r="49" spans="1:11" ht="75.75" customHeight="1">
      <c r="A49" s="29" t="str">
        <f>'Приложение 2'!A49</f>
        <v>Осуществление государственных пономочий Российской Федерации по   первичному воинскому учету на территориях, где отсутствуют военные комиссариаты</v>
      </c>
      <c r="B49" s="28" t="s">
        <v>37</v>
      </c>
      <c r="C49" s="28" t="s">
        <v>53</v>
      </c>
      <c r="D49" s="41" t="s">
        <v>82</v>
      </c>
      <c r="E49" s="41" t="s">
        <v>10</v>
      </c>
      <c r="F49" s="41" t="s">
        <v>37</v>
      </c>
      <c r="G49" s="41" t="s">
        <v>120</v>
      </c>
      <c r="H49" s="38"/>
      <c r="I49" s="39">
        <f>I52+I50</f>
        <v>109.3</v>
      </c>
      <c r="J49" s="39">
        <f t="shared" ref="J49:K49" si="11">J52+J50</f>
        <v>114.4</v>
      </c>
      <c r="K49" s="39">
        <f t="shared" si="11"/>
        <v>118.7</v>
      </c>
    </row>
    <row r="50" spans="1:11" ht="105">
      <c r="A50" s="29" t="s">
        <v>40</v>
      </c>
      <c r="B50" s="28" t="s">
        <v>37</v>
      </c>
      <c r="C50" s="28" t="s">
        <v>53</v>
      </c>
      <c r="D50" s="41" t="s">
        <v>82</v>
      </c>
      <c r="E50" s="41" t="s">
        <v>10</v>
      </c>
      <c r="F50" s="41" t="s">
        <v>37</v>
      </c>
      <c r="G50" s="41" t="s">
        <v>120</v>
      </c>
      <c r="H50" s="38" t="s">
        <v>65</v>
      </c>
      <c r="I50" s="39">
        <f>I51</f>
        <v>106.3</v>
      </c>
      <c r="J50" s="39">
        <f t="shared" ref="J50:K50" si="12">J51</f>
        <v>111.4</v>
      </c>
      <c r="K50" s="39">
        <f t="shared" si="12"/>
        <v>115.7</v>
      </c>
    </row>
    <row r="51" spans="1:11" ht="45" customHeight="1">
      <c r="A51" s="29" t="s">
        <v>41</v>
      </c>
      <c r="B51" s="28" t="s">
        <v>37</v>
      </c>
      <c r="C51" s="28" t="s">
        <v>53</v>
      </c>
      <c r="D51" s="41" t="s">
        <v>82</v>
      </c>
      <c r="E51" s="41" t="s">
        <v>10</v>
      </c>
      <c r="F51" s="41" t="s">
        <v>37</v>
      </c>
      <c r="G51" s="41" t="s">
        <v>120</v>
      </c>
      <c r="H51" s="38" t="s">
        <v>66</v>
      </c>
      <c r="I51" s="39">
        <f>'Приложение 2'!J51</f>
        <v>106.3</v>
      </c>
      <c r="J51" s="39">
        <f>'Приложение 2'!K51</f>
        <v>111.4</v>
      </c>
      <c r="K51" s="39">
        <f>'Приложение 2'!L51</f>
        <v>115.7</v>
      </c>
    </row>
    <row r="52" spans="1:11" ht="45">
      <c r="A52" s="29" t="s">
        <v>184</v>
      </c>
      <c r="B52" s="28" t="s">
        <v>37</v>
      </c>
      <c r="C52" s="28" t="s">
        <v>53</v>
      </c>
      <c r="D52" s="41" t="s">
        <v>82</v>
      </c>
      <c r="E52" s="41" t="s">
        <v>10</v>
      </c>
      <c r="F52" s="41" t="s">
        <v>37</v>
      </c>
      <c r="G52" s="41" t="s">
        <v>120</v>
      </c>
      <c r="H52" s="38" t="s">
        <v>67</v>
      </c>
      <c r="I52" s="39">
        <f t="shared" si="10"/>
        <v>3</v>
      </c>
      <c r="J52" s="39">
        <f t="shared" si="9"/>
        <v>3</v>
      </c>
      <c r="K52" s="39">
        <f t="shared" si="9"/>
        <v>3</v>
      </c>
    </row>
    <row r="53" spans="1:11" ht="45">
      <c r="A53" s="29" t="s">
        <v>44</v>
      </c>
      <c r="B53" s="28" t="s">
        <v>37</v>
      </c>
      <c r="C53" s="28" t="s">
        <v>53</v>
      </c>
      <c r="D53" s="41" t="s">
        <v>82</v>
      </c>
      <c r="E53" s="41" t="s">
        <v>10</v>
      </c>
      <c r="F53" s="41" t="s">
        <v>37</v>
      </c>
      <c r="G53" s="41" t="s">
        <v>120</v>
      </c>
      <c r="H53" s="38" t="s">
        <v>68</v>
      </c>
      <c r="I53" s="39">
        <f>'Приложение 2'!J53</f>
        <v>3</v>
      </c>
      <c r="J53" s="39">
        <f>'Приложение 2'!K53</f>
        <v>3</v>
      </c>
      <c r="K53" s="39">
        <f>'Приложение 2'!L53</f>
        <v>3</v>
      </c>
    </row>
    <row r="54" spans="1:11" ht="15">
      <c r="A54" s="26" t="s">
        <v>54</v>
      </c>
      <c r="B54" s="27" t="s">
        <v>43</v>
      </c>
      <c r="C54" s="28"/>
      <c r="D54" s="41"/>
      <c r="E54" s="41"/>
      <c r="F54" s="41"/>
      <c r="G54" s="41"/>
      <c r="H54" s="38"/>
      <c r="I54" s="39">
        <f>I55</f>
        <v>119.4</v>
      </c>
      <c r="J54" s="39">
        <f>J55</f>
        <v>119.4</v>
      </c>
      <c r="K54" s="39">
        <f>K55</f>
        <v>119.4</v>
      </c>
    </row>
    <row r="55" spans="1:11" ht="15" customHeight="1">
      <c r="A55" s="29" t="s">
        <v>56</v>
      </c>
      <c r="B55" s="28" t="s">
        <v>43</v>
      </c>
      <c r="C55" s="28" t="s">
        <v>57</v>
      </c>
      <c r="D55" s="41"/>
      <c r="E55" s="41"/>
      <c r="F55" s="41"/>
      <c r="G55" s="41"/>
      <c r="H55" s="38"/>
      <c r="I55" s="39">
        <f t="shared" ref="I55:K59" si="13">I56</f>
        <v>119.4</v>
      </c>
      <c r="J55" s="39">
        <f t="shared" ref="J55:K55" si="14">J56</f>
        <v>119.4</v>
      </c>
      <c r="K55" s="39">
        <f t="shared" si="14"/>
        <v>119.4</v>
      </c>
    </row>
    <row r="56" spans="1:11" ht="89.25" customHeight="1">
      <c r="A56" s="32" t="str">
        <f>'Приложение 2'!A56</f>
        <v>Муниципальная 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v>
      </c>
      <c r="B56" s="28" t="s">
        <v>43</v>
      </c>
      <c r="C56" s="28" t="s">
        <v>57</v>
      </c>
      <c r="D56" s="41" t="s">
        <v>177</v>
      </c>
      <c r="E56" s="41"/>
      <c r="F56" s="41"/>
      <c r="G56" s="41"/>
      <c r="H56" s="38"/>
      <c r="I56" s="39">
        <f>I57</f>
        <v>119.4</v>
      </c>
      <c r="J56" s="39">
        <f>J57</f>
        <v>119.4</v>
      </c>
      <c r="K56" s="39">
        <f>K57</f>
        <v>119.4</v>
      </c>
    </row>
    <row r="57" spans="1:11" ht="62.25" customHeight="1">
      <c r="A57" s="32" t="s">
        <v>121</v>
      </c>
      <c r="B57" s="28" t="s">
        <v>43</v>
      </c>
      <c r="C57" s="28" t="s">
        <v>57</v>
      </c>
      <c r="D57" s="41" t="s">
        <v>177</v>
      </c>
      <c r="E57" s="41" t="s">
        <v>79</v>
      </c>
      <c r="F57" s="41" t="s">
        <v>35</v>
      </c>
      <c r="G57" s="41"/>
      <c r="H57" s="38"/>
      <c r="I57" s="39">
        <f t="shared" si="13"/>
        <v>119.4</v>
      </c>
      <c r="J57" s="39">
        <f t="shared" si="13"/>
        <v>119.4</v>
      </c>
      <c r="K57" s="39">
        <f t="shared" si="13"/>
        <v>119.4</v>
      </c>
    </row>
    <row r="58" spans="1:11" ht="318" customHeight="1">
      <c r="A58" s="109" t="str">
        <f>'Приложение 2'!A58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8" s="28" t="s">
        <v>43</v>
      </c>
      <c r="C58" s="28" t="s">
        <v>57</v>
      </c>
      <c r="D58" s="41" t="s">
        <v>177</v>
      </c>
      <c r="E58" s="41" t="s">
        <v>79</v>
      </c>
      <c r="F58" s="41" t="s">
        <v>35</v>
      </c>
      <c r="G58" s="41" t="s">
        <v>83</v>
      </c>
      <c r="H58" s="38"/>
      <c r="I58" s="39">
        <f t="shared" si="13"/>
        <v>119.4</v>
      </c>
      <c r="J58" s="39">
        <f t="shared" ref="J58:K58" si="15">J59</f>
        <v>119.4</v>
      </c>
      <c r="K58" s="39">
        <f t="shared" si="15"/>
        <v>119.4</v>
      </c>
    </row>
    <row r="59" spans="1:11" ht="45">
      <c r="A59" s="29" t="s">
        <v>184</v>
      </c>
      <c r="B59" s="28" t="s">
        <v>43</v>
      </c>
      <c r="C59" s="28" t="s">
        <v>57</v>
      </c>
      <c r="D59" s="41" t="s">
        <v>177</v>
      </c>
      <c r="E59" s="41" t="s">
        <v>79</v>
      </c>
      <c r="F59" s="41" t="s">
        <v>35</v>
      </c>
      <c r="G59" s="41" t="s">
        <v>83</v>
      </c>
      <c r="H59" s="38" t="s">
        <v>67</v>
      </c>
      <c r="I59" s="39">
        <f t="shared" si="13"/>
        <v>119.4</v>
      </c>
      <c r="J59" s="39">
        <f t="shared" ref="J59:K59" si="16">J60</f>
        <v>119.4</v>
      </c>
      <c r="K59" s="39">
        <f t="shared" si="16"/>
        <v>119.4</v>
      </c>
    </row>
    <row r="60" spans="1:11" ht="45">
      <c r="A60" s="29" t="s">
        <v>44</v>
      </c>
      <c r="B60" s="28" t="s">
        <v>43</v>
      </c>
      <c r="C60" s="28" t="s">
        <v>57</v>
      </c>
      <c r="D60" s="41" t="s">
        <v>177</v>
      </c>
      <c r="E60" s="41" t="s">
        <v>79</v>
      </c>
      <c r="F60" s="41" t="s">
        <v>35</v>
      </c>
      <c r="G60" s="41" t="s">
        <v>83</v>
      </c>
      <c r="H60" s="38" t="s">
        <v>68</v>
      </c>
      <c r="I60" s="39">
        <f>'Приложение 2'!J60</f>
        <v>119.4</v>
      </c>
      <c r="J60" s="39">
        <f>'Приложение 2'!K60</f>
        <v>119.4</v>
      </c>
      <c r="K60" s="39">
        <f>'Приложение 2'!L60</f>
        <v>119.4</v>
      </c>
    </row>
    <row r="61" spans="1:11" ht="16.5" customHeight="1">
      <c r="A61" s="26" t="s">
        <v>58</v>
      </c>
      <c r="B61" s="144" t="s">
        <v>49</v>
      </c>
      <c r="C61" s="28"/>
      <c r="D61" s="41"/>
      <c r="E61" s="41"/>
      <c r="F61" s="41"/>
      <c r="G61" s="41"/>
      <c r="H61" s="38"/>
      <c r="I61" s="39">
        <f>I62+I69</f>
        <v>239.8</v>
      </c>
      <c r="J61" s="39">
        <f>J62+J69</f>
        <v>69</v>
      </c>
      <c r="K61" s="39">
        <f>K62+K69</f>
        <v>69</v>
      </c>
    </row>
    <row r="62" spans="1:11" ht="15">
      <c r="A62" s="33" t="s">
        <v>64</v>
      </c>
      <c r="B62" s="28" t="s">
        <v>49</v>
      </c>
      <c r="C62" s="28" t="s">
        <v>53</v>
      </c>
      <c r="D62" s="41"/>
      <c r="E62" s="41"/>
      <c r="F62" s="41"/>
      <c r="G62" s="41"/>
      <c r="H62" s="28"/>
      <c r="I62" s="39">
        <f>I63</f>
        <v>114.8</v>
      </c>
      <c r="J62" s="39">
        <f t="shared" ref="J62:K62" si="17">J63</f>
        <v>0</v>
      </c>
      <c r="K62" s="39">
        <f t="shared" si="17"/>
        <v>0</v>
      </c>
    </row>
    <row r="63" spans="1:11" ht="90" customHeight="1">
      <c r="A63" s="33" t="str">
        <f>'Приложение 2'!A63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v>
      </c>
      <c r="B63" s="28" t="s">
        <v>49</v>
      </c>
      <c r="C63" s="28" t="s">
        <v>53</v>
      </c>
      <c r="D63" s="41" t="s">
        <v>17</v>
      </c>
      <c r="E63" s="41"/>
      <c r="F63" s="41"/>
      <c r="G63" s="41"/>
      <c r="H63" s="28"/>
      <c r="I63" s="39">
        <f>I64</f>
        <v>114.8</v>
      </c>
      <c r="J63" s="39">
        <f t="shared" ref="J63:K63" si="18">J64</f>
        <v>0</v>
      </c>
      <c r="K63" s="39">
        <f t="shared" si="18"/>
        <v>0</v>
      </c>
    </row>
    <row r="64" spans="1:11" ht="34.5" customHeight="1">
      <c r="A64" s="35" t="str">
        <f>'Приложение 2'!A64</f>
        <v>Основное мероприятие "Благоустройство территории "</v>
      </c>
      <c r="B64" s="28" t="s">
        <v>49</v>
      </c>
      <c r="C64" s="28" t="s">
        <v>53</v>
      </c>
      <c r="D64" s="41" t="s">
        <v>17</v>
      </c>
      <c r="E64" s="41" t="s">
        <v>79</v>
      </c>
      <c r="F64" s="41" t="s">
        <v>179</v>
      </c>
      <c r="G64" s="41"/>
      <c r="H64" s="28"/>
      <c r="I64" s="39">
        <f>I65</f>
        <v>114.8</v>
      </c>
      <c r="J64" s="39">
        <f>J65</f>
        <v>0</v>
      </c>
      <c r="K64" s="39">
        <f>K65</f>
        <v>0</v>
      </c>
    </row>
    <row r="65" spans="1:11" ht="33" customHeight="1">
      <c r="A65" s="35" t="str">
        <f>'Приложение 2'!A65</f>
        <v xml:space="preserve">Прочие мероприятия по благоустройству </v>
      </c>
      <c r="B65" s="28" t="s">
        <v>49</v>
      </c>
      <c r="C65" s="28" t="s">
        <v>53</v>
      </c>
      <c r="D65" s="41" t="s">
        <v>17</v>
      </c>
      <c r="E65" s="41" t="s">
        <v>79</v>
      </c>
      <c r="F65" s="41" t="s">
        <v>179</v>
      </c>
      <c r="G65" s="41" t="s">
        <v>154</v>
      </c>
      <c r="H65" s="28"/>
      <c r="I65" s="39">
        <f>I66</f>
        <v>114.8</v>
      </c>
      <c r="J65" s="39">
        <f>J66</f>
        <v>0</v>
      </c>
      <c r="K65" s="39">
        <f>K66</f>
        <v>0</v>
      </c>
    </row>
    <row r="66" spans="1:11" ht="45">
      <c r="A66" s="29" t="s">
        <v>184</v>
      </c>
      <c r="B66" s="28" t="s">
        <v>49</v>
      </c>
      <c r="C66" s="28" t="s">
        <v>53</v>
      </c>
      <c r="D66" s="41" t="s">
        <v>17</v>
      </c>
      <c r="E66" s="41" t="s">
        <v>79</v>
      </c>
      <c r="F66" s="41" t="s">
        <v>179</v>
      </c>
      <c r="G66" s="41" t="s">
        <v>154</v>
      </c>
      <c r="H66" s="28" t="s">
        <v>67</v>
      </c>
      <c r="I66" s="39">
        <f t="shared" ref="I66:K66" si="19">I67</f>
        <v>114.8</v>
      </c>
      <c r="J66" s="39">
        <f t="shared" si="19"/>
        <v>0</v>
      </c>
      <c r="K66" s="39">
        <f t="shared" si="19"/>
        <v>0</v>
      </c>
    </row>
    <row r="67" spans="1:11" ht="45">
      <c r="A67" s="29" t="s">
        <v>44</v>
      </c>
      <c r="B67" s="28" t="s">
        <v>49</v>
      </c>
      <c r="C67" s="28" t="s">
        <v>53</v>
      </c>
      <c r="D67" s="41" t="s">
        <v>17</v>
      </c>
      <c r="E67" s="41" t="s">
        <v>79</v>
      </c>
      <c r="F67" s="41" t="s">
        <v>179</v>
      </c>
      <c r="G67" s="41" t="s">
        <v>154</v>
      </c>
      <c r="H67" s="28" t="s">
        <v>68</v>
      </c>
      <c r="I67" s="39">
        <f>'Приложение 2'!J67</f>
        <v>114.8</v>
      </c>
      <c r="J67" s="39">
        <f>'Приложение 2'!K67</f>
        <v>0</v>
      </c>
      <c r="K67" s="39">
        <f>'Приложение 2'!L67</f>
        <v>0</v>
      </c>
    </row>
    <row r="68" spans="1:11" ht="35.25" customHeight="1">
      <c r="A68" s="29" t="str">
        <f>'Приложение 2'!A68</f>
        <v>Основсное мероприятие "Освещение территории сельского поселения"</v>
      </c>
      <c r="B68" s="28" t="s">
        <v>49</v>
      </c>
      <c r="C68" s="28" t="s">
        <v>53</v>
      </c>
      <c r="D68" s="41" t="s">
        <v>17</v>
      </c>
      <c r="E68" s="41" t="s">
        <v>79</v>
      </c>
      <c r="F68" s="41" t="s">
        <v>181</v>
      </c>
      <c r="G68" s="41"/>
      <c r="H68" s="28"/>
      <c r="I68" s="39"/>
      <c r="J68" s="39"/>
      <c r="K68" s="39"/>
    </row>
    <row r="69" spans="1:11" ht="18.75" customHeight="1">
      <c r="A69" s="29" t="str">
        <f>'Приложение 2'!A69</f>
        <v>уличное освещения</v>
      </c>
      <c r="B69" s="28" t="s">
        <v>49</v>
      </c>
      <c r="C69" s="28" t="s">
        <v>53</v>
      </c>
      <c r="D69" s="41" t="s">
        <v>17</v>
      </c>
      <c r="E69" s="41" t="s">
        <v>79</v>
      </c>
      <c r="F69" s="41" t="s">
        <v>181</v>
      </c>
      <c r="G69" s="41" t="s">
        <v>122</v>
      </c>
      <c r="H69" s="28"/>
      <c r="I69" s="39">
        <f t="shared" ref="I69:K70" si="20">I70</f>
        <v>125</v>
      </c>
      <c r="J69" s="39">
        <f t="shared" si="20"/>
        <v>69</v>
      </c>
      <c r="K69" s="39">
        <f t="shared" si="20"/>
        <v>69</v>
      </c>
    </row>
    <row r="70" spans="1:11" ht="50.25" customHeight="1">
      <c r="A70" s="29" t="str">
        <f>'Приложение 2'!A70</f>
        <v>Закупка товаров, работ и услуг для обеспечения государственных (муниципальных) нужд</v>
      </c>
      <c r="B70" s="28" t="s">
        <v>49</v>
      </c>
      <c r="C70" s="28" t="s">
        <v>53</v>
      </c>
      <c r="D70" s="41" t="s">
        <v>17</v>
      </c>
      <c r="E70" s="41" t="s">
        <v>79</v>
      </c>
      <c r="F70" s="41" t="s">
        <v>181</v>
      </c>
      <c r="G70" s="41" t="s">
        <v>122</v>
      </c>
      <c r="H70" s="28" t="s">
        <v>67</v>
      </c>
      <c r="I70" s="39">
        <f t="shared" si="20"/>
        <v>125</v>
      </c>
      <c r="J70" s="39">
        <f t="shared" si="20"/>
        <v>69</v>
      </c>
      <c r="K70" s="39">
        <f t="shared" si="20"/>
        <v>69</v>
      </c>
    </row>
    <row r="71" spans="1:11" ht="51" customHeight="1">
      <c r="A71" s="29" t="str">
        <f>'Приложение 2'!A71</f>
        <v>Иные закупки товаров, работ и услуг для обеспечения государственных (муниципальных) нужд</v>
      </c>
      <c r="B71" s="28" t="s">
        <v>49</v>
      </c>
      <c r="C71" s="28" t="s">
        <v>53</v>
      </c>
      <c r="D71" s="41" t="s">
        <v>17</v>
      </c>
      <c r="E71" s="41" t="s">
        <v>79</v>
      </c>
      <c r="F71" s="41" t="s">
        <v>181</v>
      </c>
      <c r="G71" s="41" t="s">
        <v>122</v>
      </c>
      <c r="H71" s="28" t="s">
        <v>68</v>
      </c>
      <c r="I71" s="39">
        <f>'Приложение 2'!J71</f>
        <v>125</v>
      </c>
      <c r="J71" s="39">
        <f>'Приложение 2'!K71</f>
        <v>69</v>
      </c>
      <c r="K71" s="39">
        <f>'Приложение 2'!L70</f>
        <v>69</v>
      </c>
    </row>
    <row r="72" spans="1:11" ht="15">
      <c r="A72" s="26" t="s">
        <v>59</v>
      </c>
      <c r="B72" s="27" t="s">
        <v>17</v>
      </c>
      <c r="C72" s="28"/>
      <c r="D72" s="41"/>
      <c r="E72" s="41"/>
      <c r="F72" s="41"/>
      <c r="G72" s="41"/>
      <c r="H72" s="38"/>
      <c r="I72" s="39">
        <f t="shared" ref="I72:K77" si="21">I73</f>
        <v>41.5</v>
      </c>
      <c r="J72" s="46">
        <f t="shared" si="21"/>
        <v>41.5</v>
      </c>
      <c r="K72" s="39">
        <f t="shared" si="21"/>
        <v>41.5</v>
      </c>
    </row>
    <row r="73" spans="1:11" ht="15">
      <c r="A73" s="29" t="s">
        <v>60</v>
      </c>
      <c r="B73" s="28" t="s">
        <v>17</v>
      </c>
      <c r="C73" s="28" t="s">
        <v>35</v>
      </c>
      <c r="D73" s="41"/>
      <c r="E73" s="41"/>
      <c r="F73" s="41"/>
      <c r="G73" s="41"/>
      <c r="H73" s="38"/>
      <c r="I73" s="39">
        <f t="shared" si="21"/>
        <v>41.5</v>
      </c>
      <c r="J73" s="39">
        <f t="shared" si="21"/>
        <v>41.5</v>
      </c>
      <c r="K73" s="39">
        <f t="shared" si="21"/>
        <v>41.5</v>
      </c>
    </row>
    <row r="74" spans="1:11" ht="78" customHeight="1">
      <c r="A74" s="29" t="str">
        <f>'Приложение 2'!A74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74" s="28" t="s">
        <v>17</v>
      </c>
      <c r="C74" s="28" t="s">
        <v>35</v>
      </c>
      <c r="D74" s="41" t="s">
        <v>78</v>
      </c>
      <c r="E74" s="41"/>
      <c r="F74" s="41"/>
      <c r="G74" s="41"/>
      <c r="H74" s="38"/>
      <c r="I74" s="39">
        <f t="shared" si="21"/>
        <v>41.5</v>
      </c>
      <c r="J74" s="39">
        <f t="shared" si="21"/>
        <v>41.5</v>
      </c>
      <c r="K74" s="39">
        <f t="shared" si="21"/>
        <v>41.5</v>
      </c>
    </row>
    <row r="75" spans="1:11" ht="93.75" customHeight="1">
      <c r="A75" s="29" t="str">
        <f>'Приложение 2'!A75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5" s="28" t="s">
        <v>17</v>
      </c>
      <c r="C75" s="28" t="s">
        <v>35</v>
      </c>
      <c r="D75" s="41" t="s">
        <v>78</v>
      </c>
      <c r="E75" s="41" t="s">
        <v>8</v>
      </c>
      <c r="F75" s="41"/>
      <c r="G75" s="41"/>
      <c r="H75" s="38"/>
      <c r="I75" s="39">
        <f>I76</f>
        <v>41.5</v>
      </c>
      <c r="J75" s="39">
        <f>J76</f>
        <v>41.5</v>
      </c>
      <c r="K75" s="39">
        <f>K76</f>
        <v>41.5</v>
      </c>
    </row>
    <row r="76" spans="1:11" ht="30">
      <c r="A76" s="29" t="s">
        <v>61</v>
      </c>
      <c r="B76" s="28" t="s">
        <v>17</v>
      </c>
      <c r="C76" s="28" t="s">
        <v>35</v>
      </c>
      <c r="D76" s="41" t="s">
        <v>78</v>
      </c>
      <c r="E76" s="41" t="s">
        <v>8</v>
      </c>
      <c r="F76" s="41" t="s">
        <v>63</v>
      </c>
      <c r="G76" s="41" t="s">
        <v>81</v>
      </c>
      <c r="H76" s="38"/>
      <c r="I76" s="39">
        <f t="shared" si="21"/>
        <v>41.5</v>
      </c>
      <c r="J76" s="39">
        <f t="shared" si="21"/>
        <v>41.5</v>
      </c>
      <c r="K76" s="39">
        <f t="shared" si="21"/>
        <v>41.5</v>
      </c>
    </row>
    <row r="77" spans="1:11" ht="30">
      <c r="A77" s="29" t="s">
        <v>55</v>
      </c>
      <c r="B77" s="28" t="s">
        <v>17</v>
      </c>
      <c r="C77" s="28" t="s">
        <v>35</v>
      </c>
      <c r="D77" s="41" t="s">
        <v>78</v>
      </c>
      <c r="E77" s="41" t="s">
        <v>8</v>
      </c>
      <c r="F77" s="41" t="s">
        <v>63</v>
      </c>
      <c r="G77" s="41" t="s">
        <v>81</v>
      </c>
      <c r="H77" s="38" t="s">
        <v>72</v>
      </c>
      <c r="I77" s="39">
        <f>I78</f>
        <v>41.5</v>
      </c>
      <c r="J77" s="39">
        <f t="shared" si="21"/>
        <v>41.5</v>
      </c>
      <c r="K77" s="39">
        <f t="shared" si="21"/>
        <v>41.5</v>
      </c>
    </row>
    <row r="78" spans="1:11" ht="30">
      <c r="A78" s="138" t="s">
        <v>62</v>
      </c>
      <c r="B78" s="139" t="s">
        <v>17</v>
      </c>
      <c r="C78" s="139" t="s">
        <v>35</v>
      </c>
      <c r="D78" s="140" t="s">
        <v>78</v>
      </c>
      <c r="E78" s="140" t="s">
        <v>8</v>
      </c>
      <c r="F78" s="140" t="s">
        <v>63</v>
      </c>
      <c r="G78" s="140" t="s">
        <v>81</v>
      </c>
      <c r="H78" s="141" t="s">
        <v>73</v>
      </c>
      <c r="I78" s="142">
        <f>'Приложение 2'!J78</f>
        <v>41.5</v>
      </c>
      <c r="J78" s="142">
        <f>'Приложение 2'!K78</f>
        <v>41.5</v>
      </c>
      <c r="K78" s="142">
        <f>'Приложение 2'!L78</f>
        <v>41.5</v>
      </c>
    </row>
    <row r="79" spans="1:11" ht="15">
      <c r="A79" s="138"/>
      <c r="B79" s="139" t="s">
        <v>177</v>
      </c>
      <c r="C79" s="139"/>
      <c r="D79" s="143"/>
      <c r="E79" s="143"/>
      <c r="F79" s="143"/>
      <c r="G79" s="143"/>
      <c r="H79" s="141"/>
      <c r="I79" s="142">
        <f t="shared" ref="I79:K84" si="22">I80</f>
        <v>1.6</v>
      </c>
      <c r="J79" s="142">
        <f t="shared" si="22"/>
        <v>1.6</v>
      </c>
      <c r="K79" s="142">
        <f t="shared" si="22"/>
        <v>1.6</v>
      </c>
    </row>
    <row r="80" spans="1:11" ht="15">
      <c r="A80" s="138"/>
      <c r="B80" s="139" t="s">
        <v>177</v>
      </c>
      <c r="C80" s="139" t="s">
        <v>35</v>
      </c>
      <c r="D80" s="143"/>
      <c r="E80" s="143"/>
      <c r="F80" s="143"/>
      <c r="G80" s="143"/>
      <c r="H80" s="141"/>
      <c r="I80" s="142">
        <f t="shared" si="22"/>
        <v>1.6</v>
      </c>
      <c r="J80" s="142">
        <f t="shared" si="22"/>
        <v>1.6</v>
      </c>
      <c r="K80" s="142">
        <f t="shared" si="22"/>
        <v>1.6</v>
      </c>
    </row>
    <row r="81" spans="1:11" ht="15">
      <c r="A81" s="138"/>
      <c r="B81" s="139" t="s">
        <v>177</v>
      </c>
      <c r="C81" s="139" t="s">
        <v>35</v>
      </c>
      <c r="D81" s="143" t="s">
        <v>78</v>
      </c>
      <c r="E81" s="143"/>
      <c r="F81" s="143"/>
      <c r="G81" s="143"/>
      <c r="H81" s="141"/>
      <c r="I81" s="142">
        <f t="shared" si="22"/>
        <v>1.6</v>
      </c>
      <c r="J81" s="142">
        <f t="shared" si="22"/>
        <v>1.6</v>
      </c>
      <c r="K81" s="142">
        <f t="shared" si="22"/>
        <v>1.6</v>
      </c>
    </row>
    <row r="82" spans="1:11" ht="15">
      <c r="A82" s="138"/>
      <c r="B82" s="139" t="s">
        <v>177</v>
      </c>
      <c r="C82" s="139" t="s">
        <v>35</v>
      </c>
      <c r="D82" s="143" t="s">
        <v>78</v>
      </c>
      <c r="E82" s="143" t="s">
        <v>8</v>
      </c>
      <c r="F82" s="143"/>
      <c r="G82" s="143"/>
      <c r="H82" s="141"/>
      <c r="I82" s="142">
        <f t="shared" si="22"/>
        <v>1.6</v>
      </c>
      <c r="J82" s="142">
        <f t="shared" si="22"/>
        <v>1.6</v>
      </c>
      <c r="K82" s="142">
        <f t="shared" si="22"/>
        <v>1.6</v>
      </c>
    </row>
    <row r="83" spans="1:11" ht="15">
      <c r="A83" s="138"/>
      <c r="B83" s="139" t="s">
        <v>177</v>
      </c>
      <c r="C83" s="139" t="s">
        <v>35</v>
      </c>
      <c r="D83" s="143" t="s">
        <v>78</v>
      </c>
      <c r="E83" s="143" t="s">
        <v>8</v>
      </c>
      <c r="F83" s="143" t="s">
        <v>63</v>
      </c>
      <c r="G83" s="143" t="s">
        <v>203</v>
      </c>
      <c r="H83" s="141"/>
      <c r="I83" s="142">
        <f t="shared" si="22"/>
        <v>1.6</v>
      </c>
      <c r="J83" s="142">
        <f t="shared" si="22"/>
        <v>1.6</v>
      </c>
      <c r="K83" s="142">
        <f t="shared" si="22"/>
        <v>1.6</v>
      </c>
    </row>
    <row r="84" spans="1:11" ht="15">
      <c r="A84" s="138"/>
      <c r="B84" s="139" t="s">
        <v>177</v>
      </c>
      <c r="C84" s="139" t="s">
        <v>35</v>
      </c>
      <c r="D84" s="143" t="s">
        <v>78</v>
      </c>
      <c r="E84" s="143" t="s">
        <v>8</v>
      </c>
      <c r="F84" s="143" t="s">
        <v>63</v>
      </c>
      <c r="G84" s="143" t="s">
        <v>203</v>
      </c>
      <c r="H84" s="141" t="s">
        <v>204</v>
      </c>
      <c r="I84" s="142">
        <f t="shared" si="22"/>
        <v>1.6</v>
      </c>
      <c r="J84" s="142">
        <f t="shared" si="22"/>
        <v>1.6</v>
      </c>
      <c r="K84" s="142">
        <f t="shared" si="22"/>
        <v>1.6</v>
      </c>
    </row>
    <row r="85" spans="1:11" ht="15">
      <c r="A85" s="138"/>
      <c r="B85" s="139" t="s">
        <v>177</v>
      </c>
      <c r="C85" s="139" t="s">
        <v>35</v>
      </c>
      <c r="D85" s="143" t="s">
        <v>78</v>
      </c>
      <c r="E85" s="143" t="s">
        <v>8</v>
      </c>
      <c r="F85" s="143" t="s">
        <v>63</v>
      </c>
      <c r="G85" s="143" t="s">
        <v>203</v>
      </c>
      <c r="H85" s="141" t="s">
        <v>205</v>
      </c>
      <c r="I85" s="142">
        <f>'Приложение 2'!J85</f>
        <v>1.6</v>
      </c>
      <c r="J85" s="142">
        <f>'Приложение 2'!K85</f>
        <v>1.6</v>
      </c>
      <c r="K85" s="142">
        <f>'Приложение 2'!L85</f>
        <v>1.6</v>
      </c>
    </row>
    <row r="86" spans="1:11" ht="15">
      <c r="A86" s="26" t="str">
        <f>'Приложение 2'!A86</f>
        <v>Условно утвержденные расходы</v>
      </c>
      <c r="B86" s="27" t="s">
        <v>140</v>
      </c>
      <c r="C86" s="28"/>
      <c r="D86" s="143"/>
      <c r="E86" s="143"/>
      <c r="F86" s="143"/>
      <c r="G86" s="143"/>
      <c r="H86" s="119"/>
      <c r="I86" s="46"/>
      <c r="J86" s="46">
        <f>'Приложение 2'!K86</f>
        <v>28.6</v>
      </c>
      <c r="K86" s="46">
        <f>'Приложение 2'!L86</f>
        <v>57.5</v>
      </c>
    </row>
    <row r="87" spans="1:11" ht="15">
      <c r="A87" s="29" t="str">
        <f>'Приложение 2'!A87</f>
        <v>Условно утвержденные расходы</v>
      </c>
      <c r="B87" s="28" t="s">
        <v>140</v>
      </c>
      <c r="C87" s="28" t="s">
        <v>140</v>
      </c>
      <c r="D87" s="143"/>
      <c r="E87" s="143"/>
      <c r="F87" s="143"/>
      <c r="G87" s="143"/>
      <c r="H87" s="38"/>
      <c r="I87" s="39"/>
      <c r="J87" s="39">
        <f>'Приложение 2'!K87</f>
        <v>28.6</v>
      </c>
      <c r="K87" s="39">
        <f>'Приложение 2'!L87</f>
        <v>57.5</v>
      </c>
    </row>
    <row r="88" spans="1:11" ht="77.25" customHeight="1">
      <c r="A88" s="29" t="str">
        <f>'Приложение 2'!A11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8" s="28" t="s">
        <v>140</v>
      </c>
      <c r="C88" s="28" t="s">
        <v>140</v>
      </c>
      <c r="D88" s="143" t="s">
        <v>141</v>
      </c>
      <c r="E88" s="143"/>
      <c r="F88" s="143"/>
      <c r="G88" s="143"/>
      <c r="H88" s="38"/>
      <c r="I88" s="39"/>
      <c r="J88" s="39">
        <f>'Приложение 2'!K88</f>
        <v>28.6</v>
      </c>
      <c r="K88" s="39">
        <f>'Приложение 2'!L88</f>
        <v>57.5</v>
      </c>
    </row>
    <row r="89" spans="1:11" ht="15">
      <c r="A89" s="29" t="str">
        <f>'Приложение 2'!A89</f>
        <v xml:space="preserve">Высшее должностное лицо </v>
      </c>
      <c r="B89" s="28" t="s">
        <v>140</v>
      </c>
      <c r="C89" s="28" t="s">
        <v>140</v>
      </c>
      <c r="D89" s="143" t="s">
        <v>141</v>
      </c>
      <c r="E89" s="143" t="s">
        <v>8</v>
      </c>
      <c r="F89" s="143"/>
      <c r="G89" s="143"/>
      <c r="H89" s="38"/>
      <c r="I89" s="39"/>
      <c r="J89" s="39">
        <f>'Приложение 2'!K90</f>
        <v>28.6</v>
      </c>
      <c r="K89" s="39">
        <f>'Приложение 2'!L89</f>
        <v>57.5</v>
      </c>
    </row>
    <row r="90" spans="1:11" ht="15">
      <c r="A90" s="29" t="str">
        <f>'Приложение 2'!A90</f>
        <v>Условно утвержденные расходы</v>
      </c>
      <c r="B90" s="28" t="s">
        <v>140</v>
      </c>
      <c r="C90" s="28" t="s">
        <v>140</v>
      </c>
      <c r="D90" s="143" t="s">
        <v>141</v>
      </c>
      <c r="E90" s="143" t="s">
        <v>8</v>
      </c>
      <c r="F90" s="143" t="s">
        <v>63</v>
      </c>
      <c r="G90" s="143" t="s">
        <v>142</v>
      </c>
      <c r="H90" s="38"/>
      <c r="I90" s="39"/>
      <c r="J90" s="39">
        <f>'Приложение 2'!K90</f>
        <v>28.6</v>
      </c>
      <c r="K90" s="39">
        <f>'Приложение 2'!L90</f>
        <v>57.5</v>
      </c>
    </row>
    <row r="91" spans="1:11" ht="15">
      <c r="A91" s="29" t="str">
        <f>'Приложение 2'!A91</f>
        <v>Иные бюджетные ассигнования</v>
      </c>
      <c r="B91" s="28" t="s">
        <v>140</v>
      </c>
      <c r="C91" s="28" t="s">
        <v>140</v>
      </c>
      <c r="D91" s="143" t="s">
        <v>141</v>
      </c>
      <c r="E91" s="143" t="s">
        <v>8</v>
      </c>
      <c r="F91" s="143" t="s">
        <v>63</v>
      </c>
      <c r="G91" s="143" t="s">
        <v>142</v>
      </c>
      <c r="H91" s="38" t="s">
        <v>69</v>
      </c>
      <c r="I91" s="39"/>
      <c r="J91" s="39">
        <f>'Приложение 2'!K91</f>
        <v>28.6</v>
      </c>
      <c r="K91" s="39">
        <f>'Приложение 2'!L91</f>
        <v>57.5</v>
      </c>
    </row>
    <row r="92" spans="1:11" ht="15">
      <c r="A92" s="29" t="str">
        <f>'Приложение 2'!A92</f>
        <v>Резервные средства</v>
      </c>
      <c r="B92" s="28" t="s">
        <v>140</v>
      </c>
      <c r="C92" s="28" t="s">
        <v>140</v>
      </c>
      <c r="D92" s="143" t="s">
        <v>141</v>
      </c>
      <c r="E92" s="143" t="s">
        <v>8</v>
      </c>
      <c r="F92" s="143" t="s">
        <v>63</v>
      </c>
      <c r="G92" s="143" t="s">
        <v>142</v>
      </c>
      <c r="H92" s="38" t="s">
        <v>71</v>
      </c>
      <c r="I92" s="39"/>
      <c r="J92" s="39">
        <f>'Приложение 2'!K92</f>
        <v>28.6</v>
      </c>
      <c r="K92" s="39">
        <f>'Приложение 2'!L92</f>
        <v>57.5</v>
      </c>
    </row>
  </sheetData>
  <autoFilter ref="A2:K92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10">
    <mergeCell ref="H1:K1"/>
    <mergeCell ref="H2:K2"/>
    <mergeCell ref="A3:K3"/>
    <mergeCell ref="H4:K4"/>
    <mergeCell ref="A5:A6"/>
    <mergeCell ref="B5:B6"/>
    <mergeCell ref="C5:C6"/>
    <mergeCell ref="D5:G6"/>
    <mergeCell ref="H5:H6"/>
    <mergeCell ref="I5:K5"/>
  </mergeCells>
  <conditionalFormatting sqref="B20:C20">
    <cfRule type="expression" dxfId="9" priority="1" stopIfTrue="1">
      <formula>$F20=""</formula>
    </cfRule>
    <cfRule type="expression" dxfId="8" priority="2" stopIfTrue="1">
      <formula>#REF!&lt;&gt;""</formula>
    </cfRule>
    <cfRule type="expression" dxfId="7" priority="3" stopIfTrue="1">
      <formula>AND($G20="",$F20&lt;&gt;"")</formula>
    </cfRule>
  </conditionalFormatting>
  <conditionalFormatting sqref="A49">
    <cfRule type="expression" dxfId="6" priority="19" stopIfTrue="1">
      <formula>$F49=""</formula>
    </cfRule>
    <cfRule type="expression" dxfId="5" priority="20" stopIfTrue="1">
      <formula>#REF!&lt;&gt;""</formula>
    </cfRule>
    <cfRule type="expression" dxfId="4" priority="21" stopIfTrue="1">
      <formula>AND($G49="",$F49&lt;&gt;"")</formula>
    </cfRule>
  </conditionalFormatting>
  <conditionalFormatting sqref="A49">
    <cfRule type="expression" dxfId="3" priority="10" stopIfTrue="1">
      <formula>$F49=""</formula>
    </cfRule>
    <cfRule type="expression" dxfId="2" priority="11" stopIfTrue="1">
      <formula>#REF!&lt;&gt;""</formula>
    </cfRule>
    <cfRule type="expression" dxfId="1" priority="12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5"/>
  <sheetViews>
    <sheetView view="pageBreakPreview" zoomScaleSheetLayoutView="100" workbookViewId="0">
      <selection activeCell="I2" sqref="I2:L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57.5" customHeight="1">
      <c r="I1" s="168" t="s">
        <v>214</v>
      </c>
      <c r="J1" s="169"/>
      <c r="K1" s="169"/>
      <c r="L1" s="169"/>
    </row>
    <row r="2" spans="1:12" ht="120.75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8" t="s">
        <v>173</v>
      </c>
      <c r="J2" s="169"/>
      <c r="K2" s="169"/>
      <c r="L2" s="169"/>
    </row>
    <row r="3" spans="1:12" ht="129.75" customHeight="1">
      <c r="A3" s="175" t="s">
        <v>162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6" t="s">
        <v>1</v>
      </c>
      <c r="J4" s="176"/>
      <c r="K4" s="176"/>
      <c r="L4" s="176"/>
    </row>
    <row r="5" spans="1:12" ht="19.5" customHeight="1">
      <c r="A5" s="177" t="s">
        <v>2</v>
      </c>
      <c r="B5" s="177" t="s">
        <v>5</v>
      </c>
      <c r="C5" s="177"/>
      <c r="D5" s="177"/>
      <c r="E5" s="177"/>
      <c r="F5" s="177" t="s">
        <v>22</v>
      </c>
      <c r="G5" s="177" t="s">
        <v>3</v>
      </c>
      <c r="H5" s="177" t="s">
        <v>4</v>
      </c>
      <c r="I5" s="177" t="s">
        <v>21</v>
      </c>
      <c r="J5" s="177" t="s">
        <v>7</v>
      </c>
      <c r="K5" s="177"/>
      <c r="L5" s="177"/>
    </row>
    <row r="6" spans="1:12" ht="14.85" customHeight="1">
      <c r="A6" s="177" t="s">
        <v>0</v>
      </c>
      <c r="B6" s="177" t="s">
        <v>0</v>
      </c>
      <c r="C6" s="177"/>
      <c r="D6" s="177"/>
      <c r="E6" s="177"/>
      <c r="F6" s="177" t="s">
        <v>0</v>
      </c>
      <c r="G6" s="177" t="s">
        <v>0</v>
      </c>
      <c r="H6" s="177" t="s">
        <v>0</v>
      </c>
      <c r="I6" s="177" t="s">
        <v>0</v>
      </c>
      <c r="J6" s="154" t="s">
        <v>26</v>
      </c>
      <c r="K6" s="154" t="s">
        <v>27</v>
      </c>
      <c r="L6" s="154" t="s">
        <v>157</v>
      </c>
    </row>
    <row r="7" spans="1:12" ht="13.7" customHeight="1">
      <c r="A7" s="101" t="s">
        <v>8</v>
      </c>
      <c r="B7" s="101" t="s">
        <v>9</v>
      </c>
      <c r="C7" s="101" t="s">
        <v>10</v>
      </c>
      <c r="D7" s="101" t="s">
        <v>11</v>
      </c>
      <c r="E7" s="101" t="s">
        <v>12</v>
      </c>
      <c r="F7" s="101" t="s">
        <v>13</v>
      </c>
      <c r="G7" s="101" t="s">
        <v>14</v>
      </c>
      <c r="H7" s="101" t="s">
        <v>15</v>
      </c>
      <c r="I7" s="101" t="s">
        <v>16</v>
      </c>
      <c r="J7" s="101" t="s">
        <v>17</v>
      </c>
      <c r="K7" s="101" t="s">
        <v>18</v>
      </c>
      <c r="L7" s="101" t="s">
        <v>20</v>
      </c>
    </row>
    <row r="8" spans="1:12" ht="13.7" customHeight="1">
      <c r="A8" s="102" t="s">
        <v>19</v>
      </c>
      <c r="B8" s="103" t="s">
        <v>0</v>
      </c>
      <c r="C8" s="103" t="s">
        <v>0</v>
      </c>
      <c r="D8" s="103" t="s">
        <v>0</v>
      </c>
      <c r="E8" s="103" t="s">
        <v>0</v>
      </c>
      <c r="F8" s="103" t="s">
        <v>0</v>
      </c>
      <c r="G8" s="103" t="s">
        <v>0</v>
      </c>
      <c r="H8" s="103" t="s">
        <v>0</v>
      </c>
      <c r="I8" s="103" t="s">
        <v>0</v>
      </c>
      <c r="J8" s="104">
        <f>J9+J24+J32+J46+J90</f>
        <v>2004.7</v>
      </c>
      <c r="K8" s="104">
        <f t="shared" ref="K8:L8" si="0">K9+K24+K32+K46+K90</f>
        <v>1208.1000000000001</v>
      </c>
      <c r="L8" s="104">
        <f t="shared" si="0"/>
        <v>1258.1000000000001</v>
      </c>
    </row>
    <row r="9" spans="1:12" ht="105.75" customHeight="1">
      <c r="A9" s="33" t="str">
        <f>'Приложение 2'!A63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v>
      </c>
      <c r="B9" s="120" t="s">
        <v>17</v>
      </c>
      <c r="C9" s="120"/>
      <c r="D9" s="120"/>
      <c r="E9" s="120"/>
      <c r="F9" s="119"/>
      <c r="G9" s="108"/>
      <c r="H9" s="108"/>
      <c r="I9" s="135"/>
      <c r="J9" s="105">
        <f>J10+J18</f>
        <v>239.8</v>
      </c>
      <c r="K9" s="105">
        <f>K10+K18</f>
        <v>69</v>
      </c>
      <c r="L9" s="105">
        <f>L10+L18</f>
        <v>69</v>
      </c>
    </row>
    <row r="10" spans="1:12" ht="33.75" customHeight="1">
      <c r="A10" s="110" t="str">
        <f>'Приложение 2'!A64</f>
        <v>Основное мероприятие "Благоустройство территории "</v>
      </c>
      <c r="B10" s="120" t="s">
        <v>17</v>
      </c>
      <c r="C10" s="120" t="s">
        <v>79</v>
      </c>
      <c r="D10" s="120" t="s">
        <v>179</v>
      </c>
      <c r="E10" s="114"/>
      <c r="F10" s="107"/>
      <c r="G10" s="106"/>
      <c r="H10" s="106"/>
      <c r="I10" s="106"/>
      <c r="J10" s="105">
        <f t="shared" ref="J10:L11" si="1">J11</f>
        <v>114.8</v>
      </c>
      <c r="K10" s="105">
        <f t="shared" si="1"/>
        <v>0</v>
      </c>
      <c r="L10" s="105">
        <f t="shared" si="1"/>
        <v>0</v>
      </c>
    </row>
    <row r="11" spans="1:12" ht="34.5" customHeight="1">
      <c r="A11" s="110" t="str">
        <f>'Приложение 2'!A65</f>
        <v xml:space="preserve">Прочие мероприятия по благоустройству </v>
      </c>
      <c r="B11" s="120" t="s">
        <v>17</v>
      </c>
      <c r="C11" s="120" t="s">
        <v>79</v>
      </c>
      <c r="D11" s="120" t="s">
        <v>179</v>
      </c>
      <c r="E11" s="120" t="s">
        <v>154</v>
      </c>
      <c r="F11" s="115"/>
      <c r="G11" s="106"/>
      <c r="H11" s="106"/>
      <c r="I11" s="106"/>
      <c r="J11" s="105">
        <f t="shared" si="1"/>
        <v>114.8</v>
      </c>
      <c r="K11" s="105">
        <f t="shared" si="1"/>
        <v>0</v>
      </c>
      <c r="L11" s="105">
        <f t="shared" si="1"/>
        <v>0</v>
      </c>
    </row>
    <row r="12" spans="1:12" ht="49.5" customHeight="1">
      <c r="A12" s="118" t="s">
        <v>184</v>
      </c>
      <c r="B12" s="120" t="s">
        <v>17</v>
      </c>
      <c r="C12" s="120" t="s">
        <v>79</v>
      </c>
      <c r="D12" s="120" t="s">
        <v>179</v>
      </c>
      <c r="E12" s="120" t="s">
        <v>154</v>
      </c>
      <c r="F12" s="107" t="s">
        <v>67</v>
      </c>
      <c r="G12" s="106"/>
      <c r="H12" s="106"/>
      <c r="I12" s="106"/>
      <c r="J12" s="105">
        <f t="shared" ref="J12:J15" si="2">J13</f>
        <v>114.8</v>
      </c>
      <c r="K12" s="105">
        <f t="shared" ref="K12:K15" si="3">K13</f>
        <v>0</v>
      </c>
      <c r="L12" s="105">
        <f t="shared" ref="L12:L15" si="4">L13</f>
        <v>0</v>
      </c>
    </row>
    <row r="13" spans="1:12" ht="60">
      <c r="A13" s="111" t="s">
        <v>44</v>
      </c>
      <c r="B13" s="120" t="s">
        <v>17</v>
      </c>
      <c r="C13" s="120" t="s">
        <v>79</v>
      </c>
      <c r="D13" s="120" t="s">
        <v>179</v>
      </c>
      <c r="E13" s="120" t="s">
        <v>154</v>
      </c>
      <c r="F13" s="107" t="s">
        <v>68</v>
      </c>
      <c r="G13" s="106"/>
      <c r="H13" s="106"/>
      <c r="I13" s="106"/>
      <c r="J13" s="105">
        <f t="shared" si="2"/>
        <v>114.8</v>
      </c>
      <c r="K13" s="105">
        <f t="shared" si="3"/>
        <v>0</v>
      </c>
      <c r="L13" s="105">
        <f t="shared" si="4"/>
        <v>0</v>
      </c>
    </row>
    <row r="14" spans="1:12" ht="18" customHeight="1">
      <c r="A14" s="118" t="s">
        <v>58</v>
      </c>
      <c r="B14" s="120" t="s">
        <v>17</v>
      </c>
      <c r="C14" s="120" t="s">
        <v>79</v>
      </c>
      <c r="D14" s="120" t="s">
        <v>179</v>
      </c>
      <c r="E14" s="120" t="s">
        <v>154</v>
      </c>
      <c r="F14" s="115" t="s">
        <v>68</v>
      </c>
      <c r="G14" s="116" t="s">
        <v>49</v>
      </c>
      <c r="H14" s="116"/>
      <c r="I14" s="116"/>
      <c r="J14" s="105">
        <f t="shared" si="2"/>
        <v>114.8</v>
      </c>
      <c r="K14" s="105">
        <f t="shared" si="3"/>
        <v>0</v>
      </c>
      <c r="L14" s="105">
        <f t="shared" si="4"/>
        <v>0</v>
      </c>
    </row>
    <row r="15" spans="1:12" ht="15">
      <c r="A15" s="33" t="s">
        <v>64</v>
      </c>
      <c r="B15" s="120" t="s">
        <v>17</v>
      </c>
      <c r="C15" s="120" t="s">
        <v>79</v>
      </c>
      <c r="D15" s="120" t="s">
        <v>179</v>
      </c>
      <c r="E15" s="120" t="s">
        <v>154</v>
      </c>
      <c r="F15" s="115" t="s">
        <v>68</v>
      </c>
      <c r="G15" s="116" t="s">
        <v>49</v>
      </c>
      <c r="H15" s="116" t="s">
        <v>53</v>
      </c>
      <c r="I15" s="116"/>
      <c r="J15" s="105">
        <f t="shared" si="2"/>
        <v>114.8</v>
      </c>
      <c r="K15" s="105">
        <f t="shared" si="3"/>
        <v>0</v>
      </c>
      <c r="L15" s="105">
        <f t="shared" si="4"/>
        <v>0</v>
      </c>
    </row>
    <row r="16" spans="1:12" ht="60">
      <c r="A16" s="118" t="s">
        <v>151</v>
      </c>
      <c r="B16" s="120" t="s">
        <v>17</v>
      </c>
      <c r="C16" s="120" t="s">
        <v>79</v>
      </c>
      <c r="D16" s="120" t="s">
        <v>179</v>
      </c>
      <c r="E16" s="120" t="s">
        <v>154</v>
      </c>
      <c r="F16" s="115" t="s">
        <v>68</v>
      </c>
      <c r="G16" s="116" t="s">
        <v>49</v>
      </c>
      <c r="H16" s="116" t="s">
        <v>53</v>
      </c>
      <c r="I16" s="136" t="s">
        <v>138</v>
      </c>
      <c r="J16" s="105">
        <f>'Приложение 2'!J67</f>
        <v>114.8</v>
      </c>
      <c r="K16" s="105">
        <f>'Приложение 2'!K67</f>
        <v>0</v>
      </c>
      <c r="L16" s="105">
        <f>'Приложение 2'!L67</f>
        <v>0</v>
      </c>
    </row>
    <row r="17" spans="1:12" ht="47.25" customHeight="1">
      <c r="A17" s="118" t="str">
        <f>'Приложение 2'!A68</f>
        <v>Основсное мероприятие "Освещение территории сельского поселения"</v>
      </c>
      <c r="B17" s="120" t="s">
        <v>17</v>
      </c>
      <c r="C17" s="120" t="s">
        <v>79</v>
      </c>
      <c r="D17" s="120" t="s">
        <v>181</v>
      </c>
      <c r="E17" s="120"/>
      <c r="F17" s="115"/>
      <c r="G17" s="116"/>
      <c r="H17" s="116"/>
      <c r="I17" s="136"/>
      <c r="J17" s="105">
        <f>J18</f>
        <v>125</v>
      </c>
      <c r="K17" s="105">
        <f>K18</f>
        <v>69</v>
      </c>
      <c r="L17" s="105">
        <f>L18</f>
        <v>69</v>
      </c>
    </row>
    <row r="18" spans="1:12" ht="18" customHeight="1">
      <c r="A18" s="118" t="str">
        <f>'Приложение 2'!A69</f>
        <v>уличное освещения</v>
      </c>
      <c r="B18" s="120" t="s">
        <v>17</v>
      </c>
      <c r="C18" s="120" t="s">
        <v>79</v>
      </c>
      <c r="D18" s="120" t="s">
        <v>181</v>
      </c>
      <c r="E18" s="120" t="s">
        <v>122</v>
      </c>
      <c r="F18" s="115"/>
      <c r="G18" s="116"/>
      <c r="H18" s="116"/>
      <c r="I18" s="136"/>
      <c r="J18" s="105">
        <f t="shared" ref="J18:L22" si="5">J19</f>
        <v>125</v>
      </c>
      <c r="K18" s="105">
        <f t="shared" si="5"/>
        <v>69</v>
      </c>
      <c r="L18" s="105">
        <f t="shared" si="5"/>
        <v>69</v>
      </c>
    </row>
    <row r="19" spans="1:12" ht="44.25" customHeight="1">
      <c r="A19" s="118" t="str">
        <f>A12</f>
        <v>Закупка товаров, работ и услуг для обеспечения государственных (муниципальных) нужд</v>
      </c>
      <c r="B19" s="120" t="s">
        <v>17</v>
      </c>
      <c r="C19" s="120" t="s">
        <v>79</v>
      </c>
      <c r="D19" s="120" t="s">
        <v>181</v>
      </c>
      <c r="E19" s="120" t="s">
        <v>122</v>
      </c>
      <c r="F19" s="115" t="s">
        <v>67</v>
      </c>
      <c r="G19" s="116"/>
      <c r="H19" s="116"/>
      <c r="I19" s="136"/>
      <c r="J19" s="105">
        <f t="shared" si="5"/>
        <v>125</v>
      </c>
      <c r="K19" s="105">
        <f t="shared" si="5"/>
        <v>69</v>
      </c>
      <c r="L19" s="105">
        <f t="shared" si="5"/>
        <v>69</v>
      </c>
    </row>
    <row r="20" spans="1:12" ht="63.75" customHeight="1">
      <c r="A20" s="118" t="str">
        <f>A13</f>
        <v>Иные закупки товаров, работ и услуг для обеспечения государственных (муниципальных) нужд</v>
      </c>
      <c r="B20" s="120" t="s">
        <v>17</v>
      </c>
      <c r="C20" s="120" t="s">
        <v>79</v>
      </c>
      <c r="D20" s="120" t="s">
        <v>181</v>
      </c>
      <c r="E20" s="120" t="s">
        <v>122</v>
      </c>
      <c r="F20" s="115" t="s">
        <v>68</v>
      </c>
      <c r="G20" s="116"/>
      <c r="H20" s="116"/>
      <c r="I20" s="136"/>
      <c r="J20" s="105">
        <f t="shared" si="5"/>
        <v>125</v>
      </c>
      <c r="K20" s="105">
        <f t="shared" si="5"/>
        <v>69</v>
      </c>
      <c r="L20" s="105">
        <f t="shared" si="5"/>
        <v>69</v>
      </c>
    </row>
    <row r="21" spans="1:12" ht="14.25" customHeight="1">
      <c r="A21" s="118" t="str">
        <f>A14</f>
        <v>Жилищно-коммунальное хозяйство</v>
      </c>
      <c r="B21" s="120" t="s">
        <v>17</v>
      </c>
      <c r="C21" s="120" t="s">
        <v>79</v>
      </c>
      <c r="D21" s="120" t="s">
        <v>181</v>
      </c>
      <c r="E21" s="120" t="s">
        <v>122</v>
      </c>
      <c r="F21" s="115" t="s">
        <v>68</v>
      </c>
      <c r="G21" s="152" t="s">
        <v>49</v>
      </c>
      <c r="H21" s="116"/>
      <c r="I21" s="136"/>
      <c r="J21" s="105">
        <f t="shared" si="5"/>
        <v>125</v>
      </c>
      <c r="K21" s="105">
        <f t="shared" si="5"/>
        <v>69</v>
      </c>
      <c r="L21" s="105">
        <f t="shared" si="5"/>
        <v>69</v>
      </c>
    </row>
    <row r="22" spans="1:12" ht="15">
      <c r="A22" s="118" t="str">
        <f>A15</f>
        <v>Благоустройство</v>
      </c>
      <c r="B22" s="120" t="s">
        <v>17</v>
      </c>
      <c r="C22" s="120" t="s">
        <v>79</v>
      </c>
      <c r="D22" s="120" t="s">
        <v>181</v>
      </c>
      <c r="E22" s="120" t="s">
        <v>122</v>
      </c>
      <c r="F22" s="115" t="s">
        <v>68</v>
      </c>
      <c r="G22" s="152" t="s">
        <v>49</v>
      </c>
      <c r="H22" s="152" t="s">
        <v>53</v>
      </c>
      <c r="I22" s="136"/>
      <c r="J22" s="105">
        <f t="shared" si="5"/>
        <v>125</v>
      </c>
      <c r="K22" s="105">
        <f t="shared" si="5"/>
        <v>69</v>
      </c>
      <c r="L22" s="105">
        <f t="shared" si="5"/>
        <v>69</v>
      </c>
    </row>
    <row r="23" spans="1:12" ht="65.25" customHeight="1">
      <c r="A23" s="118" t="str">
        <f>A16</f>
        <v>Администрация Алтарского сельского поселения Ромодановского муниципального района Республики Мордовия</v>
      </c>
      <c r="B23" s="120" t="s">
        <v>17</v>
      </c>
      <c r="C23" s="120" t="s">
        <v>79</v>
      </c>
      <c r="D23" s="120" t="s">
        <v>181</v>
      </c>
      <c r="E23" s="120" t="s">
        <v>122</v>
      </c>
      <c r="F23" s="115" t="s">
        <v>68</v>
      </c>
      <c r="G23" s="152" t="s">
        <v>49</v>
      </c>
      <c r="H23" s="152" t="s">
        <v>53</v>
      </c>
      <c r="I23" s="152" t="s">
        <v>138</v>
      </c>
      <c r="J23" s="105">
        <f>'Приложение 2'!J71</f>
        <v>125</v>
      </c>
      <c r="K23" s="105">
        <f>'Приложение 2'!K71</f>
        <v>69</v>
      </c>
      <c r="L23" s="105">
        <f>'Приложение 2'!L71</f>
        <v>69</v>
      </c>
    </row>
    <row r="24" spans="1:12" ht="108.75" customHeight="1">
      <c r="A24" s="35" t="str">
        <f>'Приложение 2'!A56</f>
        <v>Муниципальная 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v>
      </c>
      <c r="B24" s="120" t="s">
        <v>177</v>
      </c>
      <c r="C24" s="114"/>
      <c r="D24" s="114"/>
      <c r="E24" s="114"/>
      <c r="F24" s="112"/>
      <c r="G24" s="106"/>
      <c r="H24" s="106"/>
      <c r="I24" s="106"/>
      <c r="J24" s="105">
        <f t="shared" ref="J24:L25" si="6">J25</f>
        <v>119.4</v>
      </c>
      <c r="K24" s="105">
        <f t="shared" si="6"/>
        <v>119.4</v>
      </c>
      <c r="L24" s="105">
        <f t="shared" si="6"/>
        <v>119.4</v>
      </c>
    </row>
    <row r="25" spans="1:12" ht="78" customHeight="1">
      <c r="A25" s="109" t="s">
        <v>186</v>
      </c>
      <c r="B25" s="120" t="s">
        <v>177</v>
      </c>
      <c r="C25" s="120" t="s">
        <v>79</v>
      </c>
      <c r="D25" s="120" t="s">
        <v>35</v>
      </c>
      <c r="E25" s="114"/>
      <c r="F25" s="112"/>
      <c r="G25" s="106"/>
      <c r="H25" s="106"/>
      <c r="I25" s="106"/>
      <c r="J25" s="105">
        <f t="shared" si="6"/>
        <v>119.4</v>
      </c>
      <c r="K25" s="105">
        <f t="shared" si="6"/>
        <v>119.4</v>
      </c>
      <c r="L25" s="105">
        <f t="shared" si="6"/>
        <v>119.4</v>
      </c>
    </row>
    <row r="26" spans="1:12" ht="359.25" customHeight="1">
      <c r="A26" s="109" t="str">
        <f>'Приложение 2'!A58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6" s="120" t="s">
        <v>177</v>
      </c>
      <c r="C26" s="120" t="s">
        <v>79</v>
      </c>
      <c r="D26" s="120" t="s">
        <v>35</v>
      </c>
      <c r="E26" s="114" t="s">
        <v>83</v>
      </c>
      <c r="F26" s="112"/>
      <c r="G26" s="106"/>
      <c r="H26" s="106"/>
      <c r="I26" s="106"/>
      <c r="J26" s="105">
        <f t="shared" ref="J26" si="7">J27</f>
        <v>119.4</v>
      </c>
      <c r="K26" s="105">
        <f t="shared" ref="K26" si="8">K27</f>
        <v>119.4</v>
      </c>
      <c r="L26" s="105">
        <f t="shared" ref="L26" si="9">L27</f>
        <v>119.4</v>
      </c>
    </row>
    <row r="27" spans="1:12" ht="42.75" customHeight="1">
      <c r="A27" s="118" t="s">
        <v>184</v>
      </c>
      <c r="B27" s="120" t="s">
        <v>177</v>
      </c>
      <c r="C27" s="120" t="s">
        <v>79</v>
      </c>
      <c r="D27" s="120" t="s">
        <v>35</v>
      </c>
      <c r="E27" s="114" t="s">
        <v>83</v>
      </c>
      <c r="F27" s="112" t="s">
        <v>67</v>
      </c>
      <c r="G27" s="106"/>
      <c r="H27" s="106"/>
      <c r="I27" s="106"/>
      <c r="J27" s="105">
        <f t="shared" ref="J27:J30" si="10">J28</f>
        <v>119.4</v>
      </c>
      <c r="K27" s="105">
        <f t="shared" ref="K27:K30" si="11">K28</f>
        <v>119.4</v>
      </c>
      <c r="L27" s="105">
        <f t="shared" ref="L27:L30" si="12">L28</f>
        <v>119.4</v>
      </c>
    </row>
    <row r="28" spans="1:12" ht="60">
      <c r="A28" s="111" t="s">
        <v>44</v>
      </c>
      <c r="B28" s="120" t="s">
        <v>177</v>
      </c>
      <c r="C28" s="120" t="s">
        <v>79</v>
      </c>
      <c r="D28" s="120" t="s">
        <v>35</v>
      </c>
      <c r="E28" s="114" t="s">
        <v>83</v>
      </c>
      <c r="F28" s="112" t="s">
        <v>68</v>
      </c>
      <c r="G28" s="106"/>
      <c r="H28" s="106"/>
      <c r="I28" s="106"/>
      <c r="J28" s="105">
        <f t="shared" si="10"/>
        <v>119.4</v>
      </c>
      <c r="K28" s="105">
        <f t="shared" si="11"/>
        <v>119.4</v>
      </c>
      <c r="L28" s="105">
        <f t="shared" si="12"/>
        <v>119.4</v>
      </c>
    </row>
    <row r="29" spans="1:12" ht="15">
      <c r="A29" s="117" t="s">
        <v>54</v>
      </c>
      <c r="B29" s="120" t="s">
        <v>177</v>
      </c>
      <c r="C29" s="120" t="s">
        <v>79</v>
      </c>
      <c r="D29" s="120" t="s">
        <v>35</v>
      </c>
      <c r="E29" s="114" t="s">
        <v>83</v>
      </c>
      <c r="F29" s="112" t="s">
        <v>68</v>
      </c>
      <c r="G29" s="108" t="s">
        <v>43</v>
      </c>
      <c r="H29" s="108"/>
      <c r="I29" s="108"/>
      <c r="J29" s="105">
        <f t="shared" si="10"/>
        <v>119.4</v>
      </c>
      <c r="K29" s="105">
        <f t="shared" si="11"/>
        <v>119.4</v>
      </c>
      <c r="L29" s="105">
        <f t="shared" si="12"/>
        <v>119.4</v>
      </c>
    </row>
    <row r="30" spans="1:12" ht="31.5" customHeight="1">
      <c r="A30" s="118" t="str">
        <f>'Приложение 2'!A55</f>
        <v>Дорожное хозяйство (дорожные фонды)</v>
      </c>
      <c r="B30" s="120" t="s">
        <v>177</v>
      </c>
      <c r="C30" s="120" t="s">
        <v>79</v>
      </c>
      <c r="D30" s="120" t="s">
        <v>35</v>
      </c>
      <c r="E30" s="114" t="s">
        <v>83</v>
      </c>
      <c r="F30" s="112" t="s">
        <v>68</v>
      </c>
      <c r="G30" s="108" t="s">
        <v>43</v>
      </c>
      <c r="H30" s="108" t="s">
        <v>57</v>
      </c>
      <c r="I30" s="108"/>
      <c r="J30" s="105">
        <f t="shared" si="10"/>
        <v>119.4</v>
      </c>
      <c r="K30" s="105">
        <f t="shared" si="11"/>
        <v>119.4</v>
      </c>
      <c r="L30" s="105">
        <f t="shared" si="12"/>
        <v>119.4</v>
      </c>
    </row>
    <row r="31" spans="1:12" ht="60">
      <c r="A31" s="118" t="s">
        <v>151</v>
      </c>
      <c r="B31" s="120" t="s">
        <v>177</v>
      </c>
      <c r="C31" s="120" t="s">
        <v>79</v>
      </c>
      <c r="D31" s="120" t="s">
        <v>35</v>
      </c>
      <c r="E31" s="114" t="s">
        <v>83</v>
      </c>
      <c r="F31" s="112" t="s">
        <v>68</v>
      </c>
      <c r="G31" s="108" t="s">
        <v>43</v>
      </c>
      <c r="H31" s="108" t="s">
        <v>57</v>
      </c>
      <c r="I31" s="135" t="s">
        <v>138</v>
      </c>
      <c r="J31" s="105">
        <f>'Приложение 2'!J60</f>
        <v>119.4</v>
      </c>
      <c r="K31" s="105">
        <f>'Приложение 2'!K60</f>
        <v>119.4</v>
      </c>
      <c r="L31" s="105">
        <f>'Приложение 2'!L60</f>
        <v>119.4</v>
      </c>
    </row>
    <row r="32" spans="1:12" ht="75" customHeight="1">
      <c r="A32" s="111" t="str">
        <f>'Приложение 2'!A46</f>
        <v>Государственная программа повышения эффективности управления государственными финансами в Республики Мордовия</v>
      </c>
      <c r="B32" s="114" t="s">
        <v>82</v>
      </c>
      <c r="C32" s="114"/>
      <c r="D32" s="114"/>
      <c r="E32" s="114"/>
      <c r="F32" s="112"/>
      <c r="G32" s="106"/>
      <c r="H32" s="106"/>
      <c r="I32" s="106"/>
      <c r="J32" s="105">
        <f>J33</f>
        <v>109.3</v>
      </c>
      <c r="K32" s="105">
        <f t="shared" ref="K32:L32" si="13">K33</f>
        <v>114.4</v>
      </c>
      <c r="L32" s="105">
        <f t="shared" si="13"/>
        <v>118.7</v>
      </c>
    </row>
    <row r="33" spans="1:12" ht="45">
      <c r="A33" s="111" t="s">
        <v>119</v>
      </c>
      <c r="B33" s="114" t="s">
        <v>82</v>
      </c>
      <c r="C33" s="114" t="s">
        <v>10</v>
      </c>
      <c r="D33" s="114"/>
      <c r="E33" s="114"/>
      <c r="F33" s="112"/>
      <c r="G33" s="106"/>
      <c r="H33" s="106"/>
      <c r="I33" s="106"/>
      <c r="J33" s="105">
        <f>J34</f>
        <v>109.3</v>
      </c>
      <c r="K33" s="105">
        <f t="shared" ref="K33:L44" si="14">K34</f>
        <v>114.4</v>
      </c>
      <c r="L33" s="105">
        <f t="shared" si="14"/>
        <v>118.7</v>
      </c>
    </row>
    <row r="34" spans="1:12" ht="75">
      <c r="A34" s="113" t="s">
        <v>187</v>
      </c>
      <c r="B34" s="114" t="s">
        <v>82</v>
      </c>
      <c r="C34" s="114" t="s">
        <v>10</v>
      </c>
      <c r="D34" s="114" t="s">
        <v>37</v>
      </c>
      <c r="E34" s="114"/>
      <c r="F34" s="112"/>
      <c r="G34" s="106"/>
      <c r="H34" s="106"/>
      <c r="I34" s="106"/>
      <c r="J34" s="105">
        <f>J35</f>
        <v>109.3</v>
      </c>
      <c r="K34" s="105">
        <f t="shared" si="14"/>
        <v>114.4</v>
      </c>
      <c r="L34" s="105">
        <f t="shared" si="14"/>
        <v>118.7</v>
      </c>
    </row>
    <row r="35" spans="1:12" ht="75.75" customHeight="1">
      <c r="A35" s="118" t="str">
        <f>'Приложение 2'!A49</f>
        <v>Осуществление государственных пономочий Российской Федерации по   первичному воинскому учету на территориях, где отсутствуют военные комиссариаты</v>
      </c>
      <c r="B35" s="114" t="s">
        <v>82</v>
      </c>
      <c r="C35" s="114" t="s">
        <v>10</v>
      </c>
      <c r="D35" s="114" t="s">
        <v>37</v>
      </c>
      <c r="E35" s="114" t="s">
        <v>120</v>
      </c>
      <c r="F35" s="112"/>
      <c r="G35" s="106"/>
      <c r="H35" s="106"/>
      <c r="I35" s="106"/>
      <c r="J35" s="105">
        <f>J41+J36</f>
        <v>109.3</v>
      </c>
      <c r="K35" s="105">
        <f t="shared" ref="K35:L35" si="15">K41+K36</f>
        <v>114.4</v>
      </c>
      <c r="L35" s="105">
        <f t="shared" si="15"/>
        <v>118.7</v>
      </c>
    </row>
    <row r="36" spans="1:12" ht="122.25" customHeight="1">
      <c r="A36" s="29" t="s">
        <v>40</v>
      </c>
      <c r="B36" s="120" t="s">
        <v>82</v>
      </c>
      <c r="C36" s="120" t="s">
        <v>10</v>
      </c>
      <c r="D36" s="120" t="s">
        <v>37</v>
      </c>
      <c r="E36" s="120" t="s">
        <v>120</v>
      </c>
      <c r="F36" s="119" t="s">
        <v>65</v>
      </c>
      <c r="G36" s="106"/>
      <c r="H36" s="106"/>
      <c r="I36" s="106"/>
      <c r="J36" s="105">
        <f t="shared" ref="J36:J39" si="16">J37</f>
        <v>106.3</v>
      </c>
      <c r="K36" s="105">
        <f t="shared" si="14"/>
        <v>111.4</v>
      </c>
      <c r="L36" s="105">
        <f t="shared" si="14"/>
        <v>115.7</v>
      </c>
    </row>
    <row r="37" spans="1:12" ht="42.75" customHeight="1">
      <c r="A37" s="29" t="s">
        <v>41</v>
      </c>
      <c r="B37" s="120" t="s">
        <v>82</v>
      </c>
      <c r="C37" s="120" t="s">
        <v>10</v>
      </c>
      <c r="D37" s="120" t="s">
        <v>37</v>
      </c>
      <c r="E37" s="120" t="s">
        <v>120</v>
      </c>
      <c r="F37" s="119" t="s">
        <v>66</v>
      </c>
      <c r="G37" s="106"/>
      <c r="H37" s="106"/>
      <c r="I37" s="106"/>
      <c r="J37" s="105">
        <f t="shared" si="16"/>
        <v>106.3</v>
      </c>
      <c r="K37" s="105">
        <f t="shared" si="14"/>
        <v>111.4</v>
      </c>
      <c r="L37" s="105">
        <f t="shared" si="14"/>
        <v>115.7</v>
      </c>
    </row>
    <row r="38" spans="1:12" ht="15.75" customHeight="1">
      <c r="A38" s="118" t="s">
        <v>117</v>
      </c>
      <c r="B38" s="120" t="s">
        <v>82</v>
      </c>
      <c r="C38" s="120" t="s">
        <v>10</v>
      </c>
      <c r="D38" s="120" t="s">
        <v>37</v>
      </c>
      <c r="E38" s="120" t="s">
        <v>120</v>
      </c>
      <c r="F38" s="119" t="s">
        <v>66</v>
      </c>
      <c r="G38" s="108" t="s">
        <v>37</v>
      </c>
      <c r="H38" s="108"/>
      <c r="I38" s="108"/>
      <c r="J38" s="105">
        <f t="shared" si="16"/>
        <v>106.3</v>
      </c>
      <c r="K38" s="105">
        <f t="shared" si="14"/>
        <v>111.4</v>
      </c>
      <c r="L38" s="105">
        <f t="shared" si="14"/>
        <v>115.7</v>
      </c>
    </row>
    <row r="39" spans="1:12" ht="30" customHeight="1">
      <c r="A39" s="118" t="s">
        <v>185</v>
      </c>
      <c r="B39" s="120" t="s">
        <v>82</v>
      </c>
      <c r="C39" s="120" t="s">
        <v>10</v>
      </c>
      <c r="D39" s="120" t="s">
        <v>37</v>
      </c>
      <c r="E39" s="120" t="s">
        <v>120</v>
      </c>
      <c r="F39" s="119" t="s">
        <v>66</v>
      </c>
      <c r="G39" s="108" t="s">
        <v>37</v>
      </c>
      <c r="H39" s="108" t="s">
        <v>53</v>
      </c>
      <c r="I39" s="108"/>
      <c r="J39" s="105">
        <f t="shared" si="16"/>
        <v>106.3</v>
      </c>
      <c r="K39" s="105">
        <f t="shared" si="14"/>
        <v>111.4</v>
      </c>
      <c r="L39" s="105">
        <f t="shared" si="14"/>
        <v>115.7</v>
      </c>
    </row>
    <row r="40" spans="1:12" ht="61.5" customHeight="1">
      <c r="A40" s="118" t="s">
        <v>151</v>
      </c>
      <c r="B40" s="120" t="s">
        <v>82</v>
      </c>
      <c r="C40" s="120" t="s">
        <v>10</v>
      </c>
      <c r="D40" s="120" t="s">
        <v>37</v>
      </c>
      <c r="E40" s="120" t="s">
        <v>120</v>
      </c>
      <c r="F40" s="119" t="s">
        <v>66</v>
      </c>
      <c r="G40" s="108" t="s">
        <v>37</v>
      </c>
      <c r="H40" s="108" t="s">
        <v>53</v>
      </c>
      <c r="I40" s="135" t="s">
        <v>138</v>
      </c>
      <c r="J40" s="105">
        <f>'Приложение 2'!J51</f>
        <v>106.3</v>
      </c>
      <c r="K40" s="105">
        <f>'Приложение 2'!K51</f>
        <v>111.4</v>
      </c>
      <c r="L40" s="105">
        <f>'Приложение 2'!L51</f>
        <v>115.7</v>
      </c>
    </row>
    <row r="41" spans="1:12" ht="48.75" customHeight="1">
      <c r="A41" s="118" t="s">
        <v>184</v>
      </c>
      <c r="B41" s="114" t="s">
        <v>82</v>
      </c>
      <c r="C41" s="114" t="s">
        <v>10</v>
      </c>
      <c r="D41" s="114" t="s">
        <v>37</v>
      </c>
      <c r="E41" s="114" t="s">
        <v>120</v>
      </c>
      <c r="F41" s="112" t="s">
        <v>67</v>
      </c>
      <c r="G41" s="106"/>
      <c r="H41" s="106"/>
      <c r="I41" s="106"/>
      <c r="J41" s="105">
        <f t="shared" ref="J41:J44" si="17">J42</f>
        <v>3</v>
      </c>
      <c r="K41" s="105">
        <f t="shared" si="14"/>
        <v>3</v>
      </c>
      <c r="L41" s="105">
        <f t="shared" si="14"/>
        <v>3</v>
      </c>
    </row>
    <row r="42" spans="1:12" ht="60">
      <c r="A42" s="111" t="s">
        <v>44</v>
      </c>
      <c r="B42" s="114" t="s">
        <v>82</v>
      </c>
      <c r="C42" s="114" t="s">
        <v>10</v>
      </c>
      <c r="D42" s="114" t="s">
        <v>37</v>
      </c>
      <c r="E42" s="114" t="s">
        <v>120</v>
      </c>
      <c r="F42" s="112" t="s">
        <v>68</v>
      </c>
      <c r="G42" s="106"/>
      <c r="H42" s="106"/>
      <c r="I42" s="106"/>
      <c r="J42" s="105">
        <f t="shared" si="17"/>
        <v>3</v>
      </c>
      <c r="K42" s="105">
        <f t="shared" si="14"/>
        <v>3</v>
      </c>
      <c r="L42" s="105">
        <f t="shared" si="14"/>
        <v>3</v>
      </c>
    </row>
    <row r="43" spans="1:12" ht="15">
      <c r="A43" s="118" t="s">
        <v>117</v>
      </c>
      <c r="B43" s="114" t="s">
        <v>82</v>
      </c>
      <c r="C43" s="114" t="s">
        <v>10</v>
      </c>
      <c r="D43" s="114" t="s">
        <v>37</v>
      </c>
      <c r="E43" s="114" t="s">
        <v>120</v>
      </c>
      <c r="F43" s="112" t="s">
        <v>68</v>
      </c>
      <c r="G43" s="108" t="s">
        <v>37</v>
      </c>
      <c r="H43" s="108"/>
      <c r="I43" s="108"/>
      <c r="J43" s="105">
        <f t="shared" si="17"/>
        <v>3</v>
      </c>
      <c r="K43" s="105">
        <f t="shared" si="14"/>
        <v>3</v>
      </c>
      <c r="L43" s="105">
        <f t="shared" si="14"/>
        <v>3</v>
      </c>
    </row>
    <row r="44" spans="1:12" ht="30">
      <c r="A44" s="118" t="s">
        <v>118</v>
      </c>
      <c r="B44" s="114" t="s">
        <v>82</v>
      </c>
      <c r="C44" s="114" t="s">
        <v>10</v>
      </c>
      <c r="D44" s="114" t="s">
        <v>37</v>
      </c>
      <c r="E44" s="114" t="s">
        <v>120</v>
      </c>
      <c r="F44" s="112" t="s">
        <v>68</v>
      </c>
      <c r="G44" s="108" t="s">
        <v>37</v>
      </c>
      <c r="H44" s="108" t="s">
        <v>53</v>
      </c>
      <c r="I44" s="108"/>
      <c r="J44" s="105">
        <f t="shared" si="17"/>
        <v>3</v>
      </c>
      <c r="K44" s="105">
        <f t="shared" si="14"/>
        <v>3</v>
      </c>
      <c r="L44" s="105">
        <f t="shared" si="14"/>
        <v>3</v>
      </c>
    </row>
    <row r="45" spans="1:12" ht="60">
      <c r="A45" s="118" t="s">
        <v>151</v>
      </c>
      <c r="B45" s="114" t="s">
        <v>82</v>
      </c>
      <c r="C45" s="114" t="s">
        <v>10</v>
      </c>
      <c r="D45" s="114" t="s">
        <v>37</v>
      </c>
      <c r="E45" s="114" t="s">
        <v>120</v>
      </c>
      <c r="F45" s="112" t="s">
        <v>68</v>
      </c>
      <c r="G45" s="108" t="s">
        <v>37</v>
      </c>
      <c r="H45" s="108" t="s">
        <v>53</v>
      </c>
      <c r="I45" s="135" t="s">
        <v>138</v>
      </c>
      <c r="J45" s="105">
        <f>'Приложение 2'!J53</f>
        <v>3</v>
      </c>
      <c r="K45" s="105">
        <f>'Приложение 2'!K53</f>
        <v>3</v>
      </c>
      <c r="L45" s="105">
        <f>'Приложение 2'!L53</f>
        <v>3</v>
      </c>
    </row>
    <row r="46" spans="1:12" ht="78.75" customHeight="1">
      <c r="A46" s="118" t="str">
        <f>'Приложение 2'!A11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46" s="114">
        <v>65</v>
      </c>
      <c r="C46" s="114"/>
      <c r="D46" s="114"/>
      <c r="E46" s="114"/>
      <c r="F46" s="107"/>
      <c r="G46" s="106"/>
      <c r="H46" s="106"/>
      <c r="I46" s="106"/>
      <c r="J46" s="105">
        <f>J47+J66+J60</f>
        <v>1487.5</v>
      </c>
      <c r="K46" s="105">
        <f>K47+K66</f>
        <v>856.6</v>
      </c>
      <c r="L46" s="105">
        <f>L47+L66</f>
        <v>902.3</v>
      </c>
    </row>
    <row r="47" spans="1:12" ht="15">
      <c r="A47" s="111" t="s">
        <v>38</v>
      </c>
      <c r="B47" s="114">
        <v>65</v>
      </c>
      <c r="C47" s="114">
        <v>1</v>
      </c>
      <c r="D47" s="114"/>
      <c r="E47" s="114"/>
      <c r="F47" s="107"/>
      <c r="G47" s="106"/>
      <c r="H47" s="106"/>
      <c r="I47" s="106"/>
      <c r="J47" s="105">
        <f>J48</f>
        <v>396.2</v>
      </c>
      <c r="K47" s="105">
        <f>K48+K54</f>
        <v>345.6</v>
      </c>
      <c r="L47" s="105">
        <f>L48+L54</f>
        <v>418.3</v>
      </c>
    </row>
    <row r="48" spans="1:12" ht="31.5" customHeight="1">
      <c r="A48" s="111" t="s">
        <v>39</v>
      </c>
      <c r="B48" s="114">
        <v>65</v>
      </c>
      <c r="C48" s="114">
        <v>1</v>
      </c>
      <c r="D48" s="114" t="s">
        <v>63</v>
      </c>
      <c r="E48" s="114" t="s">
        <v>74</v>
      </c>
      <c r="F48" s="107"/>
      <c r="G48" s="106"/>
      <c r="H48" s="106"/>
      <c r="I48" s="106"/>
      <c r="J48" s="105">
        <f>J49</f>
        <v>396.2</v>
      </c>
      <c r="K48" s="105">
        <f t="shared" ref="K48:L51" si="18">K49</f>
        <v>317</v>
      </c>
      <c r="L48" s="105">
        <f t="shared" si="18"/>
        <v>360.8</v>
      </c>
    </row>
    <row r="49" spans="1:12" ht="120">
      <c r="A49" s="111" t="s">
        <v>40</v>
      </c>
      <c r="B49" s="114">
        <v>65</v>
      </c>
      <c r="C49" s="114">
        <v>1</v>
      </c>
      <c r="D49" s="114" t="s">
        <v>63</v>
      </c>
      <c r="E49" s="114" t="s">
        <v>74</v>
      </c>
      <c r="F49" s="107" t="s">
        <v>65</v>
      </c>
      <c r="G49" s="106"/>
      <c r="H49" s="106"/>
      <c r="I49" s="106"/>
      <c r="J49" s="105">
        <f t="shared" ref="J49:J51" si="19">J50</f>
        <v>396.2</v>
      </c>
      <c r="K49" s="105">
        <f t="shared" si="18"/>
        <v>317</v>
      </c>
      <c r="L49" s="105">
        <f t="shared" si="18"/>
        <v>360.8</v>
      </c>
    </row>
    <row r="50" spans="1:12" ht="45">
      <c r="A50" s="111" t="s">
        <v>41</v>
      </c>
      <c r="B50" s="114">
        <v>65</v>
      </c>
      <c r="C50" s="114">
        <v>1</v>
      </c>
      <c r="D50" s="114" t="s">
        <v>63</v>
      </c>
      <c r="E50" s="114" t="s">
        <v>74</v>
      </c>
      <c r="F50" s="107" t="s">
        <v>66</v>
      </c>
      <c r="G50" s="106"/>
      <c r="H50" s="106"/>
      <c r="I50" s="106"/>
      <c r="J50" s="105">
        <f t="shared" si="19"/>
        <v>396.2</v>
      </c>
      <c r="K50" s="105">
        <f t="shared" si="18"/>
        <v>317</v>
      </c>
      <c r="L50" s="105">
        <f t="shared" si="18"/>
        <v>360.8</v>
      </c>
    </row>
    <row r="51" spans="1:12" ht="15">
      <c r="A51" s="118" t="s">
        <v>34</v>
      </c>
      <c r="B51" s="114">
        <v>65</v>
      </c>
      <c r="C51" s="114">
        <v>1</v>
      </c>
      <c r="D51" s="114" t="s">
        <v>63</v>
      </c>
      <c r="E51" s="114" t="s">
        <v>74</v>
      </c>
      <c r="F51" s="107" t="s">
        <v>66</v>
      </c>
      <c r="G51" s="108" t="s">
        <v>35</v>
      </c>
      <c r="H51" s="108"/>
      <c r="I51" s="108"/>
      <c r="J51" s="105">
        <f t="shared" si="19"/>
        <v>396.2</v>
      </c>
      <c r="K51" s="105">
        <f t="shared" si="18"/>
        <v>317</v>
      </c>
      <c r="L51" s="105">
        <f t="shared" si="18"/>
        <v>360.8</v>
      </c>
    </row>
    <row r="52" spans="1:12" ht="60">
      <c r="A52" s="29" t="s">
        <v>36</v>
      </c>
      <c r="B52" s="114">
        <v>65</v>
      </c>
      <c r="C52" s="114">
        <v>1</v>
      </c>
      <c r="D52" s="114" t="s">
        <v>63</v>
      </c>
      <c r="E52" s="114" t="s">
        <v>74</v>
      </c>
      <c r="F52" s="107" t="s">
        <v>66</v>
      </c>
      <c r="G52" s="108" t="s">
        <v>35</v>
      </c>
      <c r="H52" s="108" t="s">
        <v>37</v>
      </c>
      <c r="I52" s="108"/>
      <c r="J52" s="105">
        <f>J53</f>
        <v>396.2</v>
      </c>
      <c r="K52" s="105">
        <f>K53</f>
        <v>317</v>
      </c>
      <c r="L52" s="105">
        <f>L53</f>
        <v>360.8</v>
      </c>
    </row>
    <row r="53" spans="1:12" ht="60">
      <c r="A53" s="118" t="s">
        <v>151</v>
      </c>
      <c r="B53" s="114">
        <v>65</v>
      </c>
      <c r="C53" s="114">
        <v>1</v>
      </c>
      <c r="D53" s="114" t="s">
        <v>63</v>
      </c>
      <c r="E53" s="114" t="s">
        <v>74</v>
      </c>
      <c r="F53" s="107" t="s">
        <v>66</v>
      </c>
      <c r="G53" s="108" t="s">
        <v>35</v>
      </c>
      <c r="H53" s="108" t="s">
        <v>37</v>
      </c>
      <c r="I53" s="135" t="s">
        <v>138</v>
      </c>
      <c r="J53" s="105">
        <f>'Приложение 2'!J15</f>
        <v>396.2</v>
      </c>
      <c r="K53" s="105">
        <f>'Приложение 2'!K15</f>
        <v>317</v>
      </c>
      <c r="L53" s="105">
        <f>'Приложение 2'!L15</f>
        <v>360.8</v>
      </c>
    </row>
    <row r="54" spans="1:12" ht="15">
      <c r="A54" s="118" t="str">
        <f>'Приложение 3'!A90</f>
        <v>Условно утвержденные расходы</v>
      </c>
      <c r="B54" s="120" t="s">
        <v>141</v>
      </c>
      <c r="C54" s="120" t="s">
        <v>8</v>
      </c>
      <c r="D54" s="120" t="s">
        <v>63</v>
      </c>
      <c r="E54" s="120" t="s">
        <v>142</v>
      </c>
      <c r="F54" s="115"/>
      <c r="G54" s="108"/>
      <c r="H54" s="108"/>
      <c r="I54" s="135"/>
      <c r="J54" s="105"/>
      <c r="K54" s="105">
        <f t="shared" ref="K54:L58" si="20">K55</f>
        <v>28.6</v>
      </c>
      <c r="L54" s="105">
        <f t="shared" si="20"/>
        <v>57.5</v>
      </c>
    </row>
    <row r="55" spans="1:12" ht="15">
      <c r="A55" s="118" t="str">
        <f>'Приложение 3'!A91</f>
        <v>Иные бюджетные ассигнования</v>
      </c>
      <c r="B55" s="120" t="s">
        <v>141</v>
      </c>
      <c r="C55" s="120" t="s">
        <v>8</v>
      </c>
      <c r="D55" s="120" t="s">
        <v>63</v>
      </c>
      <c r="E55" s="120" t="s">
        <v>142</v>
      </c>
      <c r="F55" s="115" t="s">
        <v>69</v>
      </c>
      <c r="G55" s="108"/>
      <c r="H55" s="108"/>
      <c r="I55" s="135"/>
      <c r="J55" s="105"/>
      <c r="K55" s="105">
        <f t="shared" si="20"/>
        <v>28.6</v>
      </c>
      <c r="L55" s="105">
        <f t="shared" si="20"/>
        <v>57.5</v>
      </c>
    </row>
    <row r="56" spans="1:12" ht="15">
      <c r="A56" s="118" t="str">
        <f>'Приложение 3'!A92</f>
        <v>Резервные средства</v>
      </c>
      <c r="B56" s="120" t="s">
        <v>141</v>
      </c>
      <c r="C56" s="120" t="s">
        <v>8</v>
      </c>
      <c r="D56" s="120" t="s">
        <v>63</v>
      </c>
      <c r="E56" s="120" t="s">
        <v>142</v>
      </c>
      <c r="F56" s="115" t="s">
        <v>71</v>
      </c>
      <c r="G56" s="108"/>
      <c r="H56" s="108"/>
      <c r="I56" s="135"/>
      <c r="J56" s="105"/>
      <c r="K56" s="105">
        <f t="shared" si="20"/>
        <v>28.6</v>
      </c>
      <c r="L56" s="105">
        <f t="shared" si="20"/>
        <v>57.5</v>
      </c>
    </row>
    <row r="57" spans="1:12" ht="15">
      <c r="A57" s="118" t="str">
        <f>'Приложение 3'!A87</f>
        <v>Условно утвержденные расходы</v>
      </c>
      <c r="B57" s="120" t="s">
        <v>141</v>
      </c>
      <c r="C57" s="120" t="s">
        <v>8</v>
      </c>
      <c r="D57" s="120" t="s">
        <v>63</v>
      </c>
      <c r="E57" s="120" t="s">
        <v>142</v>
      </c>
      <c r="F57" s="115" t="s">
        <v>71</v>
      </c>
      <c r="G57" s="147" t="s">
        <v>140</v>
      </c>
      <c r="H57" s="108"/>
      <c r="I57" s="135"/>
      <c r="J57" s="105"/>
      <c r="K57" s="105">
        <f t="shared" si="20"/>
        <v>28.6</v>
      </c>
      <c r="L57" s="105">
        <f t="shared" si="20"/>
        <v>57.5</v>
      </c>
    </row>
    <row r="58" spans="1:12" ht="15">
      <c r="A58" s="118" t="str">
        <f>'Приложение 3'!A87</f>
        <v>Условно утвержденные расходы</v>
      </c>
      <c r="B58" s="120" t="s">
        <v>141</v>
      </c>
      <c r="C58" s="120" t="s">
        <v>8</v>
      </c>
      <c r="D58" s="120" t="s">
        <v>63</v>
      </c>
      <c r="E58" s="120" t="s">
        <v>142</v>
      </c>
      <c r="F58" s="115" t="s">
        <v>71</v>
      </c>
      <c r="G58" s="147" t="s">
        <v>140</v>
      </c>
      <c r="H58" s="147" t="s">
        <v>140</v>
      </c>
      <c r="I58" s="135"/>
      <c r="J58" s="105"/>
      <c r="K58" s="105">
        <f t="shared" si="20"/>
        <v>28.6</v>
      </c>
      <c r="L58" s="105">
        <f t="shared" si="20"/>
        <v>57.5</v>
      </c>
    </row>
    <row r="59" spans="1:12" ht="60">
      <c r="A59" s="118" t="s">
        <v>151</v>
      </c>
      <c r="B59" s="120" t="s">
        <v>141</v>
      </c>
      <c r="C59" s="120" t="s">
        <v>8</v>
      </c>
      <c r="D59" s="120" t="s">
        <v>63</v>
      </c>
      <c r="E59" s="120" t="s">
        <v>142</v>
      </c>
      <c r="F59" s="115" t="s">
        <v>71</v>
      </c>
      <c r="G59" s="147" t="s">
        <v>140</v>
      </c>
      <c r="H59" s="147" t="s">
        <v>140</v>
      </c>
      <c r="I59" s="147" t="s">
        <v>138</v>
      </c>
      <c r="J59" s="105"/>
      <c r="K59" s="105">
        <f>'Приложение 3'!J92</f>
        <v>28.6</v>
      </c>
      <c r="L59" s="105">
        <f>'Приложение 3'!K92</f>
        <v>57.5</v>
      </c>
    </row>
    <row r="60" spans="1:12" ht="90.75" customHeight="1">
      <c r="A60" s="118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20" t="s">
        <v>141</v>
      </c>
      <c r="C60" s="120" t="s">
        <v>8</v>
      </c>
      <c r="D60" s="120" t="s">
        <v>63</v>
      </c>
      <c r="E60" s="120" t="s">
        <v>199</v>
      </c>
      <c r="F60" s="115"/>
      <c r="G60" s="147"/>
      <c r="H60" s="147"/>
      <c r="I60" s="147"/>
      <c r="J60" s="105">
        <f>J61</f>
        <v>100</v>
      </c>
      <c r="K60" s="105"/>
      <c r="L60" s="105"/>
    </row>
    <row r="61" spans="1:12" ht="121.5" customHeight="1">
      <c r="A61" s="118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20" t="s">
        <v>141</v>
      </c>
      <c r="C61" s="120" t="s">
        <v>8</v>
      </c>
      <c r="D61" s="120" t="s">
        <v>63</v>
      </c>
      <c r="E61" s="120" t="s">
        <v>199</v>
      </c>
      <c r="F61" s="115" t="s">
        <v>65</v>
      </c>
      <c r="G61" s="147"/>
      <c r="H61" s="147"/>
      <c r="I61" s="147"/>
      <c r="J61" s="105">
        <f>J62</f>
        <v>100</v>
      </c>
      <c r="K61" s="105"/>
      <c r="L61" s="105"/>
    </row>
    <row r="62" spans="1:12" ht="45.75" customHeight="1">
      <c r="A62" s="118" t="str">
        <f>'Приложение 2'!A18</f>
        <v>Расходы на выплаты персоналу государственных (муниципальных) органов</v>
      </c>
      <c r="B62" s="120" t="s">
        <v>141</v>
      </c>
      <c r="C62" s="120" t="s">
        <v>8</v>
      </c>
      <c r="D62" s="120" t="s">
        <v>63</v>
      </c>
      <c r="E62" s="120" t="s">
        <v>199</v>
      </c>
      <c r="F62" s="115" t="s">
        <v>66</v>
      </c>
      <c r="G62" s="147"/>
      <c r="H62" s="147"/>
      <c r="I62" s="147"/>
      <c r="J62" s="105">
        <f>J63</f>
        <v>100</v>
      </c>
      <c r="K62" s="105"/>
      <c r="L62" s="105"/>
    </row>
    <row r="63" spans="1:12" ht="15">
      <c r="A63" s="118" t="str">
        <f>A51</f>
        <v>Общегосударственные вопросы</v>
      </c>
      <c r="B63" s="120" t="s">
        <v>141</v>
      </c>
      <c r="C63" s="120" t="s">
        <v>8</v>
      </c>
      <c r="D63" s="120" t="s">
        <v>63</v>
      </c>
      <c r="E63" s="120" t="s">
        <v>199</v>
      </c>
      <c r="F63" s="115" t="s">
        <v>66</v>
      </c>
      <c r="G63" s="166" t="s">
        <v>35</v>
      </c>
      <c r="H63" s="147"/>
      <c r="I63" s="147"/>
      <c r="J63" s="105">
        <f>J64</f>
        <v>100</v>
      </c>
      <c r="K63" s="105"/>
      <c r="L63" s="105"/>
    </row>
    <row r="64" spans="1:12" ht="62.25" customHeight="1">
      <c r="A64" s="118" t="str">
        <f>A52</f>
        <v>Функционирование высшего должностного лица субъекта Российской Федерации и муниципального образования</v>
      </c>
      <c r="B64" s="120" t="s">
        <v>141</v>
      </c>
      <c r="C64" s="120" t="s">
        <v>8</v>
      </c>
      <c r="D64" s="120" t="s">
        <v>63</v>
      </c>
      <c r="E64" s="120" t="s">
        <v>199</v>
      </c>
      <c r="F64" s="115" t="s">
        <v>66</v>
      </c>
      <c r="G64" s="166" t="s">
        <v>35</v>
      </c>
      <c r="H64" s="166" t="s">
        <v>37</v>
      </c>
      <c r="I64" s="147"/>
      <c r="J64" s="105">
        <f>J65</f>
        <v>100</v>
      </c>
      <c r="K64" s="105"/>
      <c r="L64" s="105"/>
    </row>
    <row r="65" spans="1:12" ht="67.5" customHeight="1">
      <c r="A65" s="118" t="str">
        <f>A59</f>
        <v>Администрация Алтарского сельского поселения Ромодановского муниципального района Республики Мордовия</v>
      </c>
      <c r="B65" s="120" t="s">
        <v>141</v>
      </c>
      <c r="C65" s="120" t="s">
        <v>8</v>
      </c>
      <c r="D65" s="120" t="s">
        <v>63</v>
      </c>
      <c r="E65" s="120" t="s">
        <v>199</v>
      </c>
      <c r="F65" s="115" t="s">
        <v>66</v>
      </c>
      <c r="G65" s="166" t="s">
        <v>35</v>
      </c>
      <c r="H65" s="166" t="s">
        <v>37</v>
      </c>
      <c r="I65" s="166" t="s">
        <v>138</v>
      </c>
      <c r="J65" s="105">
        <f>'Приложение 2'!J16</f>
        <v>100</v>
      </c>
      <c r="K65" s="105"/>
      <c r="L65" s="105"/>
    </row>
    <row r="66" spans="1:12" ht="55.5" customHeight="1">
      <c r="A66" s="118" t="str">
        <f>'Приложение 2'!A21</f>
        <v>Расходы в рамках обеспечения деятельности Администрации Алтарского сельского поселения</v>
      </c>
      <c r="B66" s="114">
        <v>65</v>
      </c>
      <c r="C66" s="114">
        <v>2</v>
      </c>
      <c r="D66" s="114"/>
      <c r="E66" s="114"/>
      <c r="F66" s="112"/>
      <c r="G66" s="106"/>
      <c r="H66" s="106"/>
      <c r="I66" s="106"/>
      <c r="J66" s="105">
        <f>J67+J73+J84</f>
        <v>991.3</v>
      </c>
      <c r="K66" s="105">
        <f t="shared" ref="K66:L66" si="21">K67+K73</f>
        <v>511</v>
      </c>
      <c r="L66" s="105">
        <f t="shared" si="21"/>
        <v>484</v>
      </c>
    </row>
    <row r="67" spans="1:12" ht="45">
      <c r="A67" s="111" t="s">
        <v>45</v>
      </c>
      <c r="B67" s="114">
        <v>65</v>
      </c>
      <c r="C67" s="114">
        <v>2</v>
      </c>
      <c r="D67" s="114" t="s">
        <v>63</v>
      </c>
      <c r="E67" s="114" t="s">
        <v>75</v>
      </c>
      <c r="F67" s="112"/>
      <c r="G67" s="106"/>
      <c r="H67" s="106"/>
      <c r="I67" s="106"/>
      <c r="J67" s="105">
        <f>J68</f>
        <v>425.4</v>
      </c>
      <c r="K67" s="105">
        <f t="shared" ref="K67:L67" si="22">K68</f>
        <v>380</v>
      </c>
      <c r="L67" s="105">
        <f t="shared" si="22"/>
        <v>314.60000000000002</v>
      </c>
    </row>
    <row r="68" spans="1:12" ht="120">
      <c r="A68" s="111" t="s">
        <v>40</v>
      </c>
      <c r="B68" s="114">
        <v>65</v>
      </c>
      <c r="C68" s="114">
        <v>2</v>
      </c>
      <c r="D68" s="114" t="s">
        <v>63</v>
      </c>
      <c r="E68" s="114" t="s">
        <v>75</v>
      </c>
      <c r="F68" s="112" t="s">
        <v>65</v>
      </c>
      <c r="G68" s="106"/>
      <c r="H68" s="106"/>
      <c r="I68" s="106"/>
      <c r="J68" s="105">
        <f t="shared" ref="J68:J71" si="23">J69</f>
        <v>425.4</v>
      </c>
      <c r="K68" s="105">
        <f t="shared" ref="K68:K71" si="24">K69</f>
        <v>380</v>
      </c>
      <c r="L68" s="105">
        <f t="shared" ref="L68:L71" si="25">L69</f>
        <v>314.60000000000002</v>
      </c>
    </row>
    <row r="69" spans="1:12" ht="45">
      <c r="A69" s="111" t="s">
        <v>41</v>
      </c>
      <c r="B69" s="114">
        <v>65</v>
      </c>
      <c r="C69" s="114">
        <v>2</v>
      </c>
      <c r="D69" s="114" t="s">
        <v>63</v>
      </c>
      <c r="E69" s="114" t="s">
        <v>75</v>
      </c>
      <c r="F69" s="112" t="s">
        <v>66</v>
      </c>
      <c r="G69" s="106"/>
      <c r="H69" s="106"/>
      <c r="I69" s="106"/>
      <c r="J69" s="105">
        <f t="shared" si="23"/>
        <v>425.4</v>
      </c>
      <c r="K69" s="105">
        <f t="shared" si="24"/>
        <v>380</v>
      </c>
      <c r="L69" s="105">
        <f t="shared" si="25"/>
        <v>314.60000000000002</v>
      </c>
    </row>
    <row r="70" spans="1:12" ht="15">
      <c r="A70" s="118" t="s">
        <v>34</v>
      </c>
      <c r="B70" s="114">
        <v>65</v>
      </c>
      <c r="C70" s="114">
        <v>2</v>
      </c>
      <c r="D70" s="114" t="s">
        <v>63</v>
      </c>
      <c r="E70" s="114" t="s">
        <v>75</v>
      </c>
      <c r="F70" s="112" t="s">
        <v>66</v>
      </c>
      <c r="G70" s="108" t="s">
        <v>35</v>
      </c>
      <c r="H70" s="108"/>
      <c r="I70" s="108"/>
      <c r="J70" s="105">
        <f t="shared" si="23"/>
        <v>425.4</v>
      </c>
      <c r="K70" s="105">
        <f t="shared" si="24"/>
        <v>380</v>
      </c>
      <c r="L70" s="105">
        <f t="shared" si="25"/>
        <v>314.60000000000002</v>
      </c>
    </row>
    <row r="71" spans="1:12" ht="90" customHeight="1">
      <c r="A71" s="29" t="s">
        <v>42</v>
      </c>
      <c r="B71" s="114">
        <v>65</v>
      </c>
      <c r="C71" s="114">
        <v>2</v>
      </c>
      <c r="D71" s="114" t="s">
        <v>63</v>
      </c>
      <c r="E71" s="114" t="s">
        <v>75</v>
      </c>
      <c r="F71" s="112" t="s">
        <v>66</v>
      </c>
      <c r="G71" s="108" t="s">
        <v>35</v>
      </c>
      <c r="H71" s="108" t="s">
        <v>43</v>
      </c>
      <c r="I71" s="108"/>
      <c r="J71" s="105">
        <f t="shared" si="23"/>
        <v>425.4</v>
      </c>
      <c r="K71" s="105">
        <f t="shared" si="24"/>
        <v>380</v>
      </c>
      <c r="L71" s="105">
        <f t="shared" si="25"/>
        <v>314.60000000000002</v>
      </c>
    </row>
    <row r="72" spans="1:12" ht="60">
      <c r="A72" s="118" t="s">
        <v>151</v>
      </c>
      <c r="B72" s="114">
        <v>65</v>
      </c>
      <c r="C72" s="114">
        <v>2</v>
      </c>
      <c r="D72" s="114" t="s">
        <v>63</v>
      </c>
      <c r="E72" s="114" t="s">
        <v>75</v>
      </c>
      <c r="F72" s="112" t="s">
        <v>66</v>
      </c>
      <c r="G72" s="108" t="s">
        <v>35</v>
      </c>
      <c r="H72" s="108" t="s">
        <v>43</v>
      </c>
      <c r="I72" s="135" t="s">
        <v>138</v>
      </c>
      <c r="J72" s="105">
        <f>'Приложение 2'!J24</f>
        <v>425.4</v>
      </c>
      <c r="K72" s="105">
        <f>'Приложение 2'!K24</f>
        <v>380</v>
      </c>
      <c r="L72" s="105">
        <f>'Приложение 2'!L24</f>
        <v>314.60000000000002</v>
      </c>
    </row>
    <row r="73" spans="1:12" ht="33" customHeight="1">
      <c r="A73" s="118" t="str">
        <f>'Приложение 2'!A25</f>
        <v>Расходы на обеспечение функций органов местного самоуправления</v>
      </c>
      <c r="B73" s="120" t="s">
        <v>141</v>
      </c>
      <c r="C73" s="120" t="s">
        <v>9</v>
      </c>
      <c r="D73" s="120" t="s">
        <v>63</v>
      </c>
      <c r="E73" s="120" t="s">
        <v>76</v>
      </c>
      <c r="F73" s="119"/>
      <c r="G73" s="108"/>
      <c r="H73" s="108"/>
      <c r="I73" s="135"/>
      <c r="J73" s="105">
        <f>J74+J79</f>
        <v>485.9</v>
      </c>
      <c r="K73" s="105">
        <f>K74+K79</f>
        <v>131</v>
      </c>
      <c r="L73" s="105">
        <f>L74+L79</f>
        <v>169.4</v>
      </c>
    </row>
    <row r="74" spans="1:12" ht="48.75" customHeight="1">
      <c r="A74" s="118" t="s">
        <v>184</v>
      </c>
      <c r="B74" s="114">
        <v>65</v>
      </c>
      <c r="C74" s="114">
        <v>2</v>
      </c>
      <c r="D74" s="114" t="s">
        <v>63</v>
      </c>
      <c r="E74" s="114" t="s">
        <v>76</v>
      </c>
      <c r="F74" s="112" t="s">
        <v>67</v>
      </c>
      <c r="G74" s="106"/>
      <c r="H74" s="106"/>
      <c r="I74" s="106"/>
      <c r="J74" s="105">
        <f>J75</f>
        <v>476.9</v>
      </c>
      <c r="K74" s="105">
        <f>K75</f>
        <v>122</v>
      </c>
      <c r="L74" s="105">
        <f>L75</f>
        <v>160.4</v>
      </c>
    </row>
    <row r="75" spans="1:12" ht="60">
      <c r="A75" s="111" t="s">
        <v>44</v>
      </c>
      <c r="B75" s="114">
        <v>65</v>
      </c>
      <c r="C75" s="114">
        <v>2</v>
      </c>
      <c r="D75" s="114" t="s">
        <v>63</v>
      </c>
      <c r="E75" s="114" t="s">
        <v>76</v>
      </c>
      <c r="F75" s="112" t="s">
        <v>68</v>
      </c>
      <c r="G75" s="106"/>
      <c r="H75" s="106"/>
      <c r="I75" s="106"/>
      <c r="J75" s="105">
        <f>J76</f>
        <v>476.9</v>
      </c>
      <c r="K75" s="105">
        <f t="shared" ref="K75:K77" si="26">K76</f>
        <v>122</v>
      </c>
      <c r="L75" s="105">
        <f t="shared" ref="L75:L77" si="27">L76</f>
        <v>160.4</v>
      </c>
    </row>
    <row r="76" spans="1:12" ht="15">
      <c r="A76" s="118" t="s">
        <v>34</v>
      </c>
      <c r="B76" s="114">
        <v>65</v>
      </c>
      <c r="C76" s="114">
        <v>2</v>
      </c>
      <c r="D76" s="114" t="s">
        <v>63</v>
      </c>
      <c r="E76" s="114" t="s">
        <v>76</v>
      </c>
      <c r="F76" s="112" t="s">
        <v>68</v>
      </c>
      <c r="G76" s="108" t="s">
        <v>35</v>
      </c>
      <c r="H76" s="108"/>
      <c r="I76" s="108"/>
      <c r="J76" s="105">
        <f t="shared" ref="J76:J77" si="28">J77</f>
        <v>476.9</v>
      </c>
      <c r="K76" s="105">
        <f t="shared" si="26"/>
        <v>122</v>
      </c>
      <c r="L76" s="105">
        <f t="shared" si="27"/>
        <v>160.4</v>
      </c>
    </row>
    <row r="77" spans="1:12" ht="90" customHeight="1">
      <c r="A77" s="29" t="s">
        <v>42</v>
      </c>
      <c r="B77" s="114">
        <v>65</v>
      </c>
      <c r="C77" s="114">
        <v>2</v>
      </c>
      <c r="D77" s="114" t="s">
        <v>63</v>
      </c>
      <c r="E77" s="114" t="s">
        <v>76</v>
      </c>
      <c r="F77" s="112" t="s">
        <v>68</v>
      </c>
      <c r="G77" s="108" t="s">
        <v>35</v>
      </c>
      <c r="H77" s="108" t="s">
        <v>43</v>
      </c>
      <c r="I77" s="108"/>
      <c r="J77" s="105">
        <f t="shared" si="28"/>
        <v>476.9</v>
      </c>
      <c r="K77" s="105">
        <f t="shared" si="26"/>
        <v>122</v>
      </c>
      <c r="L77" s="105">
        <f t="shared" si="27"/>
        <v>160.4</v>
      </c>
    </row>
    <row r="78" spans="1:12" ht="60">
      <c r="A78" s="118" t="s">
        <v>151</v>
      </c>
      <c r="B78" s="114">
        <v>65</v>
      </c>
      <c r="C78" s="114">
        <v>2</v>
      </c>
      <c r="D78" s="114" t="s">
        <v>63</v>
      </c>
      <c r="E78" s="114" t="s">
        <v>76</v>
      </c>
      <c r="F78" s="112" t="s">
        <v>68</v>
      </c>
      <c r="G78" s="108" t="s">
        <v>35</v>
      </c>
      <c r="H78" s="108" t="s">
        <v>43</v>
      </c>
      <c r="I78" s="135" t="s">
        <v>138</v>
      </c>
      <c r="J78" s="105">
        <f>'Приложение 2'!J27</f>
        <v>476.9</v>
      </c>
      <c r="K78" s="105">
        <f>'Приложение 2'!K27</f>
        <v>122</v>
      </c>
      <c r="L78" s="105">
        <f>'Приложение 2'!L27</f>
        <v>160.4</v>
      </c>
    </row>
    <row r="79" spans="1:12" ht="15">
      <c r="A79" s="111" t="s">
        <v>47</v>
      </c>
      <c r="B79" s="114">
        <v>65</v>
      </c>
      <c r="C79" s="114">
        <v>2</v>
      </c>
      <c r="D79" s="114" t="s">
        <v>63</v>
      </c>
      <c r="E79" s="114" t="s">
        <v>76</v>
      </c>
      <c r="F79" s="112" t="s">
        <v>69</v>
      </c>
      <c r="G79" s="106"/>
      <c r="H79" s="106"/>
      <c r="I79" s="106"/>
      <c r="J79" s="105">
        <f>J80</f>
        <v>9</v>
      </c>
      <c r="K79" s="105">
        <f t="shared" ref="K79:K82" si="29">K80</f>
        <v>9</v>
      </c>
      <c r="L79" s="105">
        <f t="shared" ref="L79:L82" si="30">L80</f>
        <v>9</v>
      </c>
    </row>
    <row r="80" spans="1:12" ht="30">
      <c r="A80" s="111" t="s">
        <v>48</v>
      </c>
      <c r="B80" s="114">
        <v>65</v>
      </c>
      <c r="C80" s="114">
        <v>2</v>
      </c>
      <c r="D80" s="114" t="s">
        <v>63</v>
      </c>
      <c r="E80" s="114" t="s">
        <v>76</v>
      </c>
      <c r="F80" s="112" t="s">
        <v>70</v>
      </c>
      <c r="G80" s="106"/>
      <c r="H80" s="106"/>
      <c r="I80" s="106"/>
      <c r="J80" s="105">
        <f t="shared" ref="J80:J82" si="31">J81</f>
        <v>9</v>
      </c>
      <c r="K80" s="105">
        <f t="shared" si="29"/>
        <v>9</v>
      </c>
      <c r="L80" s="105">
        <f t="shared" si="30"/>
        <v>9</v>
      </c>
    </row>
    <row r="81" spans="1:12" ht="15">
      <c r="A81" s="118" t="s">
        <v>34</v>
      </c>
      <c r="B81" s="114">
        <v>65</v>
      </c>
      <c r="C81" s="114">
        <v>2</v>
      </c>
      <c r="D81" s="114" t="s">
        <v>63</v>
      </c>
      <c r="E81" s="114" t="s">
        <v>76</v>
      </c>
      <c r="F81" s="112" t="s">
        <v>70</v>
      </c>
      <c r="G81" s="108" t="s">
        <v>35</v>
      </c>
      <c r="H81" s="108"/>
      <c r="I81" s="108"/>
      <c r="J81" s="105">
        <f t="shared" si="31"/>
        <v>9</v>
      </c>
      <c r="K81" s="105">
        <f t="shared" si="29"/>
        <v>9</v>
      </c>
      <c r="L81" s="105">
        <f t="shared" si="30"/>
        <v>9</v>
      </c>
    </row>
    <row r="82" spans="1:12" ht="92.25" customHeight="1">
      <c r="A82" s="29" t="s">
        <v>42</v>
      </c>
      <c r="B82" s="114">
        <v>65</v>
      </c>
      <c r="C82" s="114">
        <v>2</v>
      </c>
      <c r="D82" s="114" t="s">
        <v>63</v>
      </c>
      <c r="E82" s="114" t="s">
        <v>76</v>
      </c>
      <c r="F82" s="112" t="s">
        <v>70</v>
      </c>
      <c r="G82" s="108" t="s">
        <v>35</v>
      </c>
      <c r="H82" s="108" t="s">
        <v>43</v>
      </c>
      <c r="I82" s="108"/>
      <c r="J82" s="105">
        <f t="shared" si="31"/>
        <v>9</v>
      </c>
      <c r="K82" s="105">
        <f t="shared" si="29"/>
        <v>9</v>
      </c>
      <c r="L82" s="105">
        <f t="shared" si="30"/>
        <v>9</v>
      </c>
    </row>
    <row r="83" spans="1:12" ht="60">
      <c r="A83" s="118" t="s">
        <v>151</v>
      </c>
      <c r="B83" s="114">
        <v>65</v>
      </c>
      <c r="C83" s="114">
        <v>2</v>
      </c>
      <c r="D83" s="114" t="s">
        <v>63</v>
      </c>
      <c r="E83" s="114" t="s">
        <v>76</v>
      </c>
      <c r="F83" s="112" t="s">
        <v>70</v>
      </c>
      <c r="G83" s="108" t="s">
        <v>35</v>
      </c>
      <c r="H83" s="108" t="s">
        <v>43</v>
      </c>
      <c r="I83" s="135" t="s">
        <v>138</v>
      </c>
      <c r="J83" s="105">
        <f>'Приложение 2'!J29</f>
        <v>9</v>
      </c>
      <c r="K83" s="105">
        <f>'Приложение 2'!K29</f>
        <v>9</v>
      </c>
      <c r="L83" s="105">
        <f>'Приложение 2'!L29</f>
        <v>9</v>
      </c>
    </row>
    <row r="84" spans="1:12" ht="92.25" customHeight="1">
      <c r="A84" s="118" t="str">
        <f>'Приложение 2'!A30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4" s="120" t="s">
        <v>141</v>
      </c>
      <c r="C84" s="120" t="s">
        <v>9</v>
      </c>
      <c r="D84" s="120" t="s">
        <v>63</v>
      </c>
      <c r="E84" s="120" t="s">
        <v>199</v>
      </c>
      <c r="F84" s="119"/>
      <c r="G84" s="108"/>
      <c r="H84" s="108"/>
      <c r="I84" s="135"/>
      <c r="J84" s="105">
        <f>J85</f>
        <v>80</v>
      </c>
      <c r="K84" s="105"/>
      <c r="L84" s="105"/>
    </row>
    <row r="85" spans="1:12" ht="121.5" customHeight="1">
      <c r="A85" s="118" t="str">
        <f>'Приложение 2'!A31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5" s="120" t="s">
        <v>141</v>
      </c>
      <c r="C85" s="120" t="s">
        <v>9</v>
      </c>
      <c r="D85" s="120" t="s">
        <v>63</v>
      </c>
      <c r="E85" s="120" t="s">
        <v>199</v>
      </c>
      <c r="F85" s="119" t="s">
        <v>65</v>
      </c>
      <c r="G85" s="108"/>
      <c r="H85" s="108"/>
      <c r="I85" s="135"/>
      <c r="J85" s="105">
        <f>J86</f>
        <v>80</v>
      </c>
      <c r="K85" s="105"/>
      <c r="L85" s="105"/>
    </row>
    <row r="86" spans="1:12" ht="49.5" customHeight="1">
      <c r="A86" s="118" t="str">
        <f>'Приложение 2'!A32</f>
        <v>Расходы на выплаты персоналу государственных (муниципальных) органов</v>
      </c>
      <c r="B86" s="120" t="s">
        <v>141</v>
      </c>
      <c r="C86" s="120" t="s">
        <v>9</v>
      </c>
      <c r="D86" s="120" t="s">
        <v>63</v>
      </c>
      <c r="E86" s="120" t="s">
        <v>199</v>
      </c>
      <c r="F86" s="119" t="s">
        <v>66</v>
      </c>
      <c r="G86" s="108"/>
      <c r="H86" s="108"/>
      <c r="I86" s="135"/>
      <c r="J86" s="105">
        <f>J87</f>
        <v>80</v>
      </c>
      <c r="K86" s="105"/>
      <c r="L86" s="105"/>
    </row>
    <row r="87" spans="1:12" ht="15">
      <c r="A87" s="118" t="str">
        <f>A81</f>
        <v>Общегосударственные вопросы</v>
      </c>
      <c r="B87" s="120" t="s">
        <v>141</v>
      </c>
      <c r="C87" s="120" t="s">
        <v>9</v>
      </c>
      <c r="D87" s="120" t="s">
        <v>63</v>
      </c>
      <c r="E87" s="120" t="s">
        <v>199</v>
      </c>
      <c r="F87" s="119" t="s">
        <v>66</v>
      </c>
      <c r="G87" s="166" t="s">
        <v>35</v>
      </c>
      <c r="H87" s="108"/>
      <c r="I87" s="135"/>
      <c r="J87" s="105">
        <f>J88</f>
        <v>80</v>
      </c>
      <c r="K87" s="105"/>
      <c r="L87" s="105"/>
    </row>
    <row r="88" spans="1:12" ht="93" customHeight="1">
      <c r="A88" s="118" t="str">
        <f>A82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8" s="120" t="s">
        <v>141</v>
      </c>
      <c r="C88" s="120" t="s">
        <v>9</v>
      </c>
      <c r="D88" s="120" t="s">
        <v>63</v>
      </c>
      <c r="E88" s="120" t="s">
        <v>199</v>
      </c>
      <c r="F88" s="119" t="s">
        <v>66</v>
      </c>
      <c r="G88" s="166" t="s">
        <v>35</v>
      </c>
      <c r="H88" s="166" t="s">
        <v>43</v>
      </c>
      <c r="I88" s="135"/>
      <c r="J88" s="105">
        <f>J89</f>
        <v>80</v>
      </c>
      <c r="K88" s="105"/>
      <c r="L88" s="105"/>
    </row>
    <row r="89" spans="1:12" ht="67.5" customHeight="1">
      <c r="A89" s="118" t="str">
        <f>A83</f>
        <v>Администрация Алтарского сельского поселения Ромодановского муниципального района Республики Мордовия</v>
      </c>
      <c r="B89" s="120" t="s">
        <v>141</v>
      </c>
      <c r="C89" s="120" t="s">
        <v>9</v>
      </c>
      <c r="D89" s="120" t="s">
        <v>63</v>
      </c>
      <c r="E89" s="120" t="s">
        <v>199</v>
      </c>
      <c r="F89" s="119" t="s">
        <v>66</v>
      </c>
      <c r="G89" s="166" t="s">
        <v>35</v>
      </c>
      <c r="H89" s="166" t="s">
        <v>43</v>
      </c>
      <c r="I89" s="166" t="s">
        <v>138</v>
      </c>
      <c r="J89" s="105">
        <f>'Приложение 2'!J32</f>
        <v>80</v>
      </c>
      <c r="K89" s="105"/>
      <c r="L89" s="105"/>
    </row>
    <row r="90" spans="1:12" ht="76.5" customHeight="1">
      <c r="A90" s="118" t="str">
        <f>'Приложение 2'!A74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90" s="120" t="s">
        <v>78</v>
      </c>
      <c r="C90" s="120"/>
      <c r="D90" s="120"/>
      <c r="E90" s="120"/>
      <c r="F90" s="119"/>
      <c r="G90" s="108"/>
      <c r="H90" s="108"/>
      <c r="I90" s="135"/>
      <c r="J90" s="105">
        <f>J91</f>
        <v>48.7</v>
      </c>
      <c r="K90" s="105">
        <f t="shared" ref="K90:L90" si="32">K91</f>
        <v>48.7</v>
      </c>
      <c r="L90" s="105">
        <f t="shared" si="32"/>
        <v>48.7</v>
      </c>
    </row>
    <row r="91" spans="1:12" ht="110.25" customHeight="1">
      <c r="A91" s="118" t="str">
        <f>'Приложение 2'!A75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91" s="120" t="s">
        <v>78</v>
      </c>
      <c r="C91" s="120" t="s">
        <v>8</v>
      </c>
      <c r="D91" s="120"/>
      <c r="E91" s="120"/>
      <c r="F91" s="119"/>
      <c r="G91" s="108"/>
      <c r="H91" s="108"/>
      <c r="I91" s="135"/>
      <c r="J91" s="105">
        <f>J92+J98+J110+J104</f>
        <v>48.7</v>
      </c>
      <c r="K91" s="105">
        <f>K92+K98+K110+K104</f>
        <v>48.7</v>
      </c>
      <c r="L91" s="105">
        <f>L92+L98+L110+L104</f>
        <v>48.7</v>
      </c>
    </row>
    <row r="92" spans="1:12" ht="48" customHeight="1">
      <c r="A92" s="118" t="str">
        <f>'Приложение 2'!A76</f>
        <v>Доплаты к пенсиям муниципальных служащих Республики Мордовия</v>
      </c>
      <c r="B92" s="120" t="s">
        <v>78</v>
      </c>
      <c r="C92" s="120" t="s">
        <v>8</v>
      </c>
      <c r="D92" s="120" t="s">
        <v>63</v>
      </c>
      <c r="E92" s="120" t="s">
        <v>81</v>
      </c>
      <c r="F92" s="119"/>
      <c r="G92" s="108"/>
      <c r="H92" s="108"/>
      <c r="I92" s="135"/>
      <c r="J92" s="105">
        <f t="shared" ref="J92:L96" si="33">J93</f>
        <v>41.5</v>
      </c>
      <c r="K92" s="105">
        <f t="shared" si="33"/>
        <v>41.5</v>
      </c>
      <c r="L92" s="105">
        <f t="shared" si="33"/>
        <v>41.5</v>
      </c>
    </row>
    <row r="93" spans="1:12" ht="30.75" customHeight="1">
      <c r="A93" s="118" t="str">
        <f>'Приложение 2'!A77</f>
        <v>Социальное обеспечение и иные выплаты населению</v>
      </c>
      <c r="B93" s="120" t="s">
        <v>78</v>
      </c>
      <c r="C93" s="120" t="s">
        <v>8</v>
      </c>
      <c r="D93" s="120" t="s">
        <v>63</v>
      </c>
      <c r="E93" s="120" t="s">
        <v>81</v>
      </c>
      <c r="F93" s="119" t="s">
        <v>72</v>
      </c>
      <c r="G93" s="108"/>
      <c r="H93" s="108"/>
      <c r="I93" s="135"/>
      <c r="J93" s="105">
        <f t="shared" si="33"/>
        <v>41.5</v>
      </c>
      <c r="K93" s="105">
        <f t="shared" si="33"/>
        <v>41.5</v>
      </c>
      <c r="L93" s="105">
        <f t="shared" si="33"/>
        <v>41.5</v>
      </c>
    </row>
    <row r="94" spans="1:12" ht="34.5" customHeight="1">
      <c r="A94" s="118" t="str">
        <f>'Приложение 2'!A78</f>
        <v>Публичные нормативные социальные выплаты гражданам</v>
      </c>
      <c r="B94" s="120" t="s">
        <v>78</v>
      </c>
      <c r="C94" s="120" t="s">
        <v>8</v>
      </c>
      <c r="D94" s="120" t="s">
        <v>63</v>
      </c>
      <c r="E94" s="120" t="s">
        <v>81</v>
      </c>
      <c r="F94" s="119" t="s">
        <v>73</v>
      </c>
      <c r="G94" s="108"/>
      <c r="H94" s="108"/>
      <c r="I94" s="135"/>
      <c r="J94" s="105">
        <f t="shared" si="33"/>
        <v>41.5</v>
      </c>
      <c r="K94" s="105">
        <f t="shared" si="33"/>
        <v>41.5</v>
      </c>
      <c r="L94" s="105">
        <f t="shared" si="33"/>
        <v>41.5</v>
      </c>
    </row>
    <row r="95" spans="1:12" ht="15">
      <c r="A95" s="118" t="str">
        <f>'Приложение 2'!A72</f>
        <v>Социальная политика</v>
      </c>
      <c r="B95" s="120" t="s">
        <v>78</v>
      </c>
      <c r="C95" s="120" t="s">
        <v>8</v>
      </c>
      <c r="D95" s="120" t="s">
        <v>63</v>
      </c>
      <c r="E95" s="120" t="s">
        <v>81</v>
      </c>
      <c r="F95" s="119" t="s">
        <v>73</v>
      </c>
      <c r="G95" s="148" t="s">
        <v>17</v>
      </c>
      <c r="H95" s="108"/>
      <c r="I95" s="135"/>
      <c r="J95" s="105">
        <f t="shared" si="33"/>
        <v>41.5</v>
      </c>
      <c r="K95" s="105">
        <f t="shared" si="33"/>
        <v>41.5</v>
      </c>
      <c r="L95" s="105">
        <f t="shared" si="33"/>
        <v>41.5</v>
      </c>
    </row>
    <row r="96" spans="1:12" ht="15">
      <c r="A96" s="118" t="str">
        <f>'Приложение 2'!A73</f>
        <v xml:space="preserve"> Пенсионное обеспечение</v>
      </c>
      <c r="B96" s="120" t="s">
        <v>78</v>
      </c>
      <c r="C96" s="120" t="s">
        <v>8</v>
      </c>
      <c r="D96" s="120" t="s">
        <v>63</v>
      </c>
      <c r="E96" s="120" t="s">
        <v>81</v>
      </c>
      <c r="F96" s="119" t="s">
        <v>73</v>
      </c>
      <c r="G96" s="149" t="s">
        <v>17</v>
      </c>
      <c r="H96" s="149" t="s">
        <v>35</v>
      </c>
      <c r="I96" s="135"/>
      <c r="J96" s="105">
        <f t="shared" si="33"/>
        <v>41.5</v>
      </c>
      <c r="K96" s="105">
        <f t="shared" si="33"/>
        <v>41.5</v>
      </c>
      <c r="L96" s="105">
        <f t="shared" si="33"/>
        <v>41.5</v>
      </c>
    </row>
    <row r="97" spans="1:12" ht="63.75" customHeight="1">
      <c r="A97" s="118" t="str">
        <f>A83</f>
        <v>Администрация Алтарского сельского поселения Ромодановского муниципального района Республики Мордовия</v>
      </c>
      <c r="B97" s="120" t="s">
        <v>78</v>
      </c>
      <c r="C97" s="120" t="s">
        <v>8</v>
      </c>
      <c r="D97" s="120" t="s">
        <v>63</v>
      </c>
      <c r="E97" s="120" t="s">
        <v>81</v>
      </c>
      <c r="F97" s="119" t="s">
        <v>73</v>
      </c>
      <c r="G97" s="149" t="s">
        <v>17</v>
      </c>
      <c r="H97" s="149" t="s">
        <v>35</v>
      </c>
      <c r="I97" s="150" t="s">
        <v>138</v>
      </c>
      <c r="J97" s="105">
        <f>'Приложение 2'!J78</f>
        <v>41.5</v>
      </c>
      <c r="K97" s="105">
        <f>'Приложение 2'!K78</f>
        <v>41.5</v>
      </c>
      <c r="L97" s="105">
        <f>'Приложение 2'!L78</f>
        <v>41.5</v>
      </c>
    </row>
    <row r="98" spans="1:12" ht="59.25" customHeight="1">
      <c r="A98" s="118" t="str">
        <f>'Приложение 2'!A41</f>
        <v>Резервный фонд администрации  Алтарского сельского поселения Ромодановского муниципального района Республики Мордовия</v>
      </c>
      <c r="B98" s="120" t="s">
        <v>78</v>
      </c>
      <c r="C98" s="120" t="s">
        <v>8</v>
      </c>
      <c r="D98" s="120" t="s">
        <v>63</v>
      </c>
      <c r="E98" s="120" t="s">
        <v>80</v>
      </c>
      <c r="F98" s="119"/>
      <c r="G98" s="149"/>
      <c r="H98" s="149"/>
      <c r="I98" s="149"/>
      <c r="J98" s="105">
        <f t="shared" ref="J98:L102" si="34">J99</f>
        <v>5</v>
      </c>
      <c r="K98" s="105">
        <f t="shared" si="34"/>
        <v>5</v>
      </c>
      <c r="L98" s="105">
        <f t="shared" si="34"/>
        <v>5</v>
      </c>
    </row>
    <row r="99" spans="1:12" ht="19.5" customHeight="1">
      <c r="A99" s="118" t="str">
        <f>'Приложение 2'!A42</f>
        <v>Иные бюджетные ассигнования</v>
      </c>
      <c r="B99" s="120" t="s">
        <v>78</v>
      </c>
      <c r="C99" s="120" t="s">
        <v>8</v>
      </c>
      <c r="D99" s="120" t="s">
        <v>63</v>
      </c>
      <c r="E99" s="120" t="s">
        <v>80</v>
      </c>
      <c r="F99" s="119" t="s">
        <v>69</v>
      </c>
      <c r="G99" s="149"/>
      <c r="H99" s="149"/>
      <c r="I99" s="149"/>
      <c r="J99" s="105">
        <f t="shared" si="34"/>
        <v>5</v>
      </c>
      <c r="K99" s="105">
        <f t="shared" si="34"/>
        <v>5</v>
      </c>
      <c r="L99" s="105">
        <f t="shared" si="34"/>
        <v>5</v>
      </c>
    </row>
    <row r="100" spans="1:12" ht="19.5" customHeight="1">
      <c r="A100" s="118" t="str">
        <f>'Приложение 2'!A43</f>
        <v>Резервные средства</v>
      </c>
      <c r="B100" s="120" t="s">
        <v>78</v>
      </c>
      <c r="C100" s="120" t="s">
        <v>8</v>
      </c>
      <c r="D100" s="120" t="s">
        <v>63</v>
      </c>
      <c r="E100" s="120" t="s">
        <v>80</v>
      </c>
      <c r="F100" s="119" t="s">
        <v>71</v>
      </c>
      <c r="G100" s="149"/>
      <c r="H100" s="149"/>
      <c r="I100" s="149"/>
      <c r="J100" s="105">
        <f t="shared" si="34"/>
        <v>5</v>
      </c>
      <c r="K100" s="105">
        <f t="shared" si="34"/>
        <v>5</v>
      </c>
      <c r="L100" s="105">
        <f t="shared" si="34"/>
        <v>5</v>
      </c>
    </row>
    <row r="101" spans="1:12" ht="13.5" customHeight="1">
      <c r="A101" s="118" t="str">
        <f>'Приложение 2'!A9</f>
        <v>Общегосударственные вопросы</v>
      </c>
      <c r="B101" s="120" t="s">
        <v>78</v>
      </c>
      <c r="C101" s="120" t="s">
        <v>8</v>
      </c>
      <c r="D101" s="120" t="s">
        <v>63</v>
      </c>
      <c r="E101" s="120" t="s">
        <v>80</v>
      </c>
      <c r="F101" s="119" t="s">
        <v>71</v>
      </c>
      <c r="G101" s="149" t="s">
        <v>35</v>
      </c>
      <c r="H101" s="149"/>
      <c r="I101" s="149"/>
      <c r="J101" s="105">
        <f t="shared" si="34"/>
        <v>5</v>
      </c>
      <c r="K101" s="105">
        <f t="shared" si="34"/>
        <v>5</v>
      </c>
      <c r="L101" s="105">
        <f t="shared" si="34"/>
        <v>5</v>
      </c>
    </row>
    <row r="102" spans="1:12" ht="17.25" customHeight="1">
      <c r="A102" s="118" t="str">
        <f>'Приложение 2'!A38</f>
        <v xml:space="preserve">Резервные фонды </v>
      </c>
      <c r="B102" s="120" t="s">
        <v>78</v>
      </c>
      <c r="C102" s="120" t="s">
        <v>8</v>
      </c>
      <c r="D102" s="120" t="s">
        <v>63</v>
      </c>
      <c r="E102" s="120" t="s">
        <v>80</v>
      </c>
      <c r="F102" s="119" t="s">
        <v>71</v>
      </c>
      <c r="G102" s="149" t="s">
        <v>35</v>
      </c>
      <c r="H102" s="149" t="s">
        <v>18</v>
      </c>
      <c r="I102" s="149"/>
      <c r="J102" s="105">
        <f t="shared" si="34"/>
        <v>5</v>
      </c>
      <c r="K102" s="105">
        <f t="shared" si="34"/>
        <v>5</v>
      </c>
      <c r="L102" s="105">
        <f t="shared" si="34"/>
        <v>5</v>
      </c>
    </row>
    <row r="103" spans="1:12" ht="66.75" customHeight="1">
      <c r="A103" s="118" t="str">
        <f>A97</f>
        <v>Администрация Алтарского сельского поселения Ромодановского муниципального района Республики Мордовия</v>
      </c>
      <c r="B103" s="120" t="s">
        <v>78</v>
      </c>
      <c r="C103" s="120" t="s">
        <v>8</v>
      </c>
      <c r="D103" s="120" t="s">
        <v>63</v>
      </c>
      <c r="E103" s="120" t="s">
        <v>80</v>
      </c>
      <c r="F103" s="119" t="s">
        <v>71</v>
      </c>
      <c r="G103" s="149" t="s">
        <v>35</v>
      </c>
      <c r="H103" s="149" t="s">
        <v>18</v>
      </c>
      <c r="I103" s="150" t="s">
        <v>138</v>
      </c>
      <c r="J103" s="105">
        <v>5</v>
      </c>
      <c r="K103" s="105">
        <v>5</v>
      </c>
      <c r="L103" s="105">
        <v>5</v>
      </c>
    </row>
    <row r="104" spans="1:12" ht="27.75" customHeight="1">
      <c r="A104" s="118" t="str">
        <f>'Приложение 2'!A83</f>
        <v>Процентные платежи по муниципальному долгу</v>
      </c>
      <c r="B104" s="120" t="s">
        <v>78</v>
      </c>
      <c r="C104" s="120" t="s">
        <v>8</v>
      </c>
      <c r="D104" s="120" t="s">
        <v>63</v>
      </c>
      <c r="E104" s="120" t="s">
        <v>203</v>
      </c>
      <c r="F104" s="119"/>
      <c r="G104" s="149"/>
      <c r="H104" s="149"/>
      <c r="I104" s="150"/>
      <c r="J104" s="105">
        <f t="shared" ref="J104:L108" si="35">J105</f>
        <v>1.6</v>
      </c>
      <c r="K104" s="105">
        <f t="shared" si="35"/>
        <v>1.6</v>
      </c>
      <c r="L104" s="105">
        <f t="shared" si="35"/>
        <v>1.6</v>
      </c>
    </row>
    <row r="105" spans="1:12" ht="31.5" customHeight="1">
      <c r="A105" s="118" t="str">
        <f>'Приложение 2'!A84</f>
        <v>обслуживание государственного (муниципального)долга</v>
      </c>
      <c r="B105" s="120" t="s">
        <v>78</v>
      </c>
      <c r="C105" s="120" t="s">
        <v>8</v>
      </c>
      <c r="D105" s="120" t="s">
        <v>63</v>
      </c>
      <c r="E105" s="120" t="s">
        <v>203</v>
      </c>
      <c r="F105" s="119" t="s">
        <v>204</v>
      </c>
      <c r="G105" s="149"/>
      <c r="H105" s="149"/>
      <c r="I105" s="150"/>
      <c r="J105" s="105">
        <f t="shared" si="35"/>
        <v>1.6</v>
      </c>
      <c r="K105" s="105">
        <f t="shared" si="35"/>
        <v>1.6</v>
      </c>
      <c r="L105" s="105">
        <f t="shared" si="35"/>
        <v>1.6</v>
      </c>
    </row>
    <row r="106" spans="1:12" ht="30" customHeight="1">
      <c r="A106" s="118" t="str">
        <f>'Приложение 2'!A85</f>
        <v>Обслуживание муниципального долга</v>
      </c>
      <c r="B106" s="120" t="s">
        <v>78</v>
      </c>
      <c r="C106" s="120" t="s">
        <v>8</v>
      </c>
      <c r="D106" s="120" t="s">
        <v>63</v>
      </c>
      <c r="E106" s="120" t="s">
        <v>203</v>
      </c>
      <c r="F106" s="119" t="s">
        <v>205</v>
      </c>
      <c r="G106" s="149"/>
      <c r="H106" s="149"/>
      <c r="I106" s="150"/>
      <c r="J106" s="105">
        <f t="shared" si="35"/>
        <v>1.6</v>
      </c>
      <c r="K106" s="105">
        <f t="shared" si="35"/>
        <v>1.6</v>
      </c>
      <c r="L106" s="105">
        <f t="shared" si="35"/>
        <v>1.6</v>
      </c>
    </row>
    <row r="107" spans="1:12" ht="14.25" customHeight="1">
      <c r="A107" s="118" t="str">
        <f>A101</f>
        <v>Общегосударственные вопросы</v>
      </c>
      <c r="B107" s="120" t="s">
        <v>78</v>
      </c>
      <c r="C107" s="120" t="s">
        <v>8</v>
      </c>
      <c r="D107" s="120" t="s">
        <v>63</v>
      </c>
      <c r="E107" s="120" t="s">
        <v>203</v>
      </c>
      <c r="F107" s="119" t="s">
        <v>205</v>
      </c>
      <c r="G107" s="167" t="s">
        <v>35</v>
      </c>
      <c r="H107" s="149"/>
      <c r="I107" s="150"/>
      <c r="J107" s="105">
        <f t="shared" si="35"/>
        <v>1.6</v>
      </c>
      <c r="K107" s="105">
        <f t="shared" si="35"/>
        <v>1.6</v>
      </c>
      <c r="L107" s="105">
        <f t="shared" si="35"/>
        <v>1.6</v>
      </c>
    </row>
    <row r="108" spans="1:12" ht="30" customHeight="1">
      <c r="A108" s="118" t="str">
        <f>'Приложение 2'!A79</f>
        <v>Обслуживание государственного (муниципального)долга</v>
      </c>
      <c r="B108" s="120" t="s">
        <v>78</v>
      </c>
      <c r="C108" s="120" t="s">
        <v>8</v>
      </c>
      <c r="D108" s="120" t="s">
        <v>63</v>
      </c>
      <c r="E108" s="120" t="s">
        <v>203</v>
      </c>
      <c r="F108" s="119" t="s">
        <v>205</v>
      </c>
      <c r="G108" s="167" t="s">
        <v>35</v>
      </c>
      <c r="H108" s="167" t="s">
        <v>177</v>
      </c>
      <c r="I108" s="150"/>
      <c r="J108" s="105">
        <f t="shared" si="35"/>
        <v>1.6</v>
      </c>
      <c r="K108" s="105">
        <f t="shared" si="35"/>
        <v>1.6</v>
      </c>
      <c r="L108" s="105">
        <f t="shared" si="35"/>
        <v>1.6</v>
      </c>
    </row>
    <row r="109" spans="1:12" ht="68.25" customHeight="1">
      <c r="A109" s="118" t="str">
        <f>A103</f>
        <v>Администрация Алтарского сельского поселения Ромодановского муниципального района Республики Мордовия</v>
      </c>
      <c r="B109" s="120" t="s">
        <v>78</v>
      </c>
      <c r="C109" s="120" t="s">
        <v>8</v>
      </c>
      <c r="D109" s="120" t="s">
        <v>63</v>
      </c>
      <c r="E109" s="120" t="s">
        <v>203</v>
      </c>
      <c r="F109" s="119" t="s">
        <v>205</v>
      </c>
      <c r="G109" s="167" t="s">
        <v>35</v>
      </c>
      <c r="H109" s="167" t="s">
        <v>177</v>
      </c>
      <c r="I109" s="167" t="s">
        <v>138</v>
      </c>
      <c r="J109" s="105">
        <f>'Приложение 2'!J85</f>
        <v>1.6</v>
      </c>
      <c r="K109" s="105">
        <f>'Приложение 2'!K85</f>
        <v>1.6</v>
      </c>
      <c r="L109" s="105">
        <f>'Приложение 2'!L85</f>
        <v>1.6</v>
      </c>
    </row>
    <row r="110" spans="1:12" ht="195">
      <c r="A110" s="111" t="s">
        <v>32</v>
      </c>
      <c r="B110" s="114">
        <v>89</v>
      </c>
      <c r="C110" s="114">
        <v>1</v>
      </c>
      <c r="D110" s="114" t="s">
        <v>63</v>
      </c>
      <c r="E110" s="114" t="s">
        <v>77</v>
      </c>
      <c r="F110" s="112"/>
      <c r="G110" s="106"/>
      <c r="H110" s="106"/>
      <c r="I110" s="106"/>
      <c r="J110" s="105">
        <f t="shared" ref="J110:L114" si="36">J111</f>
        <v>0.6</v>
      </c>
      <c r="K110" s="105">
        <f t="shared" si="36"/>
        <v>0.6</v>
      </c>
      <c r="L110" s="105">
        <f t="shared" si="36"/>
        <v>0.6</v>
      </c>
    </row>
    <row r="111" spans="1:12" ht="47.25" customHeight="1">
      <c r="A111" s="118" t="s">
        <v>184</v>
      </c>
      <c r="B111" s="114">
        <v>89</v>
      </c>
      <c r="C111" s="114">
        <v>1</v>
      </c>
      <c r="D111" s="114" t="s">
        <v>63</v>
      </c>
      <c r="E111" s="114" t="s">
        <v>77</v>
      </c>
      <c r="F111" s="112" t="s">
        <v>67</v>
      </c>
      <c r="G111" s="106"/>
      <c r="H111" s="106"/>
      <c r="I111" s="106"/>
      <c r="J111" s="105">
        <f t="shared" si="36"/>
        <v>0.6</v>
      </c>
      <c r="K111" s="105">
        <f t="shared" ref="K111:K114" si="37">K112</f>
        <v>0.6</v>
      </c>
      <c r="L111" s="105">
        <f t="shared" ref="L111:L114" si="38">L112</f>
        <v>0.6</v>
      </c>
    </row>
    <row r="112" spans="1:12" ht="60">
      <c r="A112" s="111" t="s">
        <v>44</v>
      </c>
      <c r="B112" s="114">
        <v>89</v>
      </c>
      <c r="C112" s="114">
        <v>1</v>
      </c>
      <c r="D112" s="114" t="s">
        <v>63</v>
      </c>
      <c r="E112" s="114" t="s">
        <v>77</v>
      </c>
      <c r="F112" s="112" t="s">
        <v>68</v>
      </c>
      <c r="G112" s="106"/>
      <c r="H112" s="106"/>
      <c r="I112" s="106"/>
      <c r="J112" s="105">
        <f t="shared" si="36"/>
        <v>0.6</v>
      </c>
      <c r="K112" s="105">
        <f t="shared" si="37"/>
        <v>0.6</v>
      </c>
      <c r="L112" s="105">
        <f t="shared" si="38"/>
        <v>0.6</v>
      </c>
    </row>
    <row r="113" spans="1:12" ht="15">
      <c r="A113" s="118" t="s">
        <v>34</v>
      </c>
      <c r="B113" s="114">
        <v>89</v>
      </c>
      <c r="C113" s="114">
        <v>1</v>
      </c>
      <c r="D113" s="114" t="s">
        <v>63</v>
      </c>
      <c r="E113" s="114" t="s">
        <v>77</v>
      </c>
      <c r="F113" s="112" t="s">
        <v>68</v>
      </c>
      <c r="G113" s="108" t="s">
        <v>35</v>
      </c>
      <c r="H113" s="108"/>
      <c r="I113" s="108"/>
      <c r="J113" s="105">
        <f t="shared" si="36"/>
        <v>0.6</v>
      </c>
      <c r="K113" s="105">
        <f t="shared" si="37"/>
        <v>0.6</v>
      </c>
      <c r="L113" s="105">
        <f t="shared" si="38"/>
        <v>0.6</v>
      </c>
    </row>
    <row r="114" spans="1:12" ht="94.5" customHeight="1">
      <c r="A114" s="29" t="s">
        <v>42</v>
      </c>
      <c r="B114" s="114">
        <v>89</v>
      </c>
      <c r="C114" s="114">
        <v>1</v>
      </c>
      <c r="D114" s="114" t="s">
        <v>63</v>
      </c>
      <c r="E114" s="114" t="s">
        <v>77</v>
      </c>
      <c r="F114" s="112" t="s">
        <v>68</v>
      </c>
      <c r="G114" s="108" t="s">
        <v>35</v>
      </c>
      <c r="H114" s="108" t="s">
        <v>43</v>
      </c>
      <c r="I114" s="108"/>
      <c r="J114" s="105">
        <f t="shared" si="36"/>
        <v>0.6</v>
      </c>
      <c r="K114" s="105">
        <f t="shared" si="37"/>
        <v>0.6</v>
      </c>
      <c r="L114" s="105">
        <f t="shared" si="38"/>
        <v>0.6</v>
      </c>
    </row>
    <row r="115" spans="1:12" ht="60">
      <c r="A115" s="118" t="s">
        <v>151</v>
      </c>
      <c r="B115" s="114">
        <v>89</v>
      </c>
      <c r="C115" s="114">
        <v>1</v>
      </c>
      <c r="D115" s="114" t="s">
        <v>63</v>
      </c>
      <c r="E115" s="114" t="s">
        <v>77</v>
      </c>
      <c r="F115" s="112" t="s">
        <v>68</v>
      </c>
      <c r="G115" s="108" t="s">
        <v>35</v>
      </c>
      <c r="H115" s="108" t="s">
        <v>43</v>
      </c>
      <c r="I115" s="135" t="s">
        <v>138</v>
      </c>
      <c r="J115" s="105">
        <f>'Приложение 2'!J37</f>
        <v>0.6</v>
      </c>
      <c r="K115" s="105">
        <f>'Приложение 2'!K37</f>
        <v>0.6</v>
      </c>
      <c r="L115" s="105">
        <f>'Приложение 2'!L37</f>
        <v>0.6</v>
      </c>
    </row>
  </sheetData>
  <autoFilter ref="A2:L115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E6"/>
    <mergeCell ref="F5:F6"/>
    <mergeCell ref="G5:G6"/>
    <mergeCell ref="H5:H6"/>
    <mergeCell ref="I5:I6"/>
    <mergeCell ref="J5:L5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22" sqref="C22"/>
    </sheetView>
  </sheetViews>
  <sheetFormatPr defaultRowHeight="12.75"/>
  <cols>
    <col min="1" max="1" width="58.6640625" style="49" customWidth="1"/>
    <col min="2" max="2" width="125" style="49" customWidth="1"/>
    <col min="3" max="3" width="27" style="49" customWidth="1"/>
    <col min="4" max="4" width="30.83203125" style="49" customWidth="1"/>
    <col min="5" max="5" width="27.5" style="49" customWidth="1"/>
    <col min="6" max="6" width="0.5" style="50" customWidth="1"/>
    <col min="7" max="7" width="23.6640625" style="49" customWidth="1"/>
    <col min="8" max="8" width="19.5" style="49" customWidth="1"/>
    <col min="9" max="9" width="25.5" style="49" customWidth="1"/>
    <col min="10" max="16384" width="9.33203125" style="49"/>
  </cols>
  <sheetData>
    <row r="1" spans="1:7" ht="225" customHeight="1">
      <c r="B1" s="99"/>
      <c r="C1" s="182" t="s">
        <v>215</v>
      </c>
      <c r="D1" s="182"/>
      <c r="E1" s="182"/>
      <c r="F1" s="182"/>
    </row>
    <row r="2" spans="1:7" ht="160.5" customHeight="1">
      <c r="A2" s="98"/>
      <c r="B2" s="97"/>
      <c r="C2" s="182" t="s">
        <v>216</v>
      </c>
      <c r="D2" s="182"/>
      <c r="E2" s="182"/>
      <c r="F2" s="182"/>
      <c r="G2" s="47"/>
    </row>
    <row r="3" spans="1:7" ht="13.15" customHeight="1">
      <c r="A3" s="178" t="s">
        <v>161</v>
      </c>
      <c r="B3" s="178"/>
      <c r="C3" s="178"/>
      <c r="D3" s="178"/>
      <c r="E3" s="178"/>
    </row>
    <row r="4" spans="1:7" ht="13.15" customHeight="1">
      <c r="A4" s="178"/>
      <c r="B4" s="178"/>
      <c r="C4" s="178"/>
      <c r="D4" s="178"/>
      <c r="E4" s="178"/>
    </row>
    <row r="5" spans="1:7" ht="83.25" customHeight="1">
      <c r="A5" s="178"/>
      <c r="B5" s="178"/>
      <c r="C5" s="178"/>
      <c r="D5" s="178"/>
      <c r="E5" s="178"/>
      <c r="F5" s="96"/>
    </row>
    <row r="6" spans="1:7" ht="23.25" customHeight="1">
      <c r="A6" s="95"/>
      <c r="B6" s="95"/>
      <c r="C6" s="94"/>
    </row>
    <row r="7" spans="1:7" ht="37.15" customHeight="1">
      <c r="A7" s="179" t="s">
        <v>23</v>
      </c>
      <c r="B7" s="180" t="s">
        <v>24</v>
      </c>
      <c r="C7" s="181" t="s">
        <v>25</v>
      </c>
      <c r="D7" s="181"/>
      <c r="E7" s="181"/>
    </row>
    <row r="8" spans="1:7" s="55" customFormat="1" ht="138.6" customHeight="1">
      <c r="A8" s="179"/>
      <c r="B8" s="180"/>
      <c r="C8" s="48" t="s">
        <v>26</v>
      </c>
      <c r="D8" s="48" t="s">
        <v>27</v>
      </c>
      <c r="E8" s="48" t="s">
        <v>157</v>
      </c>
      <c r="F8" s="56"/>
    </row>
    <row r="9" spans="1:7" s="71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2"/>
    </row>
    <row r="10" spans="1:7" s="71" customFormat="1" ht="44.45" customHeight="1">
      <c r="A10" s="88" t="s">
        <v>85</v>
      </c>
      <c r="B10" s="100" t="s">
        <v>116</v>
      </c>
      <c r="C10" s="90">
        <f>C11+C22+C14+C18</f>
        <v>260.10000000000002</v>
      </c>
      <c r="D10" s="90">
        <f>D11+D22+D14+D18</f>
        <v>-47.2</v>
      </c>
      <c r="E10" s="90">
        <f>E11+E22+E14+E18</f>
        <v>-62.9</v>
      </c>
      <c r="F10" s="72"/>
    </row>
    <row r="11" spans="1:7" s="71" customFormat="1" ht="55.5" customHeight="1">
      <c r="A11" s="88" t="s">
        <v>115</v>
      </c>
      <c r="B11" s="89" t="s">
        <v>84</v>
      </c>
      <c r="C11" s="83">
        <f t="shared" ref="C11:E12" si="0">SUM(C12)</f>
        <v>0</v>
      </c>
      <c r="D11" s="82">
        <f t="shared" si="0"/>
        <v>0</v>
      </c>
      <c r="E11" s="82">
        <f t="shared" si="0"/>
        <v>0</v>
      </c>
      <c r="F11" s="72"/>
    </row>
    <row r="12" spans="1:7" s="71" customFormat="1" ht="73.900000000000006" customHeight="1">
      <c r="A12" s="88" t="s">
        <v>114</v>
      </c>
      <c r="B12" s="87" t="s">
        <v>113</v>
      </c>
      <c r="C12" s="83">
        <f t="shared" si="0"/>
        <v>0</v>
      </c>
      <c r="D12" s="82">
        <f t="shared" si="0"/>
        <v>0</v>
      </c>
      <c r="E12" s="82">
        <f t="shared" si="0"/>
        <v>0</v>
      </c>
      <c r="F12" s="72"/>
    </row>
    <row r="13" spans="1:7" s="71" customFormat="1" ht="71.45" customHeight="1">
      <c r="A13" s="88" t="s">
        <v>112</v>
      </c>
      <c r="B13" s="87" t="s">
        <v>111</v>
      </c>
      <c r="C13" s="83">
        <v>0</v>
      </c>
      <c r="D13" s="65">
        <v>0</v>
      </c>
      <c r="E13" s="65">
        <v>0</v>
      </c>
      <c r="F13" s="72"/>
    </row>
    <row r="14" spans="1:7" s="71" customFormat="1" ht="63" customHeight="1">
      <c r="A14" s="69" t="s">
        <v>110</v>
      </c>
      <c r="B14" s="86" t="s">
        <v>109</v>
      </c>
      <c r="C14" s="83">
        <f t="shared" ref="C14:E15" si="1">C15</f>
        <v>-31.4</v>
      </c>
      <c r="D14" s="82">
        <f t="shared" si="1"/>
        <v>-47.2</v>
      </c>
      <c r="E14" s="82">
        <f t="shared" si="1"/>
        <v>-62.9</v>
      </c>
      <c r="F14" s="72"/>
    </row>
    <row r="15" spans="1:7" s="71" customFormat="1" ht="57" customHeight="1">
      <c r="A15" s="69" t="s">
        <v>108</v>
      </c>
      <c r="B15" s="86" t="s">
        <v>107</v>
      </c>
      <c r="C15" s="83">
        <f t="shared" si="1"/>
        <v>-31.4</v>
      </c>
      <c r="D15" s="82">
        <f t="shared" si="1"/>
        <v>-47.2</v>
      </c>
      <c r="E15" s="82">
        <f t="shared" si="1"/>
        <v>-62.9</v>
      </c>
      <c r="F15" s="72"/>
    </row>
    <row r="16" spans="1:7" s="71" customFormat="1" ht="82.9" customHeight="1">
      <c r="A16" s="85" t="s">
        <v>106</v>
      </c>
      <c r="B16" s="84" t="s">
        <v>105</v>
      </c>
      <c r="C16" s="83">
        <f>SUM(C17)</f>
        <v>-31.4</v>
      </c>
      <c r="D16" s="82">
        <f>SUM(D17)</f>
        <v>-47.2</v>
      </c>
      <c r="E16" s="82">
        <f>SUM(E17)</f>
        <v>-62.9</v>
      </c>
      <c r="F16" s="72"/>
    </row>
    <row r="17" spans="1:6" s="71" customFormat="1" ht="77.45" customHeight="1">
      <c r="A17" s="69" t="s">
        <v>145</v>
      </c>
      <c r="B17" s="81" t="s">
        <v>146</v>
      </c>
      <c r="C17" s="80">
        <v>-31.4</v>
      </c>
      <c r="D17" s="80">
        <v>-47.2</v>
      </c>
      <c r="E17" s="80">
        <v>-62.9</v>
      </c>
      <c r="F17" s="72"/>
    </row>
    <row r="18" spans="1:6" s="71" customFormat="1" ht="48" customHeight="1">
      <c r="A18" s="76" t="s">
        <v>104</v>
      </c>
      <c r="B18" s="78" t="s">
        <v>103</v>
      </c>
      <c r="C18" s="77">
        <f t="shared" ref="C18:E20" si="2">C19</f>
        <v>0</v>
      </c>
      <c r="D18" s="65">
        <f t="shared" si="2"/>
        <v>0</v>
      </c>
      <c r="E18" s="65">
        <f t="shared" si="2"/>
        <v>0</v>
      </c>
      <c r="F18" s="72"/>
    </row>
    <row r="19" spans="1:6" s="71" customFormat="1" ht="57.6" customHeight="1">
      <c r="A19" s="76" t="s">
        <v>102</v>
      </c>
      <c r="B19" s="78" t="s">
        <v>101</v>
      </c>
      <c r="C19" s="77">
        <f t="shared" si="2"/>
        <v>0</v>
      </c>
      <c r="D19" s="65">
        <f t="shared" si="2"/>
        <v>0</v>
      </c>
      <c r="E19" s="65">
        <f t="shared" si="2"/>
        <v>0</v>
      </c>
      <c r="F19" s="72"/>
    </row>
    <row r="20" spans="1:6" s="71" customFormat="1" ht="77.45" customHeight="1">
      <c r="A20" s="79" t="s">
        <v>100</v>
      </c>
      <c r="B20" s="78" t="s">
        <v>99</v>
      </c>
      <c r="C20" s="77">
        <f t="shared" si="2"/>
        <v>0</v>
      </c>
      <c r="D20" s="65">
        <f t="shared" si="2"/>
        <v>0</v>
      </c>
      <c r="E20" s="65">
        <f t="shared" si="2"/>
        <v>0</v>
      </c>
      <c r="F20" s="72"/>
    </row>
    <row r="21" spans="1:6" s="71" customFormat="1" ht="101.45" customHeight="1">
      <c r="A21" s="79" t="s">
        <v>98</v>
      </c>
      <c r="B21" s="78" t="s">
        <v>153</v>
      </c>
      <c r="C21" s="77">
        <v>0</v>
      </c>
      <c r="D21" s="65">
        <v>0</v>
      </c>
      <c r="E21" s="65">
        <v>0</v>
      </c>
      <c r="F21" s="72"/>
    </row>
    <row r="22" spans="1:6" s="71" customFormat="1" ht="52.9" customHeight="1">
      <c r="A22" s="76" t="s">
        <v>97</v>
      </c>
      <c r="B22" s="75" t="s">
        <v>96</v>
      </c>
      <c r="C22" s="74">
        <f>C23+C26</f>
        <v>291.5</v>
      </c>
      <c r="D22" s="73">
        <v>0</v>
      </c>
      <c r="E22" s="73">
        <v>0</v>
      </c>
      <c r="F22" s="72"/>
    </row>
    <row r="23" spans="1:6" s="63" customFormat="1" ht="40.15" customHeight="1">
      <c r="A23" s="67" t="s">
        <v>95</v>
      </c>
      <c r="B23" s="70" t="s">
        <v>94</v>
      </c>
      <c r="C23" s="65">
        <f>C24</f>
        <v>-1744.6</v>
      </c>
      <c r="D23" s="65">
        <f t="shared" ref="D23:E24" si="3">SUM(D24)</f>
        <v>-1255.3</v>
      </c>
      <c r="E23" s="65">
        <f t="shared" si="3"/>
        <v>-1321</v>
      </c>
      <c r="F23" s="64"/>
    </row>
    <row r="24" spans="1:6" s="55" customFormat="1" ht="46.15" customHeight="1">
      <c r="A24" s="69" t="s">
        <v>93</v>
      </c>
      <c r="B24" s="68" t="s">
        <v>92</v>
      </c>
      <c r="C24" s="51">
        <f>C25</f>
        <v>-1744.6</v>
      </c>
      <c r="D24" s="51">
        <f t="shared" si="3"/>
        <v>-1255.3</v>
      </c>
      <c r="E24" s="51">
        <f t="shared" si="3"/>
        <v>-1321</v>
      </c>
      <c r="F24" s="56"/>
    </row>
    <row r="25" spans="1:6" s="55" customFormat="1" ht="58.15" customHeight="1">
      <c r="A25" s="69" t="s">
        <v>148</v>
      </c>
      <c r="B25" s="68" t="s">
        <v>147</v>
      </c>
      <c r="C25" s="51">
        <v>-1744.6</v>
      </c>
      <c r="D25" s="51">
        <v>-1255.3</v>
      </c>
      <c r="E25" s="51">
        <v>-1321</v>
      </c>
      <c r="F25" s="56"/>
    </row>
    <row r="26" spans="1:6" s="63" customFormat="1" ht="43.15" customHeight="1">
      <c r="A26" s="67" t="s">
        <v>91</v>
      </c>
      <c r="B26" s="66" t="s">
        <v>90</v>
      </c>
      <c r="C26" s="65">
        <f t="shared" ref="C26:E27" si="4">SUM(C27)</f>
        <v>2036.1</v>
      </c>
      <c r="D26" s="65">
        <f t="shared" si="4"/>
        <v>1255.3</v>
      </c>
      <c r="E26" s="65">
        <f t="shared" si="4"/>
        <v>1321</v>
      </c>
      <c r="F26" s="64"/>
    </row>
    <row r="27" spans="1:6" s="55" customFormat="1" ht="47.45" customHeight="1">
      <c r="A27" s="62" t="s">
        <v>89</v>
      </c>
      <c r="B27" s="61" t="s">
        <v>88</v>
      </c>
      <c r="C27" s="51">
        <f t="shared" si="4"/>
        <v>2036.1</v>
      </c>
      <c r="D27" s="51">
        <f t="shared" si="4"/>
        <v>1255.3</v>
      </c>
      <c r="E27" s="51">
        <f t="shared" si="4"/>
        <v>1321</v>
      </c>
      <c r="F27" s="56"/>
    </row>
    <row r="28" spans="1:6" s="55" customFormat="1" ht="56.45" customHeight="1">
      <c r="A28" s="60" t="s">
        <v>87</v>
      </c>
      <c r="B28" s="59" t="s">
        <v>86</v>
      </c>
      <c r="C28" s="51">
        <v>2036.1</v>
      </c>
      <c r="D28" s="51">
        <v>1255.3</v>
      </c>
      <c r="E28" s="51">
        <v>1321</v>
      </c>
      <c r="F28" s="56"/>
    </row>
    <row r="29" spans="1:6" s="55" customFormat="1" ht="78.75" customHeight="1">
      <c r="A29" s="58" t="s">
        <v>85</v>
      </c>
      <c r="B29" s="57" t="s">
        <v>152</v>
      </c>
      <c r="C29" s="51">
        <v>0</v>
      </c>
      <c r="D29" s="51">
        <v>0</v>
      </c>
      <c r="E29" s="51">
        <v>0</v>
      </c>
      <c r="F29" s="56"/>
    </row>
    <row r="30" spans="1:6" ht="37.15" customHeight="1">
      <c r="A30" s="54"/>
      <c r="B30" s="53" t="s">
        <v>139</v>
      </c>
      <c r="C30" s="52">
        <v>534.4</v>
      </c>
      <c r="D30" s="51">
        <v>539.4</v>
      </c>
      <c r="E30" s="51">
        <v>544.20000000000005</v>
      </c>
    </row>
    <row r="32" spans="1:6">
      <c r="F32" s="49"/>
    </row>
    <row r="33" spans="6:6" ht="44.45" customHeight="1">
      <c r="F33" s="49"/>
    </row>
    <row r="34" spans="6:6">
      <c r="F34" s="49"/>
    </row>
    <row r="35" spans="6:6">
      <c r="F35" s="49"/>
    </row>
    <row r="36" spans="6:6">
      <c r="F36" s="49"/>
    </row>
    <row r="37" spans="6:6">
      <c r="F37" s="49"/>
    </row>
    <row r="38" spans="6:6">
      <c r="F38" s="49"/>
    </row>
    <row r="39" spans="6:6">
      <c r="F39" s="49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Приложение4</vt:lpstr>
      <vt:lpstr>прил5</vt:lpstr>
      <vt:lpstr>прил5!Область_печати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2022-12-28T10:12:02Z</cp:lastPrinted>
  <dcterms:created xsi:type="dcterms:W3CDTF">2006-09-16T00:00:00Z</dcterms:created>
  <dcterms:modified xsi:type="dcterms:W3CDTF">2023-02-21T08:22:20Z</dcterms:modified>
</cp:coreProperties>
</file>