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440" windowHeight="12585"/>
  </bookViews>
  <sheets>
    <sheet name="Доходы" sheetId="1" r:id="rId1"/>
  </sheets>
  <definedNames>
    <definedName name="_xlnm._FilterDatabase" localSheetId="0" hidden="1">Доходы!$A$9:$J$44</definedName>
    <definedName name="_xlnm.Print_Titles" localSheetId="0">Доходы!$8:$9</definedName>
    <definedName name="_xlnm.Print_Area" localSheetId="0">Доходы!$A$1:$E$44</definedName>
  </definedNames>
  <calcPr calcId="125725"/>
</workbook>
</file>

<file path=xl/calcChain.xml><?xml version="1.0" encoding="utf-8"?>
<calcChain xmlns="http://schemas.openxmlformats.org/spreadsheetml/2006/main">
  <c r="D10" i="1"/>
  <c r="D26"/>
  <c r="D39"/>
  <c r="D42"/>
  <c r="D28"/>
  <c r="C28"/>
  <c r="D24"/>
  <c r="D23" s="1"/>
  <c r="D13" l="1"/>
  <c r="E39"/>
  <c r="E43"/>
  <c r="D43"/>
  <c r="C43"/>
  <c r="D40"/>
  <c r="C40"/>
  <c r="C39" s="1"/>
  <c r="E29"/>
  <c r="D29"/>
  <c r="C29"/>
  <c r="C13"/>
  <c r="D20"/>
  <c r="C20"/>
  <c r="E38" l="1"/>
  <c r="E36"/>
  <c r="E33"/>
  <c r="D37"/>
  <c r="C37"/>
  <c r="D35"/>
  <c r="D34" s="1"/>
  <c r="C35"/>
  <c r="C34" s="1"/>
  <c r="D32"/>
  <c r="D31" s="1"/>
  <c r="C32"/>
  <c r="E32" l="1"/>
  <c r="C31"/>
  <c r="E37"/>
  <c r="E35"/>
  <c r="E19"/>
  <c r="D18"/>
  <c r="C18"/>
  <c r="D12"/>
  <c r="C12"/>
  <c r="C23"/>
  <c r="E22"/>
  <c r="E16"/>
  <c r="E14"/>
  <c r="E34" l="1"/>
  <c r="D27"/>
  <c r="C17"/>
  <c r="C11" s="1"/>
  <c r="D17"/>
  <c r="D11" s="1"/>
  <c r="E18"/>
  <c r="E20"/>
  <c r="E13"/>
  <c r="E17" l="1"/>
  <c r="E28"/>
  <c r="E12"/>
  <c r="E11" l="1"/>
  <c r="E31"/>
  <c r="C27"/>
  <c r="E27" s="1"/>
  <c r="C26" l="1"/>
  <c r="C10" s="1"/>
  <c r="E26" l="1"/>
  <c r="E10"/>
</calcChain>
</file>

<file path=xl/sharedStrings.xml><?xml version="1.0" encoding="utf-8"?>
<sst xmlns="http://schemas.openxmlformats.org/spreadsheetml/2006/main" count="83" uniqueCount="83">
  <si>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</si>
  <si>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</si>
  <si>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</si>
  <si>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</si>
  <si>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</si>
  <si>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</si>
  <si>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</si>
  <si>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</si>
  <si>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</si>
  <si>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</si>
  <si>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</si>
  <si>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</si>
  <si>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</si>
  <si>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</si>
  <si>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</si>
  <si>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</si>
  <si>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</si>
  <si>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</si>
  <si>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</si>
  <si>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</si>
  <si>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</si>
  <si>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</si>
  <si>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</si>
  <si>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</si>
  <si>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</si>
  <si>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</si>
  <si>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</si>
  <si>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</si>
  <si>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</si>
  <si>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</si>
  <si>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</si>
  <si>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</si>
  <si>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</si>
  <si>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</si>
  <si>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</si>
  <si>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</si>
  <si>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</si>
  <si>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</si>
  <si>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</si>
  <si>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</si>
  <si>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</si>
  <si>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</si>
  <si>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</si>
  <si>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</si>
  <si>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</si>
  <si>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</si>
  <si>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</si>
  <si>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</si>
  <si>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</si>
  <si>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</si>
  <si>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</si>
  <si>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</si>
  <si>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</si>
  <si>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</si>
  <si>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</si>
  <si>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</si>
  <si>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</si>
  <si>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</si>
  <si>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</si>
  <si>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</si>
  <si>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</si>
  <si>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</si>
  <si>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</si>
  <si>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</si>
  <si>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</si>
  <si>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 xml:space="preserve">  Прочие субсидии бюджетам сельских поселений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</si>
  <si>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</si>
  <si>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Субвенции бюджетам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</si>
  <si>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1 16 00000 00 0000 000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</si>
  <si>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</si>
  <si>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</si>
  <si>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</si>
  <si>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</si>
  <si>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</si>
  <si>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2 07 00000 00 0000 000</t>
  </si>
  <si>
    <t>2 07 05000 10 0000 150</t>
  </si>
  <si>
    <t>2 07 05030 10 0000 150</t>
  </si>
  <si>
    <t>ПРОЧИЕ БЕЗВОЗМЕЗДНЫЕ ПОСТУПЛЕНИЯ</t>
  </si>
  <si>
    <t>Прочие безвозмездные поступления в бюджеты сельских поселений</t>
  </si>
  <si>
    <t xml:space="preserve">Прочие безвозмездные поступления в бюджеты </t>
  </si>
  <si>
    <t>к решению Совета депутатов Пушкинского сельского поселения Ромодановского муниципального района Республики Мордовия "Об исполнении бюджетаПушкинского сельского поселения Ромодановского муниципального района Республики Мордовия за 2022 год"</t>
  </si>
  <si>
    <t>ДОХОДЫ БЮЖЕТА ПУШКИНСКОГО СЕЛЬСКОГО ПОСЕЛЕНИЯ РОМОДАНОВСКОГО МУНИЦИПАЛЬНОГО РАЙОНА РЕСПУБЛИКИ МОРДОВИЯ ЗА 2022 ГОД ПО КОДАМ КЛАССИФИКАЦИИ ДОХОДОВ БЮДЖЕТА</t>
  </si>
  <si>
    <t>от "  "апреля  2023 года №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</si>
</sst>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6" fillId="28" borderId="0" applyNumberFormat="0" applyBorder="0" applyAlignment="0" applyProtection="0"/>
    <xf numFmtId="0" fontId="20" fillId="0" borderId="0"/>
    <xf numFmtId="0" fontId="10" fillId="29" borderId="4" applyNumberFormat="0" applyAlignment="0" applyProtection="0"/>
    <xf numFmtId="0" fontId="12" fillId="30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1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2" borderId="4" applyNumberFormat="0" applyAlignment="0" applyProtection="0"/>
    <xf numFmtId="0" fontId="11" fillId="0" borderId="6" applyNumberFormat="0" applyFill="0" applyAlignment="0" applyProtection="0"/>
    <xf numFmtId="0" fontId="7" fillId="33" borderId="0" applyNumberFormat="0" applyBorder="0" applyAlignment="0" applyProtection="0"/>
    <xf numFmtId="0" fontId="1" fillId="34" borderId="8" applyNumberFormat="0" applyFont="0" applyAlignment="0" applyProtection="0"/>
    <xf numFmtId="0" fontId="9" fillId="29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5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6" borderId="36"/>
    <xf numFmtId="0" fontId="23" fillId="36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1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2" borderId="0" xfId="0" applyNumberFormat="1" applyFont="1" applyFill="1"/>
    <xf numFmtId="0" fontId="18" fillId="2" borderId="0" xfId="0" applyFont="1" applyFill="1"/>
    <xf numFmtId="4" fontId="18" fillId="3" borderId="0" xfId="0" applyNumberFormat="1" applyFont="1" applyFill="1"/>
    <xf numFmtId="0" fontId="18" fillId="3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7" borderId="25" xfId="157" applyNumberFormat="1" applyFont="1" applyFill="1" applyBorder="1" applyProtection="1">
      <alignment horizontal="center"/>
    </xf>
    <xf numFmtId="164" fontId="17" fillId="37" borderId="10" xfId="0" applyNumberFormat="1" applyFont="1" applyFill="1" applyBorder="1" applyAlignment="1">
      <alignment horizontal="right"/>
    </xf>
    <xf numFmtId="49" fontId="26" fillId="40" borderId="25" xfId="157" applyNumberFormat="1" applyFont="1" applyFill="1" applyBorder="1" applyProtection="1">
      <alignment horizontal="center"/>
    </xf>
    <xf numFmtId="164" fontId="17" fillId="40" borderId="10" xfId="0" applyNumberFormat="1" applyFont="1" applyFill="1" applyBorder="1" applyAlignment="1">
      <alignment horizontal="right"/>
    </xf>
    <xf numFmtId="0" fontId="37" fillId="38" borderId="10" xfId="0" applyFont="1" applyFill="1" applyBorder="1" applyAlignment="1">
      <alignment horizontal="center" vertical="top"/>
    </xf>
    <xf numFmtId="0" fontId="37" fillId="38" borderId="10" xfId="0" applyFont="1" applyFill="1" applyBorder="1" applyAlignment="1">
      <alignment horizontal="justify" vertical="top" wrapText="1"/>
    </xf>
    <xf numFmtId="164" fontId="37" fillId="38" borderId="10" xfId="0" applyNumberFormat="1" applyFont="1" applyFill="1" applyBorder="1" applyAlignment="1">
      <alignment horizontal="right"/>
    </xf>
    <xf numFmtId="0" fontId="17" fillId="37" borderId="10" xfId="0" applyFont="1" applyFill="1" applyBorder="1" applyAlignment="1">
      <alignment horizontal="center" vertical="top"/>
    </xf>
    <xf numFmtId="0" fontId="17" fillId="3" borderId="10" xfId="0" applyFont="1" applyFill="1" applyBorder="1" applyAlignment="1">
      <alignment horizontal="center" vertical="top"/>
    </xf>
    <xf numFmtId="0" fontId="17" fillId="3" borderId="10" xfId="0" applyFont="1" applyFill="1" applyBorder="1" applyAlignment="1">
      <alignment horizontal="justify" vertical="top" wrapText="1"/>
    </xf>
    <xf numFmtId="164" fontId="17" fillId="3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center" vertical="top"/>
    </xf>
    <xf numFmtId="0" fontId="17" fillId="40" borderId="10" xfId="0" applyFont="1" applyFill="1" applyBorder="1" applyAlignment="1">
      <alignment horizontal="justify" vertical="top" wrapText="1"/>
    </xf>
    <xf numFmtId="0" fontId="39" fillId="40" borderId="10" xfId="0" applyFont="1" applyFill="1" applyBorder="1" applyAlignment="1">
      <alignment horizontal="center" vertical="top"/>
    </xf>
    <xf numFmtId="0" fontId="39" fillId="40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7" borderId="11" xfId="144" applyNumberFormat="1" applyFont="1" applyFill="1" applyAlignment="1" applyProtection="1">
      <alignment wrapText="1"/>
    </xf>
    <xf numFmtId="164" fontId="17" fillId="37" borderId="10" xfId="1" applyNumberFormat="1" applyFont="1" applyFill="1" applyBorder="1" applyAlignment="1">
      <alignment horizontal="right"/>
    </xf>
    <xf numFmtId="0" fontId="17" fillId="40" borderId="10" xfId="1" applyFont="1" applyFill="1" applyBorder="1" applyAlignment="1">
      <alignment horizontal="center" vertical="top"/>
    </xf>
    <xf numFmtId="0" fontId="37" fillId="40" borderId="10" xfId="1" applyFont="1" applyFill="1" applyBorder="1" applyAlignment="1">
      <alignment horizontal="justify" vertical="top" wrapText="1"/>
    </xf>
    <xf numFmtId="164" fontId="17" fillId="40" borderId="10" xfId="1" applyNumberFormat="1" applyFont="1" applyFill="1" applyBorder="1" applyAlignment="1">
      <alignment horizontal="right"/>
    </xf>
    <xf numFmtId="0" fontId="17" fillId="38" borderId="10" xfId="1" applyFont="1" applyFill="1" applyBorder="1" applyAlignment="1">
      <alignment horizontal="center" vertical="top"/>
    </xf>
    <xf numFmtId="0" fontId="17" fillId="38" borderId="10" xfId="1" applyFont="1" applyFill="1" applyBorder="1" applyAlignment="1">
      <alignment horizontal="justify" vertical="top" wrapText="1"/>
    </xf>
    <xf numFmtId="164" fontId="17" fillId="38" borderId="10" xfId="1" applyNumberFormat="1" applyFont="1" applyFill="1" applyBorder="1" applyAlignment="1">
      <alignment horizontal="right"/>
    </xf>
    <xf numFmtId="0" fontId="26" fillId="40" borderId="11" xfId="144" applyNumberFormat="1" applyFont="1" applyFill="1" applyAlignment="1" applyProtection="1">
      <alignment wrapText="1"/>
    </xf>
    <xf numFmtId="0" fontId="37" fillId="38" borderId="10" xfId="1" applyFont="1" applyFill="1" applyBorder="1" applyAlignment="1">
      <alignment horizontal="center" vertical="top"/>
    </xf>
    <xf numFmtId="0" fontId="37" fillId="38" borderId="10" xfId="1" applyFont="1" applyFill="1" applyBorder="1" applyAlignment="1">
      <alignment horizontal="justify" vertical="top" wrapText="1"/>
    </xf>
    <xf numFmtId="164" fontId="37" fillId="38" borderId="10" xfId="1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40" fillId="40" borderId="10" xfId="0" applyFont="1" applyFill="1" applyBorder="1" applyAlignment="1">
      <alignment horizontal="justify" vertical="top" wrapText="1"/>
    </xf>
    <xf numFmtId="0" fontId="40" fillId="40" borderId="10" xfId="0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center" vertical="top"/>
    </xf>
    <xf numFmtId="3" fontId="17" fillId="40" borderId="10" xfId="1" applyNumberFormat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0" fontId="18" fillId="0" borderId="58" xfId="0" applyFont="1" applyFill="1" applyBorder="1"/>
    <xf numFmtId="49" fontId="26" fillId="0" borderId="59" xfId="157" applyNumberFormat="1" applyFont="1" applyBorder="1" applyProtection="1">
      <alignment horizontal="center"/>
    </xf>
    <xf numFmtId="0" fontId="17" fillId="37" borderId="10" xfId="0" applyNumberFormat="1" applyFont="1" applyFill="1" applyBorder="1" applyAlignment="1">
      <alignment horizontal="justify" vertical="top"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45"/>
  <sheetViews>
    <sheetView tabSelected="1" view="pageBreakPreview" zoomScale="90" zoomScaleNormal="100" zoomScaleSheetLayoutView="90" workbookViewId="0">
      <pane xSplit="2" ySplit="10" topLeftCell="C38" activePane="bottomRight" state="frozen"/>
      <selection pane="topRight" activeCell="C1" sqref="C1"/>
      <selection pane="bottomLeft" activeCell="A11" sqref="A11"/>
      <selection pane="bottomRight" activeCell="E26" sqref="E26"/>
    </sheetView>
  </sheetViews>
  <sheetFormatPr defaultColWidth="9.140625" defaultRowHeight="12.75"/>
  <cols>
    <col min="1" max="1" width="22.140625" style="11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0" customWidth="1"/>
    <col min="6" max="10" width="9.140625" style="2"/>
    <col min="11" max="16384" width="9.140625" style="3"/>
  </cols>
  <sheetData>
    <row r="1" spans="1:10" ht="15">
      <c r="A1" s="12"/>
      <c r="B1" s="1"/>
      <c r="C1" s="69" t="s">
        <v>35</v>
      </c>
      <c r="D1" s="69"/>
      <c r="E1" s="69"/>
    </row>
    <row r="2" spans="1:10" ht="15">
      <c r="A2" s="12"/>
      <c r="B2" s="1"/>
      <c r="C2" s="70" t="s">
        <v>80</v>
      </c>
      <c r="D2" s="70"/>
      <c r="E2" s="70"/>
    </row>
    <row r="3" spans="1:10" ht="27" customHeight="1">
      <c r="A3" s="12"/>
      <c r="B3" s="1"/>
      <c r="C3" s="70"/>
      <c r="D3" s="70"/>
      <c r="E3" s="70"/>
    </row>
    <row r="4" spans="1:10" ht="60.75" customHeight="1">
      <c r="A4" s="12"/>
      <c r="B4" s="1"/>
      <c r="C4" s="70"/>
      <c r="D4" s="70"/>
      <c r="E4" s="70"/>
    </row>
    <row r="5" spans="1:10" ht="32.25" customHeight="1">
      <c r="A5" s="12"/>
      <c r="B5" s="13"/>
      <c r="C5" s="69" t="s">
        <v>82</v>
      </c>
      <c r="D5" s="69"/>
      <c r="E5" s="69"/>
    </row>
    <row r="6" spans="1:10" ht="51" customHeight="1">
      <c r="A6" s="68" t="s">
        <v>81</v>
      </c>
      <c r="B6" s="68"/>
      <c r="C6" s="68"/>
      <c r="D6" s="68"/>
      <c r="E6" s="68"/>
    </row>
    <row r="7" spans="1:10" ht="15.75" customHeight="1">
      <c r="A7" s="14"/>
      <c r="B7" s="15"/>
      <c r="C7" s="16"/>
      <c r="D7" s="12"/>
      <c r="E7" s="17" t="s">
        <v>0</v>
      </c>
    </row>
    <row r="8" spans="1:10" ht="45">
      <c r="A8" s="18" t="s">
        <v>1</v>
      </c>
      <c r="B8" s="18" t="s">
        <v>2</v>
      </c>
      <c r="C8" s="19" t="s">
        <v>3</v>
      </c>
      <c r="D8" s="19" t="s">
        <v>4</v>
      </c>
      <c r="E8" s="19" t="s">
        <v>5</v>
      </c>
    </row>
    <row r="9" spans="1:10" ht="15">
      <c r="A9" s="20">
        <v>1</v>
      </c>
      <c r="B9" s="20">
        <v>2</v>
      </c>
      <c r="C9" s="20" t="s">
        <v>6</v>
      </c>
      <c r="D9" s="20" t="s">
        <v>7</v>
      </c>
      <c r="E9" s="20" t="s">
        <v>8</v>
      </c>
    </row>
    <row r="10" spans="1:10" s="5" customFormat="1" ht="14.25">
      <c r="A10" s="57" t="s">
        <v>9</v>
      </c>
      <c r="B10" s="58" t="s">
        <v>10</v>
      </c>
      <c r="C10" s="59">
        <f>C11+C26+C23</f>
        <v>2073.9</v>
      </c>
      <c r="D10" s="59">
        <f>D11+D26+D23</f>
        <v>2139.6999999999998</v>
      </c>
      <c r="E10" s="59">
        <f t="shared" ref="E10:E12" si="0">IF(C10=0,"-",IF(C10&lt;0,"-",IF(D10&lt;0,"-",IF(D10/C10&gt;2,"в "&amp;ROUND(D10/C10,1)&amp;" раза",D10/C10*100))))</f>
        <v>103.17276628574183</v>
      </c>
      <c r="F10" s="4"/>
      <c r="G10" s="4"/>
      <c r="H10" s="4"/>
      <c r="I10" s="4"/>
      <c r="J10" s="4"/>
    </row>
    <row r="11" spans="1:10" s="5" customFormat="1" ht="14.25">
      <c r="A11" s="57" t="s">
        <v>11</v>
      </c>
      <c r="B11" s="58" t="s">
        <v>12</v>
      </c>
      <c r="C11" s="59">
        <f>C12+C17</f>
        <v>507.9</v>
      </c>
      <c r="D11" s="59">
        <f>D12+D17</f>
        <v>501.7</v>
      </c>
      <c r="E11" s="59">
        <f t="shared" si="0"/>
        <v>98.779287261271904</v>
      </c>
      <c r="F11" s="4"/>
      <c r="G11" s="4"/>
      <c r="H11" s="4"/>
      <c r="I11" s="4"/>
      <c r="J11" s="4"/>
    </row>
    <row r="12" spans="1:10" s="5" customFormat="1" ht="14.25">
      <c r="A12" s="57" t="s">
        <v>13</v>
      </c>
      <c r="B12" s="58" t="s">
        <v>14</v>
      </c>
      <c r="C12" s="59">
        <f>C13</f>
        <v>14.4</v>
      </c>
      <c r="D12" s="59">
        <f>D13</f>
        <v>14.7</v>
      </c>
      <c r="E12" s="59">
        <f t="shared" si="0"/>
        <v>102.08333333333333</v>
      </c>
      <c r="F12" s="4"/>
      <c r="G12" s="4"/>
      <c r="H12" s="4"/>
      <c r="I12" s="4"/>
      <c r="J12" s="4"/>
    </row>
    <row r="13" spans="1:10" s="5" customFormat="1" ht="15">
      <c r="A13" s="40" t="s">
        <v>15</v>
      </c>
      <c r="B13" s="41" t="s">
        <v>16</v>
      </c>
      <c r="C13" s="32">
        <f>C14</f>
        <v>14.4</v>
      </c>
      <c r="D13" s="32">
        <f>D14+D16+D15</f>
        <v>14.7</v>
      </c>
      <c r="E13" s="32">
        <f t="shared" ref="E13:E22" si="1">IF(C13=0,"-",IF(C13&lt;0,"-",IF(D13&lt;0,"-",IF(D13/C13&gt;2,"в "&amp;ROUND(D13/C13,1)&amp;" раза",D13/C13*100))))</f>
        <v>102.08333333333333</v>
      </c>
      <c r="F13" s="4"/>
      <c r="G13" s="4"/>
      <c r="H13" s="4"/>
      <c r="I13" s="4"/>
      <c r="J13" s="4"/>
    </row>
    <row r="14" spans="1:10" s="5" customFormat="1" ht="78">
      <c r="A14" s="37" t="s">
        <v>56</v>
      </c>
      <c r="B14" s="38" t="s">
        <v>24</v>
      </c>
      <c r="C14" s="39">
        <v>14.4</v>
      </c>
      <c r="D14" s="39">
        <v>12.5</v>
      </c>
      <c r="E14" s="39">
        <f t="shared" si="1"/>
        <v>86.805555555555557</v>
      </c>
      <c r="F14" s="4"/>
      <c r="G14" s="4"/>
      <c r="H14" s="4"/>
      <c r="I14" s="4"/>
      <c r="J14" s="4"/>
    </row>
    <row r="15" spans="1:10" s="5" customFormat="1" ht="105" customHeight="1">
      <c r="A15" s="37" t="s">
        <v>63</v>
      </c>
      <c r="B15" s="38" t="s">
        <v>64</v>
      </c>
      <c r="C15" s="39"/>
      <c r="D15" s="39">
        <v>2</v>
      </c>
      <c r="E15" s="39"/>
      <c r="F15" s="4"/>
      <c r="G15" s="4"/>
      <c r="H15" s="4"/>
      <c r="I15" s="4"/>
      <c r="J15" s="4"/>
    </row>
    <row r="16" spans="1:10" s="5" customFormat="1" ht="45">
      <c r="A16" s="21" t="s">
        <v>57</v>
      </c>
      <c r="B16" s="22" t="s">
        <v>17</v>
      </c>
      <c r="C16" s="23"/>
      <c r="D16" s="23">
        <v>0.2</v>
      </c>
      <c r="E16" s="23" t="str">
        <f t="shared" si="1"/>
        <v>-</v>
      </c>
      <c r="F16" s="4"/>
      <c r="G16" s="4"/>
      <c r="H16" s="4"/>
      <c r="I16" s="4"/>
      <c r="J16" s="4"/>
    </row>
    <row r="17" spans="1:10" s="5" customFormat="1" ht="14.25">
      <c r="A17" s="33" t="s">
        <v>36</v>
      </c>
      <c r="B17" s="34" t="s">
        <v>37</v>
      </c>
      <c r="C17" s="35">
        <f>C18+C20</f>
        <v>493.5</v>
      </c>
      <c r="D17" s="35">
        <f>D18+D20</f>
        <v>487</v>
      </c>
      <c r="E17" s="35">
        <f t="shared" si="1"/>
        <v>98.682877406281662</v>
      </c>
      <c r="F17" s="4"/>
      <c r="G17" s="4"/>
      <c r="H17" s="4"/>
      <c r="I17" s="4"/>
      <c r="J17" s="4"/>
    </row>
    <row r="18" spans="1:10" s="5" customFormat="1" ht="30.75" customHeight="1">
      <c r="A18" s="42" t="s">
        <v>38</v>
      </c>
      <c r="B18" s="43" t="s">
        <v>39</v>
      </c>
      <c r="C18" s="32">
        <f>C19</f>
        <v>67.5</v>
      </c>
      <c r="D18" s="32">
        <f>D19</f>
        <v>76.099999999999994</v>
      </c>
      <c r="E18" s="32">
        <f t="shared" si="1"/>
        <v>112.74074074074075</v>
      </c>
      <c r="F18" s="4"/>
      <c r="G18" s="4"/>
      <c r="H18" s="4"/>
      <c r="I18" s="4"/>
      <c r="J18" s="4"/>
    </row>
    <row r="19" spans="1:10" s="5" customFormat="1" ht="77.25" customHeight="1">
      <c r="A19" s="24" t="s">
        <v>58</v>
      </c>
      <c r="B19" s="25" t="s">
        <v>40</v>
      </c>
      <c r="C19" s="23">
        <v>67.5</v>
      </c>
      <c r="D19" s="23">
        <v>76.099999999999994</v>
      </c>
      <c r="E19" s="23">
        <f t="shared" si="1"/>
        <v>112.74074074074075</v>
      </c>
      <c r="F19" s="4"/>
      <c r="G19" s="4"/>
      <c r="H19" s="4"/>
      <c r="I19" s="4"/>
      <c r="J19" s="4"/>
    </row>
    <row r="20" spans="1:10" s="5" customFormat="1" ht="31.5" customHeight="1">
      <c r="A20" s="61" t="s">
        <v>41</v>
      </c>
      <c r="B20" s="60" t="s">
        <v>42</v>
      </c>
      <c r="C20" s="32">
        <f>C21+C22</f>
        <v>426</v>
      </c>
      <c r="D20" s="32">
        <f>D21+D22</f>
        <v>410.9</v>
      </c>
      <c r="E20" s="32">
        <f t="shared" si="1"/>
        <v>96.45539906103285</v>
      </c>
      <c r="F20" s="4"/>
      <c r="G20" s="4"/>
      <c r="H20" s="4"/>
      <c r="I20" s="4"/>
      <c r="J20" s="4"/>
    </row>
    <row r="21" spans="1:10" s="5" customFormat="1" ht="62.25" customHeight="1">
      <c r="A21" s="24" t="s">
        <v>45</v>
      </c>
      <c r="B21" s="25" t="s">
        <v>43</v>
      </c>
      <c r="C21" s="23">
        <v>110</v>
      </c>
      <c r="D21" s="23">
        <v>129.5</v>
      </c>
      <c r="E21" s="26">
        <v>117.7</v>
      </c>
      <c r="F21" s="4"/>
      <c r="G21" s="4"/>
      <c r="H21" s="4"/>
      <c r="I21" s="4"/>
      <c r="J21" s="4"/>
    </row>
    <row r="22" spans="1:10" s="5" customFormat="1" ht="65.25" customHeight="1">
      <c r="A22" s="24" t="s">
        <v>44</v>
      </c>
      <c r="B22" s="25" t="s">
        <v>46</v>
      </c>
      <c r="C22" s="23">
        <v>316</v>
      </c>
      <c r="D22" s="23">
        <v>281.39999999999998</v>
      </c>
      <c r="E22" s="23">
        <f t="shared" si="1"/>
        <v>89.050632911392398</v>
      </c>
      <c r="F22" s="4"/>
      <c r="G22" s="4"/>
      <c r="H22" s="4"/>
      <c r="I22" s="4"/>
      <c r="J22" s="4"/>
    </row>
    <row r="23" spans="1:10" s="5" customFormat="1" ht="24" customHeight="1">
      <c r="A23" s="33" t="s">
        <v>68</v>
      </c>
      <c r="B23" s="34" t="s">
        <v>71</v>
      </c>
      <c r="C23" s="35">
        <f>C24+C25</f>
        <v>0</v>
      </c>
      <c r="D23" s="35">
        <f>D24</f>
        <v>4</v>
      </c>
      <c r="E23" s="35">
        <v>0</v>
      </c>
      <c r="F23" s="4"/>
      <c r="G23" s="4"/>
      <c r="H23" s="4"/>
      <c r="I23" s="4"/>
      <c r="J23" s="4"/>
    </row>
    <row r="24" spans="1:10" s="5" customFormat="1" ht="45.75" customHeight="1">
      <c r="A24" s="40" t="s">
        <v>69</v>
      </c>
      <c r="B24" s="41" t="s">
        <v>72</v>
      </c>
      <c r="C24" s="32"/>
      <c r="D24" s="32">
        <f>D25</f>
        <v>4</v>
      </c>
      <c r="E24" s="32">
        <v>0</v>
      </c>
      <c r="F24" s="4"/>
      <c r="G24" s="4"/>
      <c r="H24" s="4"/>
      <c r="I24" s="4"/>
      <c r="J24" s="4"/>
    </row>
    <row r="25" spans="1:10" s="5" customFormat="1" ht="63.75" customHeight="1">
      <c r="A25" s="36" t="s">
        <v>70</v>
      </c>
      <c r="B25" s="67" t="s">
        <v>73</v>
      </c>
      <c r="C25" s="30"/>
      <c r="D25" s="30">
        <v>4</v>
      </c>
      <c r="E25" s="30"/>
      <c r="F25" s="4"/>
      <c r="G25" s="4"/>
      <c r="H25" s="4"/>
      <c r="I25" s="4"/>
      <c r="J25" s="4"/>
    </row>
    <row r="26" spans="1:10" s="7" customFormat="1" ht="14.25">
      <c r="A26" s="54" t="s">
        <v>18</v>
      </c>
      <c r="B26" s="55" t="s">
        <v>19</v>
      </c>
      <c r="C26" s="56">
        <f>C27</f>
        <v>1566</v>
      </c>
      <c r="D26" s="56">
        <f>D27+D42</f>
        <v>1634</v>
      </c>
      <c r="E26" s="56">
        <f t="shared" ref="E26:E31" si="2">IF(C26=0,"-",IF(C26&lt;0,"-",IF(D26&lt;0,"-",IF(D26/C26&gt;2,"в "&amp;ROUND(D26/C26,1)&amp;" раза",D26/C26*100))))</f>
        <v>104.34227330779055</v>
      </c>
      <c r="F26" s="6"/>
      <c r="G26" s="6"/>
      <c r="H26" s="6"/>
      <c r="I26" s="6"/>
      <c r="J26" s="6"/>
    </row>
    <row r="27" spans="1:10" s="7" customFormat="1" ht="30">
      <c r="A27" s="50" t="s">
        <v>20</v>
      </c>
      <c r="B27" s="51" t="s">
        <v>21</v>
      </c>
      <c r="C27" s="52">
        <f>C28+C31+C34+C39</f>
        <v>1566</v>
      </c>
      <c r="D27" s="52">
        <f>D28+D31+D34+D39</f>
        <v>1566</v>
      </c>
      <c r="E27" s="52">
        <f t="shared" si="2"/>
        <v>100</v>
      </c>
      <c r="F27" s="6"/>
      <c r="G27" s="6"/>
      <c r="H27" s="6"/>
      <c r="I27" s="6"/>
      <c r="J27" s="6"/>
    </row>
    <row r="28" spans="1:10" s="7" customFormat="1" ht="28.5">
      <c r="A28" s="47" t="s">
        <v>22</v>
      </c>
      <c r="B28" s="48" t="s">
        <v>23</v>
      </c>
      <c r="C28" s="49">
        <f>C29</f>
        <v>528.9</v>
      </c>
      <c r="D28" s="49">
        <f>D29</f>
        <v>528.9</v>
      </c>
      <c r="E28" s="49">
        <f t="shared" si="2"/>
        <v>100</v>
      </c>
      <c r="F28" s="6"/>
      <c r="G28" s="6"/>
      <c r="H28" s="6"/>
      <c r="I28" s="6"/>
      <c r="J28" s="6"/>
    </row>
    <row r="29" spans="1:10" s="7" customFormat="1" ht="28.5">
      <c r="A29" s="63" t="s">
        <v>60</v>
      </c>
      <c r="B29" s="48" t="s">
        <v>61</v>
      </c>
      <c r="C29" s="49">
        <f>C30</f>
        <v>528.9</v>
      </c>
      <c r="D29" s="49">
        <f>D30</f>
        <v>528.9</v>
      </c>
      <c r="E29" s="49">
        <f>E30</f>
        <v>100</v>
      </c>
      <c r="F29" s="6"/>
      <c r="G29" s="6"/>
      <c r="H29" s="6"/>
      <c r="I29" s="6"/>
      <c r="J29" s="6"/>
    </row>
    <row r="30" spans="1:10" s="7" customFormat="1" ht="45">
      <c r="A30" s="62" t="s">
        <v>59</v>
      </c>
      <c r="B30" s="64" t="s">
        <v>62</v>
      </c>
      <c r="C30" s="27">
        <v>528.9</v>
      </c>
      <c r="D30" s="27">
        <v>528.9</v>
      </c>
      <c r="E30" s="27">
        <v>100</v>
      </c>
      <c r="F30" s="6"/>
      <c r="G30" s="6"/>
      <c r="H30" s="6"/>
      <c r="I30" s="6"/>
      <c r="J30" s="6"/>
    </row>
    <row r="31" spans="1:10" ht="30">
      <c r="A31" s="31" t="s">
        <v>30</v>
      </c>
      <c r="B31" s="53" t="s">
        <v>25</v>
      </c>
      <c r="C31" s="49">
        <f>C32</f>
        <v>101.9</v>
      </c>
      <c r="D31" s="49">
        <f>D32</f>
        <v>101.9</v>
      </c>
      <c r="E31" s="49">
        <f t="shared" si="2"/>
        <v>100</v>
      </c>
    </row>
    <row r="32" spans="1:10" ht="15">
      <c r="A32" s="29" t="s">
        <v>31</v>
      </c>
      <c r="B32" s="45" t="s">
        <v>26</v>
      </c>
      <c r="C32" s="46">
        <f>C33</f>
        <v>101.9</v>
      </c>
      <c r="D32" s="46">
        <f>D33</f>
        <v>101.9</v>
      </c>
      <c r="E32" s="46">
        <f t="shared" ref="E32" si="3">IF(C32=0,"-",IF(C32&lt;0,"-",IF(D32&lt;0,"-",IF(D32/C32&gt;2,"в "&amp;ROUND(D32/C32,1)&amp;" раза",D32/C32*100))))</f>
        <v>100</v>
      </c>
    </row>
    <row r="33" spans="1:10" ht="15">
      <c r="A33" s="28" t="s">
        <v>47</v>
      </c>
      <c r="B33" s="44" t="s">
        <v>65</v>
      </c>
      <c r="C33" s="27">
        <v>101.9</v>
      </c>
      <c r="D33" s="27">
        <v>101.9</v>
      </c>
      <c r="E33" s="23">
        <f t="shared" ref="E33:E35" si="4">IF(C33=0,"-",IF(C33&lt;0,"-",IF(D33&lt;0,"-",IF(D33/C33&gt;2,"в "&amp;ROUND(D33/C33,1)&amp;" раза",D33/C33*100))))</f>
        <v>100</v>
      </c>
    </row>
    <row r="34" spans="1:10" ht="30">
      <c r="A34" s="31" t="s">
        <v>32</v>
      </c>
      <c r="B34" s="53" t="s">
        <v>27</v>
      </c>
      <c r="C34" s="49">
        <f>C35+C37</f>
        <v>95.399999999999991</v>
      </c>
      <c r="D34" s="49">
        <f>D35+D37</f>
        <v>95.399999999999991</v>
      </c>
      <c r="E34" s="32">
        <f t="shared" si="4"/>
        <v>100</v>
      </c>
    </row>
    <row r="35" spans="1:10" ht="27.75" customHeight="1">
      <c r="A35" s="29" t="s">
        <v>33</v>
      </c>
      <c r="B35" s="45" t="s">
        <v>28</v>
      </c>
      <c r="C35" s="46">
        <f>C36</f>
        <v>0.1</v>
      </c>
      <c r="D35" s="46">
        <f>D36</f>
        <v>0.1</v>
      </c>
      <c r="E35" s="46">
        <f t="shared" si="4"/>
        <v>100</v>
      </c>
    </row>
    <row r="36" spans="1:10" ht="29.25" customHeight="1">
      <c r="A36" s="28" t="s">
        <v>48</v>
      </c>
      <c r="B36" s="44" t="s">
        <v>51</v>
      </c>
      <c r="C36" s="27">
        <v>0.1</v>
      </c>
      <c r="D36" s="27">
        <v>0.1</v>
      </c>
      <c r="E36" s="23">
        <f t="shared" ref="E36:E37" si="5">IF(C36=0,"-",IF(C36&lt;0,"-",IF(D36&lt;0,"-",IF(D36/C36&gt;2,"в "&amp;ROUND(D36/C36,1)&amp;" раза",D36/C36*100))))</f>
        <v>100</v>
      </c>
    </row>
    <row r="37" spans="1:10" ht="60">
      <c r="A37" s="29" t="s">
        <v>50</v>
      </c>
      <c r="B37" s="45" t="s">
        <v>67</v>
      </c>
      <c r="C37" s="46">
        <f>C38</f>
        <v>95.3</v>
      </c>
      <c r="D37" s="46">
        <f>D38</f>
        <v>95.3</v>
      </c>
      <c r="E37" s="46">
        <f t="shared" si="5"/>
        <v>100</v>
      </c>
    </row>
    <row r="38" spans="1:10" s="9" customFormat="1" ht="60">
      <c r="A38" s="28" t="s">
        <v>49</v>
      </c>
      <c r="B38" s="44" t="s">
        <v>66</v>
      </c>
      <c r="C38" s="27">
        <v>95.3</v>
      </c>
      <c r="D38" s="27">
        <v>95.3</v>
      </c>
      <c r="E38" s="23">
        <f t="shared" ref="E38" si="6">IF(C38=0,"-",IF(C38&lt;0,"-",IF(D38&lt;0,"-",IF(D38/C38&gt;2,"в "&amp;ROUND(D38/C38,1)&amp;" раза",D38/C38*100))))</f>
        <v>100</v>
      </c>
      <c r="F38" s="8"/>
      <c r="G38" s="8"/>
      <c r="H38" s="8"/>
      <c r="I38" s="8"/>
      <c r="J38" s="8"/>
    </row>
    <row r="39" spans="1:10" ht="15">
      <c r="A39" s="31" t="s">
        <v>34</v>
      </c>
      <c r="B39" s="53" t="s">
        <v>29</v>
      </c>
      <c r="C39" s="49">
        <f>C40+C43</f>
        <v>839.8</v>
      </c>
      <c r="D39" s="49">
        <f>D40</f>
        <v>839.8</v>
      </c>
      <c r="E39" s="32">
        <f>E40</f>
        <v>100</v>
      </c>
    </row>
    <row r="40" spans="1:10" ht="60">
      <c r="A40" s="29" t="s">
        <v>54</v>
      </c>
      <c r="B40" s="45" t="s">
        <v>55</v>
      </c>
      <c r="C40" s="46">
        <f>C41</f>
        <v>839.8</v>
      </c>
      <c r="D40" s="46">
        <f>D41</f>
        <v>839.8</v>
      </c>
      <c r="E40" s="46">
        <v>100</v>
      </c>
    </row>
    <row r="41" spans="1:10" ht="75">
      <c r="A41" s="28" t="s">
        <v>52</v>
      </c>
      <c r="B41" s="44" t="s">
        <v>53</v>
      </c>
      <c r="C41" s="27">
        <v>839.8</v>
      </c>
      <c r="D41" s="27">
        <v>839.8</v>
      </c>
      <c r="E41" s="23">
        <v>100</v>
      </c>
    </row>
    <row r="42" spans="1:10" ht="15">
      <c r="A42" s="28" t="s">
        <v>74</v>
      </c>
      <c r="B42" s="44" t="s">
        <v>77</v>
      </c>
      <c r="C42" s="27"/>
      <c r="D42" s="27">
        <f>D43</f>
        <v>68</v>
      </c>
      <c r="E42" s="23"/>
    </row>
    <row r="43" spans="1:10" ht="15">
      <c r="A43" s="29" t="s">
        <v>75</v>
      </c>
      <c r="B43" s="45" t="s">
        <v>79</v>
      </c>
      <c r="C43" s="46">
        <f>C44</f>
        <v>0</v>
      </c>
      <c r="D43" s="46">
        <f>D44</f>
        <v>68</v>
      </c>
      <c r="E43" s="46">
        <f>E44</f>
        <v>0</v>
      </c>
    </row>
    <row r="44" spans="1:10" ht="37.5" customHeight="1">
      <c r="A44" s="66" t="s">
        <v>76</v>
      </c>
      <c r="B44" s="44" t="s">
        <v>78</v>
      </c>
      <c r="C44" s="27">
        <v>0</v>
      </c>
      <c r="D44" s="27">
        <v>68</v>
      </c>
      <c r="E44" s="23">
        <v>0</v>
      </c>
    </row>
    <row r="45" spans="1:10">
      <c r="B45" s="65"/>
    </row>
  </sheetData>
  <autoFilter ref="A9:J44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2022-03-16T12:02:22Z</cp:lastPrinted>
  <dcterms:created xsi:type="dcterms:W3CDTF">2021-04-13T11:54:42Z</dcterms:created>
  <dcterms:modified xsi:type="dcterms:W3CDTF">2023-04-04T11:50:22Z</dcterms:modified>
</cp:coreProperties>
</file>