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2" sheetId="3" r:id="rId2"/>
    <sheet name="Приложение 3" sheetId="4" r:id="rId3"/>
    <sheet name="Приложение4" sheetId="6" r:id="rId4"/>
    <sheet name="прил5" sheetId="14" r:id="rId5"/>
  </sheets>
  <definedNames>
    <definedName name="_xlnm._FilterDatabase" localSheetId="2" hidden="1">'Приложение 3'!$A$2:$K$119</definedName>
    <definedName name="_xlnm._FilterDatabase" localSheetId="1" hidden="1">Приложение2!$A$2:$L$119</definedName>
    <definedName name="_xlnm._FilterDatabase" localSheetId="3" hidden="1">Приложение4!$A$2:$L$145</definedName>
    <definedName name="Z_146E8F15_80AC_4549_8E02_D6058BD21F29_.wvu.FilterData" localSheetId="2" hidden="1">'Приложение 3'!$A$2:$K$119</definedName>
    <definedName name="Z_146E8F15_80AC_4549_8E02_D6058BD21F29_.wvu.FilterData" localSheetId="1" hidden="1">Приложение2!$A$2:$L$119</definedName>
    <definedName name="Z_146E8F15_80AC_4549_8E02_D6058BD21F29_.wvu.FilterData" localSheetId="3" hidden="1">Приложение4!$A$7:$L$145</definedName>
    <definedName name="Z_146E8F15_80AC_4549_8E02_D6058BD21F29_.wvu.PrintArea" localSheetId="0" hidden="1">'Приложение 1'!$A$1:$E$31</definedName>
    <definedName name="Z_1F1289EE_F3DA_4F9E_9F23_CD1DBBB60441_.wvu.FilterData" localSheetId="2" hidden="1">'Приложение 3'!$A$2:$K$119</definedName>
    <definedName name="Z_2EE6EB00_C2BB_404A_98A6_E66B3D281ECF_.wvu.FilterData" localSheetId="2" hidden="1">'Приложение 3'!$A$7:$O$119</definedName>
    <definedName name="Z_2EE6EB00_C2BB_404A_98A6_E66B3D281ECF_.wvu.FilterData" localSheetId="1" hidden="1">Приложение2!$A$7:$L$105</definedName>
    <definedName name="Z_2EE6EB00_C2BB_404A_98A6_E66B3D281ECF_.wvu.FilterData" localSheetId="3" hidden="1">Приложение4!$A$7:$L$145</definedName>
    <definedName name="Z_2EE6EB00_C2BB_404A_98A6_E66B3D281ECF_.wvu.PrintArea" localSheetId="0" hidden="1">'Приложение 1'!$A$1:$E$31</definedName>
    <definedName name="Z_D2A2E364_7F41_4DF0_B445_F266635B8190_.wvu.FilterData" localSheetId="2" hidden="1">'Приложение 3'!$A$2:$K$119</definedName>
    <definedName name="Z_D2A2E364_7F41_4DF0_B445_F266635B8190_.wvu.FilterData" localSheetId="1" hidden="1">Приложение2!$A$2:$L$119</definedName>
    <definedName name="Z_D2A2E364_7F41_4DF0_B445_F266635B8190_.wvu.FilterData" localSheetId="3" hidden="1">Приложение4!$A$7:$L$145</definedName>
    <definedName name="Z_D2A2E364_7F41_4DF0_B445_F266635B8190_.wvu.PrintArea" localSheetId="0" hidden="1">'Приложение 1'!$A$1:$E$31</definedName>
    <definedName name="Z_E262048E_84F9_43BC_A071_99F77224052B_.wvu.FilterData" localSheetId="3" hidden="1">Приложение4!$A$7:$L$145</definedName>
    <definedName name="_xlnm.Print_Area" localSheetId="4">прил5!$A$1:$E$30</definedName>
    <definedName name="_xlnm.Print_Area" localSheetId="0">'Приложение 1'!$A$1:$E$31</definedName>
    <definedName name="_xlnm.Print_Area" localSheetId="1">Приложение2!$A$1:$L$119</definedName>
  </definedNames>
  <calcPr calcId="12451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C13" i="2"/>
  <c r="C30"/>
  <c r="E28"/>
  <c r="D28"/>
  <c r="C28"/>
  <c r="C10" i="14"/>
  <c r="C22"/>
  <c r="C18"/>
  <c r="C26"/>
  <c r="A16" i="6"/>
  <c r="A14"/>
  <c r="A15"/>
  <c r="A13"/>
  <c r="A12"/>
  <c r="A11"/>
  <c r="A10"/>
  <c r="J9"/>
  <c r="J10"/>
  <c r="J11"/>
  <c r="J12"/>
  <c r="J13"/>
  <c r="J14"/>
  <c r="J15"/>
  <c r="J16"/>
  <c r="A102"/>
  <c r="J32" i="3"/>
  <c r="A83" i="4"/>
  <c r="A84"/>
  <c r="A85"/>
  <c r="A86"/>
  <c r="I82"/>
  <c r="I83"/>
  <c r="I84"/>
  <c r="I85"/>
  <c r="I86"/>
  <c r="I98"/>
  <c r="A43"/>
  <c r="A41"/>
  <c r="A38"/>
  <c r="A85" i="3" l="1"/>
  <c r="A86"/>
  <c r="J83"/>
  <c r="J84"/>
  <c r="J85"/>
  <c r="A43"/>
  <c r="I95" i="4"/>
  <c r="A114" i="6"/>
  <c r="A113"/>
  <c r="A112"/>
  <c r="A111"/>
  <c r="A110"/>
  <c r="J115"/>
  <c r="J114" s="1"/>
  <c r="J113" s="1"/>
  <c r="J112" s="1"/>
  <c r="J111" s="1"/>
  <c r="J110" s="1"/>
  <c r="A134"/>
  <c r="A135"/>
  <c r="A136"/>
  <c r="A137"/>
  <c r="A138"/>
  <c r="J139"/>
  <c r="J138" s="1"/>
  <c r="J137" s="1"/>
  <c r="J136" s="1"/>
  <c r="J135" s="1"/>
  <c r="J134" s="1"/>
  <c r="A126"/>
  <c r="A125"/>
  <c r="A124"/>
  <c r="A123"/>
  <c r="A122"/>
  <c r="J127"/>
  <c r="J126" s="1"/>
  <c r="J125" s="1"/>
  <c r="J124" s="1"/>
  <c r="J123" s="1"/>
  <c r="J122" s="1"/>
  <c r="A140"/>
  <c r="A141"/>
  <c r="A142"/>
  <c r="A143"/>
  <c r="A144"/>
  <c r="J145"/>
  <c r="J144" s="1"/>
  <c r="J143" s="1"/>
  <c r="J142" s="1"/>
  <c r="J141" s="1"/>
  <c r="J140" s="1"/>
  <c r="L132"/>
  <c r="K132"/>
  <c r="J132"/>
  <c r="A93" i="4"/>
  <c r="A94"/>
  <c r="A95"/>
  <c r="A96"/>
  <c r="A97"/>
  <c r="A98"/>
  <c r="I97"/>
  <c r="I96" s="1"/>
  <c r="I94"/>
  <c r="I93" s="1"/>
  <c r="A68"/>
  <c r="A69"/>
  <c r="A70"/>
  <c r="A71"/>
  <c r="A72"/>
  <c r="A73"/>
  <c r="I73"/>
  <c r="I72" s="1"/>
  <c r="I71" s="1"/>
  <c r="I70" s="1"/>
  <c r="I69" s="1"/>
  <c r="I68" s="1"/>
  <c r="A54"/>
  <c r="A55"/>
  <c r="A56"/>
  <c r="A57"/>
  <c r="A58"/>
  <c r="A59"/>
  <c r="A60"/>
  <c r="I60"/>
  <c r="I59" s="1"/>
  <c r="I58" s="1"/>
  <c r="I57" s="1"/>
  <c r="I56" s="1"/>
  <c r="I55" s="1"/>
  <c r="I54" s="1"/>
  <c r="A97" i="3"/>
  <c r="A98"/>
  <c r="J97"/>
  <c r="J96" s="1"/>
  <c r="A80"/>
  <c r="A79"/>
  <c r="I92" i="4" l="1"/>
  <c r="I91" s="1"/>
  <c r="A92" i="3"/>
  <c r="A91"/>
  <c r="A94"/>
  <c r="A95"/>
  <c r="J94"/>
  <c r="J93" s="1"/>
  <c r="J92" s="1"/>
  <c r="J91" s="1"/>
  <c r="L82"/>
  <c r="K82"/>
  <c r="A73" l="1"/>
  <c r="J72"/>
  <c r="J71" s="1"/>
  <c r="J70" s="1"/>
  <c r="J69" s="1"/>
  <c r="J68" s="1"/>
  <c r="A59"/>
  <c r="A72" s="1"/>
  <c r="J58" l="1"/>
  <c r="J57" s="1"/>
  <c r="J56" s="1"/>
  <c r="J55" s="1"/>
  <c r="J54" s="1"/>
  <c r="J59"/>
  <c r="L109" i="6"/>
  <c r="L108" s="1"/>
  <c r="L107" s="1"/>
  <c r="L106" s="1"/>
  <c r="L105" s="1"/>
  <c r="L104" s="1"/>
  <c r="K109"/>
  <c r="K108" s="1"/>
  <c r="K107" s="1"/>
  <c r="K106" s="1"/>
  <c r="K105" s="1"/>
  <c r="K104" s="1"/>
  <c r="K111" i="4"/>
  <c r="K110" s="1"/>
  <c r="K109" s="1"/>
  <c r="K108" s="1"/>
  <c r="K107" s="1"/>
  <c r="K106" s="1"/>
  <c r="J112"/>
  <c r="J111" s="1"/>
  <c r="J110" s="1"/>
  <c r="J109" s="1"/>
  <c r="J108" s="1"/>
  <c r="J107" s="1"/>
  <c r="J106" s="1"/>
  <c r="L111" i="3"/>
  <c r="L110" s="1"/>
  <c r="L109" s="1"/>
  <c r="L108" s="1"/>
  <c r="L107" s="1"/>
  <c r="L106" s="1"/>
  <c r="K109"/>
  <c r="K108" s="1"/>
  <c r="K107" s="1"/>
  <c r="K106" s="1"/>
  <c r="A120" i="6"/>
  <c r="A119"/>
  <c r="A116"/>
  <c r="J121"/>
  <c r="J120" s="1"/>
  <c r="J119" s="1"/>
  <c r="J118" s="1"/>
  <c r="J117" s="1"/>
  <c r="J116" s="1"/>
  <c r="A75" i="4"/>
  <c r="A78"/>
  <c r="I80"/>
  <c r="I79" s="1"/>
  <c r="I78" s="1"/>
  <c r="I77" s="1"/>
  <c r="I76" s="1"/>
  <c r="I75" s="1"/>
  <c r="A77" i="3"/>
  <c r="A76"/>
  <c r="J79"/>
  <c r="J78" s="1"/>
  <c r="J77" s="1"/>
  <c r="J76" s="1"/>
  <c r="J75" s="1"/>
  <c r="A108" i="6"/>
  <c r="A107"/>
  <c r="A106"/>
  <c r="A105"/>
  <c r="A104"/>
  <c r="J109"/>
  <c r="J108" s="1"/>
  <c r="J107" s="1"/>
  <c r="J106" s="1"/>
  <c r="J105" s="1"/>
  <c r="J104" s="1"/>
  <c r="A112" i="4"/>
  <c r="A111"/>
  <c r="A110"/>
  <c r="A109"/>
  <c r="A108"/>
  <c r="A107"/>
  <c r="A106"/>
  <c r="I112"/>
  <c r="I111" s="1"/>
  <c r="I110" s="1"/>
  <c r="I109" s="1"/>
  <c r="I108" s="1"/>
  <c r="I107" s="1"/>
  <c r="I106" s="1"/>
  <c r="A109" i="3"/>
  <c r="A108"/>
  <c r="A77" i="4" l="1"/>
  <c r="A92" s="1"/>
  <c r="A57" i="3"/>
  <c r="A70" s="1"/>
  <c r="A76" i="4"/>
  <c r="A91" s="1"/>
  <c r="A56" i="3"/>
  <c r="A69" s="1"/>
  <c r="J111"/>
  <c r="J110" s="1"/>
  <c r="J109" s="1"/>
  <c r="J108" s="1"/>
  <c r="J107" s="1"/>
  <c r="J106" s="1"/>
  <c r="A88" i="6"/>
  <c r="A87"/>
  <c r="A89"/>
  <c r="J89"/>
  <c r="J88" s="1"/>
  <c r="J87" s="1"/>
  <c r="J86" s="1"/>
  <c r="J85" s="1"/>
  <c r="J84" s="1"/>
  <c r="A60"/>
  <c r="A61"/>
  <c r="A62"/>
  <c r="A63"/>
  <c r="A64"/>
  <c r="A65"/>
  <c r="J65"/>
  <c r="J64" s="1"/>
  <c r="J63" s="1"/>
  <c r="J62" s="1"/>
  <c r="J61" s="1"/>
  <c r="J60" s="1"/>
  <c r="I32" i="4"/>
  <c r="I31" s="1"/>
  <c r="I30" s="1"/>
  <c r="A16"/>
  <c r="I18"/>
  <c r="I17" s="1"/>
  <c r="I16" s="1"/>
  <c r="A30" i="3"/>
  <c r="A30" i="4" s="1"/>
  <c r="A31" i="3"/>
  <c r="A85" i="6" s="1"/>
  <c r="A32" i="3"/>
  <c r="A32" i="4" s="1"/>
  <c r="J30" i="3"/>
  <c r="A31" i="4" l="1"/>
  <c r="A84" i="6"/>
  <c r="A86"/>
  <c r="A17" i="3"/>
  <c r="A17" i="4" s="1"/>
  <c r="A18" i="3"/>
  <c r="A18" i="4" s="1"/>
  <c r="J17" i="3"/>
  <c r="J16" s="1"/>
  <c r="C17" i="2"/>
  <c r="C20"/>
  <c r="C19" s="1"/>
  <c r="A73" i="6"/>
  <c r="A60" i="3" l="1"/>
  <c r="A91" i="6"/>
  <c r="A90"/>
  <c r="A24"/>
  <c r="A9"/>
  <c r="A17"/>
  <c r="K105" i="4"/>
  <c r="I67"/>
  <c r="I66" s="1"/>
  <c r="I65" s="1"/>
  <c r="I64" s="1"/>
  <c r="A66" i="6"/>
  <c r="A46"/>
  <c r="A35"/>
  <c r="A32"/>
  <c r="A30"/>
  <c r="A26"/>
  <c r="A25"/>
  <c r="A87" i="4"/>
  <c r="A65"/>
  <c r="A64"/>
  <c r="A63"/>
  <c r="A49"/>
  <c r="A46"/>
  <c r="A21"/>
  <c r="A11"/>
  <c r="A20" s="1"/>
  <c r="A20" i="3"/>
  <c r="A115" s="1"/>
  <c r="A115" i="4" s="1"/>
  <c r="I105"/>
  <c r="K52" i="3"/>
  <c r="K50"/>
  <c r="L103" i="6"/>
  <c r="L102" s="1"/>
  <c r="L101" s="1"/>
  <c r="L100" s="1"/>
  <c r="L99" s="1"/>
  <c r="L98" s="1"/>
  <c r="K103"/>
  <c r="K102" s="1"/>
  <c r="K101" s="1"/>
  <c r="K100" s="1"/>
  <c r="K99" s="1"/>
  <c r="K98" s="1"/>
  <c r="J103"/>
  <c r="J102" s="1"/>
  <c r="J101" s="1"/>
  <c r="J100" s="1"/>
  <c r="J99" s="1"/>
  <c r="J98" s="1"/>
  <c r="A101"/>
  <c r="A100"/>
  <c r="A99"/>
  <c r="A98"/>
  <c r="L97"/>
  <c r="L96" s="1"/>
  <c r="L95" s="1"/>
  <c r="L94" s="1"/>
  <c r="L93" s="1"/>
  <c r="L92" s="1"/>
  <c r="K97"/>
  <c r="K96" s="1"/>
  <c r="K95" s="1"/>
  <c r="K94" s="1"/>
  <c r="K93" s="1"/>
  <c r="K92" s="1"/>
  <c r="J97"/>
  <c r="J96" s="1"/>
  <c r="J95" s="1"/>
  <c r="J94" s="1"/>
  <c r="J93" s="1"/>
  <c r="J92" s="1"/>
  <c r="A97"/>
  <c r="A103" s="1"/>
  <c r="A109" s="1"/>
  <c r="A96"/>
  <c r="A95"/>
  <c r="A94"/>
  <c r="A93"/>
  <c r="A92"/>
  <c r="K67" i="4"/>
  <c r="K66" s="1"/>
  <c r="K65" s="1"/>
  <c r="K64" s="1"/>
  <c r="K63" s="1"/>
  <c r="K62" s="1"/>
  <c r="K61" s="1"/>
  <c r="K90"/>
  <c r="K119"/>
  <c r="L59" i="6" s="1"/>
  <c r="L58" s="1"/>
  <c r="L57" s="1"/>
  <c r="L56" s="1"/>
  <c r="L55" s="1"/>
  <c r="L54" s="1"/>
  <c r="J119" i="4"/>
  <c r="K59" i="6" s="1"/>
  <c r="K58" s="1"/>
  <c r="K57" s="1"/>
  <c r="K56" s="1"/>
  <c r="K55" s="1"/>
  <c r="K54" s="1"/>
  <c r="L118" i="3"/>
  <c r="K118" i="4" s="1"/>
  <c r="K118" i="3"/>
  <c r="J118" i="4" s="1"/>
  <c r="A119"/>
  <c r="A56" i="6" s="1"/>
  <c r="A118" i="4"/>
  <c r="A55" i="6" s="1"/>
  <c r="A117" i="4"/>
  <c r="A54" i="6" s="1"/>
  <c r="A116" i="4"/>
  <c r="A114"/>
  <c r="A58" i="6" s="1"/>
  <c r="A113" i="4"/>
  <c r="A57" i="6" s="1"/>
  <c r="L26" i="3"/>
  <c r="K66"/>
  <c r="K65" s="1"/>
  <c r="K63" s="1"/>
  <c r="K62" s="1"/>
  <c r="K61" s="1"/>
  <c r="L66"/>
  <c r="L65" s="1"/>
  <c r="L63" s="1"/>
  <c r="L62" s="1"/>
  <c r="L61" s="1"/>
  <c r="J66"/>
  <c r="J65" s="1"/>
  <c r="J63" s="1"/>
  <c r="J62" s="1"/>
  <c r="J61" s="1"/>
  <c r="E27" i="2"/>
  <c r="D27"/>
  <c r="E25"/>
  <c r="D25"/>
  <c r="C25"/>
  <c r="E23"/>
  <c r="D23"/>
  <c r="C23"/>
  <c r="E15"/>
  <c r="E14" s="1"/>
  <c r="D15"/>
  <c r="D14" s="1"/>
  <c r="C15"/>
  <c r="C14" s="1"/>
  <c r="C27" l="1"/>
  <c r="A121" i="6"/>
  <c r="A115"/>
  <c r="A117"/>
  <c r="A79" i="4"/>
  <c r="A118" i="6"/>
  <c r="A80" i="4"/>
  <c r="L64" i="3"/>
  <c r="K49"/>
  <c r="K117"/>
  <c r="L117"/>
  <c r="E22" i="2"/>
  <c r="E13" s="1"/>
  <c r="D22"/>
  <c r="D13" s="1"/>
  <c r="C22"/>
  <c r="I63" i="4"/>
  <c r="I62" s="1"/>
  <c r="I61" s="1"/>
  <c r="K64" i="3"/>
  <c r="J64"/>
  <c r="C12" i="2" l="1"/>
  <c r="A133" i="6"/>
  <c r="A145" s="1"/>
  <c r="A139" s="1"/>
  <c r="A127"/>
  <c r="E12" i="2"/>
  <c r="D12"/>
  <c r="J117" i="4"/>
  <c r="K116" i="3"/>
  <c r="L116"/>
  <c r="K117" i="4"/>
  <c r="L40" i="6"/>
  <c r="L39" s="1"/>
  <c r="L38" s="1"/>
  <c r="L37" s="1"/>
  <c r="L36" s="1"/>
  <c r="K40"/>
  <c r="K39" s="1"/>
  <c r="K38" s="1"/>
  <c r="K37" s="1"/>
  <c r="K36" s="1"/>
  <c r="J40"/>
  <c r="J39" s="1"/>
  <c r="J38" s="1"/>
  <c r="J37" s="1"/>
  <c r="J36" s="1"/>
  <c r="K51" i="4"/>
  <c r="K50" s="1"/>
  <c r="J51"/>
  <c r="J50" s="1"/>
  <c r="I51"/>
  <c r="I50" s="1"/>
  <c r="L50" i="3"/>
  <c r="J50"/>
  <c r="L131" i="6"/>
  <c r="L130" s="1"/>
  <c r="L129" s="1"/>
  <c r="L128" s="1"/>
  <c r="K131"/>
  <c r="K130" s="1"/>
  <c r="K129" s="1"/>
  <c r="K128" s="1"/>
  <c r="L83"/>
  <c r="L82" s="1"/>
  <c r="L81" s="1"/>
  <c r="L80" s="1"/>
  <c r="L79" s="1"/>
  <c r="K83"/>
  <c r="K82" s="1"/>
  <c r="K81" s="1"/>
  <c r="K80" s="1"/>
  <c r="K79" s="1"/>
  <c r="L78"/>
  <c r="L77" s="1"/>
  <c r="L76" s="1"/>
  <c r="L75" s="1"/>
  <c r="L74" s="1"/>
  <c r="K78"/>
  <c r="K77" s="1"/>
  <c r="K76" s="1"/>
  <c r="K75" s="1"/>
  <c r="K74" s="1"/>
  <c r="K73" s="1"/>
  <c r="L72"/>
  <c r="L71" s="1"/>
  <c r="L70" s="1"/>
  <c r="L69" s="1"/>
  <c r="L68" s="1"/>
  <c r="L67" s="1"/>
  <c r="K72"/>
  <c r="K71" s="1"/>
  <c r="K70" s="1"/>
  <c r="K69" s="1"/>
  <c r="K68" s="1"/>
  <c r="K67" s="1"/>
  <c r="K66" s="1"/>
  <c r="L53"/>
  <c r="L52" s="1"/>
  <c r="L51" s="1"/>
  <c r="L50" s="1"/>
  <c r="L49" s="1"/>
  <c r="L48" s="1"/>
  <c r="L47" s="1"/>
  <c r="K53"/>
  <c r="K52" s="1"/>
  <c r="K51" s="1"/>
  <c r="K50" s="1"/>
  <c r="K49" s="1"/>
  <c r="K48" s="1"/>
  <c r="K47" s="1"/>
  <c r="K45"/>
  <c r="K44" s="1"/>
  <c r="K43" s="1"/>
  <c r="K42" s="1"/>
  <c r="K41" s="1"/>
  <c r="L45"/>
  <c r="L44" s="1"/>
  <c r="L43" s="1"/>
  <c r="L42" s="1"/>
  <c r="L41" s="1"/>
  <c r="K23"/>
  <c r="K22" s="1"/>
  <c r="K21" s="1"/>
  <c r="K20" s="1"/>
  <c r="K19" s="1"/>
  <c r="K18" s="1"/>
  <c r="L23"/>
  <c r="L22" s="1"/>
  <c r="L21" s="1"/>
  <c r="L20" s="1"/>
  <c r="L19" s="1"/>
  <c r="L18" s="1"/>
  <c r="L31"/>
  <c r="L30" s="1"/>
  <c r="L29" s="1"/>
  <c r="L28" s="1"/>
  <c r="L27" s="1"/>
  <c r="L26" s="1"/>
  <c r="L25" s="1"/>
  <c r="K31"/>
  <c r="K30" s="1"/>
  <c r="K29" s="1"/>
  <c r="K28" s="1"/>
  <c r="K27" s="1"/>
  <c r="K26" s="1"/>
  <c r="K25" s="1"/>
  <c r="J131"/>
  <c r="J130" s="1"/>
  <c r="J129" s="1"/>
  <c r="J128" s="1"/>
  <c r="J91" s="1"/>
  <c r="J83"/>
  <c r="J82" s="1"/>
  <c r="J81" s="1"/>
  <c r="J80" s="1"/>
  <c r="J79" s="1"/>
  <c r="J78"/>
  <c r="J77" s="1"/>
  <c r="J76" s="1"/>
  <c r="J75" s="1"/>
  <c r="J74" s="1"/>
  <c r="J72"/>
  <c r="J71" s="1"/>
  <c r="J70" s="1"/>
  <c r="J69" s="1"/>
  <c r="J68" s="1"/>
  <c r="J67" s="1"/>
  <c r="J53"/>
  <c r="J52" s="1"/>
  <c r="J51" s="1"/>
  <c r="J50" s="1"/>
  <c r="J49" s="1"/>
  <c r="J48" s="1"/>
  <c r="J47" s="1"/>
  <c r="J45"/>
  <c r="J44" s="1"/>
  <c r="J43" s="1"/>
  <c r="J42" s="1"/>
  <c r="J41" s="1"/>
  <c r="J23"/>
  <c r="J22" s="1"/>
  <c r="J21" s="1"/>
  <c r="J20" s="1"/>
  <c r="J19" s="1"/>
  <c r="J18" s="1"/>
  <c r="J31"/>
  <c r="J30" s="1"/>
  <c r="J29" s="1"/>
  <c r="J28" s="1"/>
  <c r="J27" s="1"/>
  <c r="J26" s="1"/>
  <c r="J25" s="1"/>
  <c r="K104" i="4"/>
  <c r="K103" s="1"/>
  <c r="J105"/>
  <c r="J104" s="1"/>
  <c r="J103" s="1"/>
  <c r="I104"/>
  <c r="I103" s="1"/>
  <c r="K89"/>
  <c r="K88" s="1"/>
  <c r="J90"/>
  <c r="J89" s="1"/>
  <c r="J88" s="1"/>
  <c r="I90"/>
  <c r="I89" s="1"/>
  <c r="I88" s="1"/>
  <c r="J67"/>
  <c r="J66" s="1"/>
  <c r="J65" s="1"/>
  <c r="J64" s="1"/>
  <c r="K53"/>
  <c r="K52" s="1"/>
  <c r="J53"/>
  <c r="J52" s="1"/>
  <c r="I53"/>
  <c r="I52" s="1"/>
  <c r="K43"/>
  <c r="K41" s="1"/>
  <c r="K40" s="1"/>
  <c r="K39" s="1"/>
  <c r="K38" s="1"/>
  <c r="J43"/>
  <c r="J41" s="1"/>
  <c r="J40" s="1"/>
  <c r="J39" s="1"/>
  <c r="J38" s="1"/>
  <c r="I43"/>
  <c r="I41" s="1"/>
  <c r="I40" s="1"/>
  <c r="I39" s="1"/>
  <c r="I38" s="1"/>
  <c r="K37"/>
  <c r="K36" s="1"/>
  <c r="K35" s="1"/>
  <c r="K34" s="1"/>
  <c r="J37"/>
  <c r="J36" s="1"/>
  <c r="J35" s="1"/>
  <c r="J34" s="1"/>
  <c r="I37"/>
  <c r="I36" s="1"/>
  <c r="I35" s="1"/>
  <c r="I34" s="1"/>
  <c r="K29"/>
  <c r="K28" s="1"/>
  <c r="J29"/>
  <c r="J28" s="1"/>
  <c r="I29"/>
  <c r="I28" s="1"/>
  <c r="K27"/>
  <c r="K26" s="1"/>
  <c r="J27"/>
  <c r="J26" s="1"/>
  <c r="I27"/>
  <c r="I26" s="1"/>
  <c r="K24"/>
  <c r="K23" s="1"/>
  <c r="K22" s="1"/>
  <c r="J24"/>
  <c r="J23" s="1"/>
  <c r="J22" s="1"/>
  <c r="I24"/>
  <c r="I23" s="1"/>
  <c r="I22" s="1"/>
  <c r="K15"/>
  <c r="K14" s="1"/>
  <c r="K13" s="1"/>
  <c r="K12" s="1"/>
  <c r="K11" s="1"/>
  <c r="K10" s="1"/>
  <c r="J15"/>
  <c r="J14" s="1"/>
  <c r="J13" s="1"/>
  <c r="J12" s="1"/>
  <c r="J11" s="1"/>
  <c r="J10" s="1"/>
  <c r="I15"/>
  <c r="I14" s="1"/>
  <c r="I13" s="1"/>
  <c r="L104" i="3"/>
  <c r="L103" s="1"/>
  <c r="K104"/>
  <c r="K103" s="1"/>
  <c r="J104"/>
  <c r="K91" i="6" l="1"/>
  <c r="K90" s="1"/>
  <c r="L91"/>
  <c r="L90" s="1"/>
  <c r="J90"/>
  <c r="I12" i="4"/>
  <c r="I11" s="1"/>
  <c r="I10" s="1"/>
  <c r="L66" i="6"/>
  <c r="L46" s="1"/>
  <c r="J73"/>
  <c r="L73"/>
  <c r="K102" i="4"/>
  <c r="K101" s="1"/>
  <c r="K100" s="1"/>
  <c r="K99" s="1"/>
  <c r="L102" i="3"/>
  <c r="L101" s="1"/>
  <c r="L100" s="1"/>
  <c r="L99" s="1"/>
  <c r="K46" i="6"/>
  <c r="J102" i="4"/>
  <c r="J101" s="1"/>
  <c r="J100" s="1"/>
  <c r="J99" s="1"/>
  <c r="K102" i="3"/>
  <c r="K101" s="1"/>
  <c r="K100" s="1"/>
  <c r="K99" s="1"/>
  <c r="I102" i="4"/>
  <c r="I101" s="1"/>
  <c r="I100" s="1"/>
  <c r="I99" s="1"/>
  <c r="L17" i="6"/>
  <c r="L9" s="1"/>
  <c r="J17"/>
  <c r="K17"/>
  <c r="K9" s="1"/>
  <c r="I87" i="4"/>
  <c r="I81" s="1"/>
  <c r="J87"/>
  <c r="J82" s="1"/>
  <c r="K116"/>
  <c r="L115" i="3"/>
  <c r="J116" i="4"/>
  <c r="K115" i="3"/>
  <c r="J63" i="4"/>
  <c r="J62" s="1"/>
  <c r="J61" s="1"/>
  <c r="I25"/>
  <c r="I21" s="1"/>
  <c r="K25"/>
  <c r="K21" s="1"/>
  <c r="J25"/>
  <c r="J21" s="1"/>
  <c r="K35" i="6"/>
  <c r="K34" s="1"/>
  <c r="K33" s="1"/>
  <c r="K32" s="1"/>
  <c r="K49" i="4"/>
  <c r="K48" s="1"/>
  <c r="K47" s="1"/>
  <c r="K46" s="1"/>
  <c r="K45" s="1"/>
  <c r="K44" s="1"/>
  <c r="J49"/>
  <c r="J48" s="1"/>
  <c r="J47" s="1"/>
  <c r="J46" s="1"/>
  <c r="J45" s="1"/>
  <c r="J44" s="1"/>
  <c r="I49"/>
  <c r="I48" s="1"/>
  <c r="I47" s="1"/>
  <c r="I46" s="1"/>
  <c r="I45" s="1"/>
  <c r="I44" s="1"/>
  <c r="J35" i="6"/>
  <c r="J34" s="1"/>
  <c r="J33" s="1"/>
  <c r="J32" s="1"/>
  <c r="L35"/>
  <c r="L34" s="1"/>
  <c r="L33" s="1"/>
  <c r="L32" s="1"/>
  <c r="I42" i="4"/>
  <c r="K42"/>
  <c r="J42"/>
  <c r="J33"/>
  <c r="I33"/>
  <c r="K33"/>
  <c r="K87"/>
  <c r="K82" s="1"/>
  <c r="J66" i="6" l="1"/>
  <c r="J46" s="1"/>
  <c r="J115" i="4"/>
  <c r="K114" i="3"/>
  <c r="L114"/>
  <c r="K115" i="4"/>
  <c r="K24" i="6"/>
  <c r="K8" s="1"/>
  <c r="J24"/>
  <c r="L24"/>
  <c r="L8" s="1"/>
  <c r="J81" i="4"/>
  <c r="J74" s="1"/>
  <c r="K81"/>
  <c r="K74" s="1"/>
  <c r="I74"/>
  <c r="J20"/>
  <c r="J19" s="1"/>
  <c r="J9" s="1"/>
  <c r="I20"/>
  <c r="I19" s="1"/>
  <c r="K20"/>
  <c r="K19" s="1"/>
  <c r="K9" s="1"/>
  <c r="J8" i="6" l="1"/>
  <c r="I9" i="4"/>
  <c r="I8" s="1"/>
  <c r="K114"/>
  <c r="L113" i="3"/>
  <c r="K113" i="4" s="1"/>
  <c r="K8" s="1"/>
  <c r="J114"/>
  <c r="K113" i="3"/>
  <c r="J113" i="4" s="1"/>
  <c r="J8" s="1"/>
  <c r="L89" i="3"/>
  <c r="L88" s="1"/>
  <c r="K89"/>
  <c r="K88" s="1"/>
  <c r="J89"/>
  <c r="J88" s="1"/>
  <c r="J87" l="1"/>
  <c r="J82" s="1"/>
  <c r="J81" s="1"/>
  <c r="L87"/>
  <c r="K87"/>
  <c r="L81" l="1"/>
  <c r="L74" s="1"/>
  <c r="J74"/>
  <c r="K81"/>
  <c r="K74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D20"/>
  <c r="D19" s="1"/>
  <c r="D18" s="1"/>
  <c r="E20"/>
  <c r="E19" s="1"/>
  <c r="E18" s="1"/>
  <c r="L14" i="3"/>
  <c r="J14" l="1"/>
  <c r="J52"/>
  <c r="J103"/>
  <c r="J42"/>
  <c r="J41"/>
  <c r="J40" s="1"/>
  <c r="J39" s="1"/>
  <c r="J38" s="1"/>
  <c r="J36"/>
  <c r="J35" s="1"/>
  <c r="J34" s="1"/>
  <c r="J28"/>
  <c r="J26"/>
  <c r="J23"/>
  <c r="J22" s="1"/>
  <c r="L52"/>
  <c r="L42"/>
  <c r="L41"/>
  <c r="L40" s="1"/>
  <c r="L39" s="1"/>
  <c r="L38" s="1"/>
  <c r="L36"/>
  <c r="L35" s="1"/>
  <c r="L34" s="1"/>
  <c r="L28"/>
  <c r="L25" s="1"/>
  <c r="L23"/>
  <c r="L22" s="1"/>
  <c r="K42"/>
  <c r="K41"/>
  <c r="K40" s="1"/>
  <c r="K39" s="1"/>
  <c r="K38" s="1"/>
  <c r="K36"/>
  <c r="K35" s="1"/>
  <c r="K34" s="1"/>
  <c r="K28"/>
  <c r="K26"/>
  <c r="K23"/>
  <c r="K22" s="1"/>
  <c r="K14"/>
  <c r="K13" s="1"/>
  <c r="K12" s="1"/>
  <c r="K11" s="1"/>
  <c r="K10" s="1"/>
  <c r="J102" l="1"/>
  <c r="J101" s="1"/>
  <c r="J100" s="1"/>
  <c r="J99" s="1"/>
  <c r="J25"/>
  <c r="J21" s="1"/>
  <c r="K25"/>
  <c r="K21" s="1"/>
  <c r="L21"/>
  <c r="J49"/>
  <c r="J48" s="1"/>
  <c r="J47" s="1"/>
  <c r="J46" s="1"/>
  <c r="J45" s="1"/>
  <c r="J44" s="1"/>
  <c r="K48"/>
  <c r="K47" s="1"/>
  <c r="K46" s="1"/>
  <c r="K45" s="1"/>
  <c r="K44" s="1"/>
  <c r="L49"/>
  <c r="L48" s="1"/>
  <c r="L47" s="1"/>
  <c r="L46" s="1"/>
  <c r="L45" s="1"/>
  <c r="L44" s="1"/>
  <c r="J13"/>
  <c r="L13"/>
  <c r="L12" s="1"/>
  <c r="L11" s="1"/>
  <c r="L10" s="1"/>
  <c r="K33"/>
  <c r="J33"/>
  <c r="L33"/>
  <c r="J12" l="1"/>
  <c r="J11" s="1"/>
  <c r="J10" s="1"/>
  <c r="K20"/>
  <c r="K19" s="1"/>
  <c r="K9" s="1"/>
  <c r="K8" s="1"/>
  <c r="L20"/>
  <c r="L19" s="1"/>
  <c r="L9" s="1"/>
  <c r="L8" s="1"/>
  <c r="J20"/>
  <c r="J19" s="1"/>
  <c r="J9" l="1"/>
  <c r="J8" s="1"/>
  <c r="C27" i="14" l="1"/>
  <c r="D24"/>
  <c r="D23" s="1"/>
  <c r="D27"/>
  <c r="D26" s="1"/>
  <c r="E27"/>
  <c r="E26" s="1"/>
  <c r="D10"/>
  <c r="E24" l="1"/>
  <c r="E23" s="1"/>
  <c r="E10"/>
  <c r="C24"/>
  <c r="C23" s="1"/>
</calcChain>
</file>

<file path=xl/sharedStrings.xml><?xml version="1.0" encoding="utf-8"?>
<sst xmlns="http://schemas.openxmlformats.org/spreadsheetml/2006/main" count="2273" uniqueCount="234">
  <si>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</si>
  <si>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</si>
  <si>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</si>
  <si>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</si>
  <si>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</si>
  <si>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</si>
  <si>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</si>
  <si>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</si>
  <si>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</si>
  <si>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</si>
  <si>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</si>
  <si>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</si>
  <si>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</si>
  <si>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</si>
  <si>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</si>
  <si>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</si>
  <si>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</si>
  <si>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</si>
  <si>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</si>
  <si>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</si>
  <si>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</si>
  <si>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</si>
  <si>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</si>
  <si>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</si>
  <si>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</si>
  <si>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</si>
  <si>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</si>
  <si>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</si>
  <si>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</si>
  <si>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</si>
  <si>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</si>
  <si>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</si>
  <si>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</si>
  <si>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</si>
  <si>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</si>
  <si>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</si>
  <si>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</si>
  <si>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</si>
  <si>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</si>
  <si>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</si>
  <si>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</si>
  <si>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</si>
  <si>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</si>
  <si>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</si>
  <si>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</si>
  <si>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</si>
  <si>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</si>
  <si>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</si>
  <si>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</si>
  <si>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</si>
  <si>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>Резервные средства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</si>
  <si>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</si>
  <si>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</si>
  <si>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</si>
  <si>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</si>
  <si>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</si>
  <si>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</si>
  <si>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</si>
  <si>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</si>
  <si>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</si>
  <si>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</si>
  <si>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</si>
  <si>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</si>
  <si>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</si>
  <si>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</si>
  <si>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</si>
  <si>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</si>
  <si>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</si>
  <si>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</si>
  <si>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</si>
  <si>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</si>
  <si>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</si>
  <si>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</si>
  <si>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</si>
  <si>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</si>
  <si>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</si>
  <si>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</si>
  <si>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</si>
  <si>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</si>
  <si>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</si>
  <si>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</si>
  <si>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</si>
  <si>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</si>
  <si>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</si>
  <si>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</si>
  <si>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</si>
  <si>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</si>
  <si>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</si>
  <si>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</si>
  <si>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</si>
  <si>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</si>
  <si>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</si>
  <si>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</si>
  <si>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</si>
  <si>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</si>
  <si>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</si>
  <si>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</si>
  <si>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</si>
  <si>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</si>
  <si>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</si>
  <si>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</si>
  <si>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</si>
  <si>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</si>
  <si>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</si>
  <si>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</si>
  <si>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</si>
  <si>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</si>
  <si>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</si>
  <si>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</si>
  <si>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</si>
  <si>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</si>
  <si>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</si>
  <si>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</si>
  <si>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</si>
  <si>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</si>
  <si>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</si>
  <si>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</si>
  <si>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</si>
  <si>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</si>
  <si>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</si>
  <si>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</si>
  <si>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</si>
  <si>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</si>
  <si>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</si>
  <si>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</si>
  <si>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</si>
  <si>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</si>
  <si>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</si>
  <si>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</si>
  <si>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</si>
  <si>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</si>
  <si>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</si>
  <si>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</si>
  <si>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собственные доходы</t>
  </si>
  <si>
    <t>917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</si>
  <si>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</si>
  <si>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</si>
  <si>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</si>
  <si>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</si>
  <si>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</si>
  <si>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</si>
  <si>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</si>
  <si>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</si>
  <si>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</si>
  <si>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</si>
  <si>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</si>
  <si>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</si>
  <si>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</si>
  <si>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</si>
  <si>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</si>
  <si>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</si>
  <si>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 xml:space="preserve">  Субвенции бюджетам на осуществление  первичного воинского учета органам местного самоуправления поселений,муниципальных и городских органов</t>
  </si>
  <si>
    <t>Субвенции бюджетам сельских поселений на осуществление первичного воинского учета органам местного самоуправления поселений,муниципальных и городских органов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</si>
  <si>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2023 ГОД И НА ПЛАНОВЫЙ ПЕРИОД 2024 И 2025 ГОДОВ
</t>
  </si>
  <si>
    <t>2025 год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</si>
  <si>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2023 ГОД И НА ПЛАНОВЫЙ ПЕРИОД 2024 И 2025 ГОДОВ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</si>
  <si>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</si>
  <si>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</si>
  <si>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</si>
  <si>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Липкинского сельского поселения</t>
  </si>
  <si>
    <t>Государственная программа поывшения эффективности управления государственными финансами в Республике Мордовия</t>
  </si>
  <si>
    <t>Основное мероприятие: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</si>
  <si>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</si>
  <si>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</si>
  <si>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</si>
  <si>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</si>
  <si>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</si>
  <si>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</si>
  <si>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Липкинского сельского поселения Ромодановского муниципального района Республики Мордовия</t>
  </si>
  <si>
    <t>Обеспечение деятельности   Администрации Липкинского сельского поселения Ромодановского муниципального района Республики Мордовия</t>
  </si>
  <si>
    <t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</si>
  <si>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Муниципальная 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</si>
  <si>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13</t>
  </si>
  <si>
    <t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t>
  </si>
  <si>
    <t>08</t>
  </si>
  <si>
    <t>Основное мероприятие "Освещение территории сельского поселенияи"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</si>
  <si>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</si>
  <si>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</si>
  <si>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</si>
  <si>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Прочие субсидии</t>
  </si>
  <si>
    <t>Дотации бюджетам сельских поселений на поддержку мер по обеспечению сбалансированности бюджетов</t>
  </si>
  <si>
    <t>Дотация бюджетам на поддержку мер по обеспечению сбалансированности бюджетов</t>
  </si>
  <si>
    <t>2 02 15002 00 0000 150</t>
  </si>
  <si>
    <t>2 02 15002 10 0000 150</t>
  </si>
  <si>
    <t>2 02 29999 00 0000 150</t>
  </si>
  <si>
    <t>2 02 20000 00 0000 150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</si>
  <si>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</si>
  <si>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</si>
  <si>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</si>
  <si>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</si>
  <si>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Условно утвержденные расходы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</si>
  <si>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</si>
  <si>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</si>
  <si>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</si>
  <si>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</si>
  <si>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</si>
  <si>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</si>
  <si>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государственного (муниципального)долга</t>
  </si>
  <si>
    <t>Обслуживание муниципального долга</t>
  </si>
  <si>
    <t>44101</t>
  </si>
  <si>
    <t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t>
  </si>
  <si>
    <t>Коммунальное хозяйство</t>
  </si>
  <si>
    <t>Приложение 1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</si>
  <si>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3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</si>
  <si>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2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</si>
  <si>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3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</si>
  <si>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4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</si>
  <si>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</si>
  <si>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5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</si>
  <si>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2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</si>
  <si>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5
к  решению  Совета депутатовЛипкинского сельского поселения Ромодановского муниципального района Республики Мордовия «О внесении изменений в решение Совета
депутатов Липкинского сельского поселения 
Ромодановского муниципального
района Республики Мордовия
от 29 декабря 2022 г № 33 «О бюджете Липкинского сельского поселения Ромодановского  муниципального района Республики  Мордовия на 2023 год и на плановый период  2024 и 2025 годов»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</si>
  <si>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6
к  решению  Совета депутатов Липкинского сельского поселения Ромодановского муниципального района Республики Мордовия «О бюджете Липкинского сельского поселения Ромодановского муниципального района Республики Мордовия на 2023 год и на плановый период 2024 и 2025 годов»</t>
  </si>
  <si>
    <t>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</si>
  <si>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</si>
  <si>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</si>
  <si>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</si>
  <si>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44107</t>
  </si>
  <si>
    <t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t>
  </si>
  <si>
    <t>43030</t>
  </si>
  <si>
    <t>Организация и содержание мест захоронения</t>
  </si>
  <si>
    <t>78090</t>
  </si>
  <si>
    <t>Решение вопросов местного значения,осуществляемое с провлечением средств самообложения граждан</t>
  </si>
  <si>
    <t>другие воросы в облости национальной экономики</t>
  </si>
  <si>
    <t>41210</t>
  </si>
  <si>
    <t>Мероприятия,связанные с муниципальным управлением</t>
  </si>
  <si>
    <t>Другие общегосударственные вопросы</t>
  </si>
  <si>
    <t>07</t>
  </si>
  <si>
    <t>43040</t>
  </si>
  <si>
    <t>Основное мероприятие "Благоустройство территории "</t>
  </si>
  <si>
    <t>Прочие мероприятия по благоустройству</t>
  </si>
  <si>
    <t>2 02 49999 10 0000 150</t>
  </si>
  <si>
    <t>Прочие межбюджетные трансферты, передаваемые бюджетам сельских поселений</t>
  </si>
  <si>
    <t>2 02 49999 00 0000 150</t>
  </si>
  <si>
    <t>Прочие межбюджетные трансферты, передаваемые бюджетам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</si>
</sst>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3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6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46">
    <xf numFmtId="44" fontId="0" fillId="0" borderId="0">
      <alignment vertical="top" wrapText="1"/>
    </xf>
    <xf numFmtId="0" fontId="21" fillId="0" borderId="0"/>
    <xf numFmtId="0" fontId="19" fillId="0" borderId="0"/>
    <xf numFmtId="164" fontId="27" fillId="0" borderId="0" applyFont="0" applyFill="0" applyBorder="0" applyAlignment="0" applyProtection="0"/>
    <xf numFmtId="0" fontId="29" fillId="0" borderId="0"/>
    <xf numFmtId="0" fontId="30" fillId="0" borderId="0"/>
    <xf numFmtId="0" fontId="13" fillId="0" borderId="0"/>
    <xf numFmtId="0" fontId="12" fillId="0" borderId="0"/>
    <xf numFmtId="0" fontId="33" fillId="0" borderId="0"/>
    <xf numFmtId="0" fontId="34" fillId="0" borderId="0"/>
    <xf numFmtId="0" fontId="29" fillId="0" borderId="0">
      <alignment horizontal="left"/>
    </xf>
    <xf numFmtId="0" fontId="29" fillId="0" borderId="0">
      <alignment horizontal="left"/>
    </xf>
    <xf numFmtId="0" fontId="36" fillId="0" borderId="0"/>
    <xf numFmtId="0" fontId="30" fillId="0" borderId="0"/>
    <xf numFmtId="0" fontId="30" fillId="0" borderId="0"/>
    <xf numFmtId="0" fontId="29" fillId="0" borderId="0">
      <alignment horizontal="left"/>
    </xf>
    <xf numFmtId="4" fontId="37" fillId="0" borderId="12">
      <alignment horizontal="right"/>
    </xf>
    <xf numFmtId="4" fontId="37" fillId="0" borderId="13">
      <alignment horizontal="right"/>
    </xf>
    <xf numFmtId="49" fontId="37" fillId="0" borderId="0">
      <alignment horizontal="right"/>
    </xf>
    <xf numFmtId="0" fontId="37" fillId="0" borderId="14">
      <alignment horizontal="left" wrapText="1"/>
    </xf>
    <xf numFmtId="0" fontId="37" fillId="0" borderId="15">
      <alignment horizontal="left" wrapText="1" indent="1"/>
    </xf>
    <xf numFmtId="0" fontId="38" fillId="0" borderId="16">
      <alignment horizontal="left" wrapText="1"/>
    </xf>
    <xf numFmtId="0" fontId="37" fillId="3" borderId="0"/>
    <xf numFmtId="0" fontId="37" fillId="0" borderId="4"/>
    <xf numFmtId="0" fontId="37" fillId="0" borderId="0">
      <alignment horizontal="center"/>
    </xf>
    <xf numFmtId="0" fontId="30" fillId="0" borderId="4"/>
    <xf numFmtId="4" fontId="37" fillId="0" borderId="17">
      <alignment horizontal="right"/>
    </xf>
    <xf numFmtId="49" fontId="37" fillId="0" borderId="16">
      <alignment horizontal="center"/>
    </xf>
    <xf numFmtId="4" fontId="37" fillId="0" borderId="18">
      <alignment horizontal="right"/>
    </xf>
    <xf numFmtId="0" fontId="38" fillId="0" borderId="0">
      <alignment horizontal="center"/>
    </xf>
    <xf numFmtId="0" fontId="38" fillId="0" borderId="4"/>
    <xf numFmtId="0" fontId="37" fillId="0" borderId="19">
      <alignment horizontal="left" wrapText="1"/>
    </xf>
    <xf numFmtId="0" fontId="37" fillId="0" borderId="20">
      <alignment horizontal="left" wrapText="1" indent="1"/>
    </xf>
    <xf numFmtId="0" fontId="37" fillId="0" borderId="19">
      <alignment horizontal="left" wrapText="1" indent="2"/>
    </xf>
    <xf numFmtId="0" fontId="37" fillId="0" borderId="14">
      <alignment horizontal="left" wrapText="1" indent="2"/>
    </xf>
    <xf numFmtId="0" fontId="37" fillId="0" borderId="0">
      <alignment horizontal="center" wrapText="1"/>
    </xf>
    <xf numFmtId="49" fontId="37" fillId="0" borderId="4">
      <alignment horizontal="left"/>
    </xf>
    <xf numFmtId="49" fontId="37" fillId="0" borderId="21">
      <alignment horizontal="center" wrapText="1"/>
    </xf>
    <xf numFmtId="49" fontId="37" fillId="0" borderId="21">
      <alignment horizontal="left" wrapText="1"/>
    </xf>
    <xf numFmtId="49" fontId="37" fillId="0" borderId="21">
      <alignment horizontal="center" shrinkToFit="1"/>
    </xf>
    <xf numFmtId="49" fontId="37" fillId="0" borderId="12">
      <alignment horizontal="center" shrinkToFit="1"/>
    </xf>
    <xf numFmtId="0" fontId="37" fillId="0" borderId="15">
      <alignment horizontal="left" wrapText="1"/>
    </xf>
    <xf numFmtId="0" fontId="37" fillId="0" borderId="14">
      <alignment horizontal="left" wrapText="1" indent="1"/>
    </xf>
    <xf numFmtId="0" fontId="37" fillId="0" borderId="15">
      <alignment horizontal="left" wrapText="1" indent="2"/>
    </xf>
    <xf numFmtId="0" fontId="30" fillId="0" borderId="22"/>
    <xf numFmtId="0" fontId="30" fillId="0" borderId="23"/>
    <xf numFmtId="49" fontId="37" fillId="0" borderId="17">
      <alignment horizontal="center"/>
    </xf>
    <xf numFmtId="0" fontId="38" fillId="0" borderId="3">
      <alignment horizontal="center" vertical="center" textRotation="90" wrapText="1"/>
    </xf>
    <xf numFmtId="0" fontId="38" fillId="0" borderId="23">
      <alignment horizontal="center" vertical="center" textRotation="90" wrapText="1"/>
    </xf>
    <xf numFmtId="0" fontId="37" fillId="0" borderId="0">
      <alignment vertical="center"/>
    </xf>
    <xf numFmtId="0" fontId="38" fillId="0" borderId="0">
      <alignment horizontal="center" vertical="center" textRotation="90" wrapText="1"/>
    </xf>
    <xf numFmtId="0" fontId="38" fillId="0" borderId="24">
      <alignment horizontal="center" vertical="center" textRotation="90" wrapText="1"/>
    </xf>
    <xf numFmtId="0" fontId="38" fillId="0" borderId="0">
      <alignment horizontal="center" vertical="center" textRotation="90"/>
    </xf>
    <xf numFmtId="0" fontId="38" fillId="0" borderId="24">
      <alignment horizontal="center" vertical="center" textRotation="90"/>
    </xf>
    <xf numFmtId="0" fontId="38" fillId="0" borderId="1">
      <alignment horizontal="center" vertical="center" textRotation="90"/>
    </xf>
    <xf numFmtId="0" fontId="20" fillId="0" borderId="4">
      <alignment wrapText="1"/>
    </xf>
    <xf numFmtId="0" fontId="20" fillId="0" borderId="1">
      <alignment wrapText="1"/>
    </xf>
    <xf numFmtId="0" fontId="20" fillId="0" borderId="23">
      <alignment wrapText="1"/>
    </xf>
    <xf numFmtId="0" fontId="37" fillId="0" borderId="1">
      <alignment horizontal="center" vertical="top" wrapText="1"/>
    </xf>
    <xf numFmtId="0" fontId="38" fillId="0" borderId="25"/>
    <xf numFmtId="49" fontId="39" fillId="0" borderId="26">
      <alignment horizontal="left" vertical="center" wrapText="1"/>
    </xf>
    <xf numFmtId="49" fontId="37" fillId="0" borderId="15">
      <alignment horizontal="left" vertical="center" wrapText="1" indent="2"/>
    </xf>
    <xf numFmtId="49" fontId="37" fillId="0" borderId="14">
      <alignment horizontal="left" vertical="center" wrapText="1" indent="3"/>
    </xf>
    <xf numFmtId="49" fontId="37" fillId="0" borderId="26">
      <alignment horizontal="left" vertical="center" wrapText="1" indent="3"/>
    </xf>
    <xf numFmtId="49" fontId="37" fillId="0" borderId="27">
      <alignment horizontal="left" vertical="center" wrapText="1" indent="3"/>
    </xf>
    <xf numFmtId="0" fontId="39" fillId="0" borderId="25">
      <alignment horizontal="left" vertical="center" wrapText="1"/>
    </xf>
    <xf numFmtId="49" fontId="37" fillId="0" borderId="23">
      <alignment horizontal="left" vertical="center" wrapText="1" indent="3"/>
    </xf>
    <xf numFmtId="49" fontId="37" fillId="0" borderId="0">
      <alignment horizontal="left" vertical="center" wrapText="1" indent="3"/>
    </xf>
    <xf numFmtId="49" fontId="37" fillId="0" borderId="4">
      <alignment horizontal="left" vertical="center" wrapText="1" indent="3"/>
    </xf>
    <xf numFmtId="49" fontId="39" fillId="0" borderId="25">
      <alignment horizontal="left" vertical="center" wrapText="1"/>
    </xf>
    <xf numFmtId="0" fontId="37" fillId="0" borderId="26">
      <alignment horizontal="left" vertical="center" wrapText="1"/>
    </xf>
    <xf numFmtId="0" fontId="37" fillId="0" borderId="27">
      <alignment horizontal="left" vertical="center" wrapText="1"/>
    </xf>
    <xf numFmtId="49" fontId="39" fillId="0" borderId="28">
      <alignment horizontal="left" vertical="center" wrapText="1"/>
    </xf>
    <xf numFmtId="49" fontId="37" fillId="0" borderId="29">
      <alignment horizontal="left" vertical="center" wrapText="1"/>
    </xf>
    <xf numFmtId="49" fontId="37" fillId="0" borderId="30">
      <alignment horizontal="left" vertical="center" wrapText="1"/>
    </xf>
    <xf numFmtId="49" fontId="38" fillId="0" borderId="31">
      <alignment horizontal="center"/>
    </xf>
    <xf numFmtId="49" fontId="38" fillId="0" borderId="32">
      <alignment horizontal="center" vertical="center" wrapText="1"/>
    </xf>
    <xf numFmtId="49" fontId="37" fillId="0" borderId="33">
      <alignment horizontal="center" vertical="center" wrapText="1"/>
    </xf>
    <xf numFmtId="49" fontId="37" fillId="0" borderId="21">
      <alignment horizontal="center" vertical="center" wrapText="1"/>
    </xf>
    <xf numFmtId="49" fontId="37" fillId="0" borderId="32">
      <alignment horizontal="center" vertical="center" wrapText="1"/>
    </xf>
    <xf numFmtId="49" fontId="37" fillId="0" borderId="23">
      <alignment horizontal="center" vertical="center" wrapText="1"/>
    </xf>
    <xf numFmtId="49" fontId="37" fillId="0" borderId="0">
      <alignment horizontal="center" vertical="center" wrapText="1"/>
    </xf>
    <xf numFmtId="49" fontId="37" fillId="0" borderId="4">
      <alignment horizontal="center" vertical="center" wrapText="1"/>
    </xf>
    <xf numFmtId="49" fontId="38" fillId="0" borderId="31">
      <alignment horizontal="center" vertical="center" wrapText="1"/>
    </xf>
    <xf numFmtId="49" fontId="37" fillId="0" borderId="34">
      <alignment horizontal="center" vertical="center" wrapText="1"/>
    </xf>
    <xf numFmtId="0" fontId="30" fillId="0" borderId="35"/>
    <xf numFmtId="0" fontId="37" fillId="0" borderId="31">
      <alignment horizontal="center" vertical="center"/>
    </xf>
    <xf numFmtId="0" fontId="37" fillId="0" borderId="33">
      <alignment horizontal="center" vertical="center"/>
    </xf>
    <xf numFmtId="0" fontId="37" fillId="0" borderId="21">
      <alignment horizontal="center" vertical="center"/>
    </xf>
    <xf numFmtId="0" fontId="37" fillId="0" borderId="32">
      <alignment horizontal="center" vertical="center"/>
    </xf>
    <xf numFmtId="49" fontId="37" fillId="0" borderId="13">
      <alignment horizontal="center" vertical="center"/>
    </xf>
    <xf numFmtId="49" fontId="37" fillId="0" borderId="11">
      <alignment horizontal="center" vertical="center"/>
    </xf>
    <xf numFmtId="49" fontId="37" fillId="0" borderId="12">
      <alignment horizontal="center" vertical="center"/>
    </xf>
    <xf numFmtId="49" fontId="37" fillId="0" borderId="1">
      <alignment horizontal="center" vertical="center"/>
    </xf>
    <xf numFmtId="49" fontId="37" fillId="0" borderId="4">
      <alignment horizontal="center"/>
    </xf>
    <xf numFmtId="0" fontId="37" fillId="0" borderId="23">
      <alignment horizontal="center"/>
    </xf>
    <xf numFmtId="0" fontId="37" fillId="0" borderId="0">
      <alignment horizontal="center"/>
    </xf>
    <xf numFmtId="49" fontId="37" fillId="0" borderId="4"/>
    <xf numFmtId="0" fontId="37" fillId="0" borderId="1">
      <alignment horizontal="center" vertical="top"/>
    </xf>
    <xf numFmtId="49" fontId="37" fillId="0" borderId="1">
      <alignment horizontal="center" vertical="top" wrapText="1"/>
    </xf>
    <xf numFmtId="0" fontId="37" fillId="0" borderId="11"/>
    <xf numFmtId="4" fontId="37" fillId="0" borderId="23">
      <alignment horizontal="right"/>
    </xf>
    <xf numFmtId="4" fontId="37" fillId="0" borderId="0">
      <alignment horizontal="right" shrinkToFit="1"/>
    </xf>
    <xf numFmtId="4" fontId="37" fillId="0" borderId="4">
      <alignment horizontal="right"/>
    </xf>
    <xf numFmtId="4" fontId="37" fillId="0" borderId="36">
      <alignment horizontal="right"/>
    </xf>
    <xf numFmtId="0" fontId="37" fillId="0" borderId="23"/>
    <xf numFmtId="0" fontId="37" fillId="0" borderId="1">
      <alignment horizontal="center" vertical="top" wrapText="1"/>
    </xf>
    <xf numFmtId="0" fontId="37" fillId="0" borderId="4">
      <alignment horizontal="center"/>
    </xf>
    <xf numFmtId="49" fontId="37" fillId="0" borderId="23">
      <alignment horizontal="center"/>
    </xf>
    <xf numFmtId="49" fontId="37" fillId="0" borderId="0">
      <alignment horizontal="left"/>
    </xf>
    <xf numFmtId="4" fontId="37" fillId="0" borderId="11">
      <alignment horizontal="right"/>
    </xf>
    <xf numFmtId="0" fontId="37" fillId="0" borderId="1">
      <alignment horizontal="center" vertical="top"/>
    </xf>
    <xf numFmtId="4" fontId="37" fillId="0" borderId="37">
      <alignment horizontal="right"/>
    </xf>
    <xf numFmtId="0" fontId="37" fillId="0" borderId="37"/>
    <xf numFmtId="4" fontId="37" fillId="0" borderId="38">
      <alignment horizontal="right"/>
    </xf>
    <xf numFmtId="0" fontId="30" fillId="4" borderId="0"/>
    <xf numFmtId="0" fontId="38" fillId="0" borderId="0"/>
    <xf numFmtId="0" fontId="40" fillId="0" borderId="0"/>
    <xf numFmtId="0" fontId="37" fillId="0" borderId="0">
      <alignment horizontal="left"/>
    </xf>
    <xf numFmtId="0" fontId="37" fillId="0" borderId="0"/>
    <xf numFmtId="0" fontId="41" fillId="0" borderId="0"/>
    <xf numFmtId="0" fontId="30" fillId="0" borderId="0"/>
    <xf numFmtId="0" fontId="30" fillId="4" borderId="4"/>
    <xf numFmtId="49" fontId="37" fillId="0" borderId="1">
      <alignment horizontal="center" vertical="center" wrapText="1"/>
    </xf>
    <xf numFmtId="49" fontId="37" fillId="0" borderId="1">
      <alignment horizontal="center" vertical="center" wrapText="1"/>
    </xf>
    <xf numFmtId="0" fontId="30" fillId="4" borderId="2"/>
    <xf numFmtId="0" fontId="37" fillId="0" borderId="39">
      <alignment horizontal="left" wrapText="1"/>
    </xf>
    <xf numFmtId="0" fontId="37" fillId="0" borderId="19">
      <alignment horizontal="left" wrapText="1" indent="1"/>
    </xf>
    <xf numFmtId="0" fontId="37" fillId="0" borderId="25">
      <alignment horizontal="left" wrapText="1" indent="2"/>
    </xf>
    <xf numFmtId="0" fontId="30" fillId="4" borderId="40"/>
    <xf numFmtId="0" fontId="42" fillId="0" borderId="0">
      <alignment horizontal="center" wrapText="1"/>
    </xf>
    <xf numFmtId="0" fontId="43" fillId="0" borderId="0">
      <alignment horizontal="center" vertical="top"/>
    </xf>
    <xf numFmtId="0" fontId="37" fillId="0" borderId="4">
      <alignment wrapText="1"/>
    </xf>
    <xf numFmtId="0" fontId="37" fillId="0" borderId="2">
      <alignment wrapText="1"/>
    </xf>
    <xf numFmtId="0" fontId="37" fillId="0" borderId="23">
      <alignment horizontal="left"/>
    </xf>
    <xf numFmtId="0" fontId="30" fillId="4" borderId="41"/>
    <xf numFmtId="49" fontId="37" fillId="0" borderId="31">
      <alignment horizontal="center" wrapText="1"/>
    </xf>
    <xf numFmtId="49" fontId="37" fillId="0" borderId="33">
      <alignment horizontal="center" wrapText="1"/>
    </xf>
    <xf numFmtId="49" fontId="37" fillId="0" borderId="32">
      <alignment horizontal="center"/>
    </xf>
    <xf numFmtId="0" fontId="30" fillId="4" borderId="23"/>
    <xf numFmtId="0" fontId="30" fillId="4" borderId="42"/>
    <xf numFmtId="0" fontId="37" fillId="0" borderId="35"/>
    <xf numFmtId="0" fontId="37" fillId="0" borderId="0">
      <alignment horizontal="left"/>
    </xf>
    <xf numFmtId="49" fontId="37" fillId="0" borderId="23"/>
    <xf numFmtId="49" fontId="37" fillId="0" borderId="0"/>
    <xf numFmtId="49" fontId="37" fillId="0" borderId="13">
      <alignment horizontal="center"/>
    </xf>
    <xf numFmtId="49" fontId="37" fillId="0" borderId="11">
      <alignment horizontal="center"/>
    </xf>
    <xf numFmtId="49" fontId="37" fillId="0" borderId="1">
      <alignment horizontal="center"/>
    </xf>
    <xf numFmtId="49" fontId="37" fillId="0" borderId="1">
      <alignment horizontal="center" vertical="center" wrapText="1"/>
    </xf>
    <xf numFmtId="49" fontId="37" fillId="0" borderId="36">
      <alignment horizontal="center" vertical="center" wrapText="1"/>
    </xf>
    <xf numFmtId="0" fontId="30" fillId="4" borderId="43"/>
    <xf numFmtId="4" fontId="37" fillId="0" borderId="1">
      <alignment horizontal="right"/>
    </xf>
    <xf numFmtId="0" fontId="37" fillId="3" borderId="35"/>
    <xf numFmtId="0" fontId="42" fillId="0" borderId="0">
      <alignment horizontal="center" wrapText="1"/>
    </xf>
    <xf numFmtId="0" fontId="44" fillId="0" borderId="24"/>
    <xf numFmtId="49" fontId="45" fillId="0" borderId="44">
      <alignment horizontal="right"/>
    </xf>
    <xf numFmtId="0" fontId="37" fillId="0" borderId="44">
      <alignment horizontal="right"/>
    </xf>
    <xf numFmtId="0" fontId="44" fillId="0" borderId="4"/>
    <xf numFmtId="0" fontId="37" fillId="0" borderId="36">
      <alignment horizontal="center"/>
    </xf>
    <xf numFmtId="49" fontId="30" fillId="0" borderId="45">
      <alignment horizontal="center"/>
    </xf>
    <xf numFmtId="14" fontId="37" fillId="0" borderId="46">
      <alignment horizontal="center"/>
    </xf>
    <xf numFmtId="0" fontId="37" fillId="0" borderId="47">
      <alignment horizontal="center"/>
    </xf>
    <xf numFmtId="49" fontId="37" fillId="0" borderId="48">
      <alignment horizontal="center"/>
    </xf>
    <xf numFmtId="49" fontId="37" fillId="0" borderId="46">
      <alignment horizontal="center"/>
    </xf>
    <xf numFmtId="0" fontId="37" fillId="0" borderId="46">
      <alignment horizontal="center"/>
    </xf>
    <xf numFmtId="49" fontId="37" fillId="0" borderId="49">
      <alignment horizontal="center"/>
    </xf>
    <xf numFmtId="0" fontId="41" fillId="0" borderId="35"/>
    <xf numFmtId="0" fontId="44" fillId="0" borderId="0"/>
    <xf numFmtId="0" fontId="30" fillId="0" borderId="50"/>
    <xf numFmtId="0" fontId="30" fillId="0" borderId="51"/>
    <xf numFmtId="0" fontId="37" fillId="0" borderId="16">
      <alignment horizontal="left" wrapText="1"/>
    </xf>
    <xf numFmtId="49" fontId="37" fillId="0" borderId="37">
      <alignment horizontal="center"/>
    </xf>
    <xf numFmtId="0" fontId="42" fillId="0" borderId="0">
      <alignment horizontal="left" wrapText="1"/>
    </xf>
    <xf numFmtId="49" fontId="30" fillId="0" borderId="0"/>
    <xf numFmtId="0" fontId="37" fillId="0" borderId="0">
      <alignment horizontal="right"/>
    </xf>
    <xf numFmtId="49" fontId="37" fillId="0" borderId="0">
      <alignment horizontal="right"/>
    </xf>
    <xf numFmtId="4" fontId="37" fillId="0" borderId="16">
      <alignment horizontal="right"/>
    </xf>
    <xf numFmtId="0" fontId="37" fillId="0" borderId="0">
      <alignment horizontal="left" wrapText="1"/>
    </xf>
    <xf numFmtId="0" fontId="37" fillId="0" borderId="4">
      <alignment horizontal="left"/>
    </xf>
    <xf numFmtId="0" fontId="37" fillId="0" borderId="20">
      <alignment horizontal="left" wrapText="1"/>
    </xf>
    <xf numFmtId="0" fontId="37" fillId="0" borderId="2"/>
    <xf numFmtId="0" fontId="38" fillId="0" borderId="52">
      <alignment horizontal="left" wrapText="1"/>
    </xf>
    <xf numFmtId="0" fontId="37" fillId="0" borderId="17">
      <alignment horizontal="left" wrapText="1" indent="2"/>
    </xf>
    <xf numFmtId="49" fontId="37" fillId="0" borderId="0">
      <alignment horizontal="center" wrapText="1"/>
    </xf>
    <xf numFmtId="49" fontId="37" fillId="0" borderId="32">
      <alignment horizontal="center" wrapText="1"/>
    </xf>
    <xf numFmtId="0" fontId="37" fillId="0" borderId="53"/>
    <xf numFmtId="0" fontId="37" fillId="0" borderId="54">
      <alignment horizontal="center" wrapText="1"/>
    </xf>
    <xf numFmtId="0" fontId="30" fillId="4" borderId="35"/>
    <xf numFmtId="49" fontId="37" fillId="0" borderId="21">
      <alignment horizontal="center"/>
    </xf>
    <xf numFmtId="49" fontId="37" fillId="0" borderId="0">
      <alignment horizontal="center"/>
    </xf>
    <xf numFmtId="49" fontId="37" fillId="0" borderId="12">
      <alignment horizontal="center" wrapText="1"/>
    </xf>
    <xf numFmtId="49" fontId="37" fillId="0" borderId="55">
      <alignment horizontal="center" wrapText="1"/>
    </xf>
    <xf numFmtId="49" fontId="37" fillId="0" borderId="12">
      <alignment horizontal="center"/>
    </xf>
    <xf numFmtId="49" fontId="37" fillId="0" borderId="4"/>
    <xf numFmtId="0" fontId="35" fillId="0" borderId="0"/>
    <xf numFmtId="169" fontId="30" fillId="0" borderId="0" applyFont="0" applyFill="0" applyBorder="0" applyAlignment="0" applyProtection="0"/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44" fontId="18" fillId="0" borderId="0">
      <alignment vertical="top" wrapText="1"/>
    </xf>
    <xf numFmtId="0" fontId="30" fillId="0" borderId="0"/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30" fillId="0" borderId="0"/>
    <xf numFmtId="0" fontId="30" fillId="0" borderId="0"/>
    <xf numFmtId="44" fontId="18" fillId="0" borderId="0">
      <alignment vertical="top" wrapText="1"/>
    </xf>
    <xf numFmtId="0" fontId="30" fillId="0" borderId="0"/>
    <xf numFmtId="44" fontId="18" fillId="0" borderId="0">
      <alignment vertical="top" wrapText="1"/>
    </xf>
    <xf numFmtId="0" fontId="11" fillId="0" borderId="0"/>
    <xf numFmtId="44" fontId="18" fillId="0" borderId="0">
      <alignment vertical="top" wrapText="1"/>
    </xf>
    <xf numFmtId="164" fontId="18" fillId="0" borderId="0" applyFont="0" applyFill="0" applyBorder="0" applyAlignment="0" applyProtection="0"/>
    <xf numFmtId="0" fontId="11" fillId="0" borderId="0"/>
    <xf numFmtId="0" fontId="11" fillId="0" borderId="0"/>
    <xf numFmtId="0" fontId="30" fillId="0" borderId="0"/>
    <xf numFmtId="0" fontId="69" fillId="0" borderId="16">
      <alignment horizontal="left" wrapText="1" indent="2"/>
    </xf>
    <xf numFmtId="49" fontId="69" fillId="0" borderId="11">
      <alignment horizontal="center"/>
    </xf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68" fillId="20" borderId="0" applyNumberFormat="0" applyBorder="0" applyAlignment="0" applyProtection="0"/>
    <xf numFmtId="0" fontId="68" fillId="21" borderId="0" applyNumberFormat="0" applyBorder="0" applyAlignment="0" applyProtection="0"/>
    <xf numFmtId="0" fontId="68" fillId="22" borderId="0" applyNumberFormat="0" applyBorder="0" applyAlignment="0" applyProtection="0"/>
    <xf numFmtId="0" fontId="68" fillId="23" borderId="0" applyNumberFormat="0" applyBorder="0" applyAlignment="0" applyProtection="0"/>
    <xf numFmtId="0" fontId="68" fillId="24" borderId="0" applyNumberFormat="0" applyBorder="0" applyAlignment="0" applyProtection="0"/>
    <xf numFmtId="0" fontId="68" fillId="25" borderId="0" applyNumberFormat="0" applyBorder="0" applyAlignment="0" applyProtection="0"/>
    <xf numFmtId="0" fontId="68" fillId="26" borderId="0" applyNumberFormat="0" applyBorder="0" applyAlignment="0" applyProtection="0"/>
    <xf numFmtId="0" fontId="68" fillId="27" borderId="0" applyNumberFormat="0" applyBorder="0" applyAlignment="0" applyProtection="0"/>
    <xf numFmtId="0" fontId="68" fillId="28" borderId="0" applyNumberFormat="0" applyBorder="0" applyAlignment="0" applyProtection="0"/>
    <xf numFmtId="0" fontId="68" fillId="29" borderId="0" applyNumberFormat="0" applyBorder="0" applyAlignment="0" applyProtection="0"/>
    <xf numFmtId="0" fontId="68" fillId="30" borderId="0" applyNumberFormat="0" applyBorder="0" applyAlignment="0" applyProtection="0"/>
    <xf numFmtId="0" fontId="68" fillId="31" borderId="0" applyNumberFormat="0" applyBorder="0" applyAlignment="0" applyProtection="0"/>
    <xf numFmtId="0" fontId="58" fillId="32" borderId="0" applyNumberFormat="0" applyBorder="0" applyAlignment="0" applyProtection="0"/>
    <xf numFmtId="0" fontId="62" fillId="33" borderId="66" applyNumberFormat="0" applyAlignment="0" applyProtection="0"/>
    <xf numFmtId="0" fontId="64" fillId="34" borderId="69" applyNumberFormat="0" applyAlignment="0" applyProtection="0"/>
    <xf numFmtId="0" fontId="6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4" fillId="0" borderId="63" applyNumberFormat="0" applyFill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6" fillId="0" borderId="0" applyNumberFormat="0" applyFill="0" applyBorder="0" applyAlignment="0" applyProtection="0"/>
    <xf numFmtId="0" fontId="60" fillId="36" borderId="66" applyNumberFormat="0" applyAlignment="0" applyProtection="0"/>
    <xf numFmtId="0" fontId="63" fillId="0" borderId="68" applyNumberFormat="0" applyFill="0" applyAlignment="0" applyProtection="0"/>
    <xf numFmtId="0" fontId="59" fillId="37" borderId="0" applyNumberFormat="0" applyBorder="0" applyAlignment="0" applyProtection="0"/>
    <xf numFmtId="0" fontId="10" fillId="38" borderId="70" applyNumberFormat="0" applyFont="0" applyAlignment="0" applyProtection="0"/>
    <xf numFmtId="0" fontId="61" fillId="33" borderId="67" applyNumberFormat="0" applyAlignment="0" applyProtection="0"/>
    <xf numFmtId="0" fontId="70" fillId="0" borderId="0" applyNumberFormat="0" applyFill="0" applyBorder="0" applyAlignment="0" applyProtection="0"/>
    <xf numFmtId="0" fontId="67" fillId="0" borderId="71" applyNumberFormat="0" applyFill="0" applyAlignment="0" applyProtection="0"/>
    <xf numFmtId="0" fontId="65" fillId="0" borderId="0" applyNumberFormat="0" applyFill="0" applyBorder="0" applyAlignment="0" applyProtection="0"/>
  </cellStyleXfs>
  <cellXfs count="181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5" fillId="0" borderId="0" xfId="0" applyNumberFormat="1" applyFont="1" applyFill="1" applyAlignment="1">
      <alignment horizontal="center" vertical="top" wrapText="1"/>
    </xf>
    <xf numFmtId="0" fontId="15" fillId="0" borderId="1" xfId="0" applyNumberFormat="1" applyFont="1" applyFill="1" applyBorder="1" applyAlignment="1">
      <alignment horizontal="center" wrapText="1"/>
    </xf>
    <xf numFmtId="0" fontId="16" fillId="0" borderId="1" xfId="0" applyNumberFormat="1" applyFont="1" applyFill="1" applyBorder="1" applyAlignment="1">
      <alignment horizontal="left" wrapText="1"/>
    </xf>
    <xf numFmtId="0" fontId="17" fillId="0" borderId="1" xfId="0" applyNumberFormat="1" applyFont="1" applyFill="1" applyBorder="1" applyAlignment="1">
      <alignment horizontal="left" wrapText="1"/>
    </xf>
    <xf numFmtId="44" fontId="20" fillId="0" borderId="0" xfId="0" applyFont="1" applyFill="1" applyAlignment="1"/>
    <xf numFmtId="44" fontId="22" fillId="0" borderId="0" xfId="0" applyFont="1" applyFill="1" applyAlignment="1">
      <alignment horizontal="left"/>
    </xf>
    <xf numFmtId="165" fontId="22" fillId="0" borderId="0" xfId="0" applyNumberFormat="1" applyFont="1" applyFill="1" applyAlignment="1"/>
    <xf numFmtId="166" fontId="22" fillId="0" borderId="0" xfId="0" applyNumberFormat="1" applyFont="1" applyFill="1" applyAlignment="1"/>
    <xf numFmtId="44" fontId="22" fillId="0" borderId="0" xfId="0" applyFont="1" applyFill="1" applyAlignment="1"/>
    <xf numFmtId="44" fontId="23" fillId="0" borderId="0" xfId="0" applyFont="1" applyFill="1" applyAlignment="1">
      <alignment horizontal="left" wrapText="1"/>
    </xf>
    <xf numFmtId="44" fontId="23" fillId="0" borderId="0" xfId="0" applyFont="1" applyFill="1" applyAlignment="1">
      <alignment horizontal="center"/>
    </xf>
    <xf numFmtId="165" fontId="22" fillId="0" borderId="0" xfId="0" applyNumberFormat="1" applyFont="1" applyFill="1" applyAlignment="1">
      <alignment horizontal="right"/>
    </xf>
    <xf numFmtId="165" fontId="22" fillId="0" borderId="0" xfId="0" applyNumberFormat="1" applyFont="1" applyFill="1" applyBorder="1" applyAlignment="1"/>
    <xf numFmtId="166" fontId="22" fillId="0" borderId="0" xfId="0" applyNumberFormat="1" applyFont="1" applyFill="1" applyBorder="1" applyAlignment="1"/>
    <xf numFmtId="44" fontId="22" fillId="0" borderId="0" xfId="0" applyFont="1" applyFill="1" applyBorder="1" applyAlignment="1"/>
    <xf numFmtId="49" fontId="23" fillId="0" borderId="5" xfId="0" applyNumberFormat="1" applyFont="1" applyFill="1" applyBorder="1" applyAlignment="1">
      <alignment horizontal="center"/>
    </xf>
    <xf numFmtId="49" fontId="22" fillId="0" borderId="0" xfId="0" applyNumberFormat="1" applyFont="1" applyFill="1" applyBorder="1" applyAlignment="1"/>
    <xf numFmtId="165" fontId="22" fillId="2" borderId="0" xfId="0" applyNumberFormat="1" applyFont="1" applyFill="1" applyAlignment="1"/>
    <xf numFmtId="166" fontId="22" fillId="2" borderId="0" xfId="0" applyNumberFormat="1" applyFont="1" applyFill="1" applyBorder="1" applyAlignment="1"/>
    <xf numFmtId="44" fontId="22" fillId="2" borderId="0" xfId="0" applyFont="1" applyFill="1" applyAlignment="1"/>
    <xf numFmtId="0" fontId="15" fillId="0" borderId="1" xfId="0" applyNumberFormat="1" applyFont="1" applyFill="1" applyBorder="1" applyAlignment="1">
      <alignment horizontal="center" wrapText="1"/>
    </xf>
    <xf numFmtId="168" fontId="25" fillId="2" borderId="5" xfId="3" applyNumberFormat="1" applyFont="1" applyFill="1" applyBorder="1" applyAlignment="1">
      <alignment horizontal="center" vertical="center" wrapText="1"/>
    </xf>
    <xf numFmtId="168" fontId="25" fillId="2" borderId="5" xfId="0" applyNumberFormat="1" applyFont="1" applyFill="1" applyBorder="1" applyAlignment="1">
      <alignment horizontal="center"/>
    </xf>
    <xf numFmtId="168" fontId="28" fillId="2" borderId="5" xfId="3" applyNumberFormat="1" applyFont="1" applyFill="1" applyBorder="1" applyAlignment="1">
      <alignment horizontal="center" vertical="center" wrapText="1"/>
    </xf>
    <xf numFmtId="49" fontId="24" fillId="2" borderId="5" xfId="5" applyNumberFormat="1" applyFont="1" applyFill="1" applyBorder="1" applyAlignment="1">
      <alignment horizontal="center"/>
    </xf>
    <xf numFmtId="1" fontId="26" fillId="2" borderId="5" xfId="5" applyNumberFormat="1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left"/>
    </xf>
    <xf numFmtId="49" fontId="20" fillId="2" borderId="5" xfId="5" applyNumberFormat="1" applyFont="1" applyFill="1" applyBorder="1" applyAlignment="1">
      <alignment horizontal="left"/>
    </xf>
    <xf numFmtId="1" fontId="20" fillId="2" borderId="5" xfId="5" applyNumberFormat="1" applyFont="1" applyFill="1" applyBorder="1" applyAlignment="1">
      <alignment horizontal="left" vertical="top" wrapText="1"/>
    </xf>
    <xf numFmtId="0" fontId="20" fillId="2" borderId="0" xfId="6" applyFont="1" applyFill="1" applyAlignment="1">
      <alignment horizontal="left" vertical="top" wrapText="1"/>
    </xf>
    <xf numFmtId="0" fontId="20" fillId="2" borderId="5" xfId="5" applyFont="1" applyFill="1" applyBorder="1" applyAlignment="1">
      <alignment horizontal="left" vertical="top" wrapText="1"/>
    </xf>
    <xf numFmtId="0" fontId="31" fillId="2" borderId="5" xfId="5" applyFont="1" applyFill="1" applyBorder="1" applyAlignment="1">
      <alignment horizontal="left" vertical="top" wrapText="1"/>
    </xf>
    <xf numFmtId="0" fontId="32" fillId="2" borderId="5" xfId="6" applyFont="1" applyFill="1" applyBorder="1" applyAlignment="1">
      <alignment horizontal="left" vertical="top" wrapText="1"/>
    </xf>
    <xf numFmtId="49" fontId="26" fillId="2" borderId="5" xfId="5" applyNumberFormat="1" applyFont="1" applyFill="1" applyBorder="1" applyAlignment="1">
      <alignment horizontal="center"/>
    </xf>
    <xf numFmtId="165" fontId="26" fillId="2" borderId="5" xfId="5" applyNumberFormat="1" applyFont="1" applyFill="1" applyBorder="1" applyAlignment="1">
      <alignment horizontal="center"/>
    </xf>
    <xf numFmtId="49" fontId="20" fillId="2" borderId="5" xfId="5" applyNumberFormat="1" applyFont="1" applyFill="1" applyBorder="1" applyAlignment="1"/>
    <xf numFmtId="165" fontId="20" fillId="2" borderId="5" xfId="5" applyNumberFormat="1" applyFont="1" applyFill="1" applyBorder="1" applyAlignment="1">
      <alignment horizontal="center"/>
    </xf>
    <xf numFmtId="167" fontId="20" fillId="2" borderId="5" xfId="5" applyNumberFormat="1" applyFont="1" applyFill="1" applyBorder="1" applyAlignment="1">
      <alignment horizontal="center"/>
    </xf>
    <xf numFmtId="49" fontId="17" fillId="0" borderId="1" xfId="0" applyNumberFormat="1" applyFont="1" applyFill="1" applyBorder="1" applyAlignment="1">
      <alignment horizontal="left" wrapText="1"/>
    </xf>
    <xf numFmtId="49" fontId="16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20" fillId="0" borderId="5" xfId="5" applyNumberFormat="1" applyFont="1" applyFill="1" applyBorder="1" applyAlignment="1"/>
    <xf numFmtId="165" fontId="20" fillId="0" borderId="5" xfId="5" applyNumberFormat="1" applyFont="1" applyFill="1" applyBorder="1" applyAlignment="1">
      <alignment horizontal="center"/>
    </xf>
    <xf numFmtId="0" fontId="25" fillId="0" borderId="0" xfId="8" applyFont="1" applyFill="1" applyAlignment="1">
      <alignment vertical="center" wrapText="1"/>
    </xf>
    <xf numFmtId="0" fontId="50" fillId="0" borderId="9" xfId="8" applyFont="1" applyBorder="1" applyAlignment="1">
      <alignment horizontal="center" vertical="center" wrapText="1"/>
    </xf>
    <xf numFmtId="0" fontId="22" fillId="0" borderId="0" xfId="194" applyFont="1" applyBorder="1"/>
    <xf numFmtId="0" fontId="22" fillId="0" borderId="0" xfId="194" applyFont="1" applyBorder="1" applyAlignment="1">
      <alignment horizontal="left"/>
    </xf>
    <xf numFmtId="167" fontId="47" fillId="0" borderId="5" xfId="194" applyNumberFormat="1" applyFont="1" applyBorder="1" applyAlignment="1">
      <alignment horizontal="center"/>
    </xf>
    <xf numFmtId="165" fontId="47" fillId="0" borderId="5" xfId="194" applyNumberFormat="1" applyFont="1" applyBorder="1" applyAlignment="1">
      <alignment horizontal="center"/>
    </xf>
    <xf numFmtId="0" fontId="46" fillId="0" borderId="7" xfId="194" applyFont="1" applyBorder="1" applyAlignment="1">
      <alignment horizontal="left" wrapText="1"/>
    </xf>
    <xf numFmtId="49" fontId="49" fillId="0" borderId="59" xfId="194" applyNumberFormat="1" applyFont="1" applyBorder="1" applyAlignment="1">
      <alignment horizontal="center" vertical="justify"/>
    </xf>
    <xf numFmtId="0" fontId="47" fillId="0" borderId="0" xfId="194" applyFont="1" applyBorder="1"/>
    <xf numFmtId="0" fontId="47" fillId="0" borderId="0" xfId="194" applyFont="1" applyBorder="1" applyAlignment="1">
      <alignment horizontal="left"/>
    </xf>
    <xf numFmtId="49" fontId="46" fillId="0" borderId="10" xfId="194" applyNumberFormat="1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center"/>
    </xf>
    <xf numFmtId="0" fontId="46" fillId="0" borderId="6" xfId="194" applyFont="1" applyBorder="1" applyAlignment="1">
      <alignment horizontal="left" vertical="top" wrapText="1"/>
    </xf>
    <xf numFmtId="49" fontId="46" fillId="0" borderId="5" xfId="194" applyNumberFormat="1" applyFont="1" applyBorder="1" applyAlignment="1">
      <alignment horizontal="center" vertical="center"/>
    </xf>
    <xf numFmtId="0" fontId="46" fillId="0" borderId="60" xfId="194" applyFont="1" applyBorder="1" applyAlignment="1">
      <alignment horizontal="left" vertical="top" wrapText="1"/>
    </xf>
    <xf numFmtId="49" fontId="46" fillId="0" borderId="61" xfId="194" applyNumberFormat="1" applyFont="1" applyBorder="1" applyAlignment="1">
      <alignment horizontal="center" vertical="center"/>
    </xf>
    <xf numFmtId="0" fontId="48" fillId="0" borderId="0" xfId="194" applyFont="1" applyBorder="1"/>
    <xf numFmtId="0" fontId="48" fillId="0" borderId="0" xfId="194" applyFont="1" applyBorder="1" applyAlignment="1">
      <alignment horizontal="left"/>
    </xf>
    <xf numFmtId="167" fontId="48" fillId="0" borderId="5" xfId="194" applyNumberFormat="1" applyFont="1" applyBorder="1" applyAlignment="1">
      <alignment horizontal="center"/>
    </xf>
    <xf numFmtId="0" fontId="49" fillId="0" borderId="56" xfId="194" applyFont="1" applyBorder="1" applyAlignment="1">
      <alignment horizontal="left" vertical="top" wrapText="1"/>
    </xf>
    <xf numFmtId="49" fontId="49" fillId="0" borderId="57" xfId="194" applyNumberFormat="1" applyFont="1" applyBorder="1" applyAlignment="1">
      <alignment horizontal="center" vertic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9" fillId="0" borderId="58" xfId="194" applyFont="1" applyBorder="1" applyAlignment="1">
      <alignment horizontal="left" vertical="top" wrapText="1"/>
    </xf>
    <xf numFmtId="0" fontId="52" fillId="0" borderId="0" xfId="194" applyFont="1" applyBorder="1"/>
    <xf numFmtId="0" fontId="52" fillId="0" borderId="0" xfId="194" applyFont="1" applyBorder="1" applyAlignment="1">
      <alignment horizontal="left"/>
    </xf>
    <xf numFmtId="167" fontId="48" fillId="0" borderId="8" xfId="194" applyNumberFormat="1" applyFont="1" applyBorder="1" applyAlignment="1">
      <alignment horizontal="center"/>
    </xf>
    <xf numFmtId="49" fontId="49" fillId="0" borderId="5" xfId="194" applyNumberFormat="1" applyFont="1" applyFill="1" applyBorder="1" applyAlignment="1">
      <alignment horizontal="left" vertical="center" wrapText="1"/>
    </xf>
    <xf numFmtId="49" fontId="46" fillId="0" borderId="56" xfId="194" applyNumberFormat="1" applyFont="1" applyBorder="1" applyAlignment="1">
      <alignment horizontal="center" vertical="center"/>
    </xf>
    <xf numFmtId="167" fontId="48" fillId="0" borderId="5" xfId="194" applyNumberFormat="1" applyFont="1" applyFill="1" applyBorder="1" applyAlignment="1">
      <alignment horizontal="center"/>
    </xf>
    <xf numFmtId="49" fontId="46" fillId="0" borderId="5" xfId="194" applyNumberFormat="1" applyFont="1" applyFill="1" applyBorder="1" applyAlignment="1">
      <alignment horizontal="left" wrapText="1"/>
    </xf>
    <xf numFmtId="49" fontId="46" fillId="0" borderId="56" xfId="194" applyNumberFormat="1" applyFont="1" applyFill="1" applyBorder="1" applyAlignment="1">
      <alignment horizontal="center" vertical="center"/>
    </xf>
    <xf numFmtId="167" fontId="48" fillId="0" borderId="9" xfId="194" applyNumberFormat="1" applyFont="1" applyBorder="1" applyAlignment="1">
      <alignment horizontal="center"/>
    </xf>
    <xf numFmtId="49" fontId="46" fillId="0" borderId="61" xfId="194" applyNumberFormat="1" applyFont="1" applyFill="1" applyBorder="1" applyAlignment="1">
      <alignment horizontal="left" wrapText="1"/>
    </xf>
    <xf numFmtId="167" fontId="48" fillId="0" borderId="56" xfId="194" applyNumberFormat="1" applyFont="1" applyBorder="1" applyAlignment="1">
      <alignment horizontal="center"/>
    </xf>
    <xf numFmtId="167" fontId="48" fillId="0" borderId="56" xfId="194" applyNumberFormat="1" applyFont="1" applyFill="1" applyBorder="1" applyAlignment="1">
      <alignment horizontal="center"/>
    </xf>
    <xf numFmtId="49" fontId="46" fillId="0" borderId="57" xfId="194" applyNumberFormat="1" applyFont="1" applyFill="1" applyBorder="1" applyAlignment="1">
      <alignment horizontal="left" wrapText="1"/>
    </xf>
    <xf numFmtId="49" fontId="46" fillId="0" borderId="57" xfId="194" applyNumberFormat="1" applyFont="1" applyFill="1" applyBorder="1" applyAlignment="1">
      <alignment horizontal="center" vertical="center"/>
    </xf>
    <xf numFmtId="49" fontId="46" fillId="0" borderId="56" xfId="194" applyNumberFormat="1" applyFont="1" applyFill="1" applyBorder="1" applyAlignment="1">
      <alignment horizontal="left" wrapText="1"/>
    </xf>
    <xf numFmtId="0" fontId="46" fillId="0" borderId="8" xfId="194" applyFont="1" applyBorder="1" applyAlignment="1">
      <alignment horizontal="left" wrapText="1"/>
    </xf>
    <xf numFmtId="0" fontId="46" fillId="0" borderId="59" xfId="194" applyFont="1" applyBorder="1" applyAlignment="1">
      <alignment horizontal="center" vertical="justify"/>
    </xf>
    <xf numFmtId="0" fontId="46" fillId="0" borderId="8" xfId="194" applyFont="1" applyBorder="1" applyAlignment="1">
      <alignment horizontal="left" vertical="top" wrapText="1"/>
    </xf>
    <xf numFmtId="167" fontId="48" fillId="0" borderId="58" xfId="194" applyNumberFormat="1" applyFont="1" applyBorder="1" applyAlignment="1">
      <alignment horizontal="center"/>
    </xf>
    <xf numFmtId="1" fontId="51" fillId="0" borderId="5" xfId="194" applyNumberFormat="1" applyFont="1" applyBorder="1" applyAlignment="1">
      <alignment horizontal="center"/>
    </xf>
    <xf numFmtId="49" fontId="51" fillId="0" borderId="5" xfId="194" applyNumberFormat="1" applyFont="1" applyBorder="1" applyAlignment="1">
      <alignment horizontal="center"/>
    </xf>
    <xf numFmtId="49" fontId="51" fillId="0" borderId="5" xfId="194" applyNumberFormat="1" applyFont="1" applyBorder="1" applyAlignment="1">
      <alignment horizontal="center" vertical="top"/>
    </xf>
    <xf numFmtId="0" fontId="25" fillId="0" borderId="62" xfId="194" applyFont="1" applyBorder="1" applyAlignment="1"/>
    <xf numFmtId="0" fontId="25" fillId="0" borderId="0" xfId="194" applyFont="1" applyBorder="1" applyAlignment="1"/>
    <xf numFmtId="0" fontId="50" fillId="0" borderId="0" xfId="194" applyFont="1" applyBorder="1" applyAlignment="1">
      <alignment horizontal="left" wrapText="1"/>
    </xf>
    <xf numFmtId="0" fontId="35" fillId="0" borderId="0" xfId="194" applyBorder="1" applyAlignment="1"/>
    <xf numFmtId="0" fontId="53" fillId="0" borderId="0" xfId="194" applyFont="1" applyBorder="1" applyAlignment="1">
      <alignment horizontal="left"/>
    </xf>
    <xf numFmtId="0" fontId="48" fillId="0" borderId="0" xfId="8" applyFont="1" applyAlignment="1"/>
    <xf numFmtId="49" fontId="52" fillId="0" borderId="10" xfId="194" applyNumberFormat="1" applyFont="1" applyBorder="1" applyAlignment="1">
      <alignment horizontal="left" wrapText="1"/>
    </xf>
    <xf numFmtId="0" fontId="15" fillId="0" borderId="11" xfId="0" applyNumberFormat="1" applyFont="1" applyFill="1" applyBorder="1" applyAlignment="1">
      <alignment horizontal="center" vertical="top" wrapText="1"/>
    </xf>
    <xf numFmtId="0" fontId="16" fillId="0" borderId="5" xfId="0" applyNumberFormat="1" applyFont="1" applyFill="1" applyBorder="1" applyAlignment="1">
      <alignment horizontal="left" wrapText="1"/>
    </xf>
    <xf numFmtId="0" fontId="17" fillId="0" borderId="5" xfId="0" applyNumberFormat="1" applyFont="1" applyFill="1" applyBorder="1" applyAlignment="1">
      <alignment horizontal="left" wrapText="1"/>
    </xf>
    <xf numFmtId="165" fontId="16" fillId="0" borderId="5" xfId="0" applyNumberFormat="1" applyFont="1" applyFill="1" applyBorder="1" applyAlignment="1">
      <alignment horizontal="right" wrapText="1"/>
    </xf>
    <xf numFmtId="165" fontId="17" fillId="0" borderId="5" xfId="0" applyNumberFormat="1" applyFont="1" applyFill="1" applyBorder="1" applyAlignment="1">
      <alignment horizontal="right" wrapText="1"/>
    </xf>
    <xf numFmtId="0" fontId="11" fillId="0" borderId="5" xfId="297" applyFill="1" applyBorder="1"/>
    <xf numFmtId="49" fontId="20" fillId="0" borderId="5" xfId="5" applyNumberFormat="1" applyFont="1" applyFill="1" applyBorder="1" applyAlignment="1">
      <alignment horizontal="left"/>
    </xf>
    <xf numFmtId="49" fontId="11" fillId="0" borderId="5" xfId="297" applyNumberFormat="1" applyFill="1" applyBorder="1"/>
    <xf numFmtId="0" fontId="31" fillId="0" borderId="5" xfId="5" applyFont="1" applyFill="1" applyBorder="1" applyAlignment="1">
      <alignment horizontal="left" vertical="top" wrapText="1"/>
    </xf>
    <xf numFmtId="0" fontId="32" fillId="0" borderId="5" xfId="300" applyFont="1" applyFill="1" applyBorder="1" applyAlignment="1">
      <alignment horizontal="left" vertical="top" wrapText="1"/>
    </xf>
    <xf numFmtId="1" fontId="20" fillId="0" borderId="5" xfId="5" applyNumberFormat="1" applyFont="1" applyFill="1" applyBorder="1" applyAlignment="1">
      <alignment horizontal="left" vertical="top" wrapText="1"/>
    </xf>
    <xf numFmtId="49" fontId="20" fillId="0" borderId="5" xfId="5" applyNumberFormat="1" applyFont="1" applyFill="1" applyBorder="1" applyAlignment="1"/>
    <xf numFmtId="0" fontId="20" fillId="0" borderId="5" xfId="300" applyFont="1" applyFill="1" applyBorder="1" applyAlignment="1">
      <alignment horizontal="left" vertical="top" wrapText="1"/>
    </xf>
    <xf numFmtId="49" fontId="17" fillId="0" borderId="5" xfId="298" applyNumberFormat="1" applyFont="1" applyFill="1" applyBorder="1" applyAlignment="1">
      <alignment horizontal="left" wrapText="1"/>
    </xf>
    <xf numFmtId="49" fontId="20" fillId="0" borderId="5" xfId="5" applyNumberFormat="1" applyFont="1" applyFill="1" applyBorder="1" applyAlignment="1">
      <alignment horizontal="left"/>
    </xf>
    <xf numFmtId="49" fontId="11" fillId="0" borderId="5" xfId="301" applyNumberFormat="1" applyFill="1" applyBorder="1"/>
    <xf numFmtId="0" fontId="31" fillId="0" borderId="5" xfId="5" applyFont="1" applyFill="1" applyBorder="1" applyAlignment="1">
      <alignment horizontal="left" vertical="top" wrapText="1"/>
    </xf>
    <xf numFmtId="1" fontId="20" fillId="0" borderId="5" xfId="5" applyNumberFormat="1" applyFont="1" applyFill="1" applyBorder="1" applyAlignment="1">
      <alignment horizontal="left" vertical="top" wrapText="1"/>
    </xf>
    <xf numFmtId="49" fontId="20" fillId="0" borderId="5" xfId="5" applyNumberFormat="1" applyFont="1" applyFill="1" applyBorder="1" applyAlignment="1"/>
    <xf numFmtId="49" fontId="17" fillId="0" borderId="5" xfId="298" applyNumberFormat="1" applyFont="1" applyFill="1" applyBorder="1" applyAlignment="1">
      <alignment horizontal="left" wrapText="1"/>
    </xf>
    <xf numFmtId="0" fontId="26" fillId="5" borderId="5" xfId="1" applyFont="1" applyFill="1" applyBorder="1" applyAlignment="1">
      <alignment horizontal="center" vertical="top"/>
    </xf>
    <xf numFmtId="0" fontId="20" fillId="5" borderId="5" xfId="1" applyFont="1" applyFill="1" applyBorder="1" applyAlignment="1">
      <alignment horizontal="center" vertical="top"/>
    </xf>
    <xf numFmtId="0" fontId="20" fillId="6" borderId="5" xfId="1" applyFont="1" applyFill="1" applyBorder="1" applyAlignment="1">
      <alignment horizontal="center" vertical="top"/>
    </xf>
    <xf numFmtId="0" fontId="26" fillId="5" borderId="5" xfId="1" applyFont="1" applyFill="1" applyBorder="1" applyAlignment="1">
      <alignment horizontal="justify" vertical="top" wrapText="1"/>
    </xf>
    <xf numFmtId="0" fontId="20" fillId="5" borderId="5" xfId="1" applyFont="1" applyFill="1" applyBorder="1" applyAlignment="1">
      <alignment horizontal="justify" vertical="top" wrapText="1"/>
    </xf>
    <xf numFmtId="0" fontId="26" fillId="6" borderId="5" xfId="1" applyFont="1" applyFill="1" applyBorder="1" applyAlignment="1">
      <alignment horizontal="justify" vertical="top" wrapText="1"/>
    </xf>
    <xf numFmtId="49" fontId="32" fillId="7" borderId="1" xfId="304" applyNumberFormat="1" applyFont="1" applyFill="1" applyBorder="1" applyProtection="1">
      <alignment horizontal="center"/>
    </xf>
    <xf numFmtId="0" fontId="32" fillId="7" borderId="16" xfId="303" applyNumberFormat="1" applyFont="1" applyFill="1" applyAlignment="1" applyProtection="1">
      <alignment wrapText="1"/>
    </xf>
    <xf numFmtId="49" fontId="32" fillId="0" borderId="1" xfId="304" applyNumberFormat="1" applyFont="1" applyBorder="1" applyProtection="1">
      <alignment horizontal="center"/>
    </xf>
    <xf numFmtId="0" fontId="32" fillId="0" borderId="16" xfId="303" applyNumberFormat="1" applyFont="1" applyAlignment="1" applyProtection="1">
      <alignment wrapText="1"/>
    </xf>
    <xf numFmtId="49" fontId="32" fillId="6" borderId="1" xfId="304" applyNumberFormat="1" applyFont="1" applyFill="1" applyBorder="1" applyProtection="1">
      <alignment horizontal="center"/>
    </xf>
    <xf numFmtId="0" fontId="32" fillId="6" borderId="16" xfId="303" applyNumberFormat="1" applyFont="1" applyFill="1" applyAlignment="1" applyProtection="1">
      <alignment wrapText="1"/>
    </xf>
    <xf numFmtId="49" fontId="26" fillId="2" borderId="5" xfId="5" applyNumberFormat="1" applyFont="1" applyFill="1" applyBorder="1" applyAlignment="1">
      <alignment horizontal="left" wrapText="1"/>
    </xf>
    <xf numFmtId="49" fontId="9" fillId="0" borderId="5" xfId="297" applyNumberFormat="1" applyFont="1" applyFill="1" applyBorder="1"/>
    <xf numFmtId="49" fontId="9" fillId="0" borderId="5" xfId="301" applyNumberFormat="1" applyFont="1" applyFill="1" applyBorder="1"/>
    <xf numFmtId="0" fontId="20" fillId="2" borderId="5" xfId="5" applyNumberFormat="1" applyFont="1" applyFill="1" applyBorder="1" applyAlignment="1">
      <alignment horizontal="left" vertical="top" wrapText="1"/>
    </xf>
    <xf numFmtId="1" fontId="20" fillId="2" borderId="9" xfId="5" applyNumberFormat="1" applyFont="1" applyFill="1" applyBorder="1" applyAlignment="1">
      <alignment horizontal="left" vertical="top" wrapText="1"/>
    </xf>
    <xf numFmtId="49" fontId="20" fillId="2" borderId="9" xfId="5" applyNumberFormat="1" applyFont="1" applyFill="1" applyBorder="1" applyAlignment="1">
      <alignment horizontal="left"/>
    </xf>
    <xf numFmtId="49" fontId="17" fillId="0" borderId="11" xfId="0" applyNumberFormat="1" applyFont="1" applyFill="1" applyBorder="1" applyAlignment="1">
      <alignment horizontal="left" wrapText="1"/>
    </xf>
    <xf numFmtId="49" fontId="20" fillId="2" borderId="9" xfId="5" applyNumberFormat="1" applyFont="1" applyFill="1" applyBorder="1" applyAlignment="1"/>
    <xf numFmtId="165" fontId="20" fillId="2" borderId="9" xfId="5" applyNumberFormat="1" applyFont="1" applyFill="1" applyBorder="1" applyAlignment="1">
      <alignment horizontal="center"/>
    </xf>
    <xf numFmtId="44" fontId="0" fillId="0" borderId="5" xfId="0" applyNumberFormat="1" applyFont="1" applyFill="1" applyBorder="1" applyAlignment="1">
      <alignment vertical="top" wrapText="1"/>
    </xf>
    <xf numFmtId="44" fontId="32" fillId="0" borderId="5" xfId="0" applyNumberFormat="1" applyFont="1" applyFill="1" applyBorder="1" applyAlignment="1">
      <alignment vertical="top" wrapText="1"/>
    </xf>
    <xf numFmtId="49" fontId="8" fillId="0" borderId="5" xfId="297" applyNumberFormat="1" applyFont="1" applyFill="1" applyBorder="1"/>
    <xf numFmtId="49" fontId="7" fillId="0" borderId="5" xfId="297" applyNumberFormat="1" applyFont="1" applyFill="1" applyBorder="1"/>
    <xf numFmtId="49" fontId="26" fillId="0" borderId="5" xfId="5" applyNumberFormat="1" applyFont="1" applyFill="1" applyBorder="1" applyAlignment="1">
      <alignment horizontal="left"/>
    </xf>
    <xf numFmtId="49" fontId="6" fillId="0" borderId="5" xfId="297" applyNumberFormat="1" applyFont="1" applyFill="1" applyBorder="1"/>
    <xf numFmtId="49" fontId="20" fillId="0" borderId="5" xfId="5" applyNumberFormat="1" applyFont="1" applyFill="1" applyBorder="1" applyAlignment="1">
      <alignment horizontal="left" wrapText="1"/>
    </xf>
    <xf numFmtId="165" fontId="23" fillId="0" borderId="5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20" fillId="6" borderId="72" xfId="1" applyFont="1" applyFill="1" applyBorder="1" applyAlignment="1">
      <alignment horizontal="center" vertical="top"/>
    </xf>
    <xf numFmtId="0" fontId="32" fillId="6" borderId="16" xfId="125" applyNumberFormat="1" applyFont="1" applyFill="1" applyBorder="1" applyAlignment="1" applyProtection="1">
      <alignment wrapText="1"/>
    </xf>
    <xf numFmtId="0" fontId="32" fillId="0" borderId="16" xfId="125" applyNumberFormat="1" applyFont="1" applyFill="1" applyBorder="1" applyAlignment="1" applyProtection="1">
      <alignment wrapText="1"/>
    </xf>
    <xf numFmtId="49" fontId="5" fillId="0" borderId="5" xfId="297" applyNumberFormat="1" applyFont="1" applyFill="1" applyBorder="1"/>
    <xf numFmtId="49" fontId="4" fillId="0" borderId="5" xfId="297" applyNumberFormat="1" applyFont="1" applyFill="1" applyBorder="1"/>
    <xf numFmtId="49" fontId="3" fillId="0" borderId="5" xfId="297" applyNumberFormat="1" applyFont="1" applyFill="1" applyBorder="1"/>
    <xf numFmtId="49" fontId="22" fillId="0" borderId="0" xfId="0" applyNumberFormat="1" applyFont="1" applyFill="1" applyBorder="1" applyAlignment="1">
      <alignment vertical="top"/>
    </xf>
    <xf numFmtId="49" fontId="22" fillId="0" borderId="73" xfId="0" applyNumberFormat="1" applyFont="1" applyFill="1" applyBorder="1" applyAlignment="1">
      <alignment vertical="top"/>
    </xf>
    <xf numFmtId="170" fontId="0" fillId="0" borderId="5" xfId="0" applyNumberFormat="1" applyFont="1" applyFill="1" applyBorder="1" applyAlignment="1">
      <alignment horizontal="center" vertical="center" wrapText="1"/>
    </xf>
    <xf numFmtId="0" fontId="72" fillId="0" borderId="5" xfId="0" applyNumberFormat="1" applyFont="1" applyBorder="1" applyAlignment="1">
      <alignment wrapText="1"/>
    </xf>
    <xf numFmtId="0" fontId="31" fillId="0" borderId="5" xfId="0" applyNumberFormat="1" applyFont="1" applyBorder="1" applyAlignment="1">
      <alignment wrapText="1"/>
    </xf>
    <xf numFmtId="0" fontId="31" fillId="0" borderId="0" xfId="0" applyNumberFormat="1" applyFont="1" applyAlignment="1">
      <alignment wrapText="1"/>
    </xf>
    <xf numFmtId="49" fontId="2" fillId="0" borderId="5" xfId="297" applyNumberFormat="1" applyFont="1" applyFill="1" applyBorder="1"/>
    <xf numFmtId="1" fontId="31" fillId="2" borderId="5" xfId="5" applyNumberFormat="1" applyFont="1" applyFill="1" applyBorder="1" applyAlignment="1">
      <alignment horizontal="left" vertical="top" wrapText="1"/>
    </xf>
    <xf numFmtId="49" fontId="1" fillId="0" borderId="5" xfId="297" applyNumberFormat="1" applyFont="1" applyFill="1" applyBorder="1"/>
    <xf numFmtId="49" fontId="32" fillId="2" borderId="1" xfId="304" applyNumberFormat="1" applyFont="1" applyFill="1" applyBorder="1" applyProtection="1">
      <alignment horizontal="center"/>
    </xf>
    <xf numFmtId="0" fontId="32" fillId="2" borderId="16" xfId="303" applyNumberFormat="1" applyFont="1" applyFill="1" applyAlignment="1" applyProtection="1">
      <alignment wrapText="1"/>
    </xf>
    <xf numFmtId="0" fontId="18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44" fontId="24" fillId="0" borderId="0" xfId="0" applyFont="1" applyFill="1" applyAlignment="1">
      <alignment horizontal="center" vertical="top" wrapText="1"/>
    </xf>
    <xf numFmtId="44" fontId="23" fillId="0" borderId="5" xfId="0" applyFont="1" applyFill="1" applyBorder="1" applyAlignment="1">
      <alignment horizontal="center" vertical="center"/>
    </xf>
    <xf numFmtId="165" fontId="23" fillId="0" borderId="5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48" fillId="0" borderId="0" xfId="194" applyFont="1" applyFill="1" applyBorder="1" applyAlignment="1">
      <alignment horizontal="center" vertical="center" wrapText="1"/>
    </xf>
    <xf numFmtId="0" fontId="48" fillId="0" borderId="5" xfId="194" applyFont="1" applyBorder="1" applyAlignment="1">
      <alignment horizontal="center" vertical="center"/>
    </xf>
    <xf numFmtId="0" fontId="49" fillId="0" borderId="5" xfId="194" applyFont="1" applyBorder="1" applyAlignment="1">
      <alignment horizontal="center" vertical="center" wrapText="1"/>
    </xf>
    <xf numFmtId="0" fontId="51" fillId="0" borderId="5" xfId="9" applyFont="1" applyBorder="1" applyAlignment="1">
      <alignment horizontal="center" vertical="center"/>
    </xf>
    <xf numFmtId="0" fontId="71" fillId="0" borderId="0" xfId="0" applyNumberFormat="1" applyFont="1" applyFill="1" applyAlignment="1">
      <alignment horizontal="left" vertical="top" wrapText="1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3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view="pageBreakPreview" zoomScaleSheetLayoutView="100" workbookViewId="0">
      <selection activeCell="J22" sqref="J22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0.16406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65.75" customHeight="1">
      <c r="B1" s="7"/>
      <c r="C1" s="168" t="s">
        <v>202</v>
      </c>
      <c r="D1" s="169"/>
      <c r="E1" s="169"/>
      <c r="F1" s="169"/>
    </row>
    <row r="2" spans="1:8" ht="123.75" customHeight="1">
      <c r="B2" s="7"/>
      <c r="C2" s="168" t="s">
        <v>204</v>
      </c>
      <c r="D2" s="169"/>
      <c r="E2" s="169"/>
      <c r="F2" s="169"/>
    </row>
    <row r="3" spans="1:8" ht="14.25" customHeight="1">
      <c r="B3" s="7"/>
      <c r="C3" s="157"/>
      <c r="D3" s="157"/>
      <c r="E3" s="157"/>
    </row>
    <row r="4" spans="1:8" ht="2.25" hidden="1" customHeight="1">
      <c r="B4" s="7"/>
      <c r="C4" s="157"/>
      <c r="D4" s="157"/>
      <c r="E4" s="157"/>
    </row>
    <row r="5" spans="1:8" ht="33.75" hidden="1" customHeight="1">
      <c r="B5" s="7"/>
      <c r="C5" s="157"/>
      <c r="D5" s="157"/>
      <c r="E5" s="157"/>
    </row>
    <row r="6" spans="1:8" ht="28.5" hidden="1" customHeight="1">
      <c r="C6" s="158"/>
      <c r="D6" s="158"/>
      <c r="E6" s="158"/>
    </row>
    <row r="7" spans="1:8" ht="63" customHeight="1">
      <c r="A7" s="170" t="s">
        <v>153</v>
      </c>
      <c r="B7" s="170"/>
      <c r="C7" s="170"/>
      <c r="D7" s="170"/>
      <c r="E7" s="170"/>
    </row>
    <row r="8" spans="1:8">
      <c r="A8" s="12"/>
      <c r="B8" s="13"/>
      <c r="C8" s="13"/>
      <c r="D8" s="13"/>
      <c r="E8" s="14" t="s">
        <v>1</v>
      </c>
    </row>
    <row r="9" spans="1:8" s="17" customFormat="1">
      <c r="A9" s="171" t="s">
        <v>23</v>
      </c>
      <c r="B9" s="171" t="s">
        <v>2</v>
      </c>
      <c r="C9" s="172" t="s">
        <v>7</v>
      </c>
      <c r="D9" s="172"/>
      <c r="E9" s="172"/>
      <c r="F9" s="15"/>
      <c r="G9" s="16"/>
    </row>
    <row r="10" spans="1:8" s="17" customFormat="1" ht="16.5" customHeight="1">
      <c r="A10" s="171"/>
      <c r="B10" s="171"/>
      <c r="C10" s="149" t="s">
        <v>26</v>
      </c>
      <c r="D10" s="149" t="s">
        <v>27</v>
      </c>
      <c r="E10" s="149" t="s">
        <v>154</v>
      </c>
      <c r="F10" s="15"/>
      <c r="G10" s="16"/>
      <c r="H10" s="15"/>
    </row>
    <row r="11" spans="1:8" s="19" customFormat="1">
      <c r="A11" s="18">
        <v>1</v>
      </c>
      <c r="B11" s="18">
        <v>2</v>
      </c>
      <c r="C11" s="18" t="s">
        <v>10</v>
      </c>
      <c r="D11" s="18" t="s">
        <v>11</v>
      </c>
      <c r="E11" s="18" t="s">
        <v>12</v>
      </c>
      <c r="F11" s="15"/>
      <c r="G11" s="16"/>
    </row>
    <row r="12" spans="1:8" s="22" customFormat="1" ht="15.75">
      <c r="A12" s="121" t="s">
        <v>28</v>
      </c>
      <c r="B12" s="124" t="s">
        <v>29</v>
      </c>
      <c r="C12" s="26">
        <f>C13</f>
        <v>1898.5</v>
      </c>
      <c r="D12" s="26">
        <f>D13</f>
        <v>414.4</v>
      </c>
      <c r="E12" s="26">
        <f>E13</f>
        <v>459.4</v>
      </c>
      <c r="F12" s="20"/>
      <c r="G12" s="21"/>
    </row>
    <row r="13" spans="1:8" s="22" customFormat="1" ht="30">
      <c r="A13" s="122" t="s">
        <v>30</v>
      </c>
      <c r="B13" s="125" t="s">
        <v>31</v>
      </c>
      <c r="C13" s="24">
        <f>C14+C22+C27+C20+C30</f>
        <v>1898.5</v>
      </c>
      <c r="D13" s="24">
        <f>D14+D22+D27</f>
        <v>414.4</v>
      </c>
      <c r="E13" s="24">
        <f>E14+E22+E27</f>
        <v>459.4</v>
      </c>
      <c r="F13" s="20"/>
      <c r="G13" s="21"/>
    </row>
    <row r="14" spans="1:8" s="22" customFormat="1" ht="28.5">
      <c r="A14" s="123" t="s">
        <v>118</v>
      </c>
      <c r="B14" s="126" t="s">
        <v>128</v>
      </c>
      <c r="C14" s="24">
        <f>C15+C17</f>
        <v>560</v>
      </c>
      <c r="D14" s="24">
        <f t="shared" ref="C14:E15" si="0">D15</f>
        <v>141.6</v>
      </c>
      <c r="E14" s="24">
        <f t="shared" si="0"/>
        <v>182.3</v>
      </c>
      <c r="F14" s="20"/>
      <c r="G14" s="21"/>
    </row>
    <row r="15" spans="1:8" s="22" customFormat="1" ht="15.75">
      <c r="A15" s="127" t="s">
        <v>119</v>
      </c>
      <c r="B15" s="128" t="s">
        <v>129</v>
      </c>
      <c r="C15" s="25">
        <f t="shared" si="0"/>
        <v>147.80000000000001</v>
      </c>
      <c r="D15" s="25">
        <f t="shared" si="0"/>
        <v>141.6</v>
      </c>
      <c r="E15" s="25">
        <f t="shared" si="0"/>
        <v>182.3</v>
      </c>
      <c r="F15" s="20"/>
      <c r="G15" s="21"/>
    </row>
    <row r="16" spans="1:8" s="22" customFormat="1" ht="45">
      <c r="A16" s="129" t="s">
        <v>139</v>
      </c>
      <c r="B16" s="130" t="s">
        <v>138</v>
      </c>
      <c r="C16" s="25">
        <v>147.80000000000001</v>
      </c>
      <c r="D16" s="25">
        <v>141.6</v>
      </c>
      <c r="E16" s="25">
        <v>182.3</v>
      </c>
      <c r="F16" s="20"/>
      <c r="G16" s="21"/>
    </row>
    <row r="17" spans="1:7" s="22" customFormat="1" ht="30">
      <c r="A17" s="127" t="s">
        <v>182</v>
      </c>
      <c r="B17" s="128" t="s">
        <v>181</v>
      </c>
      <c r="C17" s="25">
        <f>C18</f>
        <v>412.2</v>
      </c>
      <c r="D17" s="25"/>
      <c r="E17" s="25"/>
      <c r="F17" s="20"/>
      <c r="G17" s="21"/>
    </row>
    <row r="18" spans="1:7" s="22" customFormat="1" ht="30">
      <c r="A18" s="129" t="s">
        <v>183</v>
      </c>
      <c r="B18" s="130" t="s">
        <v>180</v>
      </c>
      <c r="C18" s="25">
        <v>412.2</v>
      </c>
      <c r="D18" s="25"/>
      <c r="E18" s="25"/>
      <c r="F18" s="20"/>
      <c r="G18" s="21"/>
    </row>
    <row r="19" spans="1:7" s="22" customFormat="1" ht="30">
      <c r="A19" s="151" t="s">
        <v>185</v>
      </c>
      <c r="B19" s="152" t="s">
        <v>186</v>
      </c>
      <c r="C19" s="25">
        <f>C20</f>
        <v>563.70000000000005</v>
      </c>
      <c r="D19" s="25"/>
      <c r="E19" s="25"/>
      <c r="F19" s="20"/>
      <c r="G19" s="21"/>
    </row>
    <row r="20" spans="1:7" s="22" customFormat="1" ht="15.75">
      <c r="A20" s="129" t="s">
        <v>184</v>
      </c>
      <c r="B20" s="153" t="s">
        <v>179</v>
      </c>
      <c r="C20" s="25">
        <f>C21</f>
        <v>563.70000000000005</v>
      </c>
      <c r="D20" s="25"/>
      <c r="E20" s="25"/>
      <c r="F20" s="20"/>
      <c r="G20" s="21"/>
    </row>
    <row r="21" spans="1:7" s="22" customFormat="1" ht="15.75">
      <c r="A21" s="129" t="s">
        <v>230</v>
      </c>
      <c r="B21" s="153" t="s">
        <v>187</v>
      </c>
      <c r="C21" s="25">
        <v>563.70000000000005</v>
      </c>
      <c r="D21" s="25"/>
      <c r="E21" s="25"/>
      <c r="F21" s="20"/>
      <c r="G21" s="21"/>
    </row>
    <row r="22" spans="1:7" s="22" customFormat="1" ht="30">
      <c r="A22" s="131" t="s">
        <v>120</v>
      </c>
      <c r="B22" s="132" t="s">
        <v>130</v>
      </c>
      <c r="C22" s="25">
        <f>C23+C25</f>
        <v>109.6</v>
      </c>
      <c r="D22" s="25">
        <f t="shared" ref="D22:E22" si="1">D23+D25</f>
        <v>114.7</v>
      </c>
      <c r="E22" s="25">
        <f t="shared" si="1"/>
        <v>119</v>
      </c>
      <c r="F22" s="20"/>
      <c r="G22" s="21"/>
    </row>
    <row r="23" spans="1:7" s="22" customFormat="1" ht="45">
      <c r="A23" s="127" t="s">
        <v>121</v>
      </c>
      <c r="B23" s="128" t="s">
        <v>131</v>
      </c>
      <c r="C23" s="25">
        <f>C24</f>
        <v>0.3</v>
      </c>
      <c r="D23" s="25">
        <f>D24</f>
        <v>0.3</v>
      </c>
      <c r="E23" s="25">
        <f>E24</f>
        <v>0.3</v>
      </c>
      <c r="F23" s="20"/>
      <c r="G23" s="21"/>
    </row>
    <row r="24" spans="1:7" s="22" customFormat="1" ht="45">
      <c r="A24" s="129" t="s">
        <v>122</v>
      </c>
      <c r="B24" s="130" t="s">
        <v>132</v>
      </c>
      <c r="C24" s="25">
        <v>0.3</v>
      </c>
      <c r="D24" s="25">
        <v>0.3</v>
      </c>
      <c r="E24" s="25">
        <v>0.3</v>
      </c>
      <c r="F24" s="20"/>
      <c r="G24" s="21"/>
    </row>
    <row r="25" spans="1:7" s="22" customFormat="1" ht="45">
      <c r="A25" s="127" t="s">
        <v>123</v>
      </c>
      <c r="B25" s="128" t="s">
        <v>151</v>
      </c>
      <c r="C25" s="25">
        <f>C26</f>
        <v>109.3</v>
      </c>
      <c r="D25" s="25">
        <f>D26</f>
        <v>114.4</v>
      </c>
      <c r="E25" s="25">
        <f>E26</f>
        <v>118.7</v>
      </c>
      <c r="F25" s="20"/>
      <c r="G25" s="21"/>
    </row>
    <row r="26" spans="1:7" s="22" customFormat="1" ht="60">
      <c r="A26" s="129" t="s">
        <v>124</v>
      </c>
      <c r="B26" s="130" t="s">
        <v>152</v>
      </c>
      <c r="C26" s="25">
        <v>109.3</v>
      </c>
      <c r="D26" s="25">
        <v>114.4</v>
      </c>
      <c r="E26" s="25">
        <v>118.7</v>
      </c>
      <c r="F26" s="20"/>
      <c r="G26" s="21"/>
    </row>
    <row r="27" spans="1:7" s="22" customFormat="1" ht="15.75">
      <c r="A27" s="131" t="s">
        <v>125</v>
      </c>
      <c r="B27" s="132" t="s">
        <v>33</v>
      </c>
      <c r="C27" s="25">
        <f t="shared" ref="C27:E28" si="2">C28</f>
        <v>558.6</v>
      </c>
      <c r="D27" s="25">
        <f t="shared" si="2"/>
        <v>158.1</v>
      </c>
      <c r="E27" s="25">
        <f t="shared" si="2"/>
        <v>158.1</v>
      </c>
      <c r="F27" s="20"/>
      <c r="G27" s="21"/>
    </row>
    <row r="28" spans="1:7" s="22" customFormat="1" ht="62.25" customHeight="1">
      <c r="A28" s="127" t="s">
        <v>126</v>
      </c>
      <c r="B28" s="128" t="s">
        <v>144</v>
      </c>
      <c r="C28" s="25">
        <f t="shared" si="2"/>
        <v>558.6</v>
      </c>
      <c r="D28" s="25">
        <f t="shared" si="2"/>
        <v>158.1</v>
      </c>
      <c r="E28" s="25">
        <f t="shared" si="2"/>
        <v>158.1</v>
      </c>
      <c r="F28" s="20"/>
      <c r="G28" s="21"/>
    </row>
    <row r="29" spans="1:7" s="22" customFormat="1" ht="74.25" customHeight="1">
      <c r="A29" s="166" t="s">
        <v>127</v>
      </c>
      <c r="B29" s="167" t="s">
        <v>145</v>
      </c>
      <c r="C29" s="25">
        <v>558.6</v>
      </c>
      <c r="D29" s="25">
        <v>158.1</v>
      </c>
      <c r="E29" s="25">
        <v>158.1</v>
      </c>
      <c r="F29" s="20"/>
      <c r="G29" s="21"/>
    </row>
    <row r="30" spans="1:7" s="22" customFormat="1" ht="31.5" customHeight="1">
      <c r="A30" s="166" t="s">
        <v>232</v>
      </c>
      <c r="B30" s="167" t="s">
        <v>233</v>
      </c>
      <c r="C30" s="25">
        <f>C31</f>
        <v>106.6</v>
      </c>
      <c r="D30" s="25"/>
      <c r="E30" s="25"/>
      <c r="F30" s="20"/>
      <c r="G30" s="21"/>
    </row>
    <row r="31" spans="1:7" s="22" customFormat="1" ht="30" customHeight="1">
      <c r="A31" s="166" t="s">
        <v>230</v>
      </c>
      <c r="B31" s="167" t="s">
        <v>231</v>
      </c>
      <c r="C31" s="25">
        <v>106.6</v>
      </c>
      <c r="D31" s="25"/>
      <c r="E31" s="25"/>
      <c r="F31" s="20"/>
      <c r="G31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6">
    <mergeCell ref="C1:F1"/>
    <mergeCell ref="C2:F2"/>
    <mergeCell ref="A7:E7"/>
    <mergeCell ref="A9:A10"/>
    <mergeCell ref="B9:B10"/>
    <mergeCell ref="C9:E9"/>
  </mergeCells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5"/>
  <sheetViews>
    <sheetView view="pageBreakPreview" zoomScaleSheetLayoutView="100" workbookViewId="0">
      <selection activeCell="J33" sqref="J33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67.25" customHeight="1">
      <c r="I1" s="168" t="s">
        <v>209</v>
      </c>
      <c r="J1" s="169"/>
      <c r="K1" s="169"/>
      <c r="L1" s="169"/>
    </row>
    <row r="2" spans="1:12" ht="131.25" customHeight="1">
      <c r="A2" s="1" t="s">
        <v>0</v>
      </c>
      <c r="B2" s="1" t="s">
        <v>0</v>
      </c>
      <c r="C2" s="1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8" t="s">
        <v>203</v>
      </c>
      <c r="J2" s="169"/>
      <c r="K2" s="169"/>
      <c r="L2" s="169"/>
    </row>
    <row r="3" spans="1:12" ht="66" customHeight="1">
      <c r="A3" s="173" t="s">
        <v>155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4" t="s">
        <v>1</v>
      </c>
      <c r="J4" s="174"/>
      <c r="K4" s="174"/>
      <c r="L4" s="174"/>
    </row>
    <row r="5" spans="1:12" ht="19.899999999999999" customHeight="1">
      <c r="A5" s="175" t="s">
        <v>2</v>
      </c>
      <c r="B5" s="175" t="s">
        <v>21</v>
      </c>
      <c r="C5" s="175" t="s">
        <v>3</v>
      </c>
      <c r="D5" s="175" t="s">
        <v>4</v>
      </c>
      <c r="E5" s="175" t="s">
        <v>5</v>
      </c>
      <c r="F5" s="175"/>
      <c r="G5" s="175"/>
      <c r="H5" s="175"/>
      <c r="I5" s="175" t="s">
        <v>6</v>
      </c>
      <c r="J5" s="175" t="s">
        <v>7</v>
      </c>
      <c r="K5" s="175"/>
      <c r="L5" s="175"/>
    </row>
    <row r="6" spans="1:12" ht="16.350000000000001" customHeight="1">
      <c r="A6" s="175" t="s">
        <v>0</v>
      </c>
      <c r="B6" s="175" t="s">
        <v>0</v>
      </c>
      <c r="C6" s="175" t="s">
        <v>0</v>
      </c>
      <c r="D6" s="175" t="s">
        <v>0</v>
      </c>
      <c r="E6" s="175" t="s">
        <v>0</v>
      </c>
      <c r="F6" s="175"/>
      <c r="G6" s="175"/>
      <c r="H6" s="175"/>
      <c r="I6" s="175" t="s">
        <v>0</v>
      </c>
      <c r="J6" s="150" t="s">
        <v>26</v>
      </c>
      <c r="K6" s="150" t="s">
        <v>27</v>
      </c>
      <c r="L6" s="150" t="s">
        <v>154</v>
      </c>
    </row>
    <row r="7" spans="1:12" ht="14.45" customHeigh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  <c r="L7" s="4" t="s">
        <v>20</v>
      </c>
    </row>
    <row r="8" spans="1:12" ht="78" customHeight="1">
      <c r="A8" s="28" t="s">
        <v>146</v>
      </c>
      <c r="B8" s="29" t="s">
        <v>134</v>
      </c>
      <c r="C8" s="29"/>
      <c r="D8" s="29"/>
      <c r="E8" s="6"/>
      <c r="F8" s="6"/>
      <c r="G8" s="6"/>
      <c r="H8" s="6"/>
      <c r="I8" s="36"/>
      <c r="J8" s="37">
        <f>J9+J44+J61+J74+J99+J106+J54</f>
        <v>2484.1</v>
      </c>
      <c r="K8" s="37">
        <f>K9+K44+K61+K74+K99+K113+K106</f>
        <v>880.80000000000007</v>
      </c>
      <c r="L8" s="37">
        <f>L9+L44+L61+L74+L99+L113+L106</f>
        <v>894.4</v>
      </c>
    </row>
    <row r="9" spans="1:12" ht="28.5">
      <c r="A9" s="28" t="s">
        <v>34</v>
      </c>
      <c r="B9" s="29" t="s">
        <v>134</v>
      </c>
      <c r="C9" s="146" t="s">
        <v>35</v>
      </c>
      <c r="D9" s="115"/>
      <c r="E9" s="42"/>
      <c r="F9" s="42"/>
      <c r="G9" s="42"/>
      <c r="H9" s="42"/>
      <c r="I9" s="119"/>
      <c r="J9" s="47">
        <f>J10+J19+J38</f>
        <v>1434.4</v>
      </c>
      <c r="K9" s="39">
        <f>K10+K19+K38</f>
        <v>380.5</v>
      </c>
      <c r="L9" s="39">
        <f>L10+L19+L38</f>
        <v>363.6</v>
      </c>
    </row>
    <row r="10" spans="1:12" ht="60">
      <c r="A10" s="31" t="s">
        <v>36</v>
      </c>
      <c r="B10" s="30" t="s">
        <v>134</v>
      </c>
      <c r="C10" s="115" t="s">
        <v>35</v>
      </c>
      <c r="D10" s="115" t="s">
        <v>37</v>
      </c>
      <c r="E10" s="42"/>
      <c r="F10" s="42"/>
      <c r="G10" s="42"/>
      <c r="H10" s="42"/>
      <c r="I10" s="115"/>
      <c r="J10" s="47">
        <f>J11</f>
        <v>461.3</v>
      </c>
      <c r="K10" s="39">
        <f>K11</f>
        <v>161.1</v>
      </c>
      <c r="L10" s="39">
        <f>L11</f>
        <v>140.80000000000001</v>
      </c>
    </row>
    <row r="11" spans="1:12" ht="63" customHeight="1">
      <c r="A11" s="31" t="s">
        <v>169</v>
      </c>
      <c r="B11" s="30" t="s">
        <v>134</v>
      </c>
      <c r="C11" s="30" t="s">
        <v>35</v>
      </c>
      <c r="D11" s="30" t="s">
        <v>37</v>
      </c>
      <c r="E11" s="41">
        <v>65</v>
      </c>
      <c r="F11" s="41"/>
      <c r="G11" s="41"/>
      <c r="H11" s="41"/>
      <c r="I11" s="30"/>
      <c r="J11" s="39">
        <f t="shared" ref="J11:J13" si="0">J12</f>
        <v>461.3</v>
      </c>
      <c r="K11" s="39">
        <f t="shared" ref="K11:L13" si="1">K12</f>
        <v>161.1</v>
      </c>
      <c r="L11" s="39">
        <f t="shared" si="1"/>
        <v>140.80000000000001</v>
      </c>
    </row>
    <row r="12" spans="1:12" ht="15">
      <c r="A12" s="31" t="s">
        <v>38</v>
      </c>
      <c r="B12" s="30" t="s">
        <v>134</v>
      </c>
      <c r="C12" s="30" t="s">
        <v>35</v>
      </c>
      <c r="D12" s="30" t="s">
        <v>37</v>
      </c>
      <c r="E12" s="41">
        <v>65</v>
      </c>
      <c r="F12" s="41">
        <v>1</v>
      </c>
      <c r="G12" s="41"/>
      <c r="H12" s="41"/>
      <c r="I12" s="30"/>
      <c r="J12" s="39">
        <f>J13+J16</f>
        <v>461.3</v>
      </c>
      <c r="K12" s="39">
        <f t="shared" si="1"/>
        <v>161.1</v>
      </c>
      <c r="L12" s="39">
        <f t="shared" si="1"/>
        <v>140.80000000000001</v>
      </c>
    </row>
    <row r="13" spans="1:12" ht="34.5" customHeight="1">
      <c r="A13" s="31" t="s">
        <v>39</v>
      </c>
      <c r="B13" s="30" t="s">
        <v>134</v>
      </c>
      <c r="C13" s="30" t="s">
        <v>35</v>
      </c>
      <c r="D13" s="30" t="s">
        <v>37</v>
      </c>
      <c r="E13" s="41">
        <v>65</v>
      </c>
      <c r="F13" s="41">
        <v>1</v>
      </c>
      <c r="G13" s="41" t="s">
        <v>61</v>
      </c>
      <c r="H13" s="41" t="s">
        <v>72</v>
      </c>
      <c r="I13" s="30"/>
      <c r="J13" s="39">
        <f t="shared" si="0"/>
        <v>259.3</v>
      </c>
      <c r="K13" s="39">
        <f t="shared" si="1"/>
        <v>161.1</v>
      </c>
      <c r="L13" s="39">
        <f t="shared" si="1"/>
        <v>140.80000000000001</v>
      </c>
    </row>
    <row r="14" spans="1:12" ht="120">
      <c r="A14" s="31" t="s">
        <v>40</v>
      </c>
      <c r="B14" s="30" t="s">
        <v>134</v>
      </c>
      <c r="C14" s="30" t="s">
        <v>35</v>
      </c>
      <c r="D14" s="30" t="s">
        <v>37</v>
      </c>
      <c r="E14" s="41">
        <v>65</v>
      </c>
      <c r="F14" s="41">
        <v>1</v>
      </c>
      <c r="G14" s="41" t="s">
        <v>61</v>
      </c>
      <c r="H14" s="41" t="s">
        <v>72</v>
      </c>
      <c r="I14" s="30" t="s">
        <v>63</v>
      </c>
      <c r="J14" s="39">
        <f>J15</f>
        <v>259.3</v>
      </c>
      <c r="K14" s="39">
        <f>K15</f>
        <v>161.1</v>
      </c>
      <c r="L14" s="39">
        <f>L15</f>
        <v>140.80000000000001</v>
      </c>
    </row>
    <row r="15" spans="1:12" ht="45">
      <c r="A15" s="31" t="s">
        <v>41</v>
      </c>
      <c r="B15" s="30" t="s">
        <v>134</v>
      </c>
      <c r="C15" s="30" t="s">
        <v>35</v>
      </c>
      <c r="D15" s="30" t="s">
        <v>37</v>
      </c>
      <c r="E15" s="41">
        <v>65</v>
      </c>
      <c r="F15" s="41">
        <v>1</v>
      </c>
      <c r="G15" s="41" t="s">
        <v>61</v>
      </c>
      <c r="H15" s="41" t="s">
        <v>72</v>
      </c>
      <c r="I15" s="30" t="s">
        <v>64</v>
      </c>
      <c r="J15" s="39">
        <v>259.3</v>
      </c>
      <c r="K15" s="39">
        <v>161.1</v>
      </c>
      <c r="L15" s="39">
        <v>140.80000000000001</v>
      </c>
    </row>
    <row r="16" spans="1:12" ht="92.25" customHeight="1">
      <c r="A16" s="31" t="s">
        <v>189</v>
      </c>
      <c r="B16" s="30" t="s">
        <v>134</v>
      </c>
      <c r="C16" s="30" t="s">
        <v>35</v>
      </c>
      <c r="D16" s="30" t="s">
        <v>37</v>
      </c>
      <c r="E16" s="41" t="s">
        <v>136</v>
      </c>
      <c r="F16" s="41" t="s">
        <v>8</v>
      </c>
      <c r="G16" s="41" t="s">
        <v>61</v>
      </c>
      <c r="H16" s="41" t="s">
        <v>188</v>
      </c>
      <c r="I16" s="30"/>
      <c r="J16" s="39">
        <f>J17</f>
        <v>202</v>
      </c>
      <c r="K16" s="39"/>
      <c r="L16" s="39"/>
    </row>
    <row r="17" spans="1:12" ht="123.75" customHeight="1">
      <c r="A17" s="31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0" t="s">
        <v>134</v>
      </c>
      <c r="C17" s="30" t="s">
        <v>35</v>
      </c>
      <c r="D17" s="30" t="s">
        <v>37</v>
      </c>
      <c r="E17" s="41" t="s">
        <v>136</v>
      </c>
      <c r="F17" s="41" t="s">
        <v>8</v>
      </c>
      <c r="G17" s="41" t="s">
        <v>61</v>
      </c>
      <c r="H17" s="41" t="s">
        <v>188</v>
      </c>
      <c r="I17" s="30" t="s">
        <v>63</v>
      </c>
      <c r="J17" s="39">
        <f>J18</f>
        <v>202</v>
      </c>
      <c r="K17" s="39"/>
      <c r="L17" s="39"/>
    </row>
    <row r="18" spans="1:12" ht="51.75" customHeight="1">
      <c r="A18" s="31" t="str">
        <f>A15</f>
        <v>Расходы на выплаты персоналу государственных (муниципальных) органов</v>
      </c>
      <c r="B18" s="30" t="s">
        <v>134</v>
      </c>
      <c r="C18" s="30" t="s">
        <v>35</v>
      </c>
      <c r="D18" s="30" t="s">
        <v>37</v>
      </c>
      <c r="E18" s="41" t="s">
        <v>136</v>
      </c>
      <c r="F18" s="41" t="s">
        <v>8</v>
      </c>
      <c r="G18" s="41" t="s">
        <v>61</v>
      </c>
      <c r="H18" s="41" t="s">
        <v>188</v>
      </c>
      <c r="I18" s="30" t="s">
        <v>64</v>
      </c>
      <c r="J18" s="39">
        <v>202</v>
      </c>
      <c r="K18" s="39"/>
      <c r="L18" s="39"/>
    </row>
    <row r="19" spans="1:12" ht="92.25" customHeight="1">
      <c r="A19" s="31" t="s">
        <v>42</v>
      </c>
      <c r="B19" s="30" t="s">
        <v>134</v>
      </c>
      <c r="C19" s="115" t="s">
        <v>35</v>
      </c>
      <c r="D19" s="115" t="s">
        <v>43</v>
      </c>
      <c r="E19" s="41"/>
      <c r="F19" s="41"/>
      <c r="G19" s="41"/>
      <c r="H19" s="41"/>
      <c r="I19" s="38"/>
      <c r="J19" s="47">
        <f>J20+J33</f>
        <v>967.1</v>
      </c>
      <c r="K19" s="47">
        <f>K20+K33</f>
        <v>214.4</v>
      </c>
      <c r="L19" s="47">
        <f>L20+L33</f>
        <v>217.8</v>
      </c>
    </row>
    <row r="20" spans="1:12" ht="79.5" customHeight="1">
      <c r="A20" s="31" t="str">
        <f>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0" s="30" t="s">
        <v>134</v>
      </c>
      <c r="C20" s="133" t="s">
        <v>35</v>
      </c>
      <c r="D20" s="133" t="s">
        <v>43</v>
      </c>
      <c r="E20" s="41">
        <v>65</v>
      </c>
      <c r="F20" s="41"/>
      <c r="G20" s="41"/>
      <c r="H20" s="41"/>
      <c r="I20" s="38"/>
      <c r="J20" s="39">
        <f t="shared" ref="J20" si="2">J21</f>
        <v>966.80000000000007</v>
      </c>
      <c r="K20" s="39">
        <f t="shared" ref="K20:L20" si="3">K21</f>
        <v>214.1</v>
      </c>
      <c r="L20" s="39">
        <f t="shared" si="3"/>
        <v>217.5</v>
      </c>
    </row>
    <row r="21" spans="1:12" ht="44.25" customHeight="1">
      <c r="A21" s="31" t="s">
        <v>159</v>
      </c>
      <c r="B21" s="30" t="s">
        <v>134</v>
      </c>
      <c r="C21" s="30" t="s">
        <v>35</v>
      </c>
      <c r="D21" s="30" t="s">
        <v>43</v>
      </c>
      <c r="E21" s="41">
        <v>65</v>
      </c>
      <c r="F21" s="41">
        <v>2</v>
      </c>
      <c r="G21" s="41"/>
      <c r="H21" s="41"/>
      <c r="I21" s="38"/>
      <c r="J21" s="39">
        <f>J22+J25+J30</f>
        <v>966.80000000000007</v>
      </c>
      <c r="K21" s="39">
        <f>K22+K25</f>
        <v>214.1</v>
      </c>
      <c r="L21" s="39">
        <f>L22+L25</f>
        <v>217.5</v>
      </c>
    </row>
    <row r="22" spans="1:12" ht="45">
      <c r="A22" s="31" t="s">
        <v>45</v>
      </c>
      <c r="B22" s="30" t="s">
        <v>134</v>
      </c>
      <c r="C22" s="30" t="s">
        <v>35</v>
      </c>
      <c r="D22" s="30" t="s">
        <v>43</v>
      </c>
      <c r="E22" s="41">
        <v>65</v>
      </c>
      <c r="F22" s="41">
        <v>2</v>
      </c>
      <c r="G22" s="41" t="s">
        <v>61</v>
      </c>
      <c r="H22" s="41" t="s">
        <v>73</v>
      </c>
      <c r="I22" s="38"/>
      <c r="J22" s="39">
        <f t="shared" ref="J22:J23" si="4">J23</f>
        <v>331</v>
      </c>
      <c r="K22" s="39">
        <f t="shared" ref="K22:L23" si="5">K23</f>
        <v>61.1</v>
      </c>
      <c r="L22" s="39">
        <f t="shared" si="5"/>
        <v>46.8</v>
      </c>
    </row>
    <row r="23" spans="1:12" ht="120">
      <c r="A23" s="31" t="s">
        <v>40</v>
      </c>
      <c r="B23" s="30" t="s">
        <v>134</v>
      </c>
      <c r="C23" s="30" t="s">
        <v>35</v>
      </c>
      <c r="D23" s="30" t="s">
        <v>43</v>
      </c>
      <c r="E23" s="41">
        <v>65</v>
      </c>
      <c r="F23" s="41">
        <v>2</v>
      </c>
      <c r="G23" s="41" t="s">
        <v>61</v>
      </c>
      <c r="H23" s="41" t="s">
        <v>73</v>
      </c>
      <c r="I23" s="38" t="s">
        <v>63</v>
      </c>
      <c r="J23" s="39">
        <f t="shared" si="4"/>
        <v>331</v>
      </c>
      <c r="K23" s="39">
        <f t="shared" si="5"/>
        <v>61.1</v>
      </c>
      <c r="L23" s="39">
        <f t="shared" si="5"/>
        <v>46.8</v>
      </c>
    </row>
    <row r="24" spans="1:12" ht="45">
      <c r="A24" s="31" t="s">
        <v>41</v>
      </c>
      <c r="B24" s="30" t="s">
        <v>134</v>
      </c>
      <c r="C24" s="30" t="s">
        <v>35</v>
      </c>
      <c r="D24" s="30" t="s">
        <v>43</v>
      </c>
      <c r="E24" s="41">
        <v>65</v>
      </c>
      <c r="F24" s="41">
        <v>2</v>
      </c>
      <c r="G24" s="41" t="s">
        <v>61</v>
      </c>
      <c r="H24" s="41" t="s">
        <v>73</v>
      </c>
      <c r="I24" s="38" t="s">
        <v>64</v>
      </c>
      <c r="J24" s="39">
        <v>331</v>
      </c>
      <c r="K24" s="39">
        <v>61.1</v>
      </c>
      <c r="L24" s="39">
        <v>46.8</v>
      </c>
    </row>
    <row r="25" spans="1:12" ht="29.25" customHeight="1">
      <c r="A25" s="31" t="s">
        <v>46</v>
      </c>
      <c r="B25" s="30" t="s">
        <v>134</v>
      </c>
      <c r="C25" s="30" t="s">
        <v>35</v>
      </c>
      <c r="D25" s="30" t="s">
        <v>43</v>
      </c>
      <c r="E25" s="41">
        <v>65</v>
      </c>
      <c r="F25" s="41">
        <v>2</v>
      </c>
      <c r="G25" s="41" t="s">
        <v>61</v>
      </c>
      <c r="H25" s="41" t="s">
        <v>74</v>
      </c>
      <c r="I25" s="38"/>
      <c r="J25" s="39">
        <f>J26+J28</f>
        <v>268.40000000000003</v>
      </c>
      <c r="K25" s="39">
        <f t="shared" ref="K25:L25" si="6">K26+K28</f>
        <v>153</v>
      </c>
      <c r="L25" s="39">
        <f t="shared" si="6"/>
        <v>170.7</v>
      </c>
    </row>
    <row r="26" spans="1:12" ht="50.25" customHeight="1">
      <c r="A26" s="31" t="s">
        <v>176</v>
      </c>
      <c r="B26" s="30" t="s">
        <v>134</v>
      </c>
      <c r="C26" s="30" t="s">
        <v>35</v>
      </c>
      <c r="D26" s="30" t="s">
        <v>43</v>
      </c>
      <c r="E26" s="41">
        <v>65</v>
      </c>
      <c r="F26" s="41">
        <v>2</v>
      </c>
      <c r="G26" s="41" t="s">
        <v>61</v>
      </c>
      <c r="H26" s="41" t="s">
        <v>74</v>
      </c>
      <c r="I26" s="38" t="s">
        <v>65</v>
      </c>
      <c r="J26" s="39">
        <f t="shared" ref="J26" si="7">J27</f>
        <v>266.60000000000002</v>
      </c>
      <c r="K26" s="39">
        <f t="shared" ref="K26" si="8">K27</f>
        <v>148</v>
      </c>
      <c r="L26" s="39">
        <f>L27</f>
        <v>165.7</v>
      </c>
    </row>
    <row r="27" spans="1:12" ht="60">
      <c r="A27" s="31" t="s">
        <v>44</v>
      </c>
      <c r="B27" s="30" t="s">
        <v>134</v>
      </c>
      <c r="C27" s="30" t="s">
        <v>35</v>
      </c>
      <c r="D27" s="30" t="s">
        <v>43</v>
      </c>
      <c r="E27" s="41">
        <v>65</v>
      </c>
      <c r="F27" s="41">
        <v>2</v>
      </c>
      <c r="G27" s="41" t="s">
        <v>61</v>
      </c>
      <c r="H27" s="41" t="s">
        <v>74</v>
      </c>
      <c r="I27" s="38" t="s">
        <v>66</v>
      </c>
      <c r="J27" s="39">
        <v>266.60000000000002</v>
      </c>
      <c r="K27" s="39">
        <v>148</v>
      </c>
      <c r="L27" s="39">
        <v>165.7</v>
      </c>
    </row>
    <row r="28" spans="1:12" ht="15">
      <c r="A28" s="31" t="s">
        <v>47</v>
      </c>
      <c r="B28" s="30" t="s">
        <v>134</v>
      </c>
      <c r="C28" s="30" t="s">
        <v>35</v>
      </c>
      <c r="D28" s="30" t="s">
        <v>43</v>
      </c>
      <c r="E28" s="41">
        <v>65</v>
      </c>
      <c r="F28" s="41">
        <v>2</v>
      </c>
      <c r="G28" s="41" t="s">
        <v>61</v>
      </c>
      <c r="H28" s="41" t="s">
        <v>74</v>
      </c>
      <c r="I28" s="38" t="s">
        <v>67</v>
      </c>
      <c r="J28" s="39">
        <f t="shared" ref="J28" si="9">J29</f>
        <v>1.8</v>
      </c>
      <c r="K28" s="39">
        <f>K29</f>
        <v>5</v>
      </c>
      <c r="L28" s="39">
        <f>L29</f>
        <v>5</v>
      </c>
    </row>
    <row r="29" spans="1:12" ht="30">
      <c r="A29" s="31" t="s">
        <v>48</v>
      </c>
      <c r="B29" s="30" t="s">
        <v>134</v>
      </c>
      <c r="C29" s="30" t="s">
        <v>35</v>
      </c>
      <c r="D29" s="30" t="s">
        <v>43</v>
      </c>
      <c r="E29" s="41">
        <v>65</v>
      </c>
      <c r="F29" s="41">
        <v>2</v>
      </c>
      <c r="G29" s="41" t="s">
        <v>61</v>
      </c>
      <c r="H29" s="41" t="s">
        <v>74</v>
      </c>
      <c r="I29" s="38" t="s">
        <v>68</v>
      </c>
      <c r="J29" s="39">
        <v>1.8</v>
      </c>
      <c r="K29" s="39">
        <v>5</v>
      </c>
      <c r="L29" s="39">
        <v>5</v>
      </c>
    </row>
    <row r="30" spans="1:12" ht="90" customHeight="1">
      <c r="A30" s="31" t="str">
        <f>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30" t="s">
        <v>134</v>
      </c>
      <c r="C30" s="30" t="s">
        <v>35</v>
      </c>
      <c r="D30" s="30" t="s">
        <v>43</v>
      </c>
      <c r="E30" s="41" t="s">
        <v>136</v>
      </c>
      <c r="F30" s="41" t="s">
        <v>9</v>
      </c>
      <c r="G30" s="41" t="s">
        <v>61</v>
      </c>
      <c r="H30" s="41" t="s">
        <v>188</v>
      </c>
      <c r="I30" s="38"/>
      <c r="J30" s="39">
        <f>J31</f>
        <v>367.4</v>
      </c>
      <c r="K30" s="39"/>
      <c r="L30" s="39"/>
    </row>
    <row r="31" spans="1:12" ht="122.25" customHeight="1">
      <c r="A31" s="31" t="str">
        <f>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30" t="s">
        <v>134</v>
      </c>
      <c r="C31" s="30" t="s">
        <v>35</v>
      </c>
      <c r="D31" s="30" t="s">
        <v>43</v>
      </c>
      <c r="E31" s="41" t="s">
        <v>136</v>
      </c>
      <c r="F31" s="41" t="s">
        <v>9</v>
      </c>
      <c r="G31" s="41" t="s">
        <v>61</v>
      </c>
      <c r="H31" s="41" t="s">
        <v>188</v>
      </c>
      <c r="I31" s="38" t="s">
        <v>63</v>
      </c>
      <c r="J31" s="39">
        <v>367.4</v>
      </c>
      <c r="K31" s="39"/>
      <c r="L31" s="39"/>
    </row>
    <row r="32" spans="1:12" ht="46.5" customHeight="1">
      <c r="A32" s="31" t="str">
        <f>A24</f>
        <v>Расходы на выплаты персоналу государственных (муниципальных) органов</v>
      </c>
      <c r="B32" s="30" t="s">
        <v>134</v>
      </c>
      <c r="C32" s="30" t="s">
        <v>35</v>
      </c>
      <c r="D32" s="30" t="s">
        <v>43</v>
      </c>
      <c r="E32" s="41" t="s">
        <v>136</v>
      </c>
      <c r="F32" s="41" t="s">
        <v>9</v>
      </c>
      <c r="G32" s="41" t="s">
        <v>61</v>
      </c>
      <c r="H32" s="41" t="s">
        <v>188</v>
      </c>
      <c r="I32" s="38" t="s">
        <v>64</v>
      </c>
      <c r="J32" s="39">
        <f>J31</f>
        <v>367.4</v>
      </c>
      <c r="K32" s="39"/>
      <c r="L32" s="39"/>
    </row>
    <row r="33" spans="1:12" ht="75.75" customHeight="1">
      <c r="A33" s="31" t="s">
        <v>165</v>
      </c>
      <c r="B33" s="30" t="s">
        <v>134</v>
      </c>
      <c r="C33" s="30" t="s">
        <v>35</v>
      </c>
      <c r="D33" s="30" t="s">
        <v>43</v>
      </c>
      <c r="E33" s="41">
        <v>89</v>
      </c>
      <c r="F33" s="41"/>
      <c r="G33" s="41"/>
      <c r="H33" s="41"/>
      <c r="I33" s="38"/>
      <c r="J33" s="39">
        <f t="shared" ref="J33" si="10">J34</f>
        <v>0.3</v>
      </c>
      <c r="K33" s="39">
        <f t="shared" ref="K33:L34" si="11">K34</f>
        <v>0.3</v>
      </c>
      <c r="L33" s="39">
        <f t="shared" si="11"/>
        <v>0.3</v>
      </c>
    </row>
    <row r="34" spans="1:12" ht="111.75" customHeight="1">
      <c r="A34" s="31" t="s">
        <v>166</v>
      </c>
      <c r="B34" s="30" t="s">
        <v>134</v>
      </c>
      <c r="C34" s="30" t="s">
        <v>35</v>
      </c>
      <c r="D34" s="30" t="s">
        <v>43</v>
      </c>
      <c r="E34" s="41">
        <v>89</v>
      </c>
      <c r="F34" s="41">
        <v>1</v>
      </c>
      <c r="G34" s="41"/>
      <c r="H34" s="41"/>
      <c r="I34" s="38"/>
      <c r="J34" s="39">
        <f>J35</f>
        <v>0.3</v>
      </c>
      <c r="K34" s="39">
        <f t="shared" si="11"/>
        <v>0.3</v>
      </c>
      <c r="L34" s="39">
        <f t="shared" si="11"/>
        <v>0.3</v>
      </c>
    </row>
    <row r="35" spans="1:12" ht="195">
      <c r="A35" s="31" t="s">
        <v>32</v>
      </c>
      <c r="B35" s="30" t="s">
        <v>134</v>
      </c>
      <c r="C35" s="30" t="s">
        <v>35</v>
      </c>
      <c r="D35" s="30" t="s">
        <v>43</v>
      </c>
      <c r="E35" s="41">
        <v>89</v>
      </c>
      <c r="F35" s="41">
        <v>1</v>
      </c>
      <c r="G35" s="41" t="s">
        <v>61</v>
      </c>
      <c r="H35" s="41" t="s">
        <v>75</v>
      </c>
      <c r="I35" s="38"/>
      <c r="J35" s="40">
        <f t="shared" ref="J35:J36" si="12">J36</f>
        <v>0.3</v>
      </c>
      <c r="K35" s="40">
        <f t="shared" ref="K35:L36" si="13">K36</f>
        <v>0.3</v>
      </c>
      <c r="L35" s="40">
        <f t="shared" si="13"/>
        <v>0.3</v>
      </c>
    </row>
    <row r="36" spans="1:12" ht="48" customHeight="1">
      <c r="A36" s="31" t="s">
        <v>176</v>
      </c>
      <c r="B36" s="30" t="s">
        <v>134</v>
      </c>
      <c r="C36" s="30" t="s">
        <v>35</v>
      </c>
      <c r="D36" s="30" t="s">
        <v>43</v>
      </c>
      <c r="E36" s="41">
        <v>89</v>
      </c>
      <c r="F36" s="41">
        <v>1</v>
      </c>
      <c r="G36" s="41" t="s">
        <v>61</v>
      </c>
      <c r="H36" s="41" t="s">
        <v>75</v>
      </c>
      <c r="I36" s="38" t="s">
        <v>65</v>
      </c>
      <c r="J36" s="40">
        <f t="shared" si="12"/>
        <v>0.3</v>
      </c>
      <c r="K36" s="40">
        <f t="shared" si="13"/>
        <v>0.3</v>
      </c>
      <c r="L36" s="40">
        <f t="shared" si="13"/>
        <v>0.3</v>
      </c>
    </row>
    <row r="37" spans="1:12" ht="60">
      <c r="A37" s="31" t="s">
        <v>44</v>
      </c>
      <c r="B37" s="30" t="s">
        <v>134</v>
      </c>
      <c r="C37" s="30" t="s">
        <v>35</v>
      </c>
      <c r="D37" s="30" t="s">
        <v>43</v>
      </c>
      <c r="E37" s="41">
        <v>89</v>
      </c>
      <c r="F37" s="41">
        <v>1</v>
      </c>
      <c r="G37" s="41" t="s">
        <v>61</v>
      </c>
      <c r="H37" s="41" t="s">
        <v>75</v>
      </c>
      <c r="I37" s="38" t="s">
        <v>66</v>
      </c>
      <c r="J37" s="40">
        <v>0.3</v>
      </c>
      <c r="K37" s="40">
        <v>0.3</v>
      </c>
      <c r="L37" s="40">
        <v>0.3</v>
      </c>
    </row>
    <row r="38" spans="1:12" ht="30">
      <c r="A38" s="31" t="s">
        <v>225</v>
      </c>
      <c r="B38" s="30" t="s">
        <v>134</v>
      </c>
      <c r="C38" s="115" t="s">
        <v>35</v>
      </c>
      <c r="D38" s="115" t="s">
        <v>172</v>
      </c>
      <c r="E38" s="41"/>
      <c r="F38" s="41"/>
      <c r="G38" s="41"/>
      <c r="H38" s="41"/>
      <c r="I38" s="119"/>
      <c r="J38" s="47">
        <f t="shared" ref="J38:J40" si="14">J39</f>
        <v>6</v>
      </c>
      <c r="K38" s="39">
        <f t="shared" ref="K38:L40" si="15">K39</f>
        <v>5</v>
      </c>
      <c r="L38" s="39">
        <f t="shared" si="15"/>
        <v>5</v>
      </c>
    </row>
    <row r="39" spans="1:12" ht="76.5" customHeight="1">
      <c r="A39" s="31" t="s">
        <v>165</v>
      </c>
      <c r="B39" s="30" t="s">
        <v>134</v>
      </c>
      <c r="C39" s="30" t="s">
        <v>35</v>
      </c>
      <c r="D39" s="30" t="s">
        <v>172</v>
      </c>
      <c r="E39" s="41" t="s">
        <v>76</v>
      </c>
      <c r="F39" s="41"/>
      <c r="G39" s="41"/>
      <c r="H39" s="41"/>
      <c r="I39" s="38"/>
      <c r="J39" s="39">
        <f t="shared" si="14"/>
        <v>6</v>
      </c>
      <c r="K39" s="39">
        <f t="shared" si="15"/>
        <v>5</v>
      </c>
      <c r="L39" s="39">
        <f t="shared" si="15"/>
        <v>5</v>
      </c>
    </row>
    <row r="40" spans="1:12" ht="111.75" customHeight="1">
      <c r="A40" s="31" t="s">
        <v>166</v>
      </c>
      <c r="B40" s="30" t="s">
        <v>134</v>
      </c>
      <c r="C40" s="30" t="s">
        <v>35</v>
      </c>
      <c r="D40" s="30" t="s">
        <v>172</v>
      </c>
      <c r="E40" s="41" t="s">
        <v>76</v>
      </c>
      <c r="F40" s="41" t="s">
        <v>8</v>
      </c>
      <c r="G40" s="41"/>
      <c r="H40" s="41"/>
      <c r="I40" s="38"/>
      <c r="J40" s="39">
        <f t="shared" si="14"/>
        <v>6</v>
      </c>
      <c r="K40" s="39">
        <f t="shared" si="15"/>
        <v>5</v>
      </c>
      <c r="L40" s="39">
        <f t="shared" si="15"/>
        <v>5</v>
      </c>
    </row>
    <row r="41" spans="1:12" ht="30">
      <c r="A41" s="31" t="s">
        <v>224</v>
      </c>
      <c r="B41" s="30" t="s">
        <v>134</v>
      </c>
      <c r="C41" s="30" t="s">
        <v>35</v>
      </c>
      <c r="D41" s="30" t="s">
        <v>172</v>
      </c>
      <c r="E41" s="41" t="s">
        <v>76</v>
      </c>
      <c r="F41" s="41" t="s">
        <v>8</v>
      </c>
      <c r="G41" s="41" t="s">
        <v>61</v>
      </c>
      <c r="H41" s="41" t="s">
        <v>223</v>
      </c>
      <c r="I41" s="38"/>
      <c r="J41" s="39">
        <f>J43</f>
        <v>6</v>
      </c>
      <c r="K41" s="39">
        <f>K43</f>
        <v>5</v>
      </c>
      <c r="L41" s="39">
        <f>L43</f>
        <v>5</v>
      </c>
    </row>
    <row r="42" spans="1:12" ht="15">
      <c r="A42" s="31" t="s">
        <v>47</v>
      </c>
      <c r="B42" s="30" t="s">
        <v>134</v>
      </c>
      <c r="C42" s="30" t="s">
        <v>35</v>
      </c>
      <c r="D42" s="30" t="s">
        <v>172</v>
      </c>
      <c r="E42" s="41" t="s">
        <v>76</v>
      </c>
      <c r="F42" s="41" t="s">
        <v>8</v>
      </c>
      <c r="G42" s="41" t="s">
        <v>61</v>
      </c>
      <c r="H42" s="41" t="s">
        <v>223</v>
      </c>
      <c r="I42" s="38" t="s">
        <v>67</v>
      </c>
      <c r="J42" s="39">
        <f>J43</f>
        <v>6</v>
      </c>
      <c r="K42" s="39">
        <f>K43</f>
        <v>5</v>
      </c>
      <c r="L42" s="39">
        <f>L43</f>
        <v>5</v>
      </c>
    </row>
    <row r="43" spans="1:12" ht="30.75" customHeight="1">
      <c r="A43" s="31" t="str">
        <f>A29</f>
        <v>Уплата налогов, сборов и иных платежей</v>
      </c>
      <c r="B43" s="30" t="s">
        <v>134</v>
      </c>
      <c r="C43" s="30" t="s">
        <v>35</v>
      </c>
      <c r="D43" s="30" t="s">
        <v>172</v>
      </c>
      <c r="E43" s="41" t="s">
        <v>76</v>
      </c>
      <c r="F43" s="41" t="s">
        <v>8</v>
      </c>
      <c r="G43" s="41" t="s">
        <v>61</v>
      </c>
      <c r="H43" s="41" t="s">
        <v>223</v>
      </c>
      <c r="I43" s="38" t="s">
        <v>68</v>
      </c>
      <c r="J43" s="39">
        <v>6</v>
      </c>
      <c r="K43" s="39">
        <v>5</v>
      </c>
      <c r="L43" s="39">
        <v>5</v>
      </c>
    </row>
    <row r="44" spans="1:12" ht="15">
      <c r="A44" s="28" t="s">
        <v>112</v>
      </c>
      <c r="B44" s="29" t="s">
        <v>134</v>
      </c>
      <c r="C44" s="29" t="s">
        <v>37</v>
      </c>
      <c r="D44" s="30"/>
      <c r="E44" s="41"/>
      <c r="F44" s="41"/>
      <c r="G44" s="41"/>
      <c r="H44" s="41"/>
      <c r="I44" s="38"/>
      <c r="J44" s="39">
        <f>J45</f>
        <v>109.3</v>
      </c>
      <c r="K44" s="39">
        <f t="shared" ref="K44:L44" si="16">K45</f>
        <v>114.4</v>
      </c>
      <c r="L44" s="39">
        <f t="shared" si="16"/>
        <v>118.7</v>
      </c>
    </row>
    <row r="45" spans="1:12" ht="30">
      <c r="A45" s="31" t="s">
        <v>177</v>
      </c>
      <c r="B45" s="30" t="s">
        <v>134</v>
      </c>
      <c r="C45" s="30" t="s">
        <v>37</v>
      </c>
      <c r="D45" s="30" t="s">
        <v>51</v>
      </c>
      <c r="E45" s="41"/>
      <c r="F45" s="41"/>
      <c r="G45" s="41"/>
      <c r="H45" s="41"/>
      <c r="I45" s="38"/>
      <c r="J45" s="39">
        <f t="shared" ref="J45:L46" si="17">J46</f>
        <v>109.3</v>
      </c>
      <c r="K45" s="39">
        <f t="shared" si="17"/>
        <v>114.4</v>
      </c>
      <c r="L45" s="39">
        <f t="shared" si="17"/>
        <v>118.7</v>
      </c>
    </row>
    <row r="46" spans="1:12" ht="75">
      <c r="A46" s="31" t="s">
        <v>160</v>
      </c>
      <c r="B46" s="30" t="s">
        <v>134</v>
      </c>
      <c r="C46" s="30" t="s">
        <v>37</v>
      </c>
      <c r="D46" s="30" t="s">
        <v>51</v>
      </c>
      <c r="E46" s="41" t="s">
        <v>79</v>
      </c>
      <c r="F46" s="41"/>
      <c r="G46" s="41"/>
      <c r="H46" s="41"/>
      <c r="I46" s="38"/>
      <c r="J46" s="39">
        <f>J47</f>
        <v>109.3</v>
      </c>
      <c r="K46" s="39">
        <f t="shared" si="17"/>
        <v>114.4</v>
      </c>
      <c r="L46" s="39">
        <f t="shared" si="17"/>
        <v>118.7</v>
      </c>
    </row>
    <row r="47" spans="1:12" ht="45">
      <c r="A47" s="31" t="s">
        <v>114</v>
      </c>
      <c r="B47" s="30" t="s">
        <v>134</v>
      </c>
      <c r="C47" s="30" t="s">
        <v>37</v>
      </c>
      <c r="D47" s="30" t="s">
        <v>51</v>
      </c>
      <c r="E47" s="41" t="s">
        <v>79</v>
      </c>
      <c r="F47" s="41" t="s">
        <v>10</v>
      </c>
      <c r="G47" s="41"/>
      <c r="H47" s="41"/>
      <c r="I47" s="38"/>
      <c r="J47" s="39">
        <f t="shared" ref="J47:K52" si="18">J48</f>
        <v>109.3</v>
      </c>
      <c r="K47" s="39">
        <f t="shared" ref="K47:L52" si="19">K48</f>
        <v>114.4</v>
      </c>
      <c r="L47" s="39">
        <f t="shared" si="19"/>
        <v>118.7</v>
      </c>
    </row>
    <row r="48" spans="1:12" ht="75">
      <c r="A48" s="32" t="s">
        <v>178</v>
      </c>
      <c r="B48" s="30" t="s">
        <v>134</v>
      </c>
      <c r="C48" s="30" t="s">
        <v>37</v>
      </c>
      <c r="D48" s="30" t="s">
        <v>51</v>
      </c>
      <c r="E48" s="41" t="s">
        <v>79</v>
      </c>
      <c r="F48" s="41" t="s">
        <v>10</v>
      </c>
      <c r="G48" s="41" t="s">
        <v>37</v>
      </c>
      <c r="H48" s="41"/>
      <c r="I48" s="38"/>
      <c r="J48" s="39">
        <f t="shared" si="18"/>
        <v>109.3</v>
      </c>
      <c r="K48" s="39">
        <f t="shared" si="19"/>
        <v>114.4</v>
      </c>
      <c r="L48" s="39">
        <f t="shared" si="19"/>
        <v>118.7</v>
      </c>
    </row>
    <row r="49" spans="1:12" ht="90">
      <c r="A49" s="31" t="s">
        <v>162</v>
      </c>
      <c r="B49" s="30" t="s">
        <v>134</v>
      </c>
      <c r="C49" s="30" t="s">
        <v>37</v>
      </c>
      <c r="D49" s="30" t="s">
        <v>51</v>
      </c>
      <c r="E49" s="41" t="s">
        <v>79</v>
      </c>
      <c r="F49" s="41" t="s">
        <v>10</v>
      </c>
      <c r="G49" s="41" t="s">
        <v>37</v>
      </c>
      <c r="H49" s="41" t="s">
        <v>115</v>
      </c>
      <c r="I49" s="38"/>
      <c r="J49" s="39">
        <f>J52+J50</f>
        <v>109.3</v>
      </c>
      <c r="K49" s="39">
        <f>K50+K52</f>
        <v>114.4</v>
      </c>
      <c r="L49" s="39">
        <f t="shared" ref="L49" si="20">L52+L50</f>
        <v>118.7</v>
      </c>
    </row>
    <row r="50" spans="1:12" ht="120">
      <c r="A50" s="31" t="s">
        <v>40</v>
      </c>
      <c r="B50" s="30" t="s">
        <v>134</v>
      </c>
      <c r="C50" s="30" t="s">
        <v>37</v>
      </c>
      <c r="D50" s="30" t="s">
        <v>51</v>
      </c>
      <c r="E50" s="41" t="s">
        <v>79</v>
      </c>
      <c r="F50" s="41" t="s">
        <v>10</v>
      </c>
      <c r="G50" s="41" t="s">
        <v>37</v>
      </c>
      <c r="H50" s="41" t="s">
        <v>115</v>
      </c>
      <c r="I50" s="38" t="s">
        <v>63</v>
      </c>
      <c r="J50" s="39">
        <f>J51</f>
        <v>104.3</v>
      </c>
      <c r="K50" s="39">
        <f>K51</f>
        <v>109.4</v>
      </c>
      <c r="L50" s="39">
        <f t="shared" ref="L50" si="21">L51</f>
        <v>114.7</v>
      </c>
    </row>
    <row r="51" spans="1:12" ht="45">
      <c r="A51" s="31" t="s">
        <v>41</v>
      </c>
      <c r="B51" s="30" t="s">
        <v>134</v>
      </c>
      <c r="C51" s="30" t="s">
        <v>37</v>
      </c>
      <c r="D51" s="30" t="s">
        <v>51</v>
      </c>
      <c r="E51" s="41" t="s">
        <v>79</v>
      </c>
      <c r="F51" s="41" t="s">
        <v>10</v>
      </c>
      <c r="G51" s="41" t="s">
        <v>37</v>
      </c>
      <c r="H51" s="41" t="s">
        <v>115</v>
      </c>
      <c r="I51" s="38" t="s">
        <v>64</v>
      </c>
      <c r="J51" s="39">
        <v>104.3</v>
      </c>
      <c r="K51" s="39">
        <v>109.4</v>
      </c>
      <c r="L51" s="39">
        <v>114.7</v>
      </c>
    </row>
    <row r="52" spans="1:12" ht="45" customHeight="1">
      <c r="A52" s="31" t="s">
        <v>176</v>
      </c>
      <c r="B52" s="30" t="s">
        <v>134</v>
      </c>
      <c r="C52" s="30" t="s">
        <v>37</v>
      </c>
      <c r="D52" s="30" t="s">
        <v>51</v>
      </c>
      <c r="E52" s="41" t="s">
        <v>79</v>
      </c>
      <c r="F52" s="41" t="s">
        <v>10</v>
      </c>
      <c r="G52" s="41" t="s">
        <v>37</v>
      </c>
      <c r="H52" s="41" t="s">
        <v>115</v>
      </c>
      <c r="I52" s="38" t="s">
        <v>65</v>
      </c>
      <c r="J52" s="39">
        <f t="shared" si="18"/>
        <v>5</v>
      </c>
      <c r="K52" s="39">
        <f t="shared" si="18"/>
        <v>5</v>
      </c>
      <c r="L52" s="39">
        <f t="shared" si="19"/>
        <v>4</v>
      </c>
    </row>
    <row r="53" spans="1:12" ht="60">
      <c r="A53" s="31" t="s">
        <v>44</v>
      </c>
      <c r="B53" s="30" t="s">
        <v>134</v>
      </c>
      <c r="C53" s="30" t="s">
        <v>37</v>
      </c>
      <c r="D53" s="30" t="s">
        <v>51</v>
      </c>
      <c r="E53" s="41" t="s">
        <v>79</v>
      </c>
      <c r="F53" s="41" t="s">
        <v>10</v>
      </c>
      <c r="G53" s="41" t="s">
        <v>37</v>
      </c>
      <c r="H53" s="41" t="s">
        <v>115</v>
      </c>
      <c r="I53" s="38" t="s">
        <v>66</v>
      </c>
      <c r="J53" s="39">
        <v>5</v>
      </c>
      <c r="K53" s="39">
        <v>5</v>
      </c>
      <c r="L53" s="39">
        <v>4</v>
      </c>
    </row>
    <row r="54" spans="1:12" ht="43.5">
      <c r="A54" s="160" t="s">
        <v>213</v>
      </c>
      <c r="B54" s="30" t="s">
        <v>134</v>
      </c>
      <c r="C54" s="30" t="s">
        <v>51</v>
      </c>
      <c r="D54" s="30"/>
      <c r="E54" s="41"/>
      <c r="F54" s="41"/>
      <c r="G54" s="41"/>
      <c r="H54" s="41"/>
      <c r="I54" s="38"/>
      <c r="J54" s="39">
        <f t="shared" ref="J54:J59" si="22">J55</f>
        <v>37.6</v>
      </c>
      <c r="K54" s="39"/>
      <c r="L54" s="39"/>
    </row>
    <row r="55" spans="1:12" ht="57" customHeight="1">
      <c r="A55" s="161" t="s">
        <v>214</v>
      </c>
      <c r="B55" s="30" t="s">
        <v>134</v>
      </c>
      <c r="C55" s="30" t="s">
        <v>51</v>
      </c>
      <c r="D55" s="30" t="s">
        <v>17</v>
      </c>
      <c r="E55" s="41"/>
      <c r="F55" s="41"/>
      <c r="G55" s="41"/>
      <c r="H55" s="41"/>
      <c r="I55" s="38"/>
      <c r="J55" s="39">
        <f t="shared" si="22"/>
        <v>37.6</v>
      </c>
      <c r="K55" s="39"/>
      <c r="L55" s="39"/>
    </row>
    <row r="56" spans="1:12" ht="77.25" customHeight="1">
      <c r="A56" s="31" t="str">
        <f>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6" s="30" t="s">
        <v>134</v>
      </c>
      <c r="C56" s="30" t="s">
        <v>51</v>
      </c>
      <c r="D56" s="30" t="s">
        <v>17</v>
      </c>
      <c r="E56" s="41" t="s">
        <v>76</v>
      </c>
      <c r="F56" s="41"/>
      <c r="G56" s="41"/>
      <c r="H56" s="41"/>
      <c r="I56" s="38"/>
      <c r="J56" s="39">
        <f t="shared" si="22"/>
        <v>37.6</v>
      </c>
      <c r="K56" s="39"/>
      <c r="L56" s="39"/>
    </row>
    <row r="57" spans="1:12" ht="104.25" customHeight="1">
      <c r="A57" s="31" t="str">
        <f>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7" s="30" t="s">
        <v>134</v>
      </c>
      <c r="C57" s="30" t="s">
        <v>51</v>
      </c>
      <c r="D57" s="30" t="s">
        <v>17</v>
      </c>
      <c r="E57" s="41" t="s">
        <v>76</v>
      </c>
      <c r="F57" s="41" t="s">
        <v>8</v>
      </c>
      <c r="G57" s="41" t="s">
        <v>61</v>
      </c>
      <c r="H57" s="41"/>
      <c r="I57" s="38"/>
      <c r="J57" s="39">
        <f t="shared" si="22"/>
        <v>37.6</v>
      </c>
      <c r="K57" s="39"/>
      <c r="L57" s="39"/>
    </row>
    <row r="58" spans="1:12" ht="45">
      <c r="A58" s="162" t="s">
        <v>215</v>
      </c>
      <c r="B58" s="30" t="s">
        <v>134</v>
      </c>
      <c r="C58" s="30" t="s">
        <v>51</v>
      </c>
      <c r="D58" s="30" t="s">
        <v>17</v>
      </c>
      <c r="E58" s="41" t="s">
        <v>76</v>
      </c>
      <c r="F58" s="41" t="s">
        <v>8</v>
      </c>
      <c r="G58" s="41" t="s">
        <v>61</v>
      </c>
      <c r="H58" s="41" t="s">
        <v>212</v>
      </c>
      <c r="I58" s="38"/>
      <c r="J58" s="39">
        <f t="shared" si="22"/>
        <v>37.6</v>
      </c>
      <c r="K58" s="39"/>
      <c r="L58" s="39"/>
    </row>
    <row r="59" spans="1:12" ht="48" customHeight="1">
      <c r="A59" s="31" t="str">
        <f>A66</f>
        <v>Закупка товаров, работ и услуг для обеспечения государственных (муниципальных) нужд</v>
      </c>
      <c r="B59" s="30" t="s">
        <v>134</v>
      </c>
      <c r="C59" s="30" t="s">
        <v>51</v>
      </c>
      <c r="D59" s="30" t="s">
        <v>17</v>
      </c>
      <c r="E59" s="41" t="s">
        <v>76</v>
      </c>
      <c r="F59" s="41" t="s">
        <v>8</v>
      </c>
      <c r="G59" s="41" t="s">
        <v>61</v>
      </c>
      <c r="H59" s="41" t="s">
        <v>212</v>
      </c>
      <c r="I59" s="38" t="s">
        <v>65</v>
      </c>
      <c r="J59" s="39">
        <f t="shared" si="22"/>
        <v>37.6</v>
      </c>
      <c r="K59" s="39"/>
      <c r="L59" s="39"/>
    </row>
    <row r="60" spans="1:12" ht="61.5" customHeight="1">
      <c r="A60" s="31" t="str">
        <f>A80</f>
        <v>Иные закупки товаров, работ и услуг для обеспечения государственных (муниципальных) нужд</v>
      </c>
      <c r="B60" s="30" t="s">
        <v>134</v>
      </c>
      <c r="C60" s="30" t="s">
        <v>51</v>
      </c>
      <c r="D60" s="30" t="s">
        <v>17</v>
      </c>
      <c r="E60" s="41" t="s">
        <v>76</v>
      </c>
      <c r="F60" s="41" t="s">
        <v>8</v>
      </c>
      <c r="G60" s="41" t="s">
        <v>61</v>
      </c>
      <c r="H60" s="41" t="s">
        <v>212</v>
      </c>
      <c r="I60" s="38" t="s">
        <v>66</v>
      </c>
      <c r="J60" s="39">
        <v>37.6</v>
      </c>
      <c r="K60" s="39"/>
      <c r="L60" s="39"/>
    </row>
    <row r="61" spans="1:12" ht="18.75" customHeight="1">
      <c r="A61" s="28" t="s">
        <v>52</v>
      </c>
      <c r="B61" s="29" t="s">
        <v>134</v>
      </c>
      <c r="C61" s="146" t="s">
        <v>43</v>
      </c>
      <c r="D61" s="30"/>
      <c r="E61" s="41"/>
      <c r="F61" s="41"/>
      <c r="G61" s="41"/>
      <c r="H61" s="41"/>
      <c r="I61" s="38"/>
      <c r="J61" s="39">
        <f>J62+J68</f>
        <v>506.1</v>
      </c>
      <c r="K61" s="39">
        <f>K62</f>
        <v>158.1</v>
      </c>
      <c r="L61" s="39">
        <f>L62</f>
        <v>158.1</v>
      </c>
    </row>
    <row r="62" spans="1:12" ht="30">
      <c r="A62" s="31" t="s">
        <v>54</v>
      </c>
      <c r="B62" s="30" t="s">
        <v>134</v>
      </c>
      <c r="C62" s="30" t="s">
        <v>43</v>
      </c>
      <c r="D62" s="30" t="s">
        <v>55</v>
      </c>
      <c r="E62" s="41"/>
      <c r="F62" s="41"/>
      <c r="G62" s="41"/>
      <c r="H62" s="41"/>
      <c r="I62" s="38"/>
      <c r="J62" s="39">
        <f>J63</f>
        <v>138.1</v>
      </c>
      <c r="K62" s="39">
        <f t="shared" ref="K62:L62" si="23">K63</f>
        <v>158.1</v>
      </c>
      <c r="L62" s="39">
        <f t="shared" si="23"/>
        <v>158.1</v>
      </c>
    </row>
    <row r="63" spans="1:12" ht="105">
      <c r="A63" s="33" t="s">
        <v>170</v>
      </c>
      <c r="B63" s="30" t="s">
        <v>134</v>
      </c>
      <c r="C63" s="30" t="s">
        <v>43</v>
      </c>
      <c r="D63" s="30" t="s">
        <v>55</v>
      </c>
      <c r="E63" s="41" t="s">
        <v>172</v>
      </c>
      <c r="F63" s="41"/>
      <c r="G63" s="41"/>
      <c r="H63" s="41"/>
      <c r="I63" s="38"/>
      <c r="J63" s="39">
        <f>J65</f>
        <v>138.1</v>
      </c>
      <c r="K63" s="39">
        <f t="shared" ref="K63:L63" si="24">K65</f>
        <v>158.1</v>
      </c>
      <c r="L63" s="39">
        <f t="shared" si="24"/>
        <v>158.1</v>
      </c>
    </row>
    <row r="64" spans="1:12" ht="90">
      <c r="A64" s="33" t="s">
        <v>163</v>
      </c>
      <c r="B64" s="30" t="s">
        <v>134</v>
      </c>
      <c r="C64" s="30" t="s">
        <v>43</v>
      </c>
      <c r="D64" s="30" t="s">
        <v>55</v>
      </c>
      <c r="E64" s="41" t="s">
        <v>172</v>
      </c>
      <c r="F64" s="41" t="s">
        <v>77</v>
      </c>
      <c r="G64" s="41" t="s">
        <v>35</v>
      </c>
      <c r="H64" s="41"/>
      <c r="I64" s="38"/>
      <c r="J64" s="39">
        <f>J65</f>
        <v>138.1</v>
      </c>
      <c r="K64" s="39">
        <f>K65</f>
        <v>158.1</v>
      </c>
      <c r="L64" s="39">
        <f>L65</f>
        <v>158.1</v>
      </c>
    </row>
    <row r="65" spans="1:12" ht="362.25" customHeight="1">
      <c r="A65" s="136" t="s">
        <v>164</v>
      </c>
      <c r="B65" s="30" t="s">
        <v>134</v>
      </c>
      <c r="C65" s="30" t="s">
        <v>43</v>
      </c>
      <c r="D65" s="30" t="s">
        <v>55</v>
      </c>
      <c r="E65" s="41" t="s">
        <v>172</v>
      </c>
      <c r="F65" s="41" t="s">
        <v>77</v>
      </c>
      <c r="G65" s="41" t="s">
        <v>35</v>
      </c>
      <c r="H65" s="41" t="s">
        <v>80</v>
      </c>
      <c r="I65" s="38"/>
      <c r="J65" s="39">
        <f>J66</f>
        <v>138.1</v>
      </c>
      <c r="K65" s="39">
        <f t="shared" ref="K65:L65" si="25">K66</f>
        <v>158.1</v>
      </c>
      <c r="L65" s="39">
        <f t="shared" si="25"/>
        <v>158.1</v>
      </c>
    </row>
    <row r="66" spans="1:12" ht="51" customHeight="1">
      <c r="A66" s="31" t="s">
        <v>176</v>
      </c>
      <c r="B66" s="30" t="s">
        <v>134</v>
      </c>
      <c r="C66" s="30" t="s">
        <v>43</v>
      </c>
      <c r="D66" s="30" t="s">
        <v>55</v>
      </c>
      <c r="E66" s="41" t="s">
        <v>172</v>
      </c>
      <c r="F66" s="41" t="s">
        <v>77</v>
      </c>
      <c r="G66" s="41" t="s">
        <v>35</v>
      </c>
      <c r="H66" s="41" t="s">
        <v>80</v>
      </c>
      <c r="I66" s="38" t="s">
        <v>65</v>
      </c>
      <c r="J66" s="39">
        <f>J67</f>
        <v>138.1</v>
      </c>
      <c r="K66" s="39">
        <f t="shared" ref="K66:L66" si="26">K67</f>
        <v>158.1</v>
      </c>
      <c r="L66" s="39">
        <f t="shared" si="26"/>
        <v>158.1</v>
      </c>
    </row>
    <row r="67" spans="1:12" ht="60">
      <c r="A67" s="31" t="s">
        <v>44</v>
      </c>
      <c r="B67" s="30" t="s">
        <v>134</v>
      </c>
      <c r="C67" s="30" t="s">
        <v>43</v>
      </c>
      <c r="D67" s="30" t="s">
        <v>55</v>
      </c>
      <c r="E67" s="41" t="s">
        <v>172</v>
      </c>
      <c r="F67" s="41" t="s">
        <v>77</v>
      </c>
      <c r="G67" s="41" t="s">
        <v>35</v>
      </c>
      <c r="H67" s="41" t="s">
        <v>80</v>
      </c>
      <c r="I67" s="38" t="s">
        <v>66</v>
      </c>
      <c r="J67" s="39">
        <v>138.1</v>
      </c>
      <c r="K67" s="39">
        <v>158.1</v>
      </c>
      <c r="L67" s="39">
        <v>158.1</v>
      </c>
    </row>
    <row r="68" spans="1:12" ht="30">
      <c r="A68" s="31" t="s">
        <v>222</v>
      </c>
      <c r="B68" s="30" t="s">
        <v>134</v>
      </c>
      <c r="C68" s="30" t="s">
        <v>43</v>
      </c>
      <c r="D68" s="30" t="s">
        <v>20</v>
      </c>
      <c r="E68" s="41"/>
      <c r="F68" s="41"/>
      <c r="G68" s="41"/>
      <c r="H68" s="41"/>
      <c r="I68" s="38"/>
      <c r="J68" s="39">
        <f>J69</f>
        <v>368</v>
      </c>
      <c r="K68" s="39"/>
      <c r="L68" s="39"/>
    </row>
    <row r="69" spans="1:12" ht="77.25" customHeight="1">
      <c r="A69" s="31" t="str">
        <f>A56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9" s="30" t="s">
        <v>134</v>
      </c>
      <c r="C69" s="30" t="s">
        <v>43</v>
      </c>
      <c r="D69" s="30" t="s">
        <v>20</v>
      </c>
      <c r="E69" s="41" t="s">
        <v>76</v>
      </c>
      <c r="F69" s="41"/>
      <c r="G69" s="41"/>
      <c r="H69" s="41"/>
      <c r="I69" s="38"/>
      <c r="J69" s="39">
        <f>J70</f>
        <v>368</v>
      </c>
      <c r="K69" s="39"/>
      <c r="L69" s="39"/>
    </row>
    <row r="70" spans="1:12" ht="93.75" customHeight="1">
      <c r="A70" s="31" t="str">
        <f>A57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0" s="30" t="s">
        <v>134</v>
      </c>
      <c r="C70" s="30" t="s">
        <v>43</v>
      </c>
      <c r="D70" s="30" t="s">
        <v>20</v>
      </c>
      <c r="E70" s="41" t="s">
        <v>76</v>
      </c>
      <c r="F70" s="41" t="s">
        <v>8</v>
      </c>
      <c r="G70" s="41"/>
      <c r="H70" s="41"/>
      <c r="I70" s="38"/>
      <c r="J70" s="39">
        <f>J71</f>
        <v>368</v>
      </c>
      <c r="K70" s="39"/>
      <c r="L70" s="39"/>
    </row>
    <row r="71" spans="1:12" ht="214.5" customHeight="1">
      <c r="A71" s="31" t="s">
        <v>217</v>
      </c>
      <c r="B71" s="30" t="s">
        <v>134</v>
      </c>
      <c r="C71" s="30" t="s">
        <v>43</v>
      </c>
      <c r="D71" s="30" t="s">
        <v>20</v>
      </c>
      <c r="E71" s="41" t="s">
        <v>76</v>
      </c>
      <c r="F71" s="41" t="s">
        <v>8</v>
      </c>
      <c r="G71" s="41" t="s">
        <v>61</v>
      </c>
      <c r="H71" s="41" t="s">
        <v>216</v>
      </c>
      <c r="I71" s="38"/>
      <c r="J71" s="39">
        <f>J72</f>
        <v>368</v>
      </c>
      <c r="K71" s="39"/>
      <c r="L71" s="39"/>
    </row>
    <row r="72" spans="1:12" ht="47.25" customHeight="1">
      <c r="A72" s="31" t="str">
        <f>A59</f>
        <v>Закупка товаров, работ и услуг для обеспечения государственных (муниципальных) нужд</v>
      </c>
      <c r="B72" s="30" t="s">
        <v>134</v>
      </c>
      <c r="C72" s="30" t="s">
        <v>43</v>
      </c>
      <c r="D72" s="30" t="s">
        <v>20</v>
      </c>
      <c r="E72" s="41" t="s">
        <v>76</v>
      </c>
      <c r="F72" s="41" t="s">
        <v>8</v>
      </c>
      <c r="G72" s="41" t="s">
        <v>61</v>
      </c>
      <c r="H72" s="41" t="s">
        <v>216</v>
      </c>
      <c r="I72" s="38" t="s">
        <v>65</v>
      </c>
      <c r="J72" s="39">
        <f>J73</f>
        <v>368</v>
      </c>
      <c r="K72" s="39"/>
      <c r="L72" s="39"/>
    </row>
    <row r="73" spans="1:12" ht="62.25" customHeight="1">
      <c r="A73" s="31" t="str">
        <f>A67</f>
        <v>Иные закупки товаров, работ и услуг для обеспечения государственных (муниципальных) нужд</v>
      </c>
      <c r="B73" s="30" t="s">
        <v>134</v>
      </c>
      <c r="C73" s="30" t="s">
        <v>43</v>
      </c>
      <c r="D73" s="30" t="s">
        <v>20</v>
      </c>
      <c r="E73" s="41" t="s">
        <v>76</v>
      </c>
      <c r="F73" s="41" t="s">
        <v>8</v>
      </c>
      <c r="G73" s="41" t="s">
        <v>61</v>
      </c>
      <c r="H73" s="41" t="s">
        <v>216</v>
      </c>
      <c r="I73" s="38" t="s">
        <v>66</v>
      </c>
      <c r="J73" s="39">
        <v>368</v>
      </c>
      <c r="K73" s="39"/>
      <c r="L73" s="39"/>
    </row>
    <row r="74" spans="1:12" ht="27.75" customHeight="1">
      <c r="A74" s="28" t="s">
        <v>56</v>
      </c>
      <c r="B74" s="29" t="s">
        <v>134</v>
      </c>
      <c r="C74" s="29" t="s">
        <v>49</v>
      </c>
      <c r="D74" s="30"/>
      <c r="E74" s="41"/>
      <c r="F74" s="41"/>
      <c r="G74" s="41"/>
      <c r="H74" s="41"/>
      <c r="I74" s="38"/>
      <c r="J74" s="37">
        <f>J81+J75</f>
        <v>222.7</v>
      </c>
      <c r="K74" s="39">
        <f t="shared" ref="K74:L74" si="27">K81</f>
        <v>36</v>
      </c>
      <c r="L74" s="39">
        <f t="shared" si="27"/>
        <v>40</v>
      </c>
    </row>
    <row r="75" spans="1:12" ht="13.5" customHeight="1">
      <c r="A75" s="31" t="s">
        <v>201</v>
      </c>
      <c r="B75" s="30" t="s">
        <v>134</v>
      </c>
      <c r="C75" s="30" t="s">
        <v>49</v>
      </c>
      <c r="D75" s="30" t="s">
        <v>37</v>
      </c>
      <c r="E75" s="41"/>
      <c r="F75" s="41"/>
      <c r="G75" s="41"/>
      <c r="H75" s="41"/>
      <c r="I75" s="38"/>
      <c r="J75" s="39">
        <f>J76</f>
        <v>52.5</v>
      </c>
      <c r="K75" s="39"/>
      <c r="L75" s="39"/>
    </row>
    <row r="76" spans="1:12" ht="78" customHeight="1">
      <c r="A76" s="31" t="str">
        <f>A39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6" s="30" t="s">
        <v>134</v>
      </c>
      <c r="C76" s="30" t="s">
        <v>49</v>
      </c>
      <c r="D76" s="30" t="s">
        <v>37</v>
      </c>
      <c r="E76" s="41" t="s">
        <v>76</v>
      </c>
      <c r="F76" s="41"/>
      <c r="G76" s="41"/>
      <c r="H76" s="41"/>
      <c r="I76" s="38"/>
      <c r="J76" s="39">
        <f>J77</f>
        <v>52.5</v>
      </c>
      <c r="K76" s="39"/>
      <c r="L76" s="39"/>
    </row>
    <row r="77" spans="1:12" ht="104.25" customHeight="1">
      <c r="A77" s="31" t="str">
        <f>A34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7" s="30" t="s">
        <v>134</v>
      </c>
      <c r="C77" s="30" t="s">
        <v>49</v>
      </c>
      <c r="D77" s="30" t="s">
        <v>37</v>
      </c>
      <c r="E77" s="41" t="s">
        <v>76</v>
      </c>
      <c r="F77" s="41" t="s">
        <v>8</v>
      </c>
      <c r="G77" s="41"/>
      <c r="H77" s="41"/>
      <c r="I77" s="38"/>
      <c r="J77" s="39">
        <f>J78</f>
        <v>52.5</v>
      </c>
      <c r="K77" s="39"/>
      <c r="L77" s="39"/>
    </row>
    <row r="78" spans="1:12" ht="136.5" customHeight="1">
      <c r="A78" s="31" t="s">
        <v>200</v>
      </c>
      <c r="B78" s="30" t="s">
        <v>134</v>
      </c>
      <c r="C78" s="30" t="s">
        <v>49</v>
      </c>
      <c r="D78" s="30" t="s">
        <v>37</v>
      </c>
      <c r="E78" s="41" t="s">
        <v>76</v>
      </c>
      <c r="F78" s="41" t="s">
        <v>8</v>
      </c>
      <c r="G78" s="41" t="s">
        <v>61</v>
      </c>
      <c r="H78" s="41" t="s">
        <v>199</v>
      </c>
      <c r="I78" s="38"/>
      <c r="J78" s="39">
        <f>J79</f>
        <v>52.5</v>
      </c>
      <c r="K78" s="39"/>
      <c r="L78" s="39"/>
    </row>
    <row r="79" spans="1:12" ht="45.75" customHeight="1">
      <c r="A79" s="31" t="str">
        <f>A94</f>
        <v>Закупка товаров, работ и услуг для обеспечения государственных (муниципальных) нужд</v>
      </c>
      <c r="B79" s="30" t="s">
        <v>134</v>
      </c>
      <c r="C79" s="30" t="s">
        <v>49</v>
      </c>
      <c r="D79" s="30" t="s">
        <v>37</v>
      </c>
      <c r="E79" s="41" t="s">
        <v>76</v>
      </c>
      <c r="F79" s="41" t="s">
        <v>8</v>
      </c>
      <c r="G79" s="41" t="s">
        <v>61</v>
      </c>
      <c r="H79" s="41" t="s">
        <v>199</v>
      </c>
      <c r="I79" s="38" t="s">
        <v>65</v>
      </c>
      <c r="J79" s="39">
        <f>J80</f>
        <v>52.5</v>
      </c>
      <c r="K79" s="39"/>
      <c r="L79" s="39"/>
    </row>
    <row r="80" spans="1:12" ht="58.5" customHeight="1">
      <c r="A80" s="31" t="str">
        <f>A90</f>
        <v>Иные закупки товаров, работ и услуг для обеспечения государственных (муниципальных) нужд</v>
      </c>
      <c r="B80" s="30" t="s">
        <v>134</v>
      </c>
      <c r="C80" s="30" t="s">
        <v>49</v>
      </c>
      <c r="D80" s="30" t="s">
        <v>37</v>
      </c>
      <c r="E80" s="41" t="s">
        <v>76</v>
      </c>
      <c r="F80" s="41" t="s">
        <v>8</v>
      </c>
      <c r="G80" s="41" t="s">
        <v>61</v>
      </c>
      <c r="H80" s="41" t="s">
        <v>199</v>
      </c>
      <c r="I80" s="38" t="s">
        <v>66</v>
      </c>
      <c r="J80" s="39">
        <v>52.5</v>
      </c>
      <c r="K80" s="39"/>
      <c r="L80" s="39"/>
    </row>
    <row r="81" spans="1:12" ht="15">
      <c r="A81" s="34" t="s">
        <v>62</v>
      </c>
      <c r="B81" s="30" t="s">
        <v>134</v>
      </c>
      <c r="C81" s="30" t="s">
        <v>49</v>
      </c>
      <c r="D81" s="30" t="s">
        <v>51</v>
      </c>
      <c r="E81" s="41"/>
      <c r="F81" s="41"/>
      <c r="G81" s="41"/>
      <c r="H81" s="41"/>
      <c r="I81" s="30"/>
      <c r="J81" s="39">
        <f>J82+J91</f>
        <v>170.2</v>
      </c>
      <c r="K81" s="39">
        <f>K82</f>
        <v>36</v>
      </c>
      <c r="L81" s="39">
        <f>L82</f>
        <v>40</v>
      </c>
    </row>
    <row r="82" spans="1:12" ht="105">
      <c r="A82" s="34" t="s">
        <v>173</v>
      </c>
      <c r="B82" s="30" t="s">
        <v>134</v>
      </c>
      <c r="C82" s="30" t="s">
        <v>49</v>
      </c>
      <c r="D82" s="30" t="s">
        <v>51</v>
      </c>
      <c r="E82" s="41" t="s">
        <v>17</v>
      </c>
      <c r="F82" s="41"/>
      <c r="G82" s="41"/>
      <c r="H82" s="41"/>
      <c r="I82" s="30"/>
      <c r="J82" s="39">
        <f>J87+J83</f>
        <v>45.1</v>
      </c>
      <c r="K82" s="39">
        <f>K87</f>
        <v>36</v>
      </c>
      <c r="L82" s="39">
        <f>L87</f>
        <v>40</v>
      </c>
    </row>
    <row r="83" spans="1:12" ht="30">
      <c r="A83" s="34" t="s">
        <v>228</v>
      </c>
      <c r="B83" s="30" t="s">
        <v>134</v>
      </c>
      <c r="C83" s="30" t="s">
        <v>49</v>
      </c>
      <c r="D83" s="30" t="s">
        <v>51</v>
      </c>
      <c r="E83" s="41" t="s">
        <v>17</v>
      </c>
      <c r="F83" s="41" t="s">
        <v>77</v>
      </c>
      <c r="G83" s="41" t="s">
        <v>226</v>
      </c>
      <c r="H83" s="41"/>
      <c r="I83" s="30"/>
      <c r="J83" s="39">
        <f>J84</f>
        <v>21</v>
      </c>
      <c r="K83" s="39"/>
      <c r="L83" s="39"/>
    </row>
    <row r="84" spans="1:12" ht="30" customHeight="1">
      <c r="A84" s="34" t="s">
        <v>229</v>
      </c>
      <c r="B84" s="30" t="s">
        <v>134</v>
      </c>
      <c r="C84" s="30" t="s">
        <v>49</v>
      </c>
      <c r="D84" s="30" t="s">
        <v>51</v>
      </c>
      <c r="E84" s="41" t="s">
        <v>17</v>
      </c>
      <c r="F84" s="41" t="s">
        <v>77</v>
      </c>
      <c r="G84" s="41" t="s">
        <v>226</v>
      </c>
      <c r="H84" s="41" t="s">
        <v>227</v>
      </c>
      <c r="I84" s="30"/>
      <c r="J84" s="39">
        <f>J85</f>
        <v>21</v>
      </c>
      <c r="K84" s="39"/>
      <c r="L84" s="39"/>
    </row>
    <row r="85" spans="1:12" ht="45.75" customHeight="1">
      <c r="A85" s="164" t="str">
        <f>A89</f>
        <v>Закупка товаров, работ и услуг для обеспечения государственных (муниципальных) нужд</v>
      </c>
      <c r="B85" s="30" t="s">
        <v>134</v>
      </c>
      <c r="C85" s="30" t="s">
        <v>49</v>
      </c>
      <c r="D85" s="30" t="s">
        <v>51</v>
      </c>
      <c r="E85" s="41" t="s">
        <v>17</v>
      </c>
      <c r="F85" s="41" t="s">
        <v>77</v>
      </c>
      <c r="G85" s="41" t="s">
        <v>226</v>
      </c>
      <c r="H85" s="41" t="s">
        <v>227</v>
      </c>
      <c r="I85" s="30" t="s">
        <v>65</v>
      </c>
      <c r="J85" s="39">
        <f>J86</f>
        <v>21</v>
      </c>
      <c r="K85" s="39"/>
      <c r="L85" s="39"/>
    </row>
    <row r="86" spans="1:12" ht="60.75" customHeight="1">
      <c r="A86" s="164" t="str">
        <f>A90</f>
        <v>Иные закупки товаров, работ и услуг для обеспечения государственных (муниципальных) нужд</v>
      </c>
      <c r="B86" s="30" t="s">
        <v>134</v>
      </c>
      <c r="C86" s="30" t="s">
        <v>49</v>
      </c>
      <c r="D86" s="30" t="s">
        <v>51</v>
      </c>
      <c r="E86" s="41" t="s">
        <v>17</v>
      </c>
      <c r="F86" s="41" t="s">
        <v>77</v>
      </c>
      <c r="G86" s="41" t="s">
        <v>226</v>
      </c>
      <c r="H86" s="41" t="s">
        <v>227</v>
      </c>
      <c r="I86" s="30" t="s">
        <v>66</v>
      </c>
      <c r="J86" s="39">
        <v>21</v>
      </c>
      <c r="K86" s="39"/>
      <c r="L86" s="39"/>
    </row>
    <row r="87" spans="1:12" ht="45" customHeight="1">
      <c r="A87" s="35" t="s">
        <v>175</v>
      </c>
      <c r="B87" s="30" t="s">
        <v>134</v>
      </c>
      <c r="C87" s="30" t="s">
        <v>49</v>
      </c>
      <c r="D87" s="30" t="s">
        <v>51</v>
      </c>
      <c r="E87" s="41" t="s">
        <v>17</v>
      </c>
      <c r="F87" s="41" t="s">
        <v>77</v>
      </c>
      <c r="G87" s="41" t="s">
        <v>174</v>
      </c>
      <c r="H87" s="41"/>
      <c r="I87" s="30"/>
      <c r="J87" s="39">
        <f t="shared" ref="J87:L87" si="28">J88</f>
        <v>24.1</v>
      </c>
      <c r="K87" s="39">
        <f t="shared" si="28"/>
        <v>36</v>
      </c>
      <c r="L87" s="39">
        <f t="shared" si="28"/>
        <v>40</v>
      </c>
    </row>
    <row r="88" spans="1:12" ht="15.75" customHeight="1">
      <c r="A88" s="35" t="s">
        <v>117</v>
      </c>
      <c r="B88" s="30" t="s">
        <v>134</v>
      </c>
      <c r="C88" s="30" t="s">
        <v>49</v>
      </c>
      <c r="D88" s="30" t="s">
        <v>51</v>
      </c>
      <c r="E88" s="41" t="s">
        <v>17</v>
      </c>
      <c r="F88" s="41" t="s">
        <v>77</v>
      </c>
      <c r="G88" s="41" t="s">
        <v>174</v>
      </c>
      <c r="H88" s="41" t="s">
        <v>116</v>
      </c>
      <c r="I88" s="30"/>
      <c r="J88" s="39">
        <f>J89</f>
        <v>24.1</v>
      </c>
      <c r="K88" s="39">
        <f>K89</f>
        <v>36</v>
      </c>
      <c r="L88" s="39">
        <f>L89</f>
        <v>40</v>
      </c>
    </row>
    <row r="89" spans="1:12" ht="60">
      <c r="A89" s="31" t="s">
        <v>176</v>
      </c>
      <c r="B89" s="30" t="s">
        <v>134</v>
      </c>
      <c r="C89" s="30" t="s">
        <v>49</v>
      </c>
      <c r="D89" s="30" t="s">
        <v>51</v>
      </c>
      <c r="E89" s="41" t="s">
        <v>17</v>
      </c>
      <c r="F89" s="41" t="s">
        <v>77</v>
      </c>
      <c r="G89" s="41" t="s">
        <v>174</v>
      </c>
      <c r="H89" s="41" t="s">
        <v>116</v>
      </c>
      <c r="I89" s="30" t="s">
        <v>65</v>
      </c>
      <c r="J89" s="39">
        <f>J90</f>
        <v>24.1</v>
      </c>
      <c r="K89" s="39">
        <f t="shared" ref="K89" si="29">K90</f>
        <v>36</v>
      </c>
      <c r="L89" s="39">
        <f t="shared" ref="L89" si="30">L90</f>
        <v>40</v>
      </c>
    </row>
    <row r="90" spans="1:12" ht="60">
      <c r="A90" s="31" t="s">
        <v>44</v>
      </c>
      <c r="B90" s="30" t="s">
        <v>134</v>
      </c>
      <c r="C90" s="30" t="s">
        <v>49</v>
      </c>
      <c r="D90" s="30" t="s">
        <v>51</v>
      </c>
      <c r="E90" s="41" t="s">
        <v>17</v>
      </c>
      <c r="F90" s="41" t="s">
        <v>77</v>
      </c>
      <c r="G90" s="41" t="s">
        <v>174</v>
      </c>
      <c r="H90" s="41" t="s">
        <v>116</v>
      </c>
      <c r="I90" s="30" t="s">
        <v>66</v>
      </c>
      <c r="J90" s="39">
        <v>24.1</v>
      </c>
      <c r="K90" s="39">
        <v>36</v>
      </c>
      <c r="L90" s="39">
        <v>40</v>
      </c>
    </row>
    <row r="91" spans="1:12" ht="75.75" customHeight="1">
      <c r="A91" s="31" t="str">
        <f>A101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91" s="30" t="s">
        <v>134</v>
      </c>
      <c r="C91" s="30" t="s">
        <v>49</v>
      </c>
      <c r="D91" s="30" t="s">
        <v>51</v>
      </c>
      <c r="E91" s="41" t="s">
        <v>76</v>
      </c>
      <c r="F91" s="41"/>
      <c r="G91" s="41"/>
      <c r="H91" s="41"/>
      <c r="I91" s="30"/>
      <c r="J91" s="39">
        <f>J92</f>
        <v>125.1</v>
      </c>
      <c r="K91" s="39"/>
      <c r="L91" s="39"/>
    </row>
    <row r="92" spans="1:12" ht="105.75" customHeight="1">
      <c r="A92" s="31" t="str">
        <f>A102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2" s="30" t="s">
        <v>134</v>
      </c>
      <c r="C92" s="30" t="s">
        <v>49</v>
      </c>
      <c r="D92" s="30" t="s">
        <v>51</v>
      </c>
      <c r="E92" s="41" t="s">
        <v>76</v>
      </c>
      <c r="F92" s="41" t="s">
        <v>8</v>
      </c>
      <c r="G92" s="41"/>
      <c r="H92" s="41"/>
      <c r="I92" s="30"/>
      <c r="J92" s="39">
        <f>J93+J96</f>
        <v>125.1</v>
      </c>
      <c r="K92" s="39"/>
      <c r="L92" s="39"/>
    </row>
    <row r="93" spans="1:12" ht="33.75" customHeight="1">
      <c r="A93" s="31" t="s">
        <v>219</v>
      </c>
      <c r="B93" s="30" t="s">
        <v>134</v>
      </c>
      <c r="C93" s="30" t="s">
        <v>49</v>
      </c>
      <c r="D93" s="30" t="s">
        <v>51</v>
      </c>
      <c r="E93" s="41" t="s">
        <v>76</v>
      </c>
      <c r="F93" s="41" t="s">
        <v>8</v>
      </c>
      <c r="G93" s="41" t="s">
        <v>61</v>
      </c>
      <c r="H93" s="41" t="s">
        <v>218</v>
      </c>
      <c r="I93" s="30"/>
      <c r="J93" s="39">
        <f>J94</f>
        <v>55.8</v>
      </c>
      <c r="K93" s="39"/>
      <c r="L93" s="39"/>
    </row>
    <row r="94" spans="1:12" ht="51.75" customHeight="1">
      <c r="A94" s="31" t="str">
        <f>A89</f>
        <v>Закупка товаров, работ и услуг для обеспечения государственных (муниципальных) нужд</v>
      </c>
      <c r="B94" s="30" t="s">
        <v>134</v>
      </c>
      <c r="C94" s="30" t="s">
        <v>49</v>
      </c>
      <c r="D94" s="30" t="s">
        <v>51</v>
      </c>
      <c r="E94" s="41" t="s">
        <v>76</v>
      </c>
      <c r="F94" s="41" t="s">
        <v>8</v>
      </c>
      <c r="G94" s="41" t="s">
        <v>61</v>
      </c>
      <c r="H94" s="41" t="s">
        <v>218</v>
      </c>
      <c r="I94" s="30" t="s">
        <v>65</v>
      </c>
      <c r="J94" s="39">
        <f>J95</f>
        <v>55.8</v>
      </c>
      <c r="K94" s="39"/>
      <c r="L94" s="39"/>
    </row>
    <row r="95" spans="1:12" ht="60" customHeight="1">
      <c r="A95" s="31" t="str">
        <f>A90</f>
        <v>Иные закупки товаров, работ и услуг для обеспечения государственных (муниципальных) нужд</v>
      </c>
      <c r="B95" s="30" t="s">
        <v>134</v>
      </c>
      <c r="C95" s="30" t="s">
        <v>49</v>
      </c>
      <c r="D95" s="30" t="s">
        <v>51</v>
      </c>
      <c r="E95" s="41" t="s">
        <v>76</v>
      </c>
      <c r="F95" s="41" t="s">
        <v>8</v>
      </c>
      <c r="G95" s="41" t="s">
        <v>61</v>
      </c>
      <c r="H95" s="41" t="s">
        <v>218</v>
      </c>
      <c r="I95" s="30" t="s">
        <v>66</v>
      </c>
      <c r="J95" s="39">
        <v>55.8</v>
      </c>
      <c r="K95" s="39"/>
      <c r="L95" s="39"/>
    </row>
    <row r="96" spans="1:12" ht="60" customHeight="1">
      <c r="A96" s="31" t="s">
        <v>221</v>
      </c>
      <c r="B96" s="30" t="s">
        <v>134</v>
      </c>
      <c r="C96" s="30" t="s">
        <v>49</v>
      </c>
      <c r="D96" s="30" t="s">
        <v>51</v>
      </c>
      <c r="E96" s="41" t="s">
        <v>76</v>
      </c>
      <c r="F96" s="41" t="s">
        <v>8</v>
      </c>
      <c r="G96" s="41" t="s">
        <v>61</v>
      </c>
      <c r="H96" s="41" t="s">
        <v>220</v>
      </c>
      <c r="I96" s="30"/>
      <c r="J96" s="39">
        <f>J97</f>
        <v>69.3</v>
      </c>
      <c r="K96" s="39"/>
      <c r="L96" s="39"/>
    </row>
    <row r="97" spans="1:12" ht="46.5" customHeight="1">
      <c r="A97" s="31" t="str">
        <f>A94</f>
        <v>Закупка товаров, работ и услуг для обеспечения государственных (муниципальных) нужд</v>
      </c>
      <c r="B97" s="30" t="s">
        <v>134</v>
      </c>
      <c r="C97" s="30" t="s">
        <v>49</v>
      </c>
      <c r="D97" s="30" t="s">
        <v>51</v>
      </c>
      <c r="E97" s="41" t="s">
        <v>76</v>
      </c>
      <c r="F97" s="41" t="s">
        <v>8</v>
      </c>
      <c r="G97" s="41" t="s">
        <v>61</v>
      </c>
      <c r="H97" s="41" t="s">
        <v>220</v>
      </c>
      <c r="I97" s="30" t="s">
        <v>65</v>
      </c>
      <c r="J97" s="39">
        <f>J98</f>
        <v>69.3</v>
      </c>
      <c r="K97" s="39"/>
      <c r="L97" s="39"/>
    </row>
    <row r="98" spans="1:12" ht="66" customHeight="1">
      <c r="A98" s="31" t="str">
        <f>A95</f>
        <v>Иные закупки товаров, работ и услуг для обеспечения государственных (муниципальных) нужд</v>
      </c>
      <c r="B98" s="30" t="s">
        <v>134</v>
      </c>
      <c r="C98" s="30" t="s">
        <v>49</v>
      </c>
      <c r="D98" s="30" t="s">
        <v>51</v>
      </c>
      <c r="E98" s="41" t="s">
        <v>76</v>
      </c>
      <c r="F98" s="41" t="s">
        <v>8</v>
      </c>
      <c r="G98" s="41" t="s">
        <v>61</v>
      </c>
      <c r="H98" s="41" t="s">
        <v>220</v>
      </c>
      <c r="I98" s="30" t="s">
        <v>66</v>
      </c>
      <c r="J98" s="39">
        <v>69.3</v>
      </c>
      <c r="K98" s="39"/>
      <c r="L98" s="39"/>
    </row>
    <row r="99" spans="1:12" ht="15">
      <c r="A99" s="28" t="s">
        <v>57</v>
      </c>
      <c r="B99" s="29" t="s">
        <v>134</v>
      </c>
      <c r="C99" s="146" t="s">
        <v>17</v>
      </c>
      <c r="D99" s="115"/>
      <c r="E99" s="41"/>
      <c r="F99" s="41"/>
      <c r="G99" s="41"/>
      <c r="H99" s="41"/>
      <c r="I99" s="119"/>
      <c r="J99" s="47">
        <f t="shared" ref="J99:L104" si="31">J100</f>
        <v>170.3</v>
      </c>
      <c r="K99" s="47">
        <f t="shared" si="31"/>
        <v>166.2</v>
      </c>
      <c r="L99" s="39">
        <f t="shared" si="31"/>
        <v>166.2</v>
      </c>
    </row>
    <row r="100" spans="1:12" ht="15">
      <c r="A100" s="31" t="s">
        <v>58</v>
      </c>
      <c r="B100" s="30" t="s">
        <v>134</v>
      </c>
      <c r="C100" s="30" t="s">
        <v>17</v>
      </c>
      <c r="D100" s="30" t="s">
        <v>35</v>
      </c>
      <c r="E100" s="41"/>
      <c r="F100" s="41"/>
      <c r="G100" s="41"/>
      <c r="H100" s="41"/>
      <c r="I100" s="38"/>
      <c r="J100" s="39">
        <f t="shared" si="31"/>
        <v>170.3</v>
      </c>
      <c r="K100" s="39">
        <f t="shared" si="31"/>
        <v>166.2</v>
      </c>
      <c r="L100" s="39">
        <f t="shared" si="31"/>
        <v>166.2</v>
      </c>
    </row>
    <row r="101" spans="1:12" ht="77.25" customHeight="1">
      <c r="A101" s="31" t="s">
        <v>165</v>
      </c>
      <c r="B101" s="30" t="s">
        <v>134</v>
      </c>
      <c r="C101" s="30" t="s">
        <v>17</v>
      </c>
      <c r="D101" s="30" t="s">
        <v>35</v>
      </c>
      <c r="E101" s="41" t="s">
        <v>76</v>
      </c>
      <c r="F101" s="41"/>
      <c r="G101" s="41"/>
      <c r="H101" s="41"/>
      <c r="I101" s="38"/>
      <c r="J101" s="39">
        <f t="shared" si="31"/>
        <v>170.3</v>
      </c>
      <c r="K101" s="39">
        <f t="shared" si="31"/>
        <v>166.2</v>
      </c>
      <c r="L101" s="39">
        <f t="shared" si="31"/>
        <v>166.2</v>
      </c>
    </row>
    <row r="102" spans="1:12" ht="109.5" customHeight="1">
      <c r="A102" s="31" t="s">
        <v>166</v>
      </c>
      <c r="B102" s="30" t="s">
        <v>134</v>
      </c>
      <c r="C102" s="30" t="s">
        <v>17</v>
      </c>
      <c r="D102" s="30" t="s">
        <v>35</v>
      </c>
      <c r="E102" s="41" t="s">
        <v>76</v>
      </c>
      <c r="F102" s="41" t="s">
        <v>8</v>
      </c>
      <c r="G102" s="41"/>
      <c r="H102" s="41"/>
      <c r="I102" s="38"/>
      <c r="J102" s="39">
        <f>J103</f>
        <v>170.3</v>
      </c>
      <c r="K102" s="39">
        <f>K103</f>
        <v>166.2</v>
      </c>
      <c r="L102" s="39">
        <f>L103</f>
        <v>166.2</v>
      </c>
    </row>
    <row r="103" spans="1:12" ht="45">
      <c r="A103" s="31" t="s">
        <v>59</v>
      </c>
      <c r="B103" s="30" t="s">
        <v>134</v>
      </c>
      <c r="C103" s="30" t="s">
        <v>17</v>
      </c>
      <c r="D103" s="30" t="s">
        <v>35</v>
      </c>
      <c r="E103" s="41" t="s">
        <v>76</v>
      </c>
      <c r="F103" s="41" t="s">
        <v>8</v>
      </c>
      <c r="G103" s="41" t="s">
        <v>61</v>
      </c>
      <c r="H103" s="41" t="s">
        <v>78</v>
      </c>
      <c r="I103" s="38"/>
      <c r="J103" s="39">
        <f t="shared" si="31"/>
        <v>170.3</v>
      </c>
      <c r="K103" s="39">
        <f t="shared" si="31"/>
        <v>166.2</v>
      </c>
      <c r="L103" s="39">
        <f t="shared" si="31"/>
        <v>166.2</v>
      </c>
    </row>
    <row r="104" spans="1:12" ht="30">
      <c r="A104" s="31" t="s">
        <v>53</v>
      </c>
      <c r="B104" s="30" t="s">
        <v>134</v>
      </c>
      <c r="C104" s="30" t="s">
        <v>17</v>
      </c>
      <c r="D104" s="30" t="s">
        <v>35</v>
      </c>
      <c r="E104" s="41" t="s">
        <v>76</v>
      </c>
      <c r="F104" s="41" t="s">
        <v>8</v>
      </c>
      <c r="G104" s="41" t="s">
        <v>61</v>
      </c>
      <c r="H104" s="41" t="s">
        <v>78</v>
      </c>
      <c r="I104" s="38" t="s">
        <v>70</v>
      </c>
      <c r="J104" s="39">
        <f>J105</f>
        <v>170.3</v>
      </c>
      <c r="K104" s="39">
        <f t="shared" si="31"/>
        <v>166.2</v>
      </c>
      <c r="L104" s="39">
        <f t="shared" si="31"/>
        <v>166.2</v>
      </c>
    </row>
    <row r="105" spans="1:12" ht="30">
      <c r="A105" s="137" t="s">
        <v>60</v>
      </c>
      <c r="B105" s="138" t="s">
        <v>134</v>
      </c>
      <c r="C105" s="138" t="s">
        <v>17</v>
      </c>
      <c r="D105" s="138" t="s">
        <v>35</v>
      </c>
      <c r="E105" s="139" t="s">
        <v>76</v>
      </c>
      <c r="F105" s="139" t="s">
        <v>8</v>
      </c>
      <c r="G105" s="139" t="s">
        <v>61</v>
      </c>
      <c r="H105" s="139" t="s">
        <v>78</v>
      </c>
      <c r="I105" s="140" t="s">
        <v>71</v>
      </c>
      <c r="J105" s="141">
        <v>170.3</v>
      </c>
      <c r="K105" s="141">
        <v>166.2</v>
      </c>
      <c r="L105" s="141">
        <v>166.2</v>
      </c>
    </row>
    <row r="106" spans="1:12" ht="30">
      <c r="A106" s="137" t="s">
        <v>194</v>
      </c>
      <c r="B106" s="138" t="s">
        <v>134</v>
      </c>
      <c r="C106" s="138" t="s">
        <v>172</v>
      </c>
      <c r="D106" s="138"/>
      <c r="E106" s="139"/>
      <c r="F106" s="139"/>
      <c r="G106" s="139"/>
      <c r="H106" s="139"/>
      <c r="I106" s="140"/>
      <c r="J106" s="141">
        <f t="shared" ref="J106:J111" si="32">J107</f>
        <v>3.7</v>
      </c>
      <c r="K106" s="141">
        <f t="shared" ref="K106:L109" si="33">K107</f>
        <v>3.7</v>
      </c>
      <c r="L106" s="141">
        <f t="shared" si="33"/>
        <v>3.7</v>
      </c>
    </row>
    <row r="107" spans="1:12" ht="45">
      <c r="A107" s="137" t="s">
        <v>195</v>
      </c>
      <c r="B107" s="138" t="s">
        <v>134</v>
      </c>
      <c r="C107" s="138" t="s">
        <v>172</v>
      </c>
      <c r="D107" s="138" t="s">
        <v>35</v>
      </c>
      <c r="E107" s="139"/>
      <c r="F107" s="139"/>
      <c r="G107" s="139"/>
      <c r="H107" s="139"/>
      <c r="I107" s="140"/>
      <c r="J107" s="141">
        <f t="shared" si="32"/>
        <v>3.7</v>
      </c>
      <c r="K107" s="141">
        <f t="shared" si="33"/>
        <v>3.7</v>
      </c>
      <c r="L107" s="141">
        <f t="shared" si="33"/>
        <v>3.7</v>
      </c>
    </row>
    <row r="108" spans="1:12" ht="75.75" customHeight="1">
      <c r="A108" s="137" t="str">
        <f>A101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108" s="138" t="s">
        <v>134</v>
      </c>
      <c r="C108" s="138" t="s">
        <v>172</v>
      </c>
      <c r="D108" s="138" t="s">
        <v>35</v>
      </c>
      <c r="E108" s="139" t="s">
        <v>76</v>
      </c>
      <c r="F108" s="139"/>
      <c r="G108" s="139"/>
      <c r="H108" s="139"/>
      <c r="I108" s="140"/>
      <c r="J108" s="141">
        <f t="shared" si="32"/>
        <v>3.7</v>
      </c>
      <c r="K108" s="141">
        <f t="shared" si="33"/>
        <v>3.7</v>
      </c>
      <c r="L108" s="141">
        <f t="shared" si="33"/>
        <v>3.7</v>
      </c>
    </row>
    <row r="109" spans="1:12" ht="103.5" customHeight="1">
      <c r="A109" s="137" t="str">
        <f>A102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9" s="138" t="s">
        <v>134</v>
      </c>
      <c r="C109" s="138" t="s">
        <v>172</v>
      </c>
      <c r="D109" s="138" t="s">
        <v>35</v>
      </c>
      <c r="E109" s="139" t="s">
        <v>76</v>
      </c>
      <c r="F109" s="139" t="s">
        <v>8</v>
      </c>
      <c r="G109" s="139"/>
      <c r="H109" s="139"/>
      <c r="I109" s="140"/>
      <c r="J109" s="141">
        <f t="shared" si="32"/>
        <v>3.7</v>
      </c>
      <c r="K109" s="141">
        <f t="shared" si="33"/>
        <v>3.7</v>
      </c>
      <c r="L109" s="141">
        <f t="shared" si="33"/>
        <v>3.7</v>
      </c>
    </row>
    <row r="110" spans="1:12" ht="30">
      <c r="A110" s="137" t="s">
        <v>196</v>
      </c>
      <c r="B110" s="138" t="s">
        <v>134</v>
      </c>
      <c r="C110" s="138" t="s">
        <v>172</v>
      </c>
      <c r="D110" s="138" t="s">
        <v>35</v>
      </c>
      <c r="E110" s="139" t="s">
        <v>76</v>
      </c>
      <c r="F110" s="139" t="s">
        <v>8</v>
      </c>
      <c r="G110" s="139" t="s">
        <v>61</v>
      </c>
      <c r="H110" s="139" t="s">
        <v>191</v>
      </c>
      <c r="I110" s="140"/>
      <c r="J110" s="141">
        <f t="shared" si="32"/>
        <v>3.7</v>
      </c>
      <c r="K110" s="141">
        <v>3.7</v>
      </c>
      <c r="L110" s="141">
        <f>L111</f>
        <v>3.7</v>
      </c>
    </row>
    <row r="111" spans="1:12" ht="30">
      <c r="A111" s="137" t="s">
        <v>197</v>
      </c>
      <c r="B111" s="138" t="s">
        <v>134</v>
      </c>
      <c r="C111" s="138" t="s">
        <v>172</v>
      </c>
      <c r="D111" s="138" t="s">
        <v>35</v>
      </c>
      <c r="E111" s="139" t="s">
        <v>76</v>
      </c>
      <c r="F111" s="139" t="s">
        <v>8</v>
      </c>
      <c r="G111" s="139" t="s">
        <v>61</v>
      </c>
      <c r="H111" s="139" t="s">
        <v>191</v>
      </c>
      <c r="I111" s="140" t="s">
        <v>192</v>
      </c>
      <c r="J111" s="141">
        <f t="shared" si="32"/>
        <v>3.7</v>
      </c>
      <c r="K111" s="141">
        <v>3.7</v>
      </c>
      <c r="L111" s="141">
        <f>L112</f>
        <v>3.7</v>
      </c>
    </row>
    <row r="112" spans="1:12" ht="30">
      <c r="A112" s="137" t="s">
        <v>198</v>
      </c>
      <c r="B112" s="138" t="s">
        <v>134</v>
      </c>
      <c r="C112" s="138" t="s">
        <v>172</v>
      </c>
      <c r="D112" s="138" t="s">
        <v>35</v>
      </c>
      <c r="E112" s="139" t="s">
        <v>76</v>
      </c>
      <c r="F112" s="139" t="s">
        <v>8</v>
      </c>
      <c r="G112" s="139" t="s">
        <v>61</v>
      </c>
      <c r="H112" s="139" t="s">
        <v>191</v>
      </c>
      <c r="I112" s="140" t="s">
        <v>193</v>
      </c>
      <c r="J112" s="141">
        <v>3.7</v>
      </c>
      <c r="K112" s="141">
        <v>3.7</v>
      </c>
      <c r="L112" s="141">
        <v>3.7</v>
      </c>
    </row>
    <row r="113" spans="1:12" ht="15">
      <c r="A113" s="143" t="s">
        <v>190</v>
      </c>
      <c r="B113" s="30" t="s">
        <v>134</v>
      </c>
      <c r="C113" s="30" t="s">
        <v>135</v>
      </c>
      <c r="D113" s="30"/>
      <c r="E113" s="41"/>
      <c r="F113" s="41"/>
      <c r="G113" s="41"/>
      <c r="H113" s="41"/>
      <c r="I113" s="38"/>
      <c r="J113" s="142"/>
      <c r="K113" s="159">
        <f t="shared" ref="K113:L118" si="34">K114</f>
        <v>21.9</v>
      </c>
      <c r="L113" s="159">
        <f t="shared" si="34"/>
        <v>44.1</v>
      </c>
    </row>
    <row r="114" spans="1:12" ht="15">
      <c r="A114" s="143" t="s">
        <v>190</v>
      </c>
      <c r="B114" s="30" t="s">
        <v>134</v>
      </c>
      <c r="C114" s="138" t="s">
        <v>135</v>
      </c>
      <c r="D114" s="138" t="s">
        <v>135</v>
      </c>
      <c r="E114" s="139"/>
      <c r="F114" s="139"/>
      <c r="G114" s="139"/>
      <c r="H114" s="139"/>
      <c r="I114" s="140"/>
      <c r="J114" s="142"/>
      <c r="K114" s="159">
        <f t="shared" si="34"/>
        <v>21.9</v>
      </c>
      <c r="L114" s="159">
        <f t="shared" si="34"/>
        <v>44.1</v>
      </c>
    </row>
    <row r="115" spans="1:12" ht="80.25" customHeight="1">
      <c r="A115" s="143" t="str">
        <f>A20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5" s="138" t="s">
        <v>134</v>
      </c>
      <c r="C115" s="30" t="s">
        <v>135</v>
      </c>
      <c r="D115" s="30" t="s">
        <v>135</v>
      </c>
      <c r="E115" s="41" t="s">
        <v>136</v>
      </c>
      <c r="F115" s="41"/>
      <c r="G115" s="41"/>
      <c r="H115" s="41"/>
      <c r="I115" s="38"/>
      <c r="J115" s="142"/>
      <c r="K115" s="159">
        <f t="shared" si="34"/>
        <v>21.9</v>
      </c>
      <c r="L115" s="159">
        <f t="shared" si="34"/>
        <v>44.1</v>
      </c>
    </row>
    <row r="116" spans="1:12" ht="15">
      <c r="A116" s="143" t="s">
        <v>38</v>
      </c>
      <c r="B116" s="30" t="s">
        <v>134</v>
      </c>
      <c r="C116" s="138" t="s">
        <v>135</v>
      </c>
      <c r="D116" s="138" t="s">
        <v>135</v>
      </c>
      <c r="E116" s="139" t="s">
        <v>136</v>
      </c>
      <c r="F116" s="139" t="s">
        <v>8</v>
      </c>
      <c r="G116" s="139"/>
      <c r="H116" s="139"/>
      <c r="I116" s="140"/>
      <c r="J116" s="142"/>
      <c r="K116" s="159">
        <f t="shared" si="34"/>
        <v>21.9</v>
      </c>
      <c r="L116" s="159">
        <f t="shared" si="34"/>
        <v>44.1</v>
      </c>
    </row>
    <row r="117" spans="1:12" ht="15">
      <c r="A117" s="143" t="s">
        <v>190</v>
      </c>
      <c r="B117" s="30" t="s">
        <v>134</v>
      </c>
      <c r="C117" s="30" t="s">
        <v>135</v>
      </c>
      <c r="D117" s="30" t="s">
        <v>135</v>
      </c>
      <c r="E117" s="41" t="s">
        <v>136</v>
      </c>
      <c r="F117" s="41" t="s">
        <v>8</v>
      </c>
      <c r="G117" s="41" t="s">
        <v>61</v>
      </c>
      <c r="H117" s="41" t="s">
        <v>137</v>
      </c>
      <c r="I117" s="38"/>
      <c r="J117" s="142"/>
      <c r="K117" s="159">
        <f t="shared" si="34"/>
        <v>21.9</v>
      </c>
      <c r="L117" s="159">
        <f t="shared" si="34"/>
        <v>44.1</v>
      </c>
    </row>
    <row r="118" spans="1:12" ht="15">
      <c r="A118" s="143" t="s">
        <v>47</v>
      </c>
      <c r="B118" s="138" t="s">
        <v>134</v>
      </c>
      <c r="C118" s="138" t="s">
        <v>135</v>
      </c>
      <c r="D118" s="138" t="s">
        <v>135</v>
      </c>
      <c r="E118" s="139" t="s">
        <v>136</v>
      </c>
      <c r="F118" s="139" t="s">
        <v>8</v>
      </c>
      <c r="G118" s="139" t="s">
        <v>61</v>
      </c>
      <c r="H118" s="139" t="s">
        <v>137</v>
      </c>
      <c r="I118" s="140" t="s">
        <v>67</v>
      </c>
      <c r="J118" s="142"/>
      <c r="K118" s="159">
        <f t="shared" si="34"/>
        <v>21.9</v>
      </c>
      <c r="L118" s="159">
        <f t="shared" si="34"/>
        <v>44.1</v>
      </c>
    </row>
    <row r="119" spans="1:12" ht="15">
      <c r="A119" s="143" t="s">
        <v>50</v>
      </c>
      <c r="B119" s="30" t="s">
        <v>134</v>
      </c>
      <c r="C119" s="30" t="s">
        <v>135</v>
      </c>
      <c r="D119" s="30" t="s">
        <v>135</v>
      </c>
      <c r="E119" s="41" t="s">
        <v>136</v>
      </c>
      <c r="F119" s="41" t="s">
        <v>8</v>
      </c>
      <c r="G119" s="41" t="s">
        <v>61</v>
      </c>
      <c r="H119" s="41" t="s">
        <v>137</v>
      </c>
      <c r="I119" s="38" t="s">
        <v>69</v>
      </c>
      <c r="J119" s="142"/>
      <c r="K119" s="159">
        <v>21.9</v>
      </c>
      <c r="L119" s="159">
        <v>44.1</v>
      </c>
    </row>
    <row r="120" spans="1:12">
      <c r="E120" s="43"/>
      <c r="F120" s="43"/>
      <c r="G120" s="43"/>
      <c r="H120" s="43"/>
      <c r="I120" s="43"/>
    </row>
    <row r="121" spans="1:12">
      <c r="E121" s="43"/>
      <c r="F121" s="43"/>
      <c r="G121" s="43"/>
      <c r="H121" s="43"/>
      <c r="I121" s="43"/>
    </row>
    <row r="122" spans="1:12">
      <c r="E122" s="43"/>
      <c r="F122" s="43"/>
      <c r="G122" s="43"/>
      <c r="H122" s="43"/>
      <c r="I122" s="43"/>
    </row>
    <row r="123" spans="1:12">
      <c r="E123" s="43"/>
      <c r="F123" s="43"/>
      <c r="G123" s="43"/>
      <c r="H123" s="43"/>
      <c r="I123" s="43"/>
    </row>
    <row r="124" spans="1:12">
      <c r="E124" s="43"/>
      <c r="F124" s="43"/>
      <c r="G124" s="43"/>
      <c r="H124" s="43"/>
      <c r="I124" s="43"/>
    </row>
    <row r="125" spans="1:12">
      <c r="E125" s="43"/>
      <c r="F125" s="43"/>
      <c r="G125" s="43"/>
      <c r="H125" s="43"/>
      <c r="I125" s="43"/>
    </row>
    <row r="126" spans="1:12">
      <c r="E126" s="43"/>
      <c r="F126" s="43"/>
      <c r="G126" s="43"/>
      <c r="H126" s="43"/>
      <c r="I126" s="43"/>
    </row>
    <row r="127" spans="1:12">
      <c r="E127" s="43"/>
      <c r="F127" s="43"/>
      <c r="G127" s="43"/>
      <c r="H127" s="43"/>
      <c r="I127" s="43"/>
    </row>
    <row r="128" spans="1:12">
      <c r="E128" s="43"/>
      <c r="F128" s="43"/>
      <c r="G128" s="43"/>
      <c r="H128" s="43"/>
      <c r="I128" s="43"/>
    </row>
    <row r="129" spans="5:9">
      <c r="E129" s="43"/>
      <c r="F129" s="43"/>
      <c r="G129" s="43"/>
      <c r="H129" s="43"/>
      <c r="I129" s="43"/>
    </row>
    <row r="130" spans="5:9">
      <c r="E130" s="43"/>
      <c r="F130" s="43"/>
      <c r="G130" s="43"/>
      <c r="H130" s="43"/>
      <c r="I130" s="43"/>
    </row>
    <row r="131" spans="5:9">
      <c r="E131" s="43"/>
      <c r="F131" s="43"/>
      <c r="G131" s="43"/>
      <c r="H131" s="43"/>
      <c r="I131" s="43"/>
    </row>
    <row r="132" spans="5:9">
      <c r="E132" s="43"/>
      <c r="F132" s="43"/>
      <c r="G132" s="43"/>
      <c r="H132" s="43"/>
      <c r="I132" s="43"/>
    </row>
    <row r="133" spans="5:9">
      <c r="E133" s="43"/>
      <c r="F133" s="43"/>
      <c r="G133" s="43"/>
      <c r="H133" s="43"/>
      <c r="I133" s="43"/>
    </row>
    <row r="134" spans="5:9">
      <c r="E134" s="43"/>
      <c r="F134" s="43"/>
      <c r="G134" s="43"/>
      <c r="H134" s="43"/>
      <c r="I134" s="43"/>
    </row>
    <row r="135" spans="5:9">
      <c r="E135" s="43"/>
      <c r="F135" s="43"/>
      <c r="G135" s="43"/>
      <c r="H135" s="43"/>
      <c r="I135" s="43"/>
    </row>
    <row r="136" spans="5:9">
      <c r="E136" s="43"/>
      <c r="F136" s="43"/>
      <c r="G136" s="43"/>
      <c r="H136" s="43"/>
      <c r="I136" s="43"/>
    </row>
    <row r="137" spans="5:9">
      <c r="E137" s="43"/>
      <c r="F137" s="43"/>
      <c r="G137" s="43"/>
      <c r="H137" s="43"/>
      <c r="I137" s="43"/>
    </row>
    <row r="138" spans="5:9">
      <c r="E138" s="43"/>
      <c r="F138" s="43"/>
      <c r="G138" s="43"/>
      <c r="H138" s="43"/>
      <c r="I138" s="43"/>
    </row>
    <row r="139" spans="5:9">
      <c r="E139" s="43"/>
      <c r="F139" s="43"/>
      <c r="G139" s="43"/>
      <c r="H139" s="43"/>
      <c r="I139" s="43"/>
    </row>
    <row r="140" spans="5:9">
      <c r="E140" s="43"/>
      <c r="F140" s="43"/>
      <c r="G140" s="43"/>
      <c r="H140" s="43"/>
      <c r="I140" s="43"/>
    </row>
    <row r="141" spans="5:9">
      <c r="E141" s="43"/>
      <c r="F141" s="43"/>
      <c r="G141" s="43"/>
      <c r="H141" s="43"/>
      <c r="I141" s="43"/>
    </row>
    <row r="142" spans="5:9">
      <c r="E142" s="43"/>
      <c r="F142" s="43"/>
      <c r="G142" s="43"/>
      <c r="H142" s="43"/>
      <c r="I142" s="43"/>
    </row>
    <row r="143" spans="5:9">
      <c r="E143" s="43"/>
      <c r="F143" s="43"/>
      <c r="G143" s="43"/>
      <c r="H143" s="43"/>
      <c r="I143" s="43"/>
    </row>
    <row r="144" spans="5:9">
      <c r="E144" s="43"/>
      <c r="F144" s="43"/>
      <c r="G144" s="43"/>
      <c r="H144" s="43"/>
      <c r="I144" s="43"/>
    </row>
    <row r="145" spans="5:9">
      <c r="E145" s="43"/>
      <c r="F145" s="43"/>
      <c r="G145" s="43"/>
      <c r="H145" s="43"/>
      <c r="I145" s="43"/>
    </row>
  </sheetData>
  <autoFilter ref="A2:L119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1">
    <mergeCell ref="I1:L1"/>
    <mergeCell ref="I2:L2"/>
    <mergeCell ref="A3:L3"/>
    <mergeCell ref="I4:L4"/>
    <mergeCell ref="A5:A6"/>
    <mergeCell ref="B5:B6"/>
    <mergeCell ref="C5:C6"/>
    <mergeCell ref="D5:D6"/>
    <mergeCell ref="E5:H6"/>
    <mergeCell ref="I5:I6"/>
    <mergeCell ref="J5:L5"/>
  </mergeCells>
  <conditionalFormatting sqref="C20:D20 A49">
    <cfRule type="expression" dxfId="12" priority="49" stopIfTrue="1">
      <formula>$F20=""</formula>
    </cfRule>
    <cfRule type="expression" dxfId="11" priority="50" stopIfTrue="1">
      <formula>#REF!&lt;&gt;""</formula>
    </cfRule>
    <cfRule type="expression" dxfId="10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19"/>
  <sheetViews>
    <sheetView view="pageBreakPreview" topLeftCell="A70" zoomScaleNormal="110" zoomScaleSheetLayoutView="100" workbookViewId="0">
      <selection activeCell="I25" sqref="I25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74.75" customHeight="1">
      <c r="H1" s="168" t="s">
        <v>205</v>
      </c>
      <c r="I1" s="169"/>
      <c r="J1" s="169"/>
      <c r="K1" s="169"/>
    </row>
    <row r="2" spans="1:11" ht="121.5" customHeight="1">
      <c r="A2" s="45" t="s">
        <v>0</v>
      </c>
      <c r="B2" s="45" t="s">
        <v>0</v>
      </c>
      <c r="C2" s="44" t="s">
        <v>0</v>
      </c>
      <c r="D2" s="44" t="s">
        <v>0</v>
      </c>
      <c r="E2" s="44" t="s">
        <v>0</v>
      </c>
      <c r="F2" s="44" t="s">
        <v>0</v>
      </c>
      <c r="G2" s="44" t="s">
        <v>0</v>
      </c>
      <c r="H2" s="168" t="s">
        <v>206</v>
      </c>
      <c r="I2" s="169"/>
      <c r="J2" s="169"/>
      <c r="K2" s="169"/>
    </row>
    <row r="3" spans="1:11" ht="128.25" customHeight="1">
      <c r="A3" s="173" t="s">
        <v>156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</row>
    <row r="4" spans="1:11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174" t="s">
        <v>1</v>
      </c>
      <c r="I4" s="174"/>
      <c r="J4" s="174"/>
      <c r="K4" s="174"/>
    </row>
    <row r="5" spans="1:11" ht="20.45" customHeight="1">
      <c r="A5" s="175" t="s">
        <v>2</v>
      </c>
      <c r="B5" s="175" t="s">
        <v>3</v>
      </c>
      <c r="C5" s="175" t="s">
        <v>4</v>
      </c>
      <c r="D5" s="175" t="s">
        <v>5</v>
      </c>
      <c r="E5" s="175"/>
      <c r="F5" s="175"/>
      <c r="G5" s="175"/>
      <c r="H5" s="175" t="s">
        <v>6</v>
      </c>
      <c r="I5" s="175" t="s">
        <v>7</v>
      </c>
      <c r="J5" s="175"/>
      <c r="K5" s="175"/>
    </row>
    <row r="6" spans="1:11" ht="16.7" customHeight="1">
      <c r="A6" s="175" t="s">
        <v>0</v>
      </c>
      <c r="B6" s="175" t="s">
        <v>0</v>
      </c>
      <c r="C6" s="175" t="s">
        <v>0</v>
      </c>
      <c r="D6" s="175" t="s">
        <v>0</v>
      </c>
      <c r="E6" s="175"/>
      <c r="F6" s="175"/>
      <c r="G6" s="175"/>
      <c r="H6" s="175" t="s">
        <v>0</v>
      </c>
      <c r="I6" s="150" t="s">
        <v>26</v>
      </c>
      <c r="J6" s="150" t="s">
        <v>27</v>
      </c>
      <c r="K6" s="150" t="s">
        <v>154</v>
      </c>
    </row>
    <row r="7" spans="1:11" ht="13.7" customHeight="1">
      <c r="A7" s="23" t="s">
        <v>8</v>
      </c>
      <c r="B7" s="23" t="s">
        <v>9</v>
      </c>
      <c r="C7" s="23" t="s">
        <v>10</v>
      </c>
      <c r="D7" s="23" t="s">
        <v>11</v>
      </c>
      <c r="E7" s="23" t="s">
        <v>12</v>
      </c>
      <c r="F7" s="23" t="s">
        <v>13</v>
      </c>
      <c r="G7" s="23" t="s">
        <v>14</v>
      </c>
      <c r="H7" s="23" t="s">
        <v>15</v>
      </c>
      <c r="I7" s="23" t="s">
        <v>16</v>
      </c>
      <c r="J7" s="23" t="s">
        <v>17</v>
      </c>
      <c r="K7" s="23" t="s">
        <v>18</v>
      </c>
    </row>
    <row r="8" spans="1:11" ht="14.45" customHeight="1">
      <c r="A8" s="5" t="s">
        <v>19</v>
      </c>
      <c r="B8" s="27"/>
      <c r="C8" s="27"/>
      <c r="D8" s="6" t="s">
        <v>0</v>
      </c>
      <c r="E8" s="6" t="s">
        <v>0</v>
      </c>
      <c r="F8" s="6" t="s">
        <v>0</v>
      </c>
      <c r="G8" s="6" t="s">
        <v>0</v>
      </c>
      <c r="H8" s="27" t="s">
        <v>0</v>
      </c>
      <c r="I8" s="37">
        <f>I9+I44+I61+M9+I74+I99+I106+I54</f>
        <v>2484.1</v>
      </c>
      <c r="J8" s="37">
        <f>J9+J44+J61+J74+J99+J113+J106</f>
        <v>880.80000000000007</v>
      </c>
      <c r="K8" s="37">
        <f>K9+K44+K61+K81+K100+K113+K106</f>
        <v>894.4</v>
      </c>
    </row>
    <row r="9" spans="1:11" ht="15">
      <c r="A9" s="28" t="s">
        <v>34</v>
      </c>
      <c r="B9" s="146" t="s">
        <v>35</v>
      </c>
      <c r="C9" s="115"/>
      <c r="D9" s="42"/>
      <c r="E9" s="42"/>
      <c r="F9" s="42"/>
      <c r="G9" s="42"/>
      <c r="H9" s="119"/>
      <c r="I9" s="47">
        <f>I10+I19+I38</f>
        <v>1434.4</v>
      </c>
      <c r="J9" s="47">
        <f>J10+J19+J38</f>
        <v>380.5</v>
      </c>
      <c r="K9" s="39">
        <f>K10+K19+K38</f>
        <v>363.6</v>
      </c>
    </row>
    <row r="10" spans="1:11" ht="60">
      <c r="A10" s="31" t="s">
        <v>36</v>
      </c>
      <c r="B10" s="115" t="s">
        <v>35</v>
      </c>
      <c r="C10" s="115" t="s">
        <v>37</v>
      </c>
      <c r="D10" s="42"/>
      <c r="E10" s="42"/>
      <c r="F10" s="42"/>
      <c r="G10" s="42"/>
      <c r="H10" s="115"/>
      <c r="I10" s="47">
        <f>I11</f>
        <v>461.3</v>
      </c>
      <c r="J10" s="47">
        <f>J11</f>
        <v>161.1</v>
      </c>
      <c r="K10" s="39">
        <f>K11</f>
        <v>140.80000000000001</v>
      </c>
    </row>
    <row r="11" spans="1:11" ht="78" customHeight="1">
      <c r="A11" s="31" t="str">
        <f>Приложение2!A11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" s="30" t="s">
        <v>35</v>
      </c>
      <c r="C11" s="30" t="s">
        <v>37</v>
      </c>
      <c r="D11" s="41">
        <v>65</v>
      </c>
      <c r="E11" s="41"/>
      <c r="F11" s="41"/>
      <c r="G11" s="41"/>
      <c r="H11" s="30"/>
      <c r="I11" s="39">
        <f t="shared" ref="I11:K13" si="0">I12</f>
        <v>461.3</v>
      </c>
      <c r="J11" s="39">
        <f t="shared" si="0"/>
        <v>161.1</v>
      </c>
      <c r="K11" s="39">
        <f t="shared" si="0"/>
        <v>140.80000000000001</v>
      </c>
    </row>
    <row r="12" spans="1:11" ht="15">
      <c r="A12" s="31" t="s">
        <v>38</v>
      </c>
      <c r="B12" s="30" t="s">
        <v>35</v>
      </c>
      <c r="C12" s="30" t="s">
        <v>37</v>
      </c>
      <c r="D12" s="41">
        <v>65</v>
      </c>
      <c r="E12" s="41">
        <v>1</v>
      </c>
      <c r="F12" s="41"/>
      <c r="G12" s="41"/>
      <c r="H12" s="30"/>
      <c r="I12" s="39">
        <f>I13+I16</f>
        <v>461.3</v>
      </c>
      <c r="J12" s="39">
        <f t="shared" si="0"/>
        <v>161.1</v>
      </c>
      <c r="K12" s="39">
        <f t="shared" si="0"/>
        <v>140.80000000000001</v>
      </c>
    </row>
    <row r="13" spans="1:11" ht="30">
      <c r="A13" s="31" t="s">
        <v>39</v>
      </c>
      <c r="B13" s="30" t="s">
        <v>35</v>
      </c>
      <c r="C13" s="30" t="s">
        <v>37</v>
      </c>
      <c r="D13" s="41">
        <v>65</v>
      </c>
      <c r="E13" s="41">
        <v>1</v>
      </c>
      <c r="F13" s="41" t="s">
        <v>61</v>
      </c>
      <c r="G13" s="41" t="s">
        <v>72</v>
      </c>
      <c r="H13" s="30"/>
      <c r="I13" s="39">
        <f t="shared" si="0"/>
        <v>259.3</v>
      </c>
      <c r="J13" s="39">
        <f t="shared" si="0"/>
        <v>161.1</v>
      </c>
      <c r="K13" s="39">
        <f t="shared" si="0"/>
        <v>140.80000000000001</v>
      </c>
    </row>
    <row r="14" spans="1:11" ht="105">
      <c r="A14" s="31" t="s">
        <v>40</v>
      </c>
      <c r="B14" s="30" t="s">
        <v>35</v>
      </c>
      <c r="C14" s="30" t="s">
        <v>37</v>
      </c>
      <c r="D14" s="41">
        <v>65</v>
      </c>
      <c r="E14" s="41">
        <v>1</v>
      </c>
      <c r="F14" s="41" t="s">
        <v>61</v>
      </c>
      <c r="G14" s="41" t="s">
        <v>72</v>
      </c>
      <c r="H14" s="30" t="s">
        <v>63</v>
      </c>
      <c r="I14" s="39">
        <f>I15</f>
        <v>259.3</v>
      </c>
      <c r="J14" s="39">
        <f>J15</f>
        <v>161.1</v>
      </c>
      <c r="K14" s="39">
        <f>K15</f>
        <v>140.80000000000001</v>
      </c>
    </row>
    <row r="15" spans="1:11" ht="45">
      <c r="A15" s="31" t="s">
        <v>41</v>
      </c>
      <c r="B15" s="30" t="s">
        <v>35</v>
      </c>
      <c r="C15" s="30" t="s">
        <v>37</v>
      </c>
      <c r="D15" s="41">
        <v>65</v>
      </c>
      <c r="E15" s="41">
        <v>1</v>
      </c>
      <c r="F15" s="41" t="s">
        <v>61</v>
      </c>
      <c r="G15" s="41" t="s">
        <v>72</v>
      </c>
      <c r="H15" s="30" t="s">
        <v>64</v>
      </c>
      <c r="I15" s="39">
        <f>Приложение2!J15</f>
        <v>259.3</v>
      </c>
      <c r="J15" s="39">
        <f>Приложение2!K15</f>
        <v>161.1</v>
      </c>
      <c r="K15" s="39">
        <f>Приложение2!L15</f>
        <v>140.80000000000001</v>
      </c>
    </row>
    <row r="16" spans="1:11" ht="93.75" customHeight="1">
      <c r="A16" s="31" t="str">
        <f>Приложение2!A16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6" s="30" t="s">
        <v>35</v>
      </c>
      <c r="C16" s="30" t="s">
        <v>37</v>
      </c>
      <c r="D16" s="41" t="s">
        <v>136</v>
      </c>
      <c r="E16" s="41" t="s">
        <v>8</v>
      </c>
      <c r="F16" s="41" t="s">
        <v>61</v>
      </c>
      <c r="G16" s="41" t="s">
        <v>188</v>
      </c>
      <c r="H16" s="30"/>
      <c r="I16" s="39">
        <f>I17</f>
        <v>202</v>
      </c>
      <c r="J16" s="39"/>
      <c r="K16" s="39"/>
    </row>
    <row r="17" spans="1:11" ht="107.25" customHeight="1">
      <c r="A17" s="31" t="str">
        <f>Приложение2!A17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0" t="s">
        <v>35</v>
      </c>
      <c r="C17" s="30" t="s">
        <v>37</v>
      </c>
      <c r="D17" s="41" t="s">
        <v>136</v>
      </c>
      <c r="E17" s="41" t="s">
        <v>8</v>
      </c>
      <c r="F17" s="41" t="s">
        <v>61</v>
      </c>
      <c r="G17" s="41" t="s">
        <v>188</v>
      </c>
      <c r="H17" s="30" t="s">
        <v>63</v>
      </c>
      <c r="I17" s="39">
        <f>I18</f>
        <v>202</v>
      </c>
      <c r="J17" s="39"/>
      <c r="K17" s="39"/>
    </row>
    <row r="18" spans="1:11" ht="51.75" customHeight="1">
      <c r="A18" s="31" t="str">
        <f>Приложение2!A18</f>
        <v>Расходы на выплаты персоналу государственных (муниципальных) органов</v>
      </c>
      <c r="B18" s="30" t="s">
        <v>35</v>
      </c>
      <c r="C18" s="30" t="s">
        <v>37</v>
      </c>
      <c r="D18" s="41" t="s">
        <v>136</v>
      </c>
      <c r="E18" s="41" t="s">
        <v>8</v>
      </c>
      <c r="F18" s="41" t="s">
        <v>61</v>
      </c>
      <c r="G18" s="41" t="s">
        <v>188</v>
      </c>
      <c r="H18" s="30" t="s">
        <v>64</v>
      </c>
      <c r="I18" s="39">
        <f>Приложение2!J18</f>
        <v>202</v>
      </c>
      <c r="J18" s="39"/>
      <c r="K18" s="39"/>
    </row>
    <row r="19" spans="1:11" ht="90">
      <c r="A19" s="31" t="s">
        <v>42</v>
      </c>
      <c r="B19" s="115" t="s">
        <v>35</v>
      </c>
      <c r="C19" s="115" t="s">
        <v>43</v>
      </c>
      <c r="D19" s="41"/>
      <c r="E19" s="41"/>
      <c r="F19" s="41"/>
      <c r="G19" s="41"/>
      <c r="H19" s="38"/>
      <c r="I19" s="47">
        <f>I20+I33</f>
        <v>967.1</v>
      </c>
      <c r="J19" s="47">
        <f>J20+J33</f>
        <v>214.4</v>
      </c>
      <c r="K19" s="47">
        <f>K20+K33</f>
        <v>217.8</v>
      </c>
    </row>
    <row r="20" spans="1:11" ht="81" customHeight="1">
      <c r="A20" s="31" t="str">
        <f>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20" s="133" t="s">
        <v>35</v>
      </c>
      <c r="C20" s="148" t="s">
        <v>43</v>
      </c>
      <c r="D20" s="41">
        <v>65</v>
      </c>
      <c r="E20" s="41"/>
      <c r="F20" s="41"/>
      <c r="G20" s="41"/>
      <c r="H20" s="38"/>
      <c r="I20" s="39">
        <f t="shared" ref="I20:K20" si="1">I21</f>
        <v>966.80000000000007</v>
      </c>
      <c r="J20" s="39">
        <f t="shared" si="1"/>
        <v>214.1</v>
      </c>
      <c r="K20" s="39">
        <f t="shared" si="1"/>
        <v>217.5</v>
      </c>
    </row>
    <row r="21" spans="1:11" ht="47.25" customHeight="1">
      <c r="A21" s="31" t="str">
        <f>Приложение2!A21</f>
        <v>Расходы в рамках обеспечения деятельности Администрации Липкинского сельского поселения</v>
      </c>
      <c r="B21" s="30" t="s">
        <v>35</v>
      </c>
      <c r="C21" s="30" t="s">
        <v>43</v>
      </c>
      <c r="D21" s="41">
        <v>65</v>
      </c>
      <c r="E21" s="41">
        <v>2</v>
      </c>
      <c r="F21" s="41"/>
      <c r="G21" s="41"/>
      <c r="H21" s="38"/>
      <c r="I21" s="39">
        <f>I22+I25+I30</f>
        <v>966.80000000000007</v>
      </c>
      <c r="J21" s="39">
        <f>J22+J25</f>
        <v>214.1</v>
      </c>
      <c r="K21" s="39">
        <f>K22+K25</f>
        <v>217.5</v>
      </c>
    </row>
    <row r="22" spans="1:11" ht="45">
      <c r="A22" s="31" t="s">
        <v>45</v>
      </c>
      <c r="B22" s="30" t="s">
        <v>35</v>
      </c>
      <c r="C22" s="30" t="s">
        <v>43</v>
      </c>
      <c r="D22" s="41">
        <v>65</v>
      </c>
      <c r="E22" s="41">
        <v>2</v>
      </c>
      <c r="F22" s="41" t="s">
        <v>61</v>
      </c>
      <c r="G22" s="41" t="s">
        <v>73</v>
      </c>
      <c r="H22" s="38"/>
      <c r="I22" s="39">
        <f t="shared" ref="I22:K23" si="2">I23</f>
        <v>331</v>
      </c>
      <c r="J22" s="39">
        <f t="shared" si="2"/>
        <v>61.1</v>
      </c>
      <c r="K22" s="39">
        <f t="shared" si="2"/>
        <v>46.8</v>
      </c>
    </row>
    <row r="23" spans="1:11" ht="105">
      <c r="A23" s="31" t="s">
        <v>40</v>
      </c>
      <c r="B23" s="30" t="s">
        <v>35</v>
      </c>
      <c r="C23" s="30" t="s">
        <v>43</v>
      </c>
      <c r="D23" s="41">
        <v>65</v>
      </c>
      <c r="E23" s="41">
        <v>2</v>
      </c>
      <c r="F23" s="41" t="s">
        <v>61</v>
      </c>
      <c r="G23" s="41" t="s">
        <v>73</v>
      </c>
      <c r="H23" s="38" t="s">
        <v>63</v>
      </c>
      <c r="I23" s="39">
        <f t="shared" si="2"/>
        <v>331</v>
      </c>
      <c r="J23" s="39">
        <f t="shared" si="2"/>
        <v>61.1</v>
      </c>
      <c r="K23" s="39">
        <f t="shared" si="2"/>
        <v>46.8</v>
      </c>
    </row>
    <row r="24" spans="1:11" ht="45">
      <c r="A24" s="31" t="s">
        <v>41</v>
      </c>
      <c r="B24" s="30" t="s">
        <v>35</v>
      </c>
      <c r="C24" s="30" t="s">
        <v>43</v>
      </c>
      <c r="D24" s="41">
        <v>65</v>
      </c>
      <c r="E24" s="41">
        <v>2</v>
      </c>
      <c r="F24" s="41" t="s">
        <v>61</v>
      </c>
      <c r="G24" s="41" t="s">
        <v>73</v>
      </c>
      <c r="H24" s="38" t="s">
        <v>64</v>
      </c>
      <c r="I24" s="39">
        <f>Приложение2!J24</f>
        <v>331</v>
      </c>
      <c r="J24" s="39">
        <f>Приложение2!K24</f>
        <v>61.1</v>
      </c>
      <c r="K24" s="39">
        <f>Приложение2!L24</f>
        <v>46.8</v>
      </c>
    </row>
    <row r="25" spans="1:11" ht="30">
      <c r="A25" s="31" t="s">
        <v>46</v>
      </c>
      <c r="B25" s="30" t="s">
        <v>35</v>
      </c>
      <c r="C25" s="30" t="s">
        <v>43</v>
      </c>
      <c r="D25" s="41">
        <v>65</v>
      </c>
      <c r="E25" s="41">
        <v>2</v>
      </c>
      <c r="F25" s="41" t="s">
        <v>61</v>
      </c>
      <c r="G25" s="41" t="s">
        <v>74</v>
      </c>
      <c r="H25" s="38"/>
      <c r="I25" s="39">
        <f>+I26+I28</f>
        <v>268.40000000000003</v>
      </c>
      <c r="J25" s="39">
        <f>+J26+J28</f>
        <v>153</v>
      </c>
      <c r="K25" s="39">
        <f>+K26+K28</f>
        <v>170.7</v>
      </c>
    </row>
    <row r="26" spans="1:11" ht="45">
      <c r="A26" s="31" t="s">
        <v>176</v>
      </c>
      <c r="B26" s="30" t="s">
        <v>35</v>
      </c>
      <c r="C26" s="30" t="s">
        <v>43</v>
      </c>
      <c r="D26" s="41">
        <v>65</v>
      </c>
      <c r="E26" s="41">
        <v>2</v>
      </c>
      <c r="F26" s="41" t="s">
        <v>61</v>
      </c>
      <c r="G26" s="41" t="s">
        <v>74</v>
      </c>
      <c r="H26" s="38" t="s">
        <v>65</v>
      </c>
      <c r="I26" s="39">
        <f t="shared" ref="I26:K26" si="3">I27</f>
        <v>266.60000000000002</v>
      </c>
      <c r="J26" s="39">
        <f t="shared" si="3"/>
        <v>148</v>
      </c>
      <c r="K26" s="39">
        <f t="shared" si="3"/>
        <v>165.7</v>
      </c>
    </row>
    <row r="27" spans="1:11" ht="45">
      <c r="A27" s="31" t="s">
        <v>44</v>
      </c>
      <c r="B27" s="30" t="s">
        <v>35</v>
      </c>
      <c r="C27" s="30" t="s">
        <v>43</v>
      </c>
      <c r="D27" s="41">
        <v>65</v>
      </c>
      <c r="E27" s="41">
        <v>2</v>
      </c>
      <c r="F27" s="41" t="s">
        <v>61</v>
      </c>
      <c r="G27" s="41" t="s">
        <v>74</v>
      </c>
      <c r="H27" s="38" t="s">
        <v>66</v>
      </c>
      <c r="I27" s="39">
        <f>Приложение2!J27</f>
        <v>266.60000000000002</v>
      </c>
      <c r="J27" s="39">
        <f>Приложение2!K27</f>
        <v>148</v>
      </c>
      <c r="K27" s="39">
        <f>Приложение2!L27</f>
        <v>165.7</v>
      </c>
    </row>
    <row r="28" spans="1:11" ht="15">
      <c r="A28" s="31" t="s">
        <v>47</v>
      </c>
      <c r="B28" s="30" t="s">
        <v>35</v>
      </c>
      <c r="C28" s="30" t="s">
        <v>43</v>
      </c>
      <c r="D28" s="41">
        <v>65</v>
      </c>
      <c r="E28" s="41">
        <v>2</v>
      </c>
      <c r="F28" s="41" t="s">
        <v>61</v>
      </c>
      <c r="G28" s="41" t="s">
        <v>74</v>
      </c>
      <c r="H28" s="38" t="s">
        <v>67</v>
      </c>
      <c r="I28" s="39">
        <f t="shared" ref="I28" si="4">I29</f>
        <v>1.8</v>
      </c>
      <c r="J28" s="39">
        <f>J29</f>
        <v>5</v>
      </c>
      <c r="K28" s="39">
        <f>K29</f>
        <v>5</v>
      </c>
    </row>
    <row r="29" spans="1:11" ht="30">
      <c r="A29" s="31" t="s">
        <v>48</v>
      </c>
      <c r="B29" s="30" t="s">
        <v>35</v>
      </c>
      <c r="C29" s="30" t="s">
        <v>43</v>
      </c>
      <c r="D29" s="41">
        <v>65</v>
      </c>
      <c r="E29" s="41">
        <v>2</v>
      </c>
      <c r="F29" s="41" t="s">
        <v>61</v>
      </c>
      <c r="G29" s="41" t="s">
        <v>74</v>
      </c>
      <c r="H29" s="38" t="s">
        <v>68</v>
      </c>
      <c r="I29" s="39">
        <f>Приложение2!J29</f>
        <v>1.8</v>
      </c>
      <c r="J29" s="39">
        <f>Приложение2!K29</f>
        <v>5</v>
      </c>
      <c r="K29" s="39">
        <f>Приложение2!L29</f>
        <v>5</v>
      </c>
    </row>
    <row r="30" spans="1:11" ht="92.25" customHeight="1">
      <c r="A30" s="31" t="str">
        <f>Приложение2!A30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0" s="30" t="s">
        <v>35</v>
      </c>
      <c r="C30" s="30" t="s">
        <v>43</v>
      </c>
      <c r="D30" s="41" t="s">
        <v>136</v>
      </c>
      <c r="E30" s="41" t="s">
        <v>9</v>
      </c>
      <c r="F30" s="41" t="s">
        <v>61</v>
      </c>
      <c r="G30" s="41" t="s">
        <v>188</v>
      </c>
      <c r="H30" s="38"/>
      <c r="I30" s="39">
        <f>I31</f>
        <v>367.4</v>
      </c>
      <c r="J30" s="39"/>
      <c r="K30" s="39"/>
    </row>
    <row r="31" spans="1:11" ht="109.5" customHeight="1">
      <c r="A31" s="31" t="str">
        <f>Приложение2!A31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1" s="30" t="s">
        <v>35</v>
      </c>
      <c r="C31" s="30" t="s">
        <v>43</v>
      </c>
      <c r="D31" s="41" t="s">
        <v>136</v>
      </c>
      <c r="E31" s="41" t="s">
        <v>9</v>
      </c>
      <c r="F31" s="41" t="s">
        <v>61</v>
      </c>
      <c r="G31" s="41" t="s">
        <v>188</v>
      </c>
      <c r="H31" s="38" t="s">
        <v>63</v>
      </c>
      <c r="I31" s="39">
        <f>I32</f>
        <v>367.4</v>
      </c>
      <c r="J31" s="39"/>
      <c r="K31" s="39"/>
    </row>
    <row r="32" spans="1:11" ht="51.75" customHeight="1">
      <c r="A32" s="31" t="str">
        <f>Приложение2!A32</f>
        <v>Расходы на выплаты персоналу государственных (муниципальных) органов</v>
      </c>
      <c r="B32" s="30" t="s">
        <v>35</v>
      </c>
      <c r="C32" s="30" t="s">
        <v>43</v>
      </c>
      <c r="D32" s="41" t="s">
        <v>136</v>
      </c>
      <c r="E32" s="41" t="s">
        <v>9</v>
      </c>
      <c r="F32" s="41" t="s">
        <v>61</v>
      </c>
      <c r="G32" s="41" t="s">
        <v>188</v>
      </c>
      <c r="H32" s="38" t="s">
        <v>64</v>
      </c>
      <c r="I32" s="39">
        <f>Приложение2!J32</f>
        <v>367.4</v>
      </c>
      <c r="J32" s="39"/>
      <c r="K32" s="39"/>
    </row>
    <row r="33" spans="1:11" ht="75">
      <c r="A33" s="31" t="s">
        <v>167</v>
      </c>
      <c r="B33" s="30" t="s">
        <v>35</v>
      </c>
      <c r="C33" s="30" t="s">
        <v>43</v>
      </c>
      <c r="D33" s="41">
        <v>89</v>
      </c>
      <c r="E33" s="41"/>
      <c r="F33" s="41"/>
      <c r="G33" s="41"/>
      <c r="H33" s="38"/>
      <c r="I33" s="39">
        <f t="shared" ref="I33:K34" si="5">I34</f>
        <v>0.3</v>
      </c>
      <c r="J33" s="39">
        <f t="shared" si="5"/>
        <v>0.3</v>
      </c>
      <c r="K33" s="39">
        <f t="shared" si="5"/>
        <v>0.3</v>
      </c>
    </row>
    <row r="34" spans="1:11" ht="90">
      <c r="A34" s="31" t="s">
        <v>168</v>
      </c>
      <c r="B34" s="30" t="s">
        <v>35</v>
      </c>
      <c r="C34" s="30" t="s">
        <v>43</v>
      </c>
      <c r="D34" s="41">
        <v>89</v>
      </c>
      <c r="E34" s="41">
        <v>1</v>
      </c>
      <c r="F34" s="41"/>
      <c r="G34" s="41"/>
      <c r="H34" s="38"/>
      <c r="I34" s="39">
        <f>I35</f>
        <v>0.3</v>
      </c>
      <c r="J34" s="39">
        <f t="shared" si="5"/>
        <v>0.3</v>
      </c>
      <c r="K34" s="39">
        <f t="shared" si="5"/>
        <v>0.3</v>
      </c>
    </row>
    <row r="35" spans="1:11" ht="150">
      <c r="A35" s="31" t="s">
        <v>32</v>
      </c>
      <c r="B35" s="30" t="s">
        <v>35</v>
      </c>
      <c r="C35" s="30" t="s">
        <v>43</v>
      </c>
      <c r="D35" s="41">
        <v>89</v>
      </c>
      <c r="E35" s="41">
        <v>1</v>
      </c>
      <c r="F35" s="41" t="s">
        <v>61</v>
      </c>
      <c r="G35" s="41" t="s">
        <v>75</v>
      </c>
      <c r="H35" s="38"/>
      <c r="I35" s="40">
        <f t="shared" ref="I35:K36" si="6">I36</f>
        <v>0.3</v>
      </c>
      <c r="J35" s="40">
        <f t="shared" si="6"/>
        <v>0.3</v>
      </c>
      <c r="K35" s="40">
        <f t="shared" si="6"/>
        <v>0.3</v>
      </c>
    </row>
    <row r="36" spans="1:11" ht="45">
      <c r="A36" s="31" t="s">
        <v>176</v>
      </c>
      <c r="B36" s="30" t="s">
        <v>35</v>
      </c>
      <c r="C36" s="30" t="s">
        <v>43</v>
      </c>
      <c r="D36" s="41">
        <v>89</v>
      </c>
      <c r="E36" s="41">
        <v>1</v>
      </c>
      <c r="F36" s="41" t="s">
        <v>61</v>
      </c>
      <c r="G36" s="41" t="s">
        <v>75</v>
      </c>
      <c r="H36" s="38" t="s">
        <v>65</v>
      </c>
      <c r="I36" s="40">
        <f t="shared" si="6"/>
        <v>0.3</v>
      </c>
      <c r="J36" s="40">
        <f t="shared" si="6"/>
        <v>0.3</v>
      </c>
      <c r="K36" s="40">
        <f t="shared" si="6"/>
        <v>0.3</v>
      </c>
    </row>
    <row r="37" spans="1:11" ht="45">
      <c r="A37" s="31" t="s">
        <v>44</v>
      </c>
      <c r="B37" s="30" t="s">
        <v>35</v>
      </c>
      <c r="C37" s="30" t="s">
        <v>43</v>
      </c>
      <c r="D37" s="41">
        <v>89</v>
      </c>
      <c r="E37" s="41">
        <v>1</v>
      </c>
      <c r="F37" s="41" t="s">
        <v>61</v>
      </c>
      <c r="G37" s="41" t="s">
        <v>75</v>
      </c>
      <c r="H37" s="38" t="s">
        <v>66</v>
      </c>
      <c r="I37" s="40">
        <f>Приложение2!J37</f>
        <v>0.3</v>
      </c>
      <c r="J37" s="40">
        <f>Приложение2!K37</f>
        <v>0.3</v>
      </c>
      <c r="K37" s="40">
        <f>Приложение2!L37</f>
        <v>0.3</v>
      </c>
    </row>
    <row r="38" spans="1:11" ht="23.25" customHeight="1">
      <c r="A38" s="31" t="str">
        <f>Приложение2!A38</f>
        <v>Другие общегосударственные вопросы</v>
      </c>
      <c r="B38" s="115" t="s">
        <v>35</v>
      </c>
      <c r="C38" s="115" t="s">
        <v>172</v>
      </c>
      <c r="D38" s="41"/>
      <c r="E38" s="41"/>
      <c r="F38" s="41"/>
      <c r="G38" s="41"/>
      <c r="H38" s="119"/>
      <c r="I38" s="47">
        <f t="shared" ref="I38:K40" si="7">I39</f>
        <v>6</v>
      </c>
      <c r="J38" s="39">
        <f t="shared" si="7"/>
        <v>5</v>
      </c>
      <c r="K38" s="39">
        <f t="shared" si="7"/>
        <v>5</v>
      </c>
    </row>
    <row r="39" spans="1:11" ht="75">
      <c r="A39" s="31" t="s">
        <v>167</v>
      </c>
      <c r="B39" s="30" t="s">
        <v>35</v>
      </c>
      <c r="C39" s="30" t="s">
        <v>172</v>
      </c>
      <c r="D39" s="41" t="s">
        <v>76</v>
      </c>
      <c r="E39" s="41"/>
      <c r="F39" s="41"/>
      <c r="G39" s="41"/>
      <c r="H39" s="38"/>
      <c r="I39" s="39">
        <f t="shared" si="7"/>
        <v>6</v>
      </c>
      <c r="J39" s="39">
        <f t="shared" si="7"/>
        <v>5</v>
      </c>
      <c r="K39" s="39">
        <f t="shared" si="7"/>
        <v>5</v>
      </c>
    </row>
    <row r="40" spans="1:11" ht="90">
      <c r="A40" s="31" t="s">
        <v>168</v>
      </c>
      <c r="B40" s="30" t="s">
        <v>35</v>
      </c>
      <c r="C40" s="30" t="s">
        <v>172</v>
      </c>
      <c r="D40" s="41" t="s">
        <v>76</v>
      </c>
      <c r="E40" s="41" t="s">
        <v>8</v>
      </c>
      <c r="F40" s="41"/>
      <c r="G40" s="41"/>
      <c r="H40" s="38"/>
      <c r="I40" s="39">
        <f t="shared" si="7"/>
        <v>6</v>
      </c>
      <c r="J40" s="39">
        <f t="shared" si="7"/>
        <v>5</v>
      </c>
      <c r="K40" s="39">
        <f t="shared" si="7"/>
        <v>5</v>
      </c>
    </row>
    <row r="41" spans="1:11" ht="30.75" customHeight="1">
      <c r="A41" s="31" t="str">
        <f>Приложение2!A41</f>
        <v>Мероприятия,связанные с муниципальным управлением</v>
      </c>
      <c r="B41" s="30" t="s">
        <v>35</v>
      </c>
      <c r="C41" s="30" t="s">
        <v>172</v>
      </c>
      <c r="D41" s="41" t="s">
        <v>76</v>
      </c>
      <c r="E41" s="41" t="s">
        <v>8</v>
      </c>
      <c r="F41" s="41" t="s">
        <v>61</v>
      </c>
      <c r="G41" s="41" t="s">
        <v>223</v>
      </c>
      <c r="H41" s="38"/>
      <c r="I41" s="39">
        <f>I43</f>
        <v>6</v>
      </c>
      <c r="J41" s="39">
        <f>J43</f>
        <v>5</v>
      </c>
      <c r="K41" s="39">
        <f>K43</f>
        <v>5</v>
      </c>
    </row>
    <row r="42" spans="1:11" ht="15">
      <c r="A42" s="31" t="s">
        <v>47</v>
      </c>
      <c r="B42" s="30" t="s">
        <v>35</v>
      </c>
      <c r="C42" s="30" t="s">
        <v>172</v>
      </c>
      <c r="D42" s="41" t="s">
        <v>76</v>
      </c>
      <c r="E42" s="41" t="s">
        <v>8</v>
      </c>
      <c r="F42" s="41" t="s">
        <v>61</v>
      </c>
      <c r="G42" s="41" t="s">
        <v>223</v>
      </c>
      <c r="H42" s="38" t="s">
        <v>67</v>
      </c>
      <c r="I42" s="39">
        <f>I43</f>
        <v>6</v>
      </c>
      <c r="J42" s="39">
        <f>J43</f>
        <v>5</v>
      </c>
      <c r="K42" s="39">
        <f>K43</f>
        <v>5</v>
      </c>
    </row>
    <row r="43" spans="1:11" ht="33.75" customHeight="1">
      <c r="A43" s="31" t="str">
        <f>Приложение2!A43</f>
        <v>Уплата налогов, сборов и иных платежей</v>
      </c>
      <c r="B43" s="30" t="s">
        <v>35</v>
      </c>
      <c r="C43" s="30" t="s">
        <v>172</v>
      </c>
      <c r="D43" s="41" t="s">
        <v>76</v>
      </c>
      <c r="E43" s="41" t="s">
        <v>8</v>
      </c>
      <c r="F43" s="41" t="s">
        <v>61</v>
      </c>
      <c r="G43" s="41" t="s">
        <v>223</v>
      </c>
      <c r="H43" s="38" t="s">
        <v>68</v>
      </c>
      <c r="I43" s="39">
        <f>Приложение2!J43</f>
        <v>6</v>
      </c>
      <c r="J43" s="39">
        <f>Приложение2!K43</f>
        <v>5</v>
      </c>
      <c r="K43" s="39">
        <f>Приложение2!L43</f>
        <v>5</v>
      </c>
    </row>
    <row r="44" spans="1:11" ht="15">
      <c r="A44" s="28" t="s">
        <v>112</v>
      </c>
      <c r="B44" s="29" t="s">
        <v>37</v>
      </c>
      <c r="C44" s="30"/>
      <c r="D44" s="41"/>
      <c r="E44" s="41"/>
      <c r="F44" s="41"/>
      <c r="G44" s="41"/>
      <c r="H44" s="38"/>
      <c r="I44" s="39">
        <f>I45</f>
        <v>109.3</v>
      </c>
      <c r="J44" s="39">
        <f t="shared" ref="J44:K44" si="8">J45</f>
        <v>114.4</v>
      </c>
      <c r="K44" s="39">
        <f t="shared" si="8"/>
        <v>118.7</v>
      </c>
    </row>
    <row r="45" spans="1:11" ht="30">
      <c r="A45" s="31" t="s">
        <v>177</v>
      </c>
      <c r="B45" s="30" t="s">
        <v>37</v>
      </c>
      <c r="C45" s="30" t="s">
        <v>51</v>
      </c>
      <c r="D45" s="41"/>
      <c r="E45" s="41"/>
      <c r="F45" s="41"/>
      <c r="G45" s="41"/>
      <c r="H45" s="38"/>
      <c r="I45" s="39">
        <f t="shared" ref="I45:K52" si="9">I46</f>
        <v>109.3</v>
      </c>
      <c r="J45" s="39">
        <f t="shared" si="9"/>
        <v>114.4</v>
      </c>
      <c r="K45" s="39">
        <f t="shared" si="9"/>
        <v>118.7</v>
      </c>
    </row>
    <row r="46" spans="1:11" ht="60" customHeight="1">
      <c r="A46" s="31" t="str">
        <f>Приложение2!A46</f>
        <v>Государственная программа поывшения эффективности управления государственными финансами в Республике Мордовия</v>
      </c>
      <c r="B46" s="30" t="s">
        <v>37</v>
      </c>
      <c r="C46" s="30" t="s">
        <v>51</v>
      </c>
      <c r="D46" s="41" t="s">
        <v>79</v>
      </c>
      <c r="E46" s="41"/>
      <c r="F46" s="41"/>
      <c r="G46" s="41"/>
      <c r="H46" s="38"/>
      <c r="I46" s="39">
        <f>I47</f>
        <v>109.3</v>
      </c>
      <c r="J46" s="39">
        <f t="shared" si="9"/>
        <v>114.4</v>
      </c>
      <c r="K46" s="39">
        <f t="shared" si="9"/>
        <v>118.7</v>
      </c>
    </row>
    <row r="47" spans="1:11" ht="45">
      <c r="A47" s="31" t="s">
        <v>114</v>
      </c>
      <c r="B47" s="30" t="s">
        <v>37</v>
      </c>
      <c r="C47" s="30" t="s">
        <v>51</v>
      </c>
      <c r="D47" s="41" t="s">
        <v>79</v>
      </c>
      <c r="E47" s="41" t="s">
        <v>10</v>
      </c>
      <c r="F47" s="41"/>
      <c r="G47" s="41"/>
      <c r="H47" s="38"/>
      <c r="I47" s="39">
        <f t="shared" ref="I47:I52" si="10">I48</f>
        <v>109.3</v>
      </c>
      <c r="J47" s="39">
        <f t="shared" si="9"/>
        <v>114.4</v>
      </c>
      <c r="K47" s="39">
        <f t="shared" si="9"/>
        <v>118.7</v>
      </c>
    </row>
    <row r="48" spans="1:11" ht="60">
      <c r="A48" s="32" t="s">
        <v>178</v>
      </c>
      <c r="B48" s="30" t="s">
        <v>37</v>
      </c>
      <c r="C48" s="30" t="s">
        <v>51</v>
      </c>
      <c r="D48" s="41" t="s">
        <v>79</v>
      </c>
      <c r="E48" s="41" t="s">
        <v>10</v>
      </c>
      <c r="F48" s="41" t="s">
        <v>37</v>
      </c>
      <c r="G48" s="41"/>
      <c r="H48" s="38"/>
      <c r="I48" s="39">
        <f t="shared" si="10"/>
        <v>109.3</v>
      </c>
      <c r="J48" s="39">
        <f t="shared" si="9"/>
        <v>114.4</v>
      </c>
      <c r="K48" s="39">
        <f t="shared" si="9"/>
        <v>118.7</v>
      </c>
    </row>
    <row r="49" spans="1:11" ht="72.75" customHeight="1">
      <c r="A49" s="31" t="str">
        <f>Приложение2!A49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49" s="30" t="s">
        <v>37</v>
      </c>
      <c r="C49" s="30" t="s">
        <v>51</v>
      </c>
      <c r="D49" s="41" t="s">
        <v>79</v>
      </c>
      <c r="E49" s="41" t="s">
        <v>10</v>
      </c>
      <c r="F49" s="41" t="s">
        <v>37</v>
      </c>
      <c r="G49" s="41" t="s">
        <v>115</v>
      </c>
      <c r="H49" s="38"/>
      <c r="I49" s="39">
        <f>I52+I50</f>
        <v>109.3</v>
      </c>
      <c r="J49" s="39">
        <f t="shared" ref="J49:K49" si="11">J52+J50</f>
        <v>114.4</v>
      </c>
      <c r="K49" s="39">
        <f t="shared" si="11"/>
        <v>118.7</v>
      </c>
    </row>
    <row r="50" spans="1:11" ht="105">
      <c r="A50" s="31" t="s">
        <v>40</v>
      </c>
      <c r="B50" s="30" t="s">
        <v>37</v>
      </c>
      <c r="C50" s="30" t="s">
        <v>51</v>
      </c>
      <c r="D50" s="41" t="s">
        <v>79</v>
      </c>
      <c r="E50" s="41" t="s">
        <v>10</v>
      </c>
      <c r="F50" s="41" t="s">
        <v>37</v>
      </c>
      <c r="G50" s="41" t="s">
        <v>115</v>
      </c>
      <c r="H50" s="38" t="s">
        <v>63</v>
      </c>
      <c r="I50" s="39">
        <f>I51</f>
        <v>104.3</v>
      </c>
      <c r="J50" s="39">
        <f t="shared" ref="J50:K50" si="12">J51</f>
        <v>109.4</v>
      </c>
      <c r="K50" s="39">
        <f t="shared" si="12"/>
        <v>114.7</v>
      </c>
    </row>
    <row r="51" spans="1:11" ht="46.5" customHeight="1">
      <c r="A51" s="31" t="s">
        <v>41</v>
      </c>
      <c r="B51" s="30" t="s">
        <v>37</v>
      </c>
      <c r="C51" s="30" t="s">
        <v>51</v>
      </c>
      <c r="D51" s="41" t="s">
        <v>79</v>
      </c>
      <c r="E51" s="41" t="s">
        <v>10</v>
      </c>
      <c r="F51" s="41" t="s">
        <v>37</v>
      </c>
      <c r="G51" s="41" t="s">
        <v>115</v>
      </c>
      <c r="H51" s="38" t="s">
        <v>64</v>
      </c>
      <c r="I51" s="39">
        <f>Приложение2!J51</f>
        <v>104.3</v>
      </c>
      <c r="J51" s="39">
        <f>Приложение2!K51</f>
        <v>109.4</v>
      </c>
      <c r="K51" s="39">
        <f>Приложение2!L51</f>
        <v>114.7</v>
      </c>
    </row>
    <row r="52" spans="1:11" ht="45">
      <c r="A52" s="31" t="s">
        <v>176</v>
      </c>
      <c r="B52" s="30" t="s">
        <v>37</v>
      </c>
      <c r="C52" s="30" t="s">
        <v>51</v>
      </c>
      <c r="D52" s="41" t="s">
        <v>79</v>
      </c>
      <c r="E52" s="41" t="s">
        <v>10</v>
      </c>
      <c r="F52" s="41" t="s">
        <v>37</v>
      </c>
      <c r="G52" s="41" t="s">
        <v>115</v>
      </c>
      <c r="H52" s="38" t="s">
        <v>65</v>
      </c>
      <c r="I52" s="39">
        <f t="shared" si="10"/>
        <v>5</v>
      </c>
      <c r="J52" s="39">
        <f t="shared" si="9"/>
        <v>5</v>
      </c>
      <c r="K52" s="39">
        <f t="shared" si="9"/>
        <v>4</v>
      </c>
    </row>
    <row r="53" spans="1:11" ht="45">
      <c r="A53" s="31" t="s">
        <v>44</v>
      </c>
      <c r="B53" s="30" t="s">
        <v>37</v>
      </c>
      <c r="C53" s="30" t="s">
        <v>51</v>
      </c>
      <c r="D53" s="41" t="s">
        <v>79</v>
      </c>
      <c r="E53" s="41" t="s">
        <v>10</v>
      </c>
      <c r="F53" s="41" t="s">
        <v>37</v>
      </c>
      <c r="G53" s="41" t="s">
        <v>115</v>
      </c>
      <c r="H53" s="38" t="s">
        <v>66</v>
      </c>
      <c r="I53" s="39">
        <f>Приложение2!J53</f>
        <v>5</v>
      </c>
      <c r="J53" s="39">
        <f>Приложение2!K53</f>
        <v>5</v>
      </c>
      <c r="K53" s="39">
        <f>Приложение2!L53</f>
        <v>4</v>
      </c>
    </row>
    <row r="54" spans="1:11" ht="29.25" customHeight="1">
      <c r="A54" s="31" t="str">
        <f>Приложение2!A54</f>
        <v>Национальная безопасность и правоохранительная деятельность</v>
      </c>
      <c r="B54" s="30" t="s">
        <v>51</v>
      </c>
      <c r="C54" s="30"/>
      <c r="D54" s="41"/>
      <c r="E54" s="41"/>
      <c r="F54" s="41"/>
      <c r="G54" s="41"/>
      <c r="H54" s="38"/>
      <c r="I54" s="39">
        <f t="shared" ref="I54:I59" si="13">I55</f>
        <v>37.6</v>
      </c>
      <c r="J54" s="39"/>
      <c r="K54" s="39"/>
    </row>
    <row r="55" spans="1:11" ht="60.75" customHeight="1">
      <c r="A55" s="31" t="str">
        <f>Приложение2!A55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55" s="30" t="s">
        <v>51</v>
      </c>
      <c r="C55" s="30" t="s">
        <v>17</v>
      </c>
      <c r="D55" s="41"/>
      <c r="E55" s="41"/>
      <c r="F55" s="41"/>
      <c r="G55" s="41"/>
      <c r="H55" s="38"/>
      <c r="I55" s="39">
        <f t="shared" si="13"/>
        <v>37.6</v>
      </c>
      <c r="J55" s="39"/>
      <c r="K55" s="39"/>
    </row>
    <row r="56" spans="1:11" ht="77.25" customHeight="1">
      <c r="A56" s="31" t="str">
        <f>Приложение2!A56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56" s="30" t="s">
        <v>51</v>
      </c>
      <c r="C56" s="30" t="s">
        <v>17</v>
      </c>
      <c r="D56" s="41" t="s">
        <v>76</v>
      </c>
      <c r="E56" s="41"/>
      <c r="F56" s="41"/>
      <c r="G56" s="41"/>
      <c r="H56" s="38"/>
      <c r="I56" s="39">
        <f t="shared" si="13"/>
        <v>37.6</v>
      </c>
      <c r="J56" s="39"/>
      <c r="K56" s="39"/>
    </row>
    <row r="57" spans="1:11" ht="89.25" customHeight="1">
      <c r="A57" s="31" t="str">
        <f>Приложение2!A57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57" s="30" t="s">
        <v>51</v>
      </c>
      <c r="C57" s="30" t="s">
        <v>17</v>
      </c>
      <c r="D57" s="41" t="s">
        <v>76</v>
      </c>
      <c r="E57" s="41" t="s">
        <v>8</v>
      </c>
      <c r="F57" s="41"/>
      <c r="G57" s="41"/>
      <c r="H57" s="38"/>
      <c r="I57" s="39">
        <f t="shared" si="13"/>
        <v>37.6</v>
      </c>
      <c r="J57" s="39"/>
      <c r="K57" s="39"/>
    </row>
    <row r="58" spans="1:11" ht="46.5" customHeight="1">
      <c r="A58" s="31" t="str">
        <f>Приложение2!A58</f>
        <v>Выполнение работ на гидротехнических сооружениях по пропуску весеннего паводка</v>
      </c>
      <c r="B58" s="30" t="s">
        <v>51</v>
      </c>
      <c r="C58" s="30" t="s">
        <v>17</v>
      </c>
      <c r="D58" s="41" t="s">
        <v>76</v>
      </c>
      <c r="E58" s="41" t="s">
        <v>8</v>
      </c>
      <c r="F58" s="41" t="s">
        <v>61</v>
      </c>
      <c r="G58" s="41" t="s">
        <v>212</v>
      </c>
      <c r="H58" s="38"/>
      <c r="I58" s="39">
        <f t="shared" si="13"/>
        <v>37.6</v>
      </c>
      <c r="J58" s="39"/>
      <c r="K58" s="39"/>
    </row>
    <row r="59" spans="1:11" ht="48.75" customHeight="1">
      <c r="A59" s="31" t="str">
        <f>A52</f>
        <v>Закупка товаров, работ и услуг для обеспечения государственных (муниципальных) нужд</v>
      </c>
      <c r="B59" s="30" t="s">
        <v>51</v>
      </c>
      <c r="C59" s="30" t="s">
        <v>17</v>
      </c>
      <c r="D59" s="41" t="s">
        <v>76</v>
      </c>
      <c r="E59" s="41" t="s">
        <v>8</v>
      </c>
      <c r="F59" s="41" t="s">
        <v>61</v>
      </c>
      <c r="G59" s="41" t="s">
        <v>212</v>
      </c>
      <c r="H59" s="38" t="s">
        <v>65</v>
      </c>
      <c r="I59" s="39">
        <f t="shared" si="13"/>
        <v>37.6</v>
      </c>
      <c r="J59" s="39"/>
      <c r="K59" s="39"/>
    </row>
    <row r="60" spans="1:11" ht="45" customHeight="1">
      <c r="A60" s="31" t="str">
        <f>A53</f>
        <v>Иные закупки товаров, работ и услуг для обеспечения государственных (муниципальных) нужд</v>
      </c>
      <c r="B60" s="30" t="s">
        <v>51</v>
      </c>
      <c r="C60" s="30" t="s">
        <v>17</v>
      </c>
      <c r="D60" s="41" t="s">
        <v>76</v>
      </c>
      <c r="E60" s="41" t="s">
        <v>8</v>
      </c>
      <c r="F60" s="41" t="s">
        <v>61</v>
      </c>
      <c r="G60" s="41" t="s">
        <v>212</v>
      </c>
      <c r="H60" s="38" t="s">
        <v>66</v>
      </c>
      <c r="I60" s="39">
        <f>Приложение2!J60</f>
        <v>37.6</v>
      </c>
      <c r="J60" s="39"/>
      <c r="K60" s="39"/>
    </row>
    <row r="61" spans="1:11" ht="15">
      <c r="A61" s="28" t="s">
        <v>52</v>
      </c>
      <c r="B61" s="29" t="s">
        <v>43</v>
      </c>
      <c r="C61" s="30"/>
      <c r="D61" s="41"/>
      <c r="E61" s="41"/>
      <c r="F61" s="41"/>
      <c r="G61" s="41"/>
      <c r="H61" s="38"/>
      <c r="I61" s="39">
        <f>I62+I68</f>
        <v>506.1</v>
      </c>
      <c r="J61" s="39">
        <f>J62</f>
        <v>158.1</v>
      </c>
      <c r="K61" s="39">
        <f>K62</f>
        <v>158.1</v>
      </c>
    </row>
    <row r="62" spans="1:11" ht="18.75" customHeight="1">
      <c r="A62" s="31" t="s">
        <v>54</v>
      </c>
      <c r="B62" s="30" t="s">
        <v>43</v>
      </c>
      <c r="C62" s="30" t="s">
        <v>55</v>
      </c>
      <c r="D62" s="41"/>
      <c r="E62" s="41"/>
      <c r="F62" s="41"/>
      <c r="G62" s="41"/>
      <c r="H62" s="38"/>
      <c r="I62" s="39">
        <f t="shared" ref="I62:I66" si="14">I63</f>
        <v>138.1</v>
      </c>
      <c r="J62" s="39">
        <f t="shared" ref="J62:K62" si="15">J63</f>
        <v>158.1</v>
      </c>
      <c r="K62" s="39">
        <f t="shared" si="15"/>
        <v>158.1</v>
      </c>
    </row>
    <row r="63" spans="1:11" ht="94.5" customHeight="1">
      <c r="A63" s="33" t="str">
        <f>Приложение2!A63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63" s="30" t="s">
        <v>43</v>
      </c>
      <c r="C63" s="30" t="s">
        <v>55</v>
      </c>
      <c r="D63" s="41" t="s">
        <v>172</v>
      </c>
      <c r="E63" s="41"/>
      <c r="F63" s="41"/>
      <c r="G63" s="41"/>
      <c r="H63" s="38"/>
      <c r="I63" s="39">
        <f>I64</f>
        <v>138.1</v>
      </c>
      <c r="J63" s="39">
        <f>J64</f>
        <v>158.1</v>
      </c>
      <c r="K63" s="39">
        <f t="shared" ref="K63" si="16">K64</f>
        <v>158.1</v>
      </c>
    </row>
    <row r="64" spans="1:11" ht="90.75" customHeight="1">
      <c r="A64" s="33" t="str">
        <f>Приложение2!A64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64" s="30" t="s">
        <v>43</v>
      </c>
      <c r="C64" s="30" t="s">
        <v>55</v>
      </c>
      <c r="D64" s="41" t="s">
        <v>172</v>
      </c>
      <c r="E64" s="41" t="s">
        <v>77</v>
      </c>
      <c r="F64" s="41" t="s">
        <v>35</v>
      </c>
      <c r="G64" s="41"/>
      <c r="H64" s="38"/>
      <c r="I64" s="39">
        <f t="shared" si="14"/>
        <v>138.1</v>
      </c>
      <c r="J64" s="39">
        <f t="shared" ref="J64:K65" si="17">J65</f>
        <v>158.1</v>
      </c>
      <c r="K64" s="39">
        <f t="shared" ref="K64" si="18">K65</f>
        <v>158.1</v>
      </c>
    </row>
    <row r="65" spans="1:11" ht="315.75" customHeight="1">
      <c r="A65" s="136" t="str">
        <f>Приложение2!A65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5" s="30" t="s">
        <v>43</v>
      </c>
      <c r="C65" s="30" t="s">
        <v>55</v>
      </c>
      <c r="D65" s="41" t="s">
        <v>172</v>
      </c>
      <c r="E65" s="41" t="s">
        <v>77</v>
      </c>
      <c r="F65" s="41" t="s">
        <v>35</v>
      </c>
      <c r="G65" s="41" t="s">
        <v>80</v>
      </c>
      <c r="H65" s="38"/>
      <c r="I65" s="39">
        <f t="shared" si="14"/>
        <v>138.1</v>
      </c>
      <c r="J65" s="39">
        <f t="shared" ref="J65:K66" si="19">J66</f>
        <v>158.1</v>
      </c>
      <c r="K65" s="39">
        <f t="shared" si="17"/>
        <v>158.1</v>
      </c>
    </row>
    <row r="66" spans="1:11" ht="48" customHeight="1">
      <c r="A66" s="31" t="s">
        <v>176</v>
      </c>
      <c r="B66" s="30" t="s">
        <v>43</v>
      </c>
      <c r="C66" s="30" t="s">
        <v>55</v>
      </c>
      <c r="D66" s="41" t="s">
        <v>172</v>
      </c>
      <c r="E66" s="41" t="s">
        <v>77</v>
      </c>
      <c r="F66" s="41" t="s">
        <v>35</v>
      </c>
      <c r="G66" s="41" t="s">
        <v>80</v>
      </c>
      <c r="H66" s="38" t="s">
        <v>65</v>
      </c>
      <c r="I66" s="39">
        <f t="shared" si="14"/>
        <v>138.1</v>
      </c>
      <c r="J66" s="39">
        <f t="shared" ref="J66" si="20">J67</f>
        <v>158.1</v>
      </c>
      <c r="K66" s="39">
        <f t="shared" si="19"/>
        <v>158.1</v>
      </c>
    </row>
    <row r="67" spans="1:11" ht="45">
      <c r="A67" s="31" t="s">
        <v>44</v>
      </c>
      <c r="B67" s="30" t="s">
        <v>43</v>
      </c>
      <c r="C67" s="30" t="s">
        <v>55</v>
      </c>
      <c r="D67" s="41" t="s">
        <v>172</v>
      </c>
      <c r="E67" s="41" t="s">
        <v>77</v>
      </c>
      <c r="F67" s="41" t="s">
        <v>35</v>
      </c>
      <c r="G67" s="41" t="s">
        <v>80</v>
      </c>
      <c r="H67" s="38" t="s">
        <v>66</v>
      </c>
      <c r="I67" s="39">
        <f>Приложение2!J67</f>
        <v>138.1</v>
      </c>
      <c r="J67" s="39">
        <f>Приложение2!K67</f>
        <v>158.1</v>
      </c>
      <c r="K67" s="39">
        <f>Приложение2!L67</f>
        <v>158.1</v>
      </c>
    </row>
    <row r="68" spans="1:11" ht="29.25" customHeight="1">
      <c r="A68" s="31" t="str">
        <f>Приложение2!A68</f>
        <v>другие воросы в облости национальной экономики</v>
      </c>
      <c r="B68" s="30" t="s">
        <v>43</v>
      </c>
      <c r="C68" s="30" t="s">
        <v>20</v>
      </c>
      <c r="D68" s="41"/>
      <c r="E68" s="41"/>
      <c r="F68" s="41"/>
      <c r="G68" s="41"/>
      <c r="H68" s="38"/>
      <c r="I68" s="39">
        <f>I69</f>
        <v>368</v>
      </c>
      <c r="J68" s="39"/>
      <c r="K68" s="39"/>
    </row>
    <row r="69" spans="1:11" ht="75.75" customHeight="1">
      <c r="A69" s="31" t="str">
        <f>Приложение2!A69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69" s="30" t="s">
        <v>43</v>
      </c>
      <c r="C69" s="30" t="s">
        <v>20</v>
      </c>
      <c r="D69" s="41" t="s">
        <v>76</v>
      </c>
      <c r="E69" s="41"/>
      <c r="F69" s="41"/>
      <c r="G69" s="41"/>
      <c r="H69" s="38"/>
      <c r="I69" s="39">
        <f>I70</f>
        <v>368</v>
      </c>
      <c r="J69" s="39"/>
      <c r="K69" s="39"/>
    </row>
    <row r="70" spans="1:11" ht="88.5" customHeight="1">
      <c r="A70" s="31" t="str">
        <f>Приложение2!A70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0" s="30" t="s">
        <v>43</v>
      </c>
      <c r="C70" s="30" t="s">
        <v>20</v>
      </c>
      <c r="D70" s="41" t="s">
        <v>76</v>
      </c>
      <c r="E70" s="41" t="s">
        <v>8</v>
      </c>
      <c r="F70" s="41"/>
      <c r="G70" s="41"/>
      <c r="H70" s="38"/>
      <c r="I70" s="39">
        <f>I71</f>
        <v>368</v>
      </c>
      <c r="J70" s="39"/>
      <c r="K70" s="39"/>
    </row>
    <row r="71" spans="1:11" ht="168" customHeight="1">
      <c r="A71" s="31" t="str">
        <f>Приложение2!A71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71" s="30" t="s">
        <v>43</v>
      </c>
      <c r="C71" s="30" t="s">
        <v>20</v>
      </c>
      <c r="D71" s="41" t="s">
        <v>76</v>
      </c>
      <c r="E71" s="41" t="s">
        <v>8</v>
      </c>
      <c r="F71" s="41" t="s">
        <v>61</v>
      </c>
      <c r="G71" s="41" t="s">
        <v>216</v>
      </c>
      <c r="H71" s="38"/>
      <c r="I71" s="39">
        <f>I72</f>
        <v>368</v>
      </c>
      <c r="J71" s="39"/>
      <c r="K71" s="39"/>
    </row>
    <row r="72" spans="1:11" ht="45.75" customHeight="1">
      <c r="A72" s="31" t="str">
        <f>Приложение2!A72</f>
        <v>Закупка товаров, работ и услуг для обеспечения государственных (муниципальных) нужд</v>
      </c>
      <c r="B72" s="30" t="s">
        <v>43</v>
      </c>
      <c r="C72" s="30" t="s">
        <v>20</v>
      </c>
      <c r="D72" s="41" t="s">
        <v>76</v>
      </c>
      <c r="E72" s="41" t="s">
        <v>8</v>
      </c>
      <c r="F72" s="41" t="s">
        <v>61</v>
      </c>
      <c r="G72" s="41" t="s">
        <v>216</v>
      </c>
      <c r="H72" s="38" t="s">
        <v>65</v>
      </c>
      <c r="I72" s="39">
        <f>I73</f>
        <v>368</v>
      </c>
      <c r="J72" s="39"/>
      <c r="K72" s="39"/>
    </row>
    <row r="73" spans="1:11" ht="45" customHeight="1">
      <c r="A73" s="31" t="str">
        <f>Приложение2!A73</f>
        <v>Иные закупки товаров, работ и услуг для обеспечения государственных (муниципальных) нужд</v>
      </c>
      <c r="B73" s="30" t="s">
        <v>43</v>
      </c>
      <c r="C73" s="30" t="s">
        <v>20</v>
      </c>
      <c r="D73" s="41" t="s">
        <v>76</v>
      </c>
      <c r="E73" s="41" t="s">
        <v>8</v>
      </c>
      <c r="F73" s="41" t="s">
        <v>61</v>
      </c>
      <c r="G73" s="41" t="s">
        <v>216</v>
      </c>
      <c r="H73" s="38" t="s">
        <v>66</v>
      </c>
      <c r="I73" s="39">
        <f>Приложение2!J73</f>
        <v>368</v>
      </c>
      <c r="J73" s="39"/>
      <c r="K73" s="39"/>
    </row>
    <row r="74" spans="1:11" ht="19.5" customHeight="1">
      <c r="A74" s="28" t="s">
        <v>56</v>
      </c>
      <c r="B74" s="146" t="s">
        <v>49</v>
      </c>
      <c r="C74" s="30"/>
      <c r="D74" s="41"/>
      <c r="E74" s="41"/>
      <c r="F74" s="41"/>
      <c r="G74" s="41"/>
      <c r="H74" s="38"/>
      <c r="I74" s="39">
        <f>I81+I75</f>
        <v>222.7</v>
      </c>
      <c r="J74" s="39">
        <f>J81</f>
        <v>36</v>
      </c>
      <c r="K74" s="39">
        <f>K81</f>
        <v>40</v>
      </c>
    </row>
    <row r="75" spans="1:11" ht="19.5" customHeight="1">
      <c r="A75" s="31" t="str">
        <f>Приложение2!A75</f>
        <v>Коммунальное хозяйство</v>
      </c>
      <c r="B75" s="115" t="s">
        <v>49</v>
      </c>
      <c r="C75" s="30" t="s">
        <v>37</v>
      </c>
      <c r="D75" s="41"/>
      <c r="E75" s="41"/>
      <c r="F75" s="41"/>
      <c r="G75" s="41"/>
      <c r="H75" s="38"/>
      <c r="I75" s="39">
        <f>I76</f>
        <v>52.5</v>
      </c>
      <c r="J75" s="39"/>
      <c r="K75" s="39"/>
    </row>
    <row r="76" spans="1:11" ht="72.75" customHeight="1">
      <c r="A76" s="31" t="str">
        <f>Приложение2!A76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76" s="115" t="s">
        <v>49</v>
      </c>
      <c r="C76" s="30" t="s">
        <v>37</v>
      </c>
      <c r="D76" s="41" t="s">
        <v>76</v>
      </c>
      <c r="E76" s="41"/>
      <c r="F76" s="41"/>
      <c r="G76" s="41"/>
      <c r="H76" s="38"/>
      <c r="I76" s="39">
        <f>I77</f>
        <v>52.5</v>
      </c>
      <c r="J76" s="39"/>
      <c r="K76" s="39"/>
    </row>
    <row r="77" spans="1:11" ht="98.25" customHeight="1">
      <c r="A77" s="31" t="str">
        <f>Приложение2!A77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77" s="115" t="s">
        <v>49</v>
      </c>
      <c r="C77" s="30" t="s">
        <v>37</v>
      </c>
      <c r="D77" s="41" t="s">
        <v>76</v>
      </c>
      <c r="E77" s="41" t="s">
        <v>8</v>
      </c>
      <c r="F77" s="41"/>
      <c r="G77" s="41"/>
      <c r="H77" s="38"/>
      <c r="I77" s="39">
        <f>I78</f>
        <v>52.5</v>
      </c>
      <c r="J77" s="39"/>
      <c r="K77" s="39"/>
    </row>
    <row r="78" spans="1:11" ht="125.25" customHeight="1">
      <c r="A78" s="31" t="str">
        <f>Приложение2!A78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78" s="115" t="s">
        <v>49</v>
      </c>
      <c r="C78" s="30" t="s">
        <v>37</v>
      </c>
      <c r="D78" s="41" t="s">
        <v>76</v>
      </c>
      <c r="E78" s="41" t="s">
        <v>8</v>
      </c>
      <c r="F78" s="41" t="s">
        <v>61</v>
      </c>
      <c r="G78" s="41" t="s">
        <v>199</v>
      </c>
      <c r="H78" s="38"/>
      <c r="I78" s="39">
        <f>I79</f>
        <v>52.5</v>
      </c>
      <c r="J78" s="39"/>
      <c r="K78" s="39"/>
    </row>
    <row r="79" spans="1:11" ht="47.25" customHeight="1">
      <c r="A79" s="31" t="str">
        <f>Приложение2!A79</f>
        <v>Закупка товаров, работ и услуг для обеспечения государственных (муниципальных) нужд</v>
      </c>
      <c r="B79" s="115" t="s">
        <v>49</v>
      </c>
      <c r="C79" s="30" t="s">
        <v>37</v>
      </c>
      <c r="D79" s="41" t="s">
        <v>76</v>
      </c>
      <c r="E79" s="41" t="s">
        <v>8</v>
      </c>
      <c r="F79" s="41" t="s">
        <v>61</v>
      </c>
      <c r="G79" s="41" t="s">
        <v>199</v>
      </c>
      <c r="H79" s="38" t="s">
        <v>65</v>
      </c>
      <c r="I79" s="39">
        <f>I80</f>
        <v>52.5</v>
      </c>
      <c r="J79" s="39"/>
      <c r="K79" s="39"/>
    </row>
    <row r="80" spans="1:11" ht="45.75" customHeight="1">
      <c r="A80" s="31" t="str">
        <f>Приложение2!A80</f>
        <v>Иные закупки товаров, работ и услуг для обеспечения государственных (муниципальных) нужд</v>
      </c>
      <c r="B80" s="115" t="s">
        <v>49</v>
      </c>
      <c r="C80" s="30" t="s">
        <v>37</v>
      </c>
      <c r="D80" s="41" t="s">
        <v>76</v>
      </c>
      <c r="E80" s="41" t="s">
        <v>8</v>
      </c>
      <c r="F80" s="41" t="s">
        <v>61</v>
      </c>
      <c r="G80" s="41" t="s">
        <v>199</v>
      </c>
      <c r="H80" s="38" t="s">
        <v>66</v>
      </c>
      <c r="I80" s="39">
        <f>Приложение2!J80</f>
        <v>52.5</v>
      </c>
      <c r="J80" s="39"/>
      <c r="K80" s="39"/>
    </row>
    <row r="81" spans="1:11" ht="15">
      <c r="A81" s="34" t="s">
        <v>62</v>
      </c>
      <c r="B81" s="30" t="s">
        <v>49</v>
      </c>
      <c r="C81" s="30" t="s">
        <v>51</v>
      </c>
      <c r="D81" s="41"/>
      <c r="E81" s="41"/>
      <c r="F81" s="41"/>
      <c r="G81" s="41"/>
      <c r="H81" s="30"/>
      <c r="I81" s="39">
        <f>I82+I91</f>
        <v>170.2</v>
      </c>
      <c r="J81" s="39">
        <f t="shared" ref="J81:K81" si="21">J82</f>
        <v>36</v>
      </c>
      <c r="K81" s="39">
        <f t="shared" si="21"/>
        <v>40</v>
      </c>
    </row>
    <row r="82" spans="1:11" ht="105">
      <c r="A82" s="34" t="s">
        <v>171</v>
      </c>
      <c r="B82" s="30" t="s">
        <v>49</v>
      </c>
      <c r="C82" s="30" t="s">
        <v>51</v>
      </c>
      <c r="D82" s="41" t="s">
        <v>17</v>
      </c>
      <c r="E82" s="41"/>
      <c r="F82" s="41"/>
      <c r="G82" s="41"/>
      <c r="H82" s="30"/>
      <c r="I82" s="39">
        <f>I87+I83</f>
        <v>45.1</v>
      </c>
      <c r="J82" s="39">
        <f>J87</f>
        <v>36</v>
      </c>
      <c r="K82" s="39">
        <f>K87</f>
        <v>40</v>
      </c>
    </row>
    <row r="83" spans="1:11" ht="32.25" customHeight="1">
      <c r="A83" s="34" t="str">
        <f>Приложение2!A83</f>
        <v>Основное мероприятие "Благоустройство территории "</v>
      </c>
      <c r="B83" s="30" t="s">
        <v>49</v>
      </c>
      <c r="C83" s="30" t="s">
        <v>51</v>
      </c>
      <c r="D83" s="41" t="s">
        <v>17</v>
      </c>
      <c r="E83" s="41" t="s">
        <v>77</v>
      </c>
      <c r="F83" s="41" t="s">
        <v>226</v>
      </c>
      <c r="G83" s="41"/>
      <c r="H83" s="30"/>
      <c r="I83" s="39">
        <f>I84</f>
        <v>21</v>
      </c>
      <c r="J83" s="39"/>
      <c r="K83" s="39"/>
    </row>
    <row r="84" spans="1:11" ht="33" customHeight="1">
      <c r="A84" s="34" t="str">
        <f>Приложение2!A84</f>
        <v>Прочие мероприятия по благоустройству</v>
      </c>
      <c r="B84" s="30" t="s">
        <v>49</v>
      </c>
      <c r="C84" s="30" t="s">
        <v>51</v>
      </c>
      <c r="D84" s="41" t="s">
        <v>17</v>
      </c>
      <c r="E84" s="41" t="s">
        <v>77</v>
      </c>
      <c r="F84" s="41" t="s">
        <v>226</v>
      </c>
      <c r="G84" s="41" t="s">
        <v>227</v>
      </c>
      <c r="H84" s="30"/>
      <c r="I84" s="39">
        <f>I85</f>
        <v>21</v>
      </c>
      <c r="J84" s="39"/>
      <c r="K84" s="39"/>
    </row>
    <row r="85" spans="1:11" ht="48" customHeight="1">
      <c r="A85" s="164" t="str">
        <f>A89</f>
        <v>Закупка товаров, работ и услуг для обеспечения государственных (муниципальных) нужд</v>
      </c>
      <c r="B85" s="30" t="s">
        <v>49</v>
      </c>
      <c r="C85" s="30" t="s">
        <v>51</v>
      </c>
      <c r="D85" s="41" t="s">
        <v>17</v>
      </c>
      <c r="E85" s="41" t="s">
        <v>77</v>
      </c>
      <c r="F85" s="41" t="s">
        <v>226</v>
      </c>
      <c r="G85" s="41" t="s">
        <v>227</v>
      </c>
      <c r="H85" s="30" t="s">
        <v>65</v>
      </c>
      <c r="I85" s="39">
        <f>I86</f>
        <v>21</v>
      </c>
      <c r="J85" s="39"/>
      <c r="K85" s="39"/>
    </row>
    <row r="86" spans="1:11" ht="45.75" customHeight="1">
      <c r="A86" s="164" t="str">
        <f>A90</f>
        <v>Иные закупки товаров, работ и услуг для обеспечения государственных (муниципальных) нужд</v>
      </c>
      <c r="B86" s="30" t="s">
        <v>49</v>
      </c>
      <c r="C86" s="30" t="s">
        <v>51</v>
      </c>
      <c r="D86" s="41" t="s">
        <v>17</v>
      </c>
      <c r="E86" s="41" t="s">
        <v>77</v>
      </c>
      <c r="F86" s="41" t="s">
        <v>226</v>
      </c>
      <c r="G86" s="41" t="s">
        <v>227</v>
      </c>
      <c r="H86" s="30" t="s">
        <v>66</v>
      </c>
      <c r="I86" s="39">
        <f>Приложение2!J86</f>
        <v>21</v>
      </c>
      <c r="J86" s="39"/>
      <c r="K86" s="39"/>
    </row>
    <row r="87" spans="1:11" ht="31.5" customHeight="1">
      <c r="A87" s="35" t="str">
        <f>Приложение2!A87</f>
        <v>Основное мероприятие "Освещение территории сельского поселенияи"</v>
      </c>
      <c r="B87" s="30" t="s">
        <v>49</v>
      </c>
      <c r="C87" s="30" t="s">
        <v>51</v>
      </c>
      <c r="D87" s="41" t="s">
        <v>17</v>
      </c>
      <c r="E87" s="41" t="s">
        <v>77</v>
      </c>
      <c r="F87" s="41" t="s">
        <v>174</v>
      </c>
      <c r="G87" s="41"/>
      <c r="H87" s="30"/>
      <c r="I87" s="39">
        <f>I88</f>
        <v>24.1</v>
      </c>
      <c r="J87" s="39">
        <f>J88</f>
        <v>36</v>
      </c>
      <c r="K87" s="39">
        <f t="shared" ref="K87" si="22">K88</f>
        <v>40</v>
      </c>
    </row>
    <row r="88" spans="1:11" ht="15">
      <c r="A88" s="34" t="s">
        <v>117</v>
      </c>
      <c r="B88" s="30" t="s">
        <v>49</v>
      </c>
      <c r="C88" s="30" t="s">
        <v>51</v>
      </c>
      <c r="D88" s="41" t="s">
        <v>17</v>
      </c>
      <c r="E88" s="41" t="s">
        <v>77</v>
      </c>
      <c r="F88" s="41" t="s">
        <v>174</v>
      </c>
      <c r="G88" s="41" t="s">
        <v>116</v>
      </c>
      <c r="H88" s="30"/>
      <c r="I88" s="39">
        <f t="shared" ref="I88:K89" si="23">I89</f>
        <v>24.1</v>
      </c>
      <c r="J88" s="39">
        <f t="shared" si="23"/>
        <v>36</v>
      </c>
      <c r="K88" s="39">
        <f>K89</f>
        <v>40</v>
      </c>
    </row>
    <row r="89" spans="1:11" ht="45">
      <c r="A89" s="31" t="s">
        <v>176</v>
      </c>
      <c r="B89" s="30" t="s">
        <v>49</v>
      </c>
      <c r="C89" s="30" t="s">
        <v>51</v>
      </c>
      <c r="D89" s="41" t="s">
        <v>17</v>
      </c>
      <c r="E89" s="41" t="s">
        <v>77</v>
      </c>
      <c r="F89" s="41" t="s">
        <v>174</v>
      </c>
      <c r="G89" s="41" t="s">
        <v>116</v>
      </c>
      <c r="H89" s="30" t="s">
        <v>65</v>
      </c>
      <c r="I89" s="39">
        <f t="shared" si="23"/>
        <v>24.1</v>
      </c>
      <c r="J89" s="39">
        <f t="shared" si="23"/>
        <v>36</v>
      </c>
      <c r="K89" s="39">
        <f t="shared" si="23"/>
        <v>40</v>
      </c>
    </row>
    <row r="90" spans="1:11" ht="45">
      <c r="A90" s="31" t="s">
        <v>44</v>
      </c>
      <c r="B90" s="30" t="s">
        <v>49</v>
      </c>
      <c r="C90" s="30" t="s">
        <v>51</v>
      </c>
      <c r="D90" s="41" t="s">
        <v>17</v>
      </c>
      <c r="E90" s="41" t="s">
        <v>77</v>
      </c>
      <c r="F90" s="41" t="s">
        <v>174</v>
      </c>
      <c r="G90" s="41" t="s">
        <v>116</v>
      </c>
      <c r="H90" s="30" t="s">
        <v>66</v>
      </c>
      <c r="I90" s="39">
        <f>Приложение2!J90</f>
        <v>24.1</v>
      </c>
      <c r="J90" s="39">
        <f>Приложение2!K90</f>
        <v>36</v>
      </c>
      <c r="K90" s="39">
        <f>Приложение2!L90</f>
        <v>40</v>
      </c>
    </row>
    <row r="91" spans="1:11" ht="79.5" customHeight="1">
      <c r="A91" s="31" t="str">
        <f>A76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91" s="30" t="s">
        <v>49</v>
      </c>
      <c r="C91" s="30" t="s">
        <v>51</v>
      </c>
      <c r="D91" s="41" t="s">
        <v>76</v>
      </c>
      <c r="E91" s="41"/>
      <c r="F91" s="41"/>
      <c r="G91" s="41"/>
      <c r="H91" s="30"/>
      <c r="I91" s="39">
        <f>I92</f>
        <v>125.1</v>
      </c>
      <c r="J91" s="39"/>
      <c r="K91" s="39"/>
    </row>
    <row r="92" spans="1:11" ht="94.5" customHeight="1">
      <c r="A92" s="31" t="str">
        <f>A77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2" s="30" t="s">
        <v>49</v>
      </c>
      <c r="C92" s="30" t="s">
        <v>51</v>
      </c>
      <c r="D92" s="41" t="s">
        <v>76</v>
      </c>
      <c r="E92" s="41" t="s">
        <v>8</v>
      </c>
      <c r="F92" s="41"/>
      <c r="G92" s="41"/>
      <c r="H92" s="30"/>
      <c r="I92" s="39">
        <f>I93+I96</f>
        <v>125.1</v>
      </c>
      <c r="J92" s="39"/>
      <c r="K92" s="39"/>
    </row>
    <row r="93" spans="1:11" ht="30" customHeight="1">
      <c r="A93" s="31" t="str">
        <f>Приложение2!A93</f>
        <v>Организация и содержание мест захоронения</v>
      </c>
      <c r="B93" s="30" t="s">
        <v>49</v>
      </c>
      <c r="C93" s="30" t="s">
        <v>51</v>
      </c>
      <c r="D93" s="41" t="s">
        <v>76</v>
      </c>
      <c r="E93" s="41" t="s">
        <v>8</v>
      </c>
      <c r="F93" s="41" t="s">
        <v>61</v>
      </c>
      <c r="G93" s="41" t="s">
        <v>218</v>
      </c>
      <c r="H93" s="30"/>
      <c r="I93" s="39">
        <f>I94</f>
        <v>55.8</v>
      </c>
      <c r="J93" s="39"/>
      <c r="K93" s="39"/>
    </row>
    <row r="94" spans="1:11" ht="47.25" customHeight="1">
      <c r="A94" s="31" t="str">
        <f>Приложение2!A94</f>
        <v>Закупка товаров, работ и услуг для обеспечения государственных (муниципальных) нужд</v>
      </c>
      <c r="B94" s="30" t="s">
        <v>49</v>
      </c>
      <c r="C94" s="30" t="s">
        <v>51</v>
      </c>
      <c r="D94" s="41" t="s">
        <v>76</v>
      </c>
      <c r="E94" s="41" t="s">
        <v>8</v>
      </c>
      <c r="F94" s="41" t="s">
        <v>61</v>
      </c>
      <c r="G94" s="41" t="s">
        <v>218</v>
      </c>
      <c r="H94" s="30" t="s">
        <v>65</v>
      </c>
      <c r="I94" s="39">
        <f>I95</f>
        <v>55.8</v>
      </c>
      <c r="J94" s="39"/>
      <c r="K94" s="39"/>
    </row>
    <row r="95" spans="1:11" ht="47.25" customHeight="1">
      <c r="A95" s="31" t="str">
        <f>Приложение2!A95</f>
        <v>Иные закупки товаров, работ и услуг для обеспечения государственных (муниципальных) нужд</v>
      </c>
      <c r="B95" s="30" t="s">
        <v>49</v>
      </c>
      <c r="C95" s="30" t="s">
        <v>51</v>
      </c>
      <c r="D95" s="41" t="s">
        <v>76</v>
      </c>
      <c r="E95" s="41" t="s">
        <v>8</v>
      </c>
      <c r="F95" s="41" t="s">
        <v>61</v>
      </c>
      <c r="G95" s="41" t="s">
        <v>218</v>
      </c>
      <c r="H95" s="30" t="s">
        <v>66</v>
      </c>
      <c r="I95" s="39">
        <f>Приложение2!J95</f>
        <v>55.8</v>
      </c>
      <c r="J95" s="39"/>
      <c r="K95" s="39"/>
    </row>
    <row r="96" spans="1:11" ht="63.75" customHeight="1">
      <c r="A96" s="31" t="str">
        <f>Приложение2!A96</f>
        <v>Решение вопросов местного значения,осуществляемое с провлечением средств самообложения граждан</v>
      </c>
      <c r="B96" s="30" t="s">
        <v>49</v>
      </c>
      <c r="C96" s="30" t="s">
        <v>51</v>
      </c>
      <c r="D96" s="41" t="s">
        <v>76</v>
      </c>
      <c r="E96" s="41" t="s">
        <v>8</v>
      </c>
      <c r="F96" s="41" t="s">
        <v>61</v>
      </c>
      <c r="G96" s="41" t="s">
        <v>220</v>
      </c>
      <c r="H96" s="30"/>
      <c r="I96" s="39">
        <f>I97</f>
        <v>69.3</v>
      </c>
      <c r="J96" s="39"/>
      <c r="K96" s="39"/>
    </row>
    <row r="97" spans="1:11" ht="48" customHeight="1">
      <c r="A97" s="31" t="str">
        <f>Приложение2!A97</f>
        <v>Закупка товаров, работ и услуг для обеспечения государственных (муниципальных) нужд</v>
      </c>
      <c r="B97" s="30" t="s">
        <v>49</v>
      </c>
      <c r="C97" s="30" t="s">
        <v>51</v>
      </c>
      <c r="D97" s="41" t="s">
        <v>76</v>
      </c>
      <c r="E97" s="41" t="s">
        <v>8</v>
      </c>
      <c r="F97" s="41" t="s">
        <v>61</v>
      </c>
      <c r="G97" s="41" t="s">
        <v>220</v>
      </c>
      <c r="H97" s="30" t="s">
        <v>65</v>
      </c>
      <c r="I97" s="39">
        <f>I98</f>
        <v>69.3</v>
      </c>
      <c r="J97" s="39"/>
      <c r="K97" s="39"/>
    </row>
    <row r="98" spans="1:11" ht="48" customHeight="1">
      <c r="A98" s="31" t="str">
        <f>Приложение2!A98</f>
        <v>Иные закупки товаров, работ и услуг для обеспечения государственных (муниципальных) нужд</v>
      </c>
      <c r="B98" s="30" t="s">
        <v>49</v>
      </c>
      <c r="C98" s="30" t="s">
        <v>51</v>
      </c>
      <c r="D98" s="41" t="s">
        <v>76</v>
      </c>
      <c r="E98" s="41" t="s">
        <v>8</v>
      </c>
      <c r="F98" s="41" t="s">
        <v>61</v>
      </c>
      <c r="G98" s="41" t="s">
        <v>220</v>
      </c>
      <c r="H98" s="30" t="s">
        <v>66</v>
      </c>
      <c r="I98" s="39">
        <f>Приложение2!J98</f>
        <v>69.3</v>
      </c>
      <c r="J98" s="39"/>
      <c r="K98" s="39"/>
    </row>
    <row r="99" spans="1:11" ht="15">
      <c r="A99" s="28" t="s">
        <v>57</v>
      </c>
      <c r="B99" s="29" t="s">
        <v>17</v>
      </c>
      <c r="C99" s="30"/>
      <c r="D99" s="41"/>
      <c r="E99" s="41"/>
      <c r="F99" s="41"/>
      <c r="G99" s="41"/>
      <c r="H99" s="38"/>
      <c r="I99" s="39">
        <f t="shared" ref="I99:K104" si="24">I100</f>
        <v>170.3</v>
      </c>
      <c r="J99" s="47">
        <f t="shared" si="24"/>
        <v>166.2</v>
      </c>
      <c r="K99" s="39">
        <f>K100</f>
        <v>166.2</v>
      </c>
    </row>
    <row r="100" spans="1:11" ht="15">
      <c r="A100" s="31" t="s">
        <v>58</v>
      </c>
      <c r="B100" s="30" t="s">
        <v>17</v>
      </c>
      <c r="C100" s="30" t="s">
        <v>35</v>
      </c>
      <c r="D100" s="41"/>
      <c r="E100" s="41"/>
      <c r="F100" s="41"/>
      <c r="G100" s="41"/>
      <c r="H100" s="38"/>
      <c r="I100" s="39">
        <f t="shared" si="24"/>
        <v>170.3</v>
      </c>
      <c r="J100" s="39">
        <f t="shared" si="24"/>
        <v>166.2</v>
      </c>
      <c r="K100" s="39">
        <f t="shared" si="24"/>
        <v>166.2</v>
      </c>
    </row>
    <row r="101" spans="1:11" ht="75">
      <c r="A101" s="31" t="s">
        <v>167</v>
      </c>
      <c r="B101" s="30" t="s">
        <v>17</v>
      </c>
      <c r="C101" s="30" t="s">
        <v>35</v>
      </c>
      <c r="D101" s="41" t="s">
        <v>76</v>
      </c>
      <c r="E101" s="41"/>
      <c r="F101" s="41"/>
      <c r="G101" s="41"/>
      <c r="H101" s="38"/>
      <c r="I101" s="39">
        <f t="shared" si="24"/>
        <v>170.3</v>
      </c>
      <c r="J101" s="39">
        <f t="shared" si="24"/>
        <v>166.2</v>
      </c>
      <c r="K101" s="39">
        <f t="shared" si="24"/>
        <v>166.2</v>
      </c>
    </row>
    <row r="102" spans="1:11" ht="90">
      <c r="A102" s="31" t="s">
        <v>166</v>
      </c>
      <c r="B102" s="30" t="s">
        <v>17</v>
      </c>
      <c r="C102" s="30" t="s">
        <v>35</v>
      </c>
      <c r="D102" s="41" t="s">
        <v>76</v>
      </c>
      <c r="E102" s="41" t="s">
        <v>8</v>
      </c>
      <c r="F102" s="41"/>
      <c r="G102" s="41"/>
      <c r="H102" s="38"/>
      <c r="I102" s="39">
        <f>I103</f>
        <v>170.3</v>
      </c>
      <c r="J102" s="39">
        <f>J103</f>
        <v>166.2</v>
      </c>
      <c r="K102" s="39">
        <f>K103</f>
        <v>166.2</v>
      </c>
    </row>
    <row r="103" spans="1:11" ht="30">
      <c r="A103" s="31" t="s">
        <v>59</v>
      </c>
      <c r="B103" s="30" t="s">
        <v>17</v>
      </c>
      <c r="C103" s="30" t="s">
        <v>35</v>
      </c>
      <c r="D103" s="41" t="s">
        <v>76</v>
      </c>
      <c r="E103" s="41" t="s">
        <v>8</v>
      </c>
      <c r="F103" s="41" t="s">
        <v>61</v>
      </c>
      <c r="G103" s="41" t="s">
        <v>78</v>
      </c>
      <c r="H103" s="38"/>
      <c r="I103" s="39">
        <f t="shared" si="24"/>
        <v>170.3</v>
      </c>
      <c r="J103" s="39">
        <f t="shared" si="24"/>
        <v>166.2</v>
      </c>
      <c r="K103" s="39">
        <f t="shared" si="24"/>
        <v>166.2</v>
      </c>
    </row>
    <row r="104" spans="1:11" ht="30">
      <c r="A104" s="31" t="s">
        <v>53</v>
      </c>
      <c r="B104" s="30" t="s">
        <v>17</v>
      </c>
      <c r="C104" s="30" t="s">
        <v>35</v>
      </c>
      <c r="D104" s="41" t="s">
        <v>76</v>
      </c>
      <c r="E104" s="41" t="s">
        <v>8</v>
      </c>
      <c r="F104" s="41" t="s">
        <v>61</v>
      </c>
      <c r="G104" s="41" t="s">
        <v>78</v>
      </c>
      <c r="H104" s="38" t="s">
        <v>70</v>
      </c>
      <c r="I104" s="39">
        <f>I105</f>
        <v>170.3</v>
      </c>
      <c r="J104" s="39">
        <f t="shared" si="24"/>
        <v>166.2</v>
      </c>
      <c r="K104" s="39">
        <f t="shared" si="24"/>
        <v>166.2</v>
      </c>
    </row>
    <row r="105" spans="1:11" ht="30">
      <c r="A105" s="31" t="s">
        <v>60</v>
      </c>
      <c r="B105" s="30" t="s">
        <v>17</v>
      </c>
      <c r="C105" s="30" t="s">
        <v>35</v>
      </c>
      <c r="D105" s="41" t="s">
        <v>76</v>
      </c>
      <c r="E105" s="41" t="s">
        <v>8</v>
      </c>
      <c r="F105" s="41" t="s">
        <v>61</v>
      </c>
      <c r="G105" s="41" t="s">
        <v>78</v>
      </c>
      <c r="H105" s="38" t="s">
        <v>71</v>
      </c>
      <c r="I105" s="39">
        <f>Приложение2!J105</f>
        <v>170.3</v>
      </c>
      <c r="J105" s="39">
        <f>Приложение2!K105</f>
        <v>166.2</v>
      </c>
      <c r="K105" s="39">
        <f>Приложение2!L105</f>
        <v>166.2</v>
      </c>
    </row>
    <row r="106" spans="1:11" ht="34.5" customHeight="1">
      <c r="A106" s="31" t="str">
        <f>Приложение2!A106</f>
        <v>Обслуживание государственного (муниципального)долга</v>
      </c>
      <c r="B106" s="30" t="s">
        <v>172</v>
      </c>
      <c r="C106" s="30"/>
      <c r="D106" s="41"/>
      <c r="E106" s="41"/>
      <c r="F106" s="41"/>
      <c r="G106" s="41"/>
      <c r="H106" s="38"/>
      <c r="I106" s="39">
        <f t="shared" ref="I106:I111" si="25">I107</f>
        <v>3.7</v>
      </c>
      <c r="J106" s="39">
        <f t="shared" ref="J106:K111" si="26">J107</f>
        <v>3.7</v>
      </c>
      <c r="K106" s="39">
        <f t="shared" si="26"/>
        <v>3.7</v>
      </c>
    </row>
    <row r="107" spans="1:11" ht="30.75" customHeight="1">
      <c r="A107" s="31" t="str">
        <f>Приложение2!A107</f>
        <v>Обслуживание государственного (муниципального)внутреннего долга</v>
      </c>
      <c r="B107" s="30" t="s">
        <v>172</v>
      </c>
      <c r="C107" s="30" t="s">
        <v>35</v>
      </c>
      <c r="D107" s="41"/>
      <c r="E107" s="41"/>
      <c r="F107" s="41"/>
      <c r="G107" s="41"/>
      <c r="H107" s="38"/>
      <c r="I107" s="39">
        <f t="shared" si="25"/>
        <v>3.7</v>
      </c>
      <c r="J107" s="39">
        <f t="shared" si="26"/>
        <v>3.7</v>
      </c>
      <c r="K107" s="39">
        <f t="shared" si="26"/>
        <v>3.7</v>
      </c>
    </row>
    <row r="108" spans="1:11" ht="75" customHeight="1">
      <c r="A108" s="31" t="str">
        <f>A101</f>
        <v>Непрограммные расходы главных распорядителей средств бюджета Липкинского сельского поселения Ромодановского муниципального района Республики Мордовия</v>
      </c>
      <c r="B108" s="30" t="s">
        <v>172</v>
      </c>
      <c r="C108" s="30" t="s">
        <v>35</v>
      </c>
      <c r="D108" s="41" t="s">
        <v>76</v>
      </c>
      <c r="E108" s="41"/>
      <c r="F108" s="41"/>
      <c r="G108" s="41"/>
      <c r="H108" s="38"/>
      <c r="I108" s="39">
        <f t="shared" si="25"/>
        <v>3.7</v>
      </c>
      <c r="J108" s="39">
        <f t="shared" si="26"/>
        <v>3.7</v>
      </c>
      <c r="K108" s="39">
        <f t="shared" si="26"/>
        <v>3.7</v>
      </c>
    </row>
    <row r="109" spans="1:11" ht="90.75" customHeight="1">
      <c r="A109" s="31" t="str">
        <f>A102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109" s="30" t="s">
        <v>172</v>
      </c>
      <c r="C109" s="30" t="s">
        <v>35</v>
      </c>
      <c r="D109" s="41" t="s">
        <v>76</v>
      </c>
      <c r="E109" s="41" t="s">
        <v>8</v>
      </c>
      <c r="F109" s="41"/>
      <c r="G109" s="41"/>
      <c r="H109" s="38"/>
      <c r="I109" s="39">
        <f t="shared" si="25"/>
        <v>3.7</v>
      </c>
      <c r="J109" s="39">
        <f t="shared" si="26"/>
        <v>3.7</v>
      </c>
      <c r="K109" s="39">
        <f t="shared" si="26"/>
        <v>3.7</v>
      </c>
    </row>
    <row r="110" spans="1:11" ht="30.75" customHeight="1">
      <c r="A110" s="31" t="str">
        <f>Приложение2!A110</f>
        <v>Процентные платежи по муниципальному долгу</v>
      </c>
      <c r="B110" s="30" t="s">
        <v>172</v>
      </c>
      <c r="C110" s="30" t="s">
        <v>35</v>
      </c>
      <c r="D110" s="41" t="s">
        <v>76</v>
      </c>
      <c r="E110" s="41" t="s">
        <v>8</v>
      </c>
      <c r="F110" s="41" t="s">
        <v>61</v>
      </c>
      <c r="G110" s="41" t="s">
        <v>191</v>
      </c>
      <c r="H110" s="38"/>
      <c r="I110" s="39">
        <f t="shared" si="25"/>
        <v>3.7</v>
      </c>
      <c r="J110" s="39">
        <f t="shared" si="26"/>
        <v>3.7</v>
      </c>
      <c r="K110" s="39">
        <f t="shared" si="26"/>
        <v>3.7</v>
      </c>
    </row>
    <row r="111" spans="1:11" ht="28.5" customHeight="1">
      <c r="A111" s="31" t="str">
        <f>Приложение2!A111</f>
        <v>обслуживание государственного (муниципального)долга</v>
      </c>
      <c r="B111" s="30" t="s">
        <v>172</v>
      </c>
      <c r="C111" s="30" t="s">
        <v>35</v>
      </c>
      <c r="D111" s="41" t="s">
        <v>76</v>
      </c>
      <c r="E111" s="41" t="s">
        <v>8</v>
      </c>
      <c r="F111" s="41" t="s">
        <v>61</v>
      </c>
      <c r="G111" s="41" t="s">
        <v>191</v>
      </c>
      <c r="H111" s="38" t="s">
        <v>192</v>
      </c>
      <c r="I111" s="39">
        <f t="shared" si="25"/>
        <v>3.7</v>
      </c>
      <c r="J111" s="39">
        <f t="shared" si="26"/>
        <v>3.7</v>
      </c>
      <c r="K111" s="39">
        <f t="shared" si="26"/>
        <v>3.7</v>
      </c>
    </row>
    <row r="112" spans="1:11" ht="15.75" customHeight="1">
      <c r="A112" s="31" t="str">
        <f>Приложение2!A112</f>
        <v>Обслуживание муниципального долга</v>
      </c>
      <c r="B112" s="30" t="s">
        <v>172</v>
      </c>
      <c r="C112" s="30" t="s">
        <v>35</v>
      </c>
      <c r="D112" s="41" t="s">
        <v>76</v>
      </c>
      <c r="E112" s="41" t="s">
        <v>8</v>
      </c>
      <c r="F112" s="41" t="s">
        <v>61</v>
      </c>
      <c r="G112" s="41" t="s">
        <v>191</v>
      </c>
      <c r="H112" s="38" t="s">
        <v>193</v>
      </c>
      <c r="I112" s="39">
        <f>Приложение2!J112</f>
        <v>3.7</v>
      </c>
      <c r="J112" s="39">
        <f>Приложение2!K112</f>
        <v>3.7</v>
      </c>
      <c r="K112" s="39">
        <v>3.7</v>
      </c>
    </row>
    <row r="113" spans="1:11" ht="15">
      <c r="A113" s="31" t="str">
        <f>Приложение2!A113</f>
        <v>Условно утвержденные расходы</v>
      </c>
      <c r="B113" s="30" t="s">
        <v>135</v>
      </c>
      <c r="C113" s="30"/>
      <c r="D113" s="41"/>
      <c r="E113" s="41"/>
      <c r="F113" s="41"/>
      <c r="G113" s="41"/>
      <c r="H113" s="46"/>
      <c r="I113" s="47"/>
      <c r="J113" s="47">
        <f>Приложение2!K113</f>
        <v>21.9</v>
      </c>
      <c r="K113" s="39">
        <f>Приложение2!L113</f>
        <v>44.1</v>
      </c>
    </row>
    <row r="114" spans="1:11" ht="15">
      <c r="A114" s="31" t="str">
        <f>Приложение2!A114</f>
        <v>Условно утвержденные расходы</v>
      </c>
      <c r="B114" s="30" t="s">
        <v>135</v>
      </c>
      <c r="C114" s="30" t="s">
        <v>135</v>
      </c>
      <c r="D114" s="41"/>
      <c r="E114" s="41"/>
      <c r="F114" s="41"/>
      <c r="G114" s="41"/>
      <c r="H114" s="38"/>
      <c r="I114" s="39"/>
      <c r="J114" s="39">
        <f>Приложение2!K114</f>
        <v>21.9</v>
      </c>
      <c r="K114" s="47">
        <f>Приложение2!L114</f>
        <v>44.1</v>
      </c>
    </row>
    <row r="115" spans="1:11" ht="77.25" customHeight="1">
      <c r="A115" s="31" t="str">
        <f>Приложение2!A115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115" s="30" t="s">
        <v>135</v>
      </c>
      <c r="C115" s="30" t="s">
        <v>135</v>
      </c>
      <c r="D115" s="41" t="s">
        <v>136</v>
      </c>
      <c r="E115" s="41"/>
      <c r="F115" s="41"/>
      <c r="G115" s="41"/>
      <c r="H115" s="38"/>
      <c r="I115" s="39"/>
      <c r="J115" s="39">
        <f>Приложение2!K115</f>
        <v>21.9</v>
      </c>
      <c r="K115" s="39">
        <f>Приложение2!L115</f>
        <v>44.1</v>
      </c>
    </row>
    <row r="116" spans="1:11" ht="15">
      <c r="A116" s="31" t="str">
        <f>Приложение2!A116</f>
        <v xml:space="preserve">Высшее должностное лицо </v>
      </c>
      <c r="B116" s="30" t="s">
        <v>135</v>
      </c>
      <c r="C116" s="30" t="s">
        <v>135</v>
      </c>
      <c r="D116" s="41" t="s">
        <v>136</v>
      </c>
      <c r="E116" s="41" t="s">
        <v>8</v>
      </c>
      <c r="F116" s="41"/>
      <c r="G116" s="41"/>
      <c r="H116" s="38"/>
      <c r="I116" s="39"/>
      <c r="J116" s="39">
        <f>Приложение2!K116</f>
        <v>21.9</v>
      </c>
      <c r="K116" s="39">
        <f>Приложение2!L116</f>
        <v>44.1</v>
      </c>
    </row>
    <row r="117" spans="1:11" ht="15">
      <c r="A117" s="31" t="str">
        <f>Приложение2!A117</f>
        <v>Условно утвержденные расходы</v>
      </c>
      <c r="B117" s="30" t="s">
        <v>135</v>
      </c>
      <c r="C117" s="30" t="s">
        <v>135</v>
      </c>
      <c r="D117" s="41" t="s">
        <v>136</v>
      </c>
      <c r="E117" s="41" t="s">
        <v>8</v>
      </c>
      <c r="F117" s="41" t="s">
        <v>61</v>
      </c>
      <c r="G117" s="41" t="s">
        <v>137</v>
      </c>
      <c r="H117" s="38"/>
      <c r="I117" s="39"/>
      <c r="J117" s="39">
        <f>Приложение2!K117</f>
        <v>21.9</v>
      </c>
      <c r="K117" s="39">
        <f>Приложение2!L117</f>
        <v>44.1</v>
      </c>
    </row>
    <row r="118" spans="1:11" ht="15">
      <c r="A118" s="31" t="str">
        <f>Приложение2!A118</f>
        <v>Иные бюджетные ассигнования</v>
      </c>
      <c r="B118" s="30" t="s">
        <v>135</v>
      </c>
      <c r="C118" s="30" t="s">
        <v>135</v>
      </c>
      <c r="D118" s="41" t="s">
        <v>136</v>
      </c>
      <c r="E118" s="41" t="s">
        <v>8</v>
      </c>
      <c r="F118" s="41" t="s">
        <v>61</v>
      </c>
      <c r="G118" s="41" t="s">
        <v>137</v>
      </c>
      <c r="H118" s="38" t="s">
        <v>67</v>
      </c>
      <c r="I118" s="39"/>
      <c r="J118" s="39">
        <f>Приложение2!K118</f>
        <v>21.9</v>
      </c>
      <c r="K118" s="39">
        <f>Приложение2!L118</f>
        <v>44.1</v>
      </c>
    </row>
    <row r="119" spans="1:11" ht="15">
      <c r="A119" s="31" t="str">
        <f>Приложение2!A119</f>
        <v>Резервные средства</v>
      </c>
      <c r="B119" s="30" t="s">
        <v>135</v>
      </c>
      <c r="C119" s="30" t="s">
        <v>135</v>
      </c>
      <c r="D119" s="41" t="s">
        <v>136</v>
      </c>
      <c r="E119" s="41" t="s">
        <v>8</v>
      </c>
      <c r="F119" s="41" t="s">
        <v>61</v>
      </c>
      <c r="G119" s="41" t="s">
        <v>137</v>
      </c>
      <c r="H119" s="38" t="s">
        <v>69</v>
      </c>
      <c r="I119" s="39"/>
      <c r="J119" s="39">
        <f>Приложение2!K119</f>
        <v>21.9</v>
      </c>
      <c r="K119" s="39">
        <f>Приложение2!L119</f>
        <v>44.1</v>
      </c>
    </row>
  </sheetData>
  <autoFilter ref="A2:K119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10">
    <mergeCell ref="H1:K1"/>
    <mergeCell ref="H2:K2"/>
    <mergeCell ref="A3:K3"/>
    <mergeCell ref="H4:K4"/>
    <mergeCell ref="A5:A6"/>
    <mergeCell ref="B5:B6"/>
    <mergeCell ref="C5:C6"/>
    <mergeCell ref="D5:G6"/>
    <mergeCell ref="H5:H6"/>
    <mergeCell ref="I5:K5"/>
  </mergeCells>
  <conditionalFormatting sqref="B20:C20">
    <cfRule type="expression" dxfId="9" priority="1" stopIfTrue="1">
      <formula>$F20=""</formula>
    </cfRule>
    <cfRule type="expression" dxfId="8" priority="2" stopIfTrue="1">
      <formula>#REF!&lt;&gt;""</formula>
    </cfRule>
    <cfRule type="expression" dxfId="7" priority="3" stopIfTrue="1">
      <formula>AND($G20="",$F20&lt;&gt;"")</formula>
    </cfRule>
  </conditionalFormatting>
  <conditionalFormatting sqref="A49">
    <cfRule type="expression" dxfId="6" priority="19" stopIfTrue="1">
      <formula>$F49=""</formula>
    </cfRule>
    <cfRule type="expression" dxfId="5" priority="20" stopIfTrue="1">
      <formula>#REF!&lt;&gt;""</formula>
    </cfRule>
    <cfRule type="expression" dxfId="4" priority="21" stopIfTrue="1">
      <formula>AND($G49="",$F49&lt;&gt;"")</formula>
    </cfRule>
  </conditionalFormatting>
  <conditionalFormatting sqref="A49">
    <cfRule type="expression" dxfId="3" priority="10" stopIfTrue="1">
      <formula>$F49=""</formula>
    </cfRule>
    <cfRule type="expression" dxfId="2" priority="11" stopIfTrue="1">
      <formula>#REF!&lt;&gt;""</formula>
    </cfRule>
    <cfRule type="expression" dxfId="1" priority="12" stopIfTrue="1">
      <formula>AND($G49="",$F49&lt;&gt;"")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45"/>
  <sheetViews>
    <sheetView view="pageBreakPreview" topLeftCell="A121" zoomScaleSheetLayoutView="100" workbookViewId="0">
      <selection activeCell="A17" sqref="A17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84.5" customHeight="1">
      <c r="I1" s="168" t="s">
        <v>207</v>
      </c>
      <c r="J1" s="169"/>
      <c r="K1" s="169"/>
      <c r="L1" s="169"/>
    </row>
    <row r="2" spans="1:12" ht="121.5" customHeight="1">
      <c r="A2" s="1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68" t="s">
        <v>208</v>
      </c>
      <c r="J2" s="169"/>
      <c r="K2" s="169"/>
      <c r="L2" s="169"/>
    </row>
    <row r="3" spans="1:12" ht="129.75" customHeight="1">
      <c r="A3" s="173" t="s">
        <v>157</v>
      </c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74" t="s">
        <v>1</v>
      </c>
      <c r="J4" s="174"/>
      <c r="K4" s="174"/>
      <c r="L4" s="174"/>
    </row>
    <row r="5" spans="1:12" ht="19.5" customHeight="1">
      <c r="A5" s="175" t="s">
        <v>2</v>
      </c>
      <c r="B5" s="175" t="s">
        <v>5</v>
      </c>
      <c r="C5" s="175"/>
      <c r="D5" s="175"/>
      <c r="E5" s="175"/>
      <c r="F5" s="175" t="s">
        <v>22</v>
      </c>
      <c r="G5" s="175" t="s">
        <v>3</v>
      </c>
      <c r="H5" s="175" t="s">
        <v>4</v>
      </c>
      <c r="I5" s="175" t="s">
        <v>21</v>
      </c>
      <c r="J5" s="175" t="s">
        <v>7</v>
      </c>
      <c r="K5" s="175"/>
      <c r="L5" s="175"/>
    </row>
    <row r="6" spans="1:12" ht="14.85" customHeight="1">
      <c r="A6" s="175" t="s">
        <v>0</v>
      </c>
      <c r="B6" s="175" t="s">
        <v>0</v>
      </c>
      <c r="C6" s="175"/>
      <c r="D6" s="175"/>
      <c r="E6" s="175"/>
      <c r="F6" s="175" t="s">
        <v>0</v>
      </c>
      <c r="G6" s="175" t="s">
        <v>0</v>
      </c>
      <c r="H6" s="175" t="s">
        <v>0</v>
      </c>
      <c r="I6" s="175" t="s">
        <v>0</v>
      </c>
      <c r="J6" s="150" t="s">
        <v>26</v>
      </c>
      <c r="K6" s="150" t="s">
        <v>27</v>
      </c>
      <c r="L6" s="150" t="s">
        <v>154</v>
      </c>
    </row>
    <row r="7" spans="1:12" ht="13.7" customHeight="1">
      <c r="A7" s="101" t="s">
        <v>8</v>
      </c>
      <c r="B7" s="101" t="s">
        <v>9</v>
      </c>
      <c r="C7" s="101" t="s">
        <v>10</v>
      </c>
      <c r="D7" s="101" t="s">
        <v>11</v>
      </c>
      <c r="E7" s="101" t="s">
        <v>12</v>
      </c>
      <c r="F7" s="101" t="s">
        <v>13</v>
      </c>
      <c r="G7" s="101" t="s">
        <v>14</v>
      </c>
      <c r="H7" s="101" t="s">
        <v>15</v>
      </c>
      <c r="I7" s="101" t="s">
        <v>16</v>
      </c>
      <c r="J7" s="101" t="s">
        <v>17</v>
      </c>
      <c r="K7" s="101" t="s">
        <v>18</v>
      </c>
      <c r="L7" s="101" t="s">
        <v>20</v>
      </c>
    </row>
    <row r="8" spans="1:12" ht="13.7" customHeight="1">
      <c r="A8" s="102" t="s">
        <v>19</v>
      </c>
      <c r="B8" s="103" t="s">
        <v>0</v>
      </c>
      <c r="C8" s="103" t="s">
        <v>0</v>
      </c>
      <c r="D8" s="103" t="s">
        <v>0</v>
      </c>
      <c r="E8" s="103" t="s">
        <v>0</v>
      </c>
      <c r="F8" s="103" t="s">
        <v>0</v>
      </c>
      <c r="G8" s="103" t="s">
        <v>0</v>
      </c>
      <c r="H8" s="103" t="s">
        <v>0</v>
      </c>
      <c r="I8" s="103" t="s">
        <v>0</v>
      </c>
      <c r="J8" s="104">
        <f>J24+J32+J46+J9+J90</f>
        <v>2484.1</v>
      </c>
      <c r="K8" s="104">
        <f>K9+K24+K32+K46+K90</f>
        <v>880.8</v>
      </c>
      <c r="L8" s="104">
        <f>L9+L24+L32+L46+L90</f>
        <v>894.40000000000009</v>
      </c>
    </row>
    <row r="9" spans="1:12" ht="103.5" customHeight="1">
      <c r="A9" s="34" t="str">
        <f>Приложение2!A82</f>
        <v>Муниципальная программа "Комплексного развития системы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9" s="120" t="s">
        <v>17</v>
      </c>
      <c r="C9" s="120"/>
      <c r="D9" s="120"/>
      <c r="E9" s="120"/>
      <c r="F9" s="119"/>
      <c r="G9" s="108"/>
      <c r="H9" s="108"/>
      <c r="I9" s="134"/>
      <c r="J9" s="105">
        <f>J17+J10</f>
        <v>45.1</v>
      </c>
      <c r="K9" s="105">
        <f>K17</f>
        <v>36</v>
      </c>
      <c r="L9" s="105">
        <f>L17</f>
        <v>40</v>
      </c>
    </row>
    <row r="10" spans="1:12" ht="33" customHeight="1">
      <c r="A10" s="34" t="str">
        <f>Приложение2!A83</f>
        <v>Основное мероприятие "Благоустройство территории "</v>
      </c>
      <c r="B10" s="120" t="s">
        <v>17</v>
      </c>
      <c r="C10" s="120" t="s">
        <v>77</v>
      </c>
      <c r="D10" s="120" t="s">
        <v>226</v>
      </c>
      <c r="E10" s="120"/>
      <c r="F10" s="119"/>
      <c r="G10" s="108"/>
      <c r="H10" s="108"/>
      <c r="I10" s="134"/>
      <c r="J10" s="105">
        <f t="shared" ref="J10:J15" si="0">J11</f>
        <v>21</v>
      </c>
      <c r="K10" s="105"/>
      <c r="L10" s="105"/>
    </row>
    <row r="11" spans="1:12" ht="32.25" customHeight="1">
      <c r="A11" s="34" t="str">
        <f>Приложение2!A84</f>
        <v>Прочие мероприятия по благоустройству</v>
      </c>
      <c r="B11" s="120" t="s">
        <v>17</v>
      </c>
      <c r="C11" s="120" t="s">
        <v>77</v>
      </c>
      <c r="D11" s="120" t="s">
        <v>226</v>
      </c>
      <c r="E11" s="120" t="s">
        <v>227</v>
      </c>
      <c r="F11" s="119"/>
      <c r="G11" s="108"/>
      <c r="H11" s="108"/>
      <c r="I11" s="134"/>
      <c r="J11" s="105">
        <f t="shared" si="0"/>
        <v>21</v>
      </c>
      <c r="K11" s="105"/>
      <c r="L11" s="105"/>
    </row>
    <row r="12" spans="1:12" ht="50.25" customHeight="1">
      <c r="A12" s="164" t="str">
        <f>Приложение2!A89</f>
        <v>Закупка товаров, работ и услуг для обеспечения государственных (муниципальных) нужд</v>
      </c>
      <c r="B12" s="120" t="s">
        <v>17</v>
      </c>
      <c r="C12" s="120" t="s">
        <v>77</v>
      </c>
      <c r="D12" s="120" t="s">
        <v>226</v>
      </c>
      <c r="E12" s="120" t="s">
        <v>227</v>
      </c>
      <c r="F12" s="119" t="s">
        <v>65</v>
      </c>
      <c r="G12" s="108"/>
      <c r="H12" s="108"/>
      <c r="I12" s="134"/>
      <c r="J12" s="105">
        <f t="shared" si="0"/>
        <v>21</v>
      </c>
      <c r="K12" s="105"/>
      <c r="L12" s="105"/>
    </row>
    <row r="13" spans="1:12" ht="60" customHeight="1">
      <c r="A13" s="164" t="str">
        <f>Приложение2!A90</f>
        <v>Иные закупки товаров, работ и услуг для обеспечения государственных (муниципальных) нужд</v>
      </c>
      <c r="B13" s="120" t="s">
        <v>17</v>
      </c>
      <c r="C13" s="120" t="s">
        <v>77</v>
      </c>
      <c r="D13" s="120" t="s">
        <v>226</v>
      </c>
      <c r="E13" s="120" t="s">
        <v>227</v>
      </c>
      <c r="F13" s="119" t="s">
        <v>66</v>
      </c>
      <c r="G13" s="108"/>
      <c r="H13" s="108"/>
      <c r="I13" s="134"/>
      <c r="J13" s="105">
        <f t="shared" si="0"/>
        <v>21</v>
      </c>
      <c r="K13" s="105"/>
      <c r="L13" s="105"/>
    </row>
    <row r="14" spans="1:12" ht="15.75" customHeight="1">
      <c r="A14" s="164" t="str">
        <f>Приложение2!A74</f>
        <v>Жилищно-коммунальное хозяйство</v>
      </c>
      <c r="B14" s="120" t="s">
        <v>17</v>
      </c>
      <c r="C14" s="120" t="s">
        <v>77</v>
      </c>
      <c r="D14" s="120" t="s">
        <v>226</v>
      </c>
      <c r="E14" s="120" t="s">
        <v>227</v>
      </c>
      <c r="F14" s="119" t="s">
        <v>66</v>
      </c>
      <c r="G14" s="165" t="s">
        <v>49</v>
      </c>
      <c r="H14" s="108"/>
      <c r="I14" s="134"/>
      <c r="J14" s="105">
        <f t="shared" si="0"/>
        <v>21</v>
      </c>
      <c r="K14" s="105"/>
      <c r="L14" s="105"/>
    </row>
    <row r="15" spans="1:12" ht="14.25" customHeight="1">
      <c r="A15" s="34" t="str">
        <f>Приложение2!A81</f>
        <v>Благоустройство</v>
      </c>
      <c r="B15" s="120" t="s">
        <v>17</v>
      </c>
      <c r="C15" s="120" t="s">
        <v>77</v>
      </c>
      <c r="D15" s="120" t="s">
        <v>226</v>
      </c>
      <c r="E15" s="120" t="s">
        <v>227</v>
      </c>
      <c r="F15" s="119" t="s">
        <v>66</v>
      </c>
      <c r="G15" s="165" t="s">
        <v>49</v>
      </c>
      <c r="H15" s="165" t="s">
        <v>51</v>
      </c>
      <c r="I15" s="134"/>
      <c r="J15" s="105">
        <f t="shared" si="0"/>
        <v>21</v>
      </c>
      <c r="K15" s="105"/>
      <c r="L15" s="105"/>
    </row>
    <row r="16" spans="1:12" ht="59.25" customHeight="1">
      <c r="A16" s="164" t="str">
        <f>A23</f>
        <v>Администрация Липкинского сельского поселения Ромодановского муниципального района Республики Мордовия</v>
      </c>
      <c r="B16" s="120" t="s">
        <v>17</v>
      </c>
      <c r="C16" s="120" t="s">
        <v>77</v>
      </c>
      <c r="D16" s="120" t="s">
        <v>226</v>
      </c>
      <c r="E16" s="120" t="s">
        <v>227</v>
      </c>
      <c r="F16" s="119" t="s">
        <v>66</v>
      </c>
      <c r="G16" s="165" t="s">
        <v>49</v>
      </c>
      <c r="H16" s="165" t="s">
        <v>51</v>
      </c>
      <c r="I16" s="165" t="s">
        <v>134</v>
      </c>
      <c r="J16" s="105">
        <f>Приложение2!J86</f>
        <v>21</v>
      </c>
      <c r="K16" s="105"/>
      <c r="L16" s="105"/>
    </row>
    <row r="17" spans="1:12" ht="45.75" customHeight="1">
      <c r="A17" s="110" t="str">
        <f>Приложение2!A87</f>
        <v>Основное мероприятие "Освещение территории сельского поселенияи"</v>
      </c>
      <c r="B17" s="114" t="s">
        <v>17</v>
      </c>
      <c r="C17" s="120" t="s">
        <v>77</v>
      </c>
      <c r="D17" s="120" t="s">
        <v>174</v>
      </c>
      <c r="E17" s="114"/>
      <c r="F17" s="107"/>
      <c r="G17" s="106"/>
      <c r="H17" s="106"/>
      <c r="I17" s="106"/>
      <c r="J17" s="105">
        <f t="shared" ref="J17:L17" si="1">J18</f>
        <v>24.1</v>
      </c>
      <c r="K17" s="105">
        <f t="shared" si="1"/>
        <v>36</v>
      </c>
      <c r="L17" s="105">
        <f t="shared" si="1"/>
        <v>40</v>
      </c>
    </row>
    <row r="18" spans="1:12" ht="13.7" customHeight="1">
      <c r="A18" s="109" t="s">
        <v>117</v>
      </c>
      <c r="B18" s="114" t="s">
        <v>17</v>
      </c>
      <c r="C18" s="120" t="s">
        <v>77</v>
      </c>
      <c r="D18" s="120" t="s">
        <v>174</v>
      </c>
      <c r="E18" s="114" t="s">
        <v>116</v>
      </c>
      <c r="F18" s="107"/>
      <c r="G18" s="106"/>
      <c r="H18" s="106"/>
      <c r="I18" s="106"/>
      <c r="J18" s="105">
        <f t="shared" ref="J18:J22" si="2">J19</f>
        <v>24.1</v>
      </c>
      <c r="K18" s="105">
        <f t="shared" ref="K18:K22" si="3">K19</f>
        <v>36</v>
      </c>
      <c r="L18" s="105">
        <f t="shared" ref="L18:L22" si="4">L19</f>
        <v>40</v>
      </c>
    </row>
    <row r="19" spans="1:12" ht="46.5" customHeight="1">
      <c r="A19" s="118" t="s">
        <v>176</v>
      </c>
      <c r="B19" s="114" t="s">
        <v>17</v>
      </c>
      <c r="C19" s="120" t="s">
        <v>77</v>
      </c>
      <c r="D19" s="120" t="s">
        <v>174</v>
      </c>
      <c r="E19" s="114" t="s">
        <v>116</v>
      </c>
      <c r="F19" s="107" t="s">
        <v>65</v>
      </c>
      <c r="G19" s="106"/>
      <c r="H19" s="106"/>
      <c r="I19" s="106"/>
      <c r="J19" s="105">
        <f t="shared" si="2"/>
        <v>24.1</v>
      </c>
      <c r="K19" s="105">
        <f t="shared" si="3"/>
        <v>36</v>
      </c>
      <c r="L19" s="105">
        <f t="shared" si="4"/>
        <v>40</v>
      </c>
    </row>
    <row r="20" spans="1:12" ht="57" customHeight="1">
      <c r="A20" s="111" t="s">
        <v>44</v>
      </c>
      <c r="B20" s="114" t="s">
        <v>17</v>
      </c>
      <c r="C20" s="120" t="s">
        <v>77</v>
      </c>
      <c r="D20" s="120" t="s">
        <v>174</v>
      </c>
      <c r="E20" s="114" t="s">
        <v>116</v>
      </c>
      <c r="F20" s="107" t="s">
        <v>66</v>
      </c>
      <c r="G20" s="106"/>
      <c r="H20" s="106"/>
      <c r="I20" s="106"/>
      <c r="J20" s="105">
        <f t="shared" si="2"/>
        <v>24.1</v>
      </c>
      <c r="K20" s="105">
        <f t="shared" si="3"/>
        <v>36</v>
      </c>
      <c r="L20" s="105">
        <f t="shared" si="4"/>
        <v>40</v>
      </c>
    </row>
    <row r="21" spans="1:12" ht="22.5" customHeight="1">
      <c r="A21" s="118" t="s">
        <v>56</v>
      </c>
      <c r="B21" s="120" t="s">
        <v>17</v>
      </c>
      <c r="C21" s="120" t="s">
        <v>77</v>
      </c>
      <c r="D21" s="120" t="s">
        <v>174</v>
      </c>
      <c r="E21" s="120" t="s">
        <v>116</v>
      </c>
      <c r="F21" s="115" t="s">
        <v>66</v>
      </c>
      <c r="G21" s="116" t="s">
        <v>49</v>
      </c>
      <c r="H21" s="116"/>
      <c r="I21" s="116"/>
      <c r="J21" s="105">
        <f t="shared" si="2"/>
        <v>24.1</v>
      </c>
      <c r="K21" s="105">
        <f t="shared" si="3"/>
        <v>36</v>
      </c>
      <c r="L21" s="105">
        <f t="shared" si="4"/>
        <v>40</v>
      </c>
    </row>
    <row r="22" spans="1:12" ht="13.7" customHeight="1">
      <c r="A22" s="34" t="s">
        <v>62</v>
      </c>
      <c r="B22" s="120" t="s">
        <v>17</v>
      </c>
      <c r="C22" s="120" t="s">
        <v>77</v>
      </c>
      <c r="D22" s="120" t="s">
        <v>174</v>
      </c>
      <c r="E22" s="120" t="s">
        <v>116</v>
      </c>
      <c r="F22" s="115" t="s">
        <v>66</v>
      </c>
      <c r="G22" s="116" t="s">
        <v>49</v>
      </c>
      <c r="H22" s="116" t="s">
        <v>51</v>
      </c>
      <c r="I22" s="116"/>
      <c r="J22" s="105">
        <f t="shared" si="2"/>
        <v>24.1</v>
      </c>
      <c r="K22" s="105">
        <f t="shared" si="3"/>
        <v>36</v>
      </c>
      <c r="L22" s="105">
        <f t="shared" si="4"/>
        <v>40</v>
      </c>
    </row>
    <row r="23" spans="1:12" ht="66" customHeight="1">
      <c r="A23" s="118" t="s">
        <v>146</v>
      </c>
      <c r="B23" s="120" t="s">
        <v>17</v>
      </c>
      <c r="C23" s="120" t="s">
        <v>77</v>
      </c>
      <c r="D23" s="120" t="s">
        <v>174</v>
      </c>
      <c r="E23" s="120" t="s">
        <v>116</v>
      </c>
      <c r="F23" s="115" t="s">
        <v>66</v>
      </c>
      <c r="G23" s="116" t="s">
        <v>49</v>
      </c>
      <c r="H23" s="116" t="s">
        <v>51</v>
      </c>
      <c r="I23" s="135" t="s">
        <v>134</v>
      </c>
      <c r="J23" s="105">
        <f>Приложение2!J90</f>
        <v>24.1</v>
      </c>
      <c r="K23" s="105">
        <f>Приложение2!K90</f>
        <v>36</v>
      </c>
      <c r="L23" s="105">
        <f>Приложение2!L90</f>
        <v>40</v>
      </c>
    </row>
    <row r="24" spans="1:12" ht="111" customHeight="1">
      <c r="A24" s="33" t="str">
        <f>Приложение2!A63</f>
        <v>Муниципальная программа "Комплексного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v>
      </c>
      <c r="B24" s="120" t="s">
        <v>172</v>
      </c>
      <c r="C24" s="120"/>
      <c r="D24" s="114"/>
      <c r="E24" s="114"/>
      <c r="F24" s="112"/>
      <c r="G24" s="106"/>
      <c r="H24" s="106"/>
      <c r="I24" s="106"/>
      <c r="J24" s="104">
        <f>J25</f>
        <v>138.1</v>
      </c>
      <c r="K24" s="104">
        <f>K25</f>
        <v>158.1</v>
      </c>
      <c r="L24" s="104">
        <f>L25</f>
        <v>158.1</v>
      </c>
    </row>
    <row r="25" spans="1:12" ht="90" customHeight="1">
      <c r="A25" s="33" t="str">
        <f>Приложение2!A64</f>
        <v>Основное мероприятие "Содействие развитию систем автомобильтных дорог общего пользования,регионального и или межмуниципального,а так же мнстного значения"</v>
      </c>
      <c r="B25" s="120" t="s">
        <v>172</v>
      </c>
      <c r="C25" s="120" t="s">
        <v>77</v>
      </c>
      <c r="D25" s="120" t="s">
        <v>35</v>
      </c>
      <c r="E25" s="114"/>
      <c r="F25" s="112"/>
      <c r="G25" s="106"/>
      <c r="H25" s="106"/>
      <c r="I25" s="106"/>
      <c r="J25" s="105">
        <f t="shared" ref="J25:L25" si="5">J26</f>
        <v>138.1</v>
      </c>
      <c r="K25" s="105">
        <f t="shared" si="5"/>
        <v>158.1</v>
      </c>
      <c r="L25" s="105">
        <f t="shared" si="5"/>
        <v>158.1</v>
      </c>
    </row>
    <row r="26" spans="1:12" ht="363" customHeight="1">
      <c r="A26" s="136" t="str">
        <f>Приложение2!A65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6" s="120" t="s">
        <v>172</v>
      </c>
      <c r="C26" s="120" t="s">
        <v>77</v>
      </c>
      <c r="D26" s="120" t="s">
        <v>35</v>
      </c>
      <c r="E26" s="114" t="s">
        <v>80</v>
      </c>
      <c r="F26" s="112"/>
      <c r="G26" s="106"/>
      <c r="H26" s="106"/>
      <c r="I26" s="106"/>
      <c r="J26" s="105">
        <f>J27</f>
        <v>138.1</v>
      </c>
      <c r="K26" s="105">
        <f t="shared" ref="K26" si="6">K27</f>
        <v>158.1</v>
      </c>
      <c r="L26" s="105">
        <f t="shared" ref="L26" si="7">L27</f>
        <v>158.1</v>
      </c>
    </row>
    <row r="27" spans="1:12" ht="45.75" customHeight="1">
      <c r="A27" s="118" t="s">
        <v>176</v>
      </c>
      <c r="B27" s="120" t="s">
        <v>172</v>
      </c>
      <c r="C27" s="120" t="s">
        <v>77</v>
      </c>
      <c r="D27" s="120" t="s">
        <v>35</v>
      </c>
      <c r="E27" s="114" t="s">
        <v>80</v>
      </c>
      <c r="F27" s="112" t="s">
        <v>65</v>
      </c>
      <c r="G27" s="106"/>
      <c r="H27" s="106"/>
      <c r="I27" s="106"/>
      <c r="J27" s="105">
        <f t="shared" ref="J27:J30" si="8">J28</f>
        <v>138.1</v>
      </c>
      <c r="K27" s="105">
        <f t="shared" ref="K27:K30" si="9">K28</f>
        <v>158.1</v>
      </c>
      <c r="L27" s="105">
        <f t="shared" ref="L27:L30" si="10">L28</f>
        <v>158.1</v>
      </c>
    </row>
    <row r="28" spans="1:12" ht="60">
      <c r="A28" s="111" t="s">
        <v>44</v>
      </c>
      <c r="B28" s="120" t="s">
        <v>172</v>
      </c>
      <c r="C28" s="120" t="s">
        <v>77</v>
      </c>
      <c r="D28" s="120" t="s">
        <v>35</v>
      </c>
      <c r="E28" s="114" t="s">
        <v>80</v>
      </c>
      <c r="F28" s="112" t="s">
        <v>66</v>
      </c>
      <c r="G28" s="106"/>
      <c r="H28" s="106"/>
      <c r="I28" s="106"/>
      <c r="J28" s="105">
        <f t="shared" si="8"/>
        <v>138.1</v>
      </c>
      <c r="K28" s="105">
        <f t="shared" si="9"/>
        <v>158.1</v>
      </c>
      <c r="L28" s="105">
        <f t="shared" si="10"/>
        <v>158.1</v>
      </c>
    </row>
    <row r="29" spans="1:12" ht="15">
      <c r="A29" s="117" t="s">
        <v>52</v>
      </c>
      <c r="B29" s="120" t="s">
        <v>172</v>
      </c>
      <c r="C29" s="120" t="s">
        <v>77</v>
      </c>
      <c r="D29" s="120" t="s">
        <v>35</v>
      </c>
      <c r="E29" s="114" t="s">
        <v>80</v>
      </c>
      <c r="F29" s="112" t="s">
        <v>66</v>
      </c>
      <c r="G29" s="108" t="s">
        <v>43</v>
      </c>
      <c r="H29" s="108"/>
      <c r="I29" s="108"/>
      <c r="J29" s="105">
        <f t="shared" si="8"/>
        <v>138.1</v>
      </c>
      <c r="K29" s="105">
        <f t="shared" si="9"/>
        <v>158.1</v>
      </c>
      <c r="L29" s="105">
        <f t="shared" si="10"/>
        <v>158.1</v>
      </c>
    </row>
    <row r="30" spans="1:12" ht="30.75" customHeight="1">
      <c r="A30" s="118" t="str">
        <f>Приложение2!A62</f>
        <v>Дорожное хозяйство (дорожные фонды)</v>
      </c>
      <c r="B30" s="120" t="s">
        <v>172</v>
      </c>
      <c r="C30" s="120" t="s">
        <v>77</v>
      </c>
      <c r="D30" s="120" t="s">
        <v>35</v>
      </c>
      <c r="E30" s="114" t="s">
        <v>80</v>
      </c>
      <c r="F30" s="112" t="s">
        <v>66</v>
      </c>
      <c r="G30" s="108" t="s">
        <v>43</v>
      </c>
      <c r="H30" s="108" t="s">
        <v>55</v>
      </c>
      <c r="I30" s="108"/>
      <c r="J30" s="105">
        <f t="shared" si="8"/>
        <v>138.1</v>
      </c>
      <c r="K30" s="105">
        <f t="shared" si="9"/>
        <v>158.1</v>
      </c>
      <c r="L30" s="105">
        <f t="shared" si="10"/>
        <v>158.1</v>
      </c>
    </row>
    <row r="31" spans="1:12" ht="60">
      <c r="A31" s="118" t="s">
        <v>146</v>
      </c>
      <c r="B31" s="120" t="s">
        <v>172</v>
      </c>
      <c r="C31" s="120" t="s">
        <v>77</v>
      </c>
      <c r="D31" s="120" t="s">
        <v>35</v>
      </c>
      <c r="E31" s="114" t="s">
        <v>80</v>
      </c>
      <c r="F31" s="112" t="s">
        <v>66</v>
      </c>
      <c r="G31" s="108" t="s">
        <v>43</v>
      </c>
      <c r="H31" s="108" t="s">
        <v>55</v>
      </c>
      <c r="I31" s="134" t="s">
        <v>134</v>
      </c>
      <c r="J31" s="105">
        <f>Приложение2!J67</f>
        <v>138.1</v>
      </c>
      <c r="K31" s="105">
        <f>Приложение2!K67</f>
        <v>158.1</v>
      </c>
      <c r="L31" s="105">
        <f>Приложение2!L67</f>
        <v>158.1</v>
      </c>
    </row>
    <row r="32" spans="1:12" ht="73.5" customHeight="1">
      <c r="A32" s="111" t="str">
        <f>Приложение2!A46</f>
        <v>Государственная программа поывшения эффективности управления государственными финансами в Республике Мордовия</v>
      </c>
      <c r="B32" s="114" t="s">
        <v>79</v>
      </c>
      <c r="C32" s="114"/>
      <c r="D32" s="114"/>
      <c r="E32" s="114"/>
      <c r="F32" s="112"/>
      <c r="G32" s="106"/>
      <c r="H32" s="106"/>
      <c r="I32" s="106"/>
      <c r="J32" s="105">
        <f>J33</f>
        <v>109.3</v>
      </c>
      <c r="K32" s="105">
        <f t="shared" ref="K32:L32" si="11">K33</f>
        <v>114.4</v>
      </c>
      <c r="L32" s="105">
        <f t="shared" si="11"/>
        <v>118.7</v>
      </c>
    </row>
    <row r="33" spans="1:12" ht="45">
      <c r="A33" s="111" t="s">
        <v>114</v>
      </c>
      <c r="B33" s="114" t="s">
        <v>79</v>
      </c>
      <c r="C33" s="114" t="s">
        <v>10</v>
      </c>
      <c r="D33" s="114"/>
      <c r="E33" s="114"/>
      <c r="F33" s="112"/>
      <c r="G33" s="106"/>
      <c r="H33" s="106"/>
      <c r="I33" s="106"/>
      <c r="J33" s="105">
        <f>J34</f>
        <v>109.3</v>
      </c>
      <c r="K33" s="105">
        <f t="shared" ref="K33:L44" si="12">K34</f>
        <v>114.4</v>
      </c>
      <c r="L33" s="105">
        <f t="shared" si="12"/>
        <v>118.7</v>
      </c>
    </row>
    <row r="34" spans="1:12" ht="75">
      <c r="A34" s="113" t="s">
        <v>161</v>
      </c>
      <c r="B34" s="114" t="s">
        <v>79</v>
      </c>
      <c r="C34" s="114" t="s">
        <v>10</v>
      </c>
      <c r="D34" s="114" t="s">
        <v>37</v>
      </c>
      <c r="E34" s="114"/>
      <c r="F34" s="112"/>
      <c r="G34" s="106"/>
      <c r="H34" s="106"/>
      <c r="I34" s="106"/>
      <c r="J34" s="105">
        <f>J35</f>
        <v>109.3</v>
      </c>
      <c r="K34" s="105">
        <f t="shared" si="12"/>
        <v>114.4</v>
      </c>
      <c r="L34" s="105">
        <f t="shared" si="12"/>
        <v>118.7</v>
      </c>
    </row>
    <row r="35" spans="1:12" ht="95.25" customHeight="1">
      <c r="A35" s="118" t="str">
        <f>Приложение2!A49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5" s="114" t="s">
        <v>79</v>
      </c>
      <c r="C35" s="114" t="s">
        <v>10</v>
      </c>
      <c r="D35" s="114" t="s">
        <v>37</v>
      </c>
      <c r="E35" s="114" t="s">
        <v>115</v>
      </c>
      <c r="F35" s="112"/>
      <c r="G35" s="106"/>
      <c r="H35" s="106"/>
      <c r="I35" s="106"/>
      <c r="J35" s="105">
        <f>J41+J36</f>
        <v>109.3</v>
      </c>
      <c r="K35" s="105">
        <f t="shared" ref="K35:L35" si="13">K41+K36</f>
        <v>114.4</v>
      </c>
      <c r="L35" s="105">
        <f t="shared" si="13"/>
        <v>118.7</v>
      </c>
    </row>
    <row r="36" spans="1:12" ht="126" customHeight="1">
      <c r="A36" s="31" t="s">
        <v>40</v>
      </c>
      <c r="B36" s="120" t="s">
        <v>79</v>
      </c>
      <c r="C36" s="120" t="s">
        <v>10</v>
      </c>
      <c r="D36" s="120" t="s">
        <v>37</v>
      </c>
      <c r="E36" s="120" t="s">
        <v>115</v>
      </c>
      <c r="F36" s="119" t="s">
        <v>63</v>
      </c>
      <c r="G36" s="106"/>
      <c r="H36" s="106"/>
      <c r="I36" s="106"/>
      <c r="J36" s="105">
        <f t="shared" ref="J36:J39" si="14">J37</f>
        <v>104.3</v>
      </c>
      <c r="K36" s="105">
        <f t="shared" si="12"/>
        <v>109.4</v>
      </c>
      <c r="L36" s="105">
        <f t="shared" si="12"/>
        <v>114.7</v>
      </c>
    </row>
    <row r="37" spans="1:12" ht="46.5" customHeight="1">
      <c r="A37" s="31" t="s">
        <v>41</v>
      </c>
      <c r="B37" s="120" t="s">
        <v>79</v>
      </c>
      <c r="C37" s="120" t="s">
        <v>10</v>
      </c>
      <c r="D37" s="120" t="s">
        <v>37</v>
      </c>
      <c r="E37" s="120" t="s">
        <v>115</v>
      </c>
      <c r="F37" s="119" t="s">
        <v>64</v>
      </c>
      <c r="G37" s="106"/>
      <c r="H37" s="106"/>
      <c r="I37" s="106"/>
      <c r="J37" s="105">
        <f t="shared" si="14"/>
        <v>104.3</v>
      </c>
      <c r="K37" s="105">
        <f t="shared" si="12"/>
        <v>109.4</v>
      </c>
      <c r="L37" s="105">
        <f t="shared" si="12"/>
        <v>114.7</v>
      </c>
    </row>
    <row r="38" spans="1:12" ht="22.5" customHeight="1">
      <c r="A38" s="118" t="s">
        <v>112</v>
      </c>
      <c r="B38" s="120" t="s">
        <v>79</v>
      </c>
      <c r="C38" s="120" t="s">
        <v>10</v>
      </c>
      <c r="D38" s="120" t="s">
        <v>37</v>
      </c>
      <c r="E38" s="120" t="s">
        <v>115</v>
      </c>
      <c r="F38" s="119" t="s">
        <v>64</v>
      </c>
      <c r="G38" s="108" t="s">
        <v>37</v>
      </c>
      <c r="H38" s="108"/>
      <c r="I38" s="108"/>
      <c r="J38" s="105">
        <f t="shared" si="14"/>
        <v>104.3</v>
      </c>
      <c r="K38" s="105">
        <f t="shared" si="12"/>
        <v>109.4</v>
      </c>
      <c r="L38" s="105">
        <f t="shared" si="12"/>
        <v>114.7</v>
      </c>
    </row>
    <row r="39" spans="1:12" ht="30" customHeight="1">
      <c r="A39" s="118" t="s">
        <v>177</v>
      </c>
      <c r="B39" s="120" t="s">
        <v>79</v>
      </c>
      <c r="C39" s="120" t="s">
        <v>10</v>
      </c>
      <c r="D39" s="120" t="s">
        <v>37</v>
      </c>
      <c r="E39" s="120" t="s">
        <v>115</v>
      </c>
      <c r="F39" s="119" t="s">
        <v>64</v>
      </c>
      <c r="G39" s="108" t="s">
        <v>37</v>
      </c>
      <c r="H39" s="108" t="s">
        <v>51</v>
      </c>
      <c r="I39" s="108"/>
      <c r="J39" s="105">
        <f t="shared" si="14"/>
        <v>104.3</v>
      </c>
      <c r="K39" s="105">
        <f t="shared" si="12"/>
        <v>109.4</v>
      </c>
      <c r="L39" s="105">
        <f t="shared" si="12"/>
        <v>114.7</v>
      </c>
    </row>
    <row r="40" spans="1:12" ht="65.25" customHeight="1">
      <c r="A40" s="118" t="s">
        <v>146</v>
      </c>
      <c r="B40" s="120" t="s">
        <v>79</v>
      </c>
      <c r="C40" s="120" t="s">
        <v>10</v>
      </c>
      <c r="D40" s="120" t="s">
        <v>37</v>
      </c>
      <c r="E40" s="120" t="s">
        <v>115</v>
      </c>
      <c r="F40" s="119" t="s">
        <v>64</v>
      </c>
      <c r="G40" s="108" t="s">
        <v>37</v>
      </c>
      <c r="H40" s="108" t="s">
        <v>51</v>
      </c>
      <c r="I40" s="134" t="s">
        <v>134</v>
      </c>
      <c r="J40" s="105">
        <f>Приложение2!J51</f>
        <v>104.3</v>
      </c>
      <c r="K40" s="105">
        <f>Приложение2!K51</f>
        <v>109.4</v>
      </c>
      <c r="L40" s="105">
        <f>Приложение2!L51</f>
        <v>114.7</v>
      </c>
    </row>
    <row r="41" spans="1:12" ht="49.5" customHeight="1">
      <c r="A41" s="118" t="s">
        <v>176</v>
      </c>
      <c r="B41" s="114" t="s">
        <v>79</v>
      </c>
      <c r="C41" s="114" t="s">
        <v>10</v>
      </c>
      <c r="D41" s="114" t="s">
        <v>37</v>
      </c>
      <c r="E41" s="114" t="s">
        <v>115</v>
      </c>
      <c r="F41" s="112" t="s">
        <v>65</v>
      </c>
      <c r="G41" s="106"/>
      <c r="H41" s="106"/>
      <c r="I41" s="106"/>
      <c r="J41" s="105">
        <f t="shared" ref="J41:J44" si="15">J42</f>
        <v>5</v>
      </c>
      <c r="K41" s="105">
        <f t="shared" si="12"/>
        <v>5</v>
      </c>
      <c r="L41" s="105">
        <f t="shared" si="12"/>
        <v>4</v>
      </c>
    </row>
    <row r="42" spans="1:12" ht="60">
      <c r="A42" s="111" t="s">
        <v>44</v>
      </c>
      <c r="B42" s="114" t="s">
        <v>79</v>
      </c>
      <c r="C42" s="114" t="s">
        <v>10</v>
      </c>
      <c r="D42" s="114" t="s">
        <v>37</v>
      </c>
      <c r="E42" s="114" t="s">
        <v>115</v>
      </c>
      <c r="F42" s="112" t="s">
        <v>66</v>
      </c>
      <c r="G42" s="106"/>
      <c r="H42" s="106"/>
      <c r="I42" s="106"/>
      <c r="J42" s="105">
        <f t="shared" si="15"/>
        <v>5</v>
      </c>
      <c r="K42" s="105">
        <f t="shared" si="12"/>
        <v>5</v>
      </c>
      <c r="L42" s="105">
        <f t="shared" si="12"/>
        <v>4</v>
      </c>
    </row>
    <row r="43" spans="1:12" ht="15">
      <c r="A43" s="118" t="s">
        <v>112</v>
      </c>
      <c r="B43" s="114" t="s">
        <v>79</v>
      </c>
      <c r="C43" s="114" t="s">
        <v>10</v>
      </c>
      <c r="D43" s="114" t="s">
        <v>37</v>
      </c>
      <c r="E43" s="114" t="s">
        <v>115</v>
      </c>
      <c r="F43" s="112" t="s">
        <v>66</v>
      </c>
      <c r="G43" s="108" t="s">
        <v>37</v>
      </c>
      <c r="H43" s="108"/>
      <c r="I43" s="108"/>
      <c r="J43" s="105">
        <f t="shared" si="15"/>
        <v>5</v>
      </c>
      <c r="K43" s="105">
        <f t="shared" si="12"/>
        <v>5</v>
      </c>
      <c r="L43" s="105">
        <f t="shared" si="12"/>
        <v>4</v>
      </c>
    </row>
    <row r="44" spans="1:12" ht="30">
      <c r="A44" s="118" t="s">
        <v>113</v>
      </c>
      <c r="B44" s="114" t="s">
        <v>79</v>
      </c>
      <c r="C44" s="114" t="s">
        <v>10</v>
      </c>
      <c r="D44" s="114" t="s">
        <v>37</v>
      </c>
      <c r="E44" s="114" t="s">
        <v>115</v>
      </c>
      <c r="F44" s="112" t="s">
        <v>66</v>
      </c>
      <c r="G44" s="108" t="s">
        <v>37</v>
      </c>
      <c r="H44" s="108" t="s">
        <v>51</v>
      </c>
      <c r="I44" s="108"/>
      <c r="J44" s="105">
        <f t="shared" si="15"/>
        <v>5</v>
      </c>
      <c r="K44" s="105">
        <f t="shared" si="12"/>
        <v>5</v>
      </c>
      <c r="L44" s="105">
        <f t="shared" si="12"/>
        <v>4</v>
      </c>
    </row>
    <row r="45" spans="1:12" ht="60">
      <c r="A45" s="118" t="s">
        <v>146</v>
      </c>
      <c r="B45" s="114" t="s">
        <v>79</v>
      </c>
      <c r="C45" s="114" t="s">
        <v>10</v>
      </c>
      <c r="D45" s="114" t="s">
        <v>37</v>
      </c>
      <c r="E45" s="114" t="s">
        <v>115</v>
      </c>
      <c r="F45" s="112" t="s">
        <v>66</v>
      </c>
      <c r="G45" s="108" t="s">
        <v>37</v>
      </c>
      <c r="H45" s="108" t="s">
        <v>51</v>
      </c>
      <c r="I45" s="134" t="s">
        <v>134</v>
      </c>
      <c r="J45" s="105">
        <f>Приложение2!J53</f>
        <v>5</v>
      </c>
      <c r="K45" s="105">
        <f>Приложение2!K53</f>
        <v>5</v>
      </c>
      <c r="L45" s="105">
        <f>Приложение2!L53</f>
        <v>4</v>
      </c>
    </row>
    <row r="46" spans="1:12" ht="74.25" customHeight="1">
      <c r="A46" s="118" t="str">
        <f>Приложение2!A11</f>
        <v>Обеспечение деятельности   Администрации Липкинского сельского поселения Ромодановского муниципального района Республики Мордовия</v>
      </c>
      <c r="B46" s="114">
        <v>65</v>
      </c>
      <c r="C46" s="114"/>
      <c r="D46" s="114"/>
      <c r="E46" s="114"/>
      <c r="F46" s="107"/>
      <c r="G46" s="106"/>
      <c r="H46" s="106"/>
      <c r="I46" s="106"/>
      <c r="J46" s="105">
        <f>J47+J66</f>
        <v>1428.1000000000001</v>
      </c>
      <c r="K46" s="105">
        <f>K47+K54+K66+K74+K79</f>
        <v>397.1</v>
      </c>
      <c r="L46" s="105">
        <f>L47+L66</f>
        <v>402.4</v>
      </c>
    </row>
    <row r="47" spans="1:12" ht="15">
      <c r="A47" s="111" t="s">
        <v>38</v>
      </c>
      <c r="B47" s="114">
        <v>65</v>
      </c>
      <c r="C47" s="114">
        <v>1</v>
      </c>
      <c r="D47" s="114"/>
      <c r="E47" s="114"/>
      <c r="F47" s="107"/>
      <c r="G47" s="106"/>
      <c r="H47" s="106"/>
      <c r="I47" s="106"/>
      <c r="J47" s="105">
        <f>J48+J60</f>
        <v>461.3</v>
      </c>
      <c r="K47" s="105">
        <f t="shared" ref="K47" si="16">K48</f>
        <v>161.1</v>
      </c>
      <c r="L47" s="105">
        <f>L48+L54</f>
        <v>184.9</v>
      </c>
    </row>
    <row r="48" spans="1:12" ht="31.5" customHeight="1">
      <c r="A48" s="111" t="s">
        <v>39</v>
      </c>
      <c r="B48" s="114">
        <v>65</v>
      </c>
      <c r="C48" s="114">
        <v>1</v>
      </c>
      <c r="D48" s="114" t="s">
        <v>61</v>
      </c>
      <c r="E48" s="114" t="s">
        <v>72</v>
      </c>
      <c r="F48" s="107"/>
      <c r="G48" s="106"/>
      <c r="H48" s="106"/>
      <c r="I48" s="106"/>
      <c r="J48" s="105">
        <f>J49</f>
        <v>259.3</v>
      </c>
      <c r="K48" s="105">
        <f t="shared" ref="K48:L52" si="17">K49</f>
        <v>161.1</v>
      </c>
      <c r="L48" s="105">
        <f t="shared" si="17"/>
        <v>140.80000000000001</v>
      </c>
    </row>
    <row r="49" spans="1:12" ht="120">
      <c r="A49" s="111" t="s">
        <v>40</v>
      </c>
      <c r="B49" s="114">
        <v>65</v>
      </c>
      <c r="C49" s="114">
        <v>1</v>
      </c>
      <c r="D49" s="114" t="s">
        <v>61</v>
      </c>
      <c r="E49" s="114" t="s">
        <v>72</v>
      </c>
      <c r="F49" s="107" t="s">
        <v>63</v>
      </c>
      <c r="G49" s="106"/>
      <c r="H49" s="106"/>
      <c r="I49" s="106"/>
      <c r="J49" s="105">
        <f t="shared" ref="J49:J52" si="18">J50</f>
        <v>259.3</v>
      </c>
      <c r="K49" s="105">
        <f t="shared" si="17"/>
        <v>161.1</v>
      </c>
      <c r="L49" s="105">
        <f t="shared" si="17"/>
        <v>140.80000000000001</v>
      </c>
    </row>
    <row r="50" spans="1:12" ht="45">
      <c r="A50" s="111" t="s">
        <v>41</v>
      </c>
      <c r="B50" s="114">
        <v>65</v>
      </c>
      <c r="C50" s="114">
        <v>1</v>
      </c>
      <c r="D50" s="114" t="s">
        <v>61</v>
      </c>
      <c r="E50" s="114" t="s">
        <v>72</v>
      </c>
      <c r="F50" s="107" t="s">
        <v>64</v>
      </c>
      <c r="G50" s="106"/>
      <c r="H50" s="106"/>
      <c r="I50" s="106"/>
      <c r="J50" s="105">
        <f t="shared" si="18"/>
        <v>259.3</v>
      </c>
      <c r="K50" s="105">
        <f t="shared" si="17"/>
        <v>161.1</v>
      </c>
      <c r="L50" s="105">
        <f t="shared" si="17"/>
        <v>140.80000000000001</v>
      </c>
    </row>
    <row r="51" spans="1:12" ht="15">
      <c r="A51" s="118" t="s">
        <v>34</v>
      </c>
      <c r="B51" s="114">
        <v>65</v>
      </c>
      <c r="C51" s="114">
        <v>1</v>
      </c>
      <c r="D51" s="114" t="s">
        <v>61</v>
      </c>
      <c r="E51" s="114" t="s">
        <v>72</v>
      </c>
      <c r="F51" s="107" t="s">
        <v>64</v>
      </c>
      <c r="G51" s="108" t="s">
        <v>35</v>
      </c>
      <c r="H51" s="108"/>
      <c r="I51" s="108"/>
      <c r="J51" s="105">
        <f>J52</f>
        <v>259.3</v>
      </c>
      <c r="K51" s="105">
        <f>K52</f>
        <v>161.1</v>
      </c>
      <c r="L51" s="105">
        <f>L52</f>
        <v>140.80000000000001</v>
      </c>
    </row>
    <row r="52" spans="1:12" ht="60">
      <c r="A52" s="31" t="s">
        <v>36</v>
      </c>
      <c r="B52" s="114">
        <v>65</v>
      </c>
      <c r="C52" s="114">
        <v>1</v>
      </c>
      <c r="D52" s="114" t="s">
        <v>61</v>
      </c>
      <c r="E52" s="114" t="s">
        <v>72</v>
      </c>
      <c r="F52" s="107" t="s">
        <v>64</v>
      </c>
      <c r="G52" s="108" t="s">
        <v>35</v>
      </c>
      <c r="H52" s="108" t="s">
        <v>37</v>
      </c>
      <c r="I52" s="108"/>
      <c r="J52" s="105">
        <f t="shared" si="18"/>
        <v>259.3</v>
      </c>
      <c r="K52" s="105">
        <f t="shared" si="17"/>
        <v>161.1</v>
      </c>
      <c r="L52" s="105">
        <f t="shared" si="17"/>
        <v>140.80000000000001</v>
      </c>
    </row>
    <row r="53" spans="1:12" ht="60">
      <c r="A53" s="118" t="s">
        <v>146</v>
      </c>
      <c r="B53" s="114">
        <v>65</v>
      </c>
      <c r="C53" s="114">
        <v>1</v>
      </c>
      <c r="D53" s="114" t="s">
        <v>61</v>
      </c>
      <c r="E53" s="114" t="s">
        <v>72</v>
      </c>
      <c r="F53" s="107" t="s">
        <v>64</v>
      </c>
      <c r="G53" s="108" t="s">
        <v>35</v>
      </c>
      <c r="H53" s="108" t="s">
        <v>37</v>
      </c>
      <c r="I53" s="134" t="s">
        <v>134</v>
      </c>
      <c r="J53" s="105">
        <f>Приложение2!J15</f>
        <v>259.3</v>
      </c>
      <c r="K53" s="105">
        <f>Приложение2!K15</f>
        <v>161.1</v>
      </c>
      <c r="L53" s="105">
        <f>Приложение2!L15</f>
        <v>140.80000000000001</v>
      </c>
    </row>
    <row r="54" spans="1:12" ht="15">
      <c r="A54" s="118" t="str">
        <f>'Приложение 3'!A117</f>
        <v>Условно утвержденные расходы</v>
      </c>
      <c r="B54" s="120" t="s">
        <v>136</v>
      </c>
      <c r="C54" s="120" t="s">
        <v>8</v>
      </c>
      <c r="D54" s="120" t="s">
        <v>61</v>
      </c>
      <c r="E54" s="120" t="s">
        <v>137</v>
      </c>
      <c r="F54" s="115"/>
      <c r="G54" s="108"/>
      <c r="H54" s="108"/>
      <c r="I54" s="134"/>
      <c r="J54" s="105"/>
      <c r="K54" s="105">
        <f t="shared" ref="K54:L58" si="19">K55</f>
        <v>21.9</v>
      </c>
      <c r="L54" s="105">
        <f t="shared" si="19"/>
        <v>44.1</v>
      </c>
    </row>
    <row r="55" spans="1:12" ht="15">
      <c r="A55" s="118" t="str">
        <f>'Приложение 3'!A118</f>
        <v>Иные бюджетные ассигнования</v>
      </c>
      <c r="B55" s="120" t="s">
        <v>136</v>
      </c>
      <c r="C55" s="120" t="s">
        <v>8</v>
      </c>
      <c r="D55" s="120" t="s">
        <v>61</v>
      </c>
      <c r="E55" s="120" t="s">
        <v>137</v>
      </c>
      <c r="F55" s="115" t="s">
        <v>67</v>
      </c>
      <c r="G55" s="108"/>
      <c r="H55" s="108"/>
      <c r="I55" s="134"/>
      <c r="J55" s="105"/>
      <c r="K55" s="105">
        <f t="shared" si="19"/>
        <v>21.9</v>
      </c>
      <c r="L55" s="105">
        <f t="shared" si="19"/>
        <v>44.1</v>
      </c>
    </row>
    <row r="56" spans="1:12" ht="15">
      <c r="A56" s="118" t="str">
        <f>'Приложение 3'!A119</f>
        <v>Резервные средства</v>
      </c>
      <c r="B56" s="120" t="s">
        <v>136</v>
      </c>
      <c r="C56" s="120" t="s">
        <v>8</v>
      </c>
      <c r="D56" s="120" t="s">
        <v>61</v>
      </c>
      <c r="E56" s="120" t="s">
        <v>137</v>
      </c>
      <c r="F56" s="115" t="s">
        <v>69</v>
      </c>
      <c r="G56" s="108"/>
      <c r="H56" s="108"/>
      <c r="I56" s="134"/>
      <c r="J56" s="105"/>
      <c r="K56" s="105">
        <f t="shared" si="19"/>
        <v>21.9</v>
      </c>
      <c r="L56" s="105">
        <f t="shared" si="19"/>
        <v>44.1</v>
      </c>
    </row>
    <row r="57" spans="1:12" ht="15">
      <c r="A57" s="118" t="str">
        <f>'Приложение 3'!A113</f>
        <v>Условно утвержденные расходы</v>
      </c>
      <c r="B57" s="120" t="s">
        <v>136</v>
      </c>
      <c r="C57" s="120" t="s">
        <v>8</v>
      </c>
      <c r="D57" s="120" t="s">
        <v>61</v>
      </c>
      <c r="E57" s="120" t="s">
        <v>137</v>
      </c>
      <c r="F57" s="115" t="s">
        <v>69</v>
      </c>
      <c r="G57" s="144" t="s">
        <v>135</v>
      </c>
      <c r="H57" s="108"/>
      <c r="I57" s="134"/>
      <c r="J57" s="105"/>
      <c r="K57" s="105">
        <f t="shared" si="19"/>
        <v>21.9</v>
      </c>
      <c r="L57" s="105">
        <f t="shared" si="19"/>
        <v>44.1</v>
      </c>
    </row>
    <row r="58" spans="1:12" ht="15">
      <c r="A58" s="118" t="str">
        <f>'Приложение 3'!A114</f>
        <v>Условно утвержденные расходы</v>
      </c>
      <c r="B58" s="120" t="s">
        <v>136</v>
      </c>
      <c r="C58" s="120" t="s">
        <v>8</v>
      </c>
      <c r="D58" s="120" t="s">
        <v>61</v>
      </c>
      <c r="E58" s="120" t="s">
        <v>137</v>
      </c>
      <c r="F58" s="115" t="s">
        <v>69</v>
      </c>
      <c r="G58" s="144" t="s">
        <v>135</v>
      </c>
      <c r="H58" s="144" t="s">
        <v>135</v>
      </c>
      <c r="I58" s="134"/>
      <c r="J58" s="105"/>
      <c r="K58" s="105">
        <f t="shared" si="19"/>
        <v>21.9</v>
      </c>
      <c r="L58" s="105">
        <f t="shared" si="19"/>
        <v>44.1</v>
      </c>
    </row>
    <row r="59" spans="1:12" ht="60">
      <c r="A59" s="118" t="s">
        <v>146</v>
      </c>
      <c r="B59" s="120" t="s">
        <v>136</v>
      </c>
      <c r="C59" s="120" t="s">
        <v>8</v>
      </c>
      <c r="D59" s="120" t="s">
        <v>61</v>
      </c>
      <c r="E59" s="120" t="s">
        <v>137</v>
      </c>
      <c r="F59" s="115" t="s">
        <v>69</v>
      </c>
      <c r="G59" s="144" t="s">
        <v>135</v>
      </c>
      <c r="H59" s="144" t="s">
        <v>135</v>
      </c>
      <c r="I59" s="144" t="s">
        <v>134</v>
      </c>
      <c r="J59" s="105"/>
      <c r="K59" s="105">
        <f>'Приложение 3'!J119</f>
        <v>21.9</v>
      </c>
      <c r="L59" s="105">
        <f>'Приложение 3'!K119</f>
        <v>44.1</v>
      </c>
    </row>
    <row r="60" spans="1:12" ht="90" customHeight="1">
      <c r="A60" s="118" t="str">
        <f>Приложение2!A16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0" s="120" t="s">
        <v>136</v>
      </c>
      <c r="C60" s="120" t="s">
        <v>8</v>
      </c>
      <c r="D60" s="120" t="s">
        <v>61</v>
      </c>
      <c r="E60" s="120" t="s">
        <v>188</v>
      </c>
      <c r="F60" s="115"/>
      <c r="G60" s="144"/>
      <c r="H60" s="144"/>
      <c r="I60" s="144"/>
      <c r="J60" s="105">
        <f>J61</f>
        <v>202</v>
      </c>
      <c r="K60" s="105"/>
      <c r="L60" s="105"/>
    </row>
    <row r="61" spans="1:12" ht="126" customHeight="1">
      <c r="A61" s="118" t="str">
        <f>A49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1" s="120" t="s">
        <v>136</v>
      </c>
      <c r="C61" s="120" t="s">
        <v>8</v>
      </c>
      <c r="D61" s="120" t="s">
        <v>61</v>
      </c>
      <c r="E61" s="120" t="s">
        <v>188</v>
      </c>
      <c r="F61" s="115" t="s">
        <v>63</v>
      </c>
      <c r="G61" s="144"/>
      <c r="H61" s="144"/>
      <c r="I61" s="144"/>
      <c r="J61" s="105">
        <f>J62</f>
        <v>202</v>
      </c>
      <c r="K61" s="105"/>
      <c r="L61" s="105"/>
    </row>
    <row r="62" spans="1:12" ht="46.5" customHeight="1">
      <c r="A62" s="118" t="str">
        <f>A50</f>
        <v>Расходы на выплаты персоналу государственных (муниципальных) органов</v>
      </c>
      <c r="B62" s="120" t="s">
        <v>136</v>
      </c>
      <c r="C62" s="120" t="s">
        <v>8</v>
      </c>
      <c r="D62" s="120" t="s">
        <v>61</v>
      </c>
      <c r="E62" s="120" t="s">
        <v>188</v>
      </c>
      <c r="F62" s="115" t="s">
        <v>64</v>
      </c>
      <c r="G62" s="144"/>
      <c r="H62" s="144"/>
      <c r="I62" s="144"/>
      <c r="J62" s="105">
        <f>J63</f>
        <v>202</v>
      </c>
      <c r="K62" s="105"/>
      <c r="L62" s="105"/>
    </row>
    <row r="63" spans="1:12" ht="15">
      <c r="A63" s="118" t="str">
        <f>A51</f>
        <v>Общегосударственные вопросы</v>
      </c>
      <c r="B63" s="120" t="s">
        <v>136</v>
      </c>
      <c r="C63" s="120" t="s">
        <v>8</v>
      </c>
      <c r="D63" s="120" t="s">
        <v>61</v>
      </c>
      <c r="E63" s="120" t="s">
        <v>188</v>
      </c>
      <c r="F63" s="115" t="s">
        <v>64</v>
      </c>
      <c r="G63" s="154" t="s">
        <v>35</v>
      </c>
      <c r="H63" s="144"/>
      <c r="I63" s="144"/>
      <c r="J63" s="105">
        <f>J64</f>
        <v>202</v>
      </c>
      <c r="K63" s="105"/>
      <c r="L63" s="105"/>
    </row>
    <row r="64" spans="1:12" ht="60" customHeight="1">
      <c r="A64" s="118" t="str">
        <f>A52</f>
        <v>Функционирование высшего должностного лица субъекта Российской Федерации и муниципального образования</v>
      </c>
      <c r="B64" s="120" t="s">
        <v>136</v>
      </c>
      <c r="C64" s="120" t="s">
        <v>8</v>
      </c>
      <c r="D64" s="120" t="s">
        <v>61</v>
      </c>
      <c r="E64" s="120" t="s">
        <v>188</v>
      </c>
      <c r="F64" s="115" t="s">
        <v>64</v>
      </c>
      <c r="G64" s="154" t="s">
        <v>35</v>
      </c>
      <c r="H64" s="154" t="s">
        <v>37</v>
      </c>
      <c r="I64" s="144"/>
      <c r="J64" s="105">
        <f>J65</f>
        <v>202</v>
      </c>
      <c r="K64" s="105"/>
      <c r="L64" s="105"/>
    </row>
    <row r="65" spans="1:12" ht="62.25" customHeight="1">
      <c r="A65" s="118" t="str">
        <f>A59</f>
        <v>Администрация Липкинского сельского поселения Ромодановского муниципального района Республики Мордовия</v>
      </c>
      <c r="B65" s="120" t="s">
        <v>136</v>
      </c>
      <c r="C65" s="120" t="s">
        <v>8</v>
      </c>
      <c r="D65" s="120" t="s">
        <v>61</v>
      </c>
      <c r="E65" s="120" t="s">
        <v>188</v>
      </c>
      <c r="F65" s="115" t="s">
        <v>64</v>
      </c>
      <c r="G65" s="154" t="s">
        <v>35</v>
      </c>
      <c r="H65" s="154" t="s">
        <v>37</v>
      </c>
      <c r="I65" s="154" t="s">
        <v>134</v>
      </c>
      <c r="J65" s="105">
        <f>Приложение2!J18</f>
        <v>202</v>
      </c>
      <c r="K65" s="105"/>
      <c r="L65" s="105"/>
    </row>
    <row r="66" spans="1:12" ht="45.75" customHeight="1">
      <c r="A66" s="111" t="str">
        <f>Приложение2!A21</f>
        <v>Расходы в рамках обеспечения деятельности Администрации Липкинского сельского поселения</v>
      </c>
      <c r="B66" s="114">
        <v>65</v>
      </c>
      <c r="C66" s="120" t="s">
        <v>9</v>
      </c>
      <c r="D66" s="114"/>
      <c r="E66" s="114"/>
      <c r="F66" s="112"/>
      <c r="G66" s="106"/>
      <c r="H66" s="106"/>
      <c r="I66" s="106"/>
      <c r="J66" s="105">
        <f>J67+J73+J84</f>
        <v>966.80000000000007</v>
      </c>
      <c r="K66" s="105">
        <f>K67</f>
        <v>61.1</v>
      </c>
      <c r="L66" s="105">
        <f>L67+L74+L79</f>
        <v>217.5</v>
      </c>
    </row>
    <row r="67" spans="1:12" ht="45">
      <c r="A67" s="111" t="s">
        <v>45</v>
      </c>
      <c r="B67" s="114">
        <v>65</v>
      </c>
      <c r="C67" s="114">
        <v>2</v>
      </c>
      <c r="D67" s="114" t="s">
        <v>61</v>
      </c>
      <c r="E67" s="114" t="s">
        <v>73</v>
      </c>
      <c r="F67" s="112"/>
      <c r="G67" s="106"/>
      <c r="H67" s="106"/>
      <c r="I67" s="106"/>
      <c r="J67" s="105">
        <f>J68</f>
        <v>331</v>
      </c>
      <c r="K67" s="105">
        <f t="shared" ref="K67:L67" si="20">K68</f>
        <v>61.1</v>
      </c>
      <c r="L67" s="105">
        <f t="shared" si="20"/>
        <v>46.8</v>
      </c>
    </row>
    <row r="68" spans="1:12" ht="120">
      <c r="A68" s="111" t="s">
        <v>40</v>
      </c>
      <c r="B68" s="114">
        <v>65</v>
      </c>
      <c r="C68" s="114">
        <v>2</v>
      </c>
      <c r="D68" s="114" t="s">
        <v>61</v>
      </c>
      <c r="E68" s="114" t="s">
        <v>73</v>
      </c>
      <c r="F68" s="112" t="s">
        <v>63</v>
      </c>
      <c r="G68" s="106"/>
      <c r="H68" s="106"/>
      <c r="I68" s="106"/>
      <c r="J68" s="105">
        <f t="shared" ref="J68:J71" si="21">J69</f>
        <v>331</v>
      </c>
      <c r="K68" s="105">
        <f t="shared" ref="K68:K71" si="22">K69</f>
        <v>61.1</v>
      </c>
      <c r="L68" s="105">
        <f t="shared" ref="L68:L71" si="23">L69</f>
        <v>46.8</v>
      </c>
    </row>
    <row r="69" spans="1:12" ht="45">
      <c r="A69" s="111" t="s">
        <v>41</v>
      </c>
      <c r="B69" s="114">
        <v>65</v>
      </c>
      <c r="C69" s="114">
        <v>2</v>
      </c>
      <c r="D69" s="114" t="s">
        <v>61</v>
      </c>
      <c r="E69" s="114" t="s">
        <v>73</v>
      </c>
      <c r="F69" s="112" t="s">
        <v>64</v>
      </c>
      <c r="G69" s="106"/>
      <c r="H69" s="106"/>
      <c r="I69" s="106"/>
      <c r="J69" s="105">
        <f t="shared" si="21"/>
        <v>331</v>
      </c>
      <c r="K69" s="105">
        <f t="shared" si="22"/>
        <v>61.1</v>
      </c>
      <c r="L69" s="105">
        <f t="shared" si="23"/>
        <v>46.8</v>
      </c>
    </row>
    <row r="70" spans="1:12" ht="15">
      <c r="A70" s="118" t="s">
        <v>34</v>
      </c>
      <c r="B70" s="114">
        <v>65</v>
      </c>
      <c r="C70" s="114">
        <v>2</v>
      </c>
      <c r="D70" s="114" t="s">
        <v>61</v>
      </c>
      <c r="E70" s="114" t="s">
        <v>73</v>
      </c>
      <c r="F70" s="112" t="s">
        <v>64</v>
      </c>
      <c r="G70" s="108" t="s">
        <v>35</v>
      </c>
      <c r="H70" s="108"/>
      <c r="I70" s="108"/>
      <c r="J70" s="105">
        <f t="shared" si="21"/>
        <v>331</v>
      </c>
      <c r="K70" s="105">
        <f t="shared" si="22"/>
        <v>61.1</v>
      </c>
      <c r="L70" s="105">
        <f t="shared" si="23"/>
        <v>46.8</v>
      </c>
    </row>
    <row r="71" spans="1:12" ht="91.5" customHeight="1">
      <c r="A71" s="31" t="s">
        <v>42</v>
      </c>
      <c r="B71" s="114">
        <v>65</v>
      </c>
      <c r="C71" s="114">
        <v>2</v>
      </c>
      <c r="D71" s="114" t="s">
        <v>61</v>
      </c>
      <c r="E71" s="114" t="s">
        <v>73</v>
      </c>
      <c r="F71" s="112" t="s">
        <v>64</v>
      </c>
      <c r="G71" s="108" t="s">
        <v>35</v>
      </c>
      <c r="H71" s="108" t="s">
        <v>43</v>
      </c>
      <c r="I71" s="108"/>
      <c r="J71" s="105">
        <f t="shared" si="21"/>
        <v>331</v>
      </c>
      <c r="K71" s="105">
        <f t="shared" si="22"/>
        <v>61.1</v>
      </c>
      <c r="L71" s="105">
        <f t="shared" si="23"/>
        <v>46.8</v>
      </c>
    </row>
    <row r="72" spans="1:12" ht="60">
      <c r="A72" s="118" t="s">
        <v>146</v>
      </c>
      <c r="B72" s="114">
        <v>65</v>
      </c>
      <c r="C72" s="114">
        <v>2</v>
      </c>
      <c r="D72" s="114" t="s">
        <v>61</v>
      </c>
      <c r="E72" s="114" t="s">
        <v>73</v>
      </c>
      <c r="F72" s="112" t="s">
        <v>64</v>
      </c>
      <c r="G72" s="108" t="s">
        <v>35</v>
      </c>
      <c r="H72" s="108" t="s">
        <v>43</v>
      </c>
      <c r="I72" s="134" t="s">
        <v>134</v>
      </c>
      <c r="J72" s="105">
        <f>Приложение2!J24</f>
        <v>331</v>
      </c>
      <c r="K72" s="105">
        <f>Приложение2!K24</f>
        <v>61.1</v>
      </c>
      <c r="L72" s="105">
        <f>Приложение2!L24</f>
        <v>46.8</v>
      </c>
    </row>
    <row r="73" spans="1:12" ht="33.75" customHeight="1">
      <c r="A73" s="118" t="str">
        <f>Приложение2!A25</f>
        <v>Расходы на обеспечение функций органов местного самоуправления</v>
      </c>
      <c r="B73" s="120" t="s">
        <v>136</v>
      </c>
      <c r="C73" s="120" t="s">
        <v>9</v>
      </c>
      <c r="D73" s="120" t="s">
        <v>61</v>
      </c>
      <c r="E73" s="120" t="s">
        <v>74</v>
      </c>
      <c r="F73" s="119"/>
      <c r="G73" s="108"/>
      <c r="H73" s="108"/>
      <c r="I73" s="134"/>
      <c r="J73" s="105">
        <f>J74+J79</f>
        <v>268.40000000000003</v>
      </c>
      <c r="K73" s="105">
        <f>K74+K79</f>
        <v>153</v>
      </c>
      <c r="L73" s="105">
        <f>L74+L79</f>
        <v>170.7</v>
      </c>
    </row>
    <row r="74" spans="1:12" ht="52.5" customHeight="1">
      <c r="A74" s="118" t="s">
        <v>176</v>
      </c>
      <c r="B74" s="114">
        <v>65</v>
      </c>
      <c r="C74" s="114">
        <v>2</v>
      </c>
      <c r="D74" s="114" t="s">
        <v>61</v>
      </c>
      <c r="E74" s="114" t="s">
        <v>74</v>
      </c>
      <c r="F74" s="112" t="s">
        <v>65</v>
      </c>
      <c r="G74" s="106"/>
      <c r="H74" s="106"/>
      <c r="I74" s="106"/>
      <c r="J74" s="105">
        <f>J75</f>
        <v>266.60000000000002</v>
      </c>
      <c r="K74" s="105">
        <f>K75</f>
        <v>148</v>
      </c>
      <c r="L74" s="105">
        <f>L75</f>
        <v>165.7</v>
      </c>
    </row>
    <row r="75" spans="1:12" ht="60">
      <c r="A75" s="111" t="s">
        <v>44</v>
      </c>
      <c r="B75" s="114">
        <v>65</v>
      </c>
      <c r="C75" s="114">
        <v>2</v>
      </c>
      <c r="D75" s="114" t="s">
        <v>61</v>
      </c>
      <c r="E75" s="114" t="s">
        <v>74</v>
      </c>
      <c r="F75" s="112" t="s">
        <v>66</v>
      </c>
      <c r="G75" s="106"/>
      <c r="H75" s="106"/>
      <c r="I75" s="106"/>
      <c r="J75" s="105">
        <f>J76</f>
        <v>266.60000000000002</v>
      </c>
      <c r="K75" s="105">
        <f t="shared" ref="K75:K77" si="24">K76</f>
        <v>148</v>
      </c>
      <c r="L75" s="105">
        <f t="shared" ref="L75:L77" si="25">L76</f>
        <v>165.7</v>
      </c>
    </row>
    <row r="76" spans="1:12" ht="15">
      <c r="A76" s="118" t="s">
        <v>34</v>
      </c>
      <c r="B76" s="114">
        <v>65</v>
      </c>
      <c r="C76" s="114">
        <v>2</v>
      </c>
      <c r="D76" s="114" t="s">
        <v>61</v>
      </c>
      <c r="E76" s="114" t="s">
        <v>74</v>
      </c>
      <c r="F76" s="112" t="s">
        <v>66</v>
      </c>
      <c r="G76" s="108" t="s">
        <v>35</v>
      </c>
      <c r="H76" s="108"/>
      <c r="I76" s="108"/>
      <c r="J76" s="105">
        <f t="shared" ref="J76:J77" si="26">J77</f>
        <v>266.60000000000002</v>
      </c>
      <c r="K76" s="105">
        <f t="shared" si="24"/>
        <v>148</v>
      </c>
      <c r="L76" s="105">
        <f t="shared" si="25"/>
        <v>165.7</v>
      </c>
    </row>
    <row r="77" spans="1:12" ht="92.25" customHeight="1">
      <c r="A77" s="31" t="s">
        <v>42</v>
      </c>
      <c r="B77" s="114">
        <v>65</v>
      </c>
      <c r="C77" s="114">
        <v>2</v>
      </c>
      <c r="D77" s="114" t="s">
        <v>61</v>
      </c>
      <c r="E77" s="114" t="s">
        <v>74</v>
      </c>
      <c r="F77" s="112" t="s">
        <v>66</v>
      </c>
      <c r="G77" s="108" t="s">
        <v>35</v>
      </c>
      <c r="H77" s="108" t="s">
        <v>43</v>
      </c>
      <c r="I77" s="108"/>
      <c r="J77" s="105">
        <f t="shared" si="26"/>
        <v>266.60000000000002</v>
      </c>
      <c r="K77" s="105">
        <f t="shared" si="24"/>
        <v>148</v>
      </c>
      <c r="L77" s="105">
        <f t="shared" si="25"/>
        <v>165.7</v>
      </c>
    </row>
    <row r="78" spans="1:12" ht="60">
      <c r="A78" s="118" t="s">
        <v>146</v>
      </c>
      <c r="B78" s="114">
        <v>65</v>
      </c>
      <c r="C78" s="114">
        <v>2</v>
      </c>
      <c r="D78" s="114" t="s">
        <v>61</v>
      </c>
      <c r="E78" s="114" t="s">
        <v>74</v>
      </c>
      <c r="F78" s="112" t="s">
        <v>66</v>
      </c>
      <c r="G78" s="108" t="s">
        <v>35</v>
      </c>
      <c r="H78" s="108" t="s">
        <v>43</v>
      </c>
      <c r="I78" s="134" t="s">
        <v>134</v>
      </c>
      <c r="J78" s="105">
        <f>Приложение2!J27</f>
        <v>266.60000000000002</v>
      </c>
      <c r="K78" s="105">
        <f>Приложение2!K27</f>
        <v>148</v>
      </c>
      <c r="L78" s="105">
        <f>Приложение2!L27</f>
        <v>165.7</v>
      </c>
    </row>
    <row r="79" spans="1:12" ht="15">
      <c r="A79" s="111" t="s">
        <v>47</v>
      </c>
      <c r="B79" s="114">
        <v>65</v>
      </c>
      <c r="C79" s="114">
        <v>2</v>
      </c>
      <c r="D79" s="114" t="s">
        <v>61</v>
      </c>
      <c r="E79" s="114" t="s">
        <v>74</v>
      </c>
      <c r="F79" s="112" t="s">
        <v>67</v>
      </c>
      <c r="G79" s="106"/>
      <c r="H79" s="106"/>
      <c r="I79" s="106"/>
      <c r="J79" s="105">
        <f>J80</f>
        <v>1.8</v>
      </c>
      <c r="K79" s="105">
        <f t="shared" ref="K79:K82" si="27">K80</f>
        <v>5</v>
      </c>
      <c r="L79" s="105">
        <f t="shared" ref="L79:L82" si="28">L80</f>
        <v>5</v>
      </c>
    </row>
    <row r="80" spans="1:12" ht="30">
      <c r="A80" s="111" t="s">
        <v>48</v>
      </c>
      <c r="B80" s="114">
        <v>65</v>
      </c>
      <c r="C80" s="114">
        <v>2</v>
      </c>
      <c r="D80" s="114" t="s">
        <v>61</v>
      </c>
      <c r="E80" s="114" t="s">
        <v>74</v>
      </c>
      <c r="F80" s="112" t="s">
        <v>68</v>
      </c>
      <c r="G80" s="106"/>
      <c r="H80" s="106"/>
      <c r="I80" s="106"/>
      <c r="J80" s="105">
        <f t="shared" ref="J80:J82" si="29">J81</f>
        <v>1.8</v>
      </c>
      <c r="K80" s="105">
        <f t="shared" si="27"/>
        <v>5</v>
      </c>
      <c r="L80" s="105">
        <f t="shared" si="28"/>
        <v>5</v>
      </c>
    </row>
    <row r="81" spans="1:12" ht="15">
      <c r="A81" s="118" t="s">
        <v>34</v>
      </c>
      <c r="B81" s="114">
        <v>65</v>
      </c>
      <c r="C81" s="114">
        <v>2</v>
      </c>
      <c r="D81" s="114" t="s">
        <v>61</v>
      </c>
      <c r="E81" s="114" t="s">
        <v>74</v>
      </c>
      <c r="F81" s="112" t="s">
        <v>68</v>
      </c>
      <c r="G81" s="108" t="s">
        <v>35</v>
      </c>
      <c r="H81" s="108"/>
      <c r="I81" s="108"/>
      <c r="J81" s="105">
        <f t="shared" si="29"/>
        <v>1.8</v>
      </c>
      <c r="K81" s="105">
        <f t="shared" si="27"/>
        <v>5</v>
      </c>
      <c r="L81" s="105">
        <f t="shared" si="28"/>
        <v>5</v>
      </c>
    </row>
    <row r="82" spans="1:12" ht="92.25" customHeight="1">
      <c r="A82" s="31" t="s">
        <v>42</v>
      </c>
      <c r="B82" s="114">
        <v>65</v>
      </c>
      <c r="C82" s="114">
        <v>2</v>
      </c>
      <c r="D82" s="114" t="s">
        <v>61</v>
      </c>
      <c r="E82" s="114" t="s">
        <v>74</v>
      </c>
      <c r="F82" s="112" t="s">
        <v>68</v>
      </c>
      <c r="G82" s="108" t="s">
        <v>35</v>
      </c>
      <c r="H82" s="108" t="s">
        <v>43</v>
      </c>
      <c r="I82" s="108"/>
      <c r="J82" s="105">
        <f t="shared" si="29"/>
        <v>1.8</v>
      </c>
      <c r="K82" s="105">
        <f t="shared" si="27"/>
        <v>5</v>
      </c>
      <c r="L82" s="105">
        <f t="shared" si="28"/>
        <v>5</v>
      </c>
    </row>
    <row r="83" spans="1:12" ht="60">
      <c r="A83" s="118" t="s">
        <v>146</v>
      </c>
      <c r="B83" s="114">
        <v>65</v>
      </c>
      <c r="C83" s="114">
        <v>2</v>
      </c>
      <c r="D83" s="114" t="s">
        <v>61</v>
      </c>
      <c r="E83" s="114" t="s">
        <v>74</v>
      </c>
      <c r="F83" s="112" t="s">
        <v>68</v>
      </c>
      <c r="G83" s="108" t="s">
        <v>35</v>
      </c>
      <c r="H83" s="108" t="s">
        <v>43</v>
      </c>
      <c r="I83" s="134" t="s">
        <v>134</v>
      </c>
      <c r="J83" s="105">
        <f>Приложение2!J29</f>
        <v>1.8</v>
      </c>
      <c r="K83" s="105">
        <f>Приложение2!K29</f>
        <v>5</v>
      </c>
      <c r="L83" s="105">
        <f>Приложение2!L29</f>
        <v>5</v>
      </c>
    </row>
    <row r="84" spans="1:12" ht="93" customHeight="1">
      <c r="A84" s="118" t="str">
        <f>Приложение2!A30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84" s="120" t="s">
        <v>136</v>
      </c>
      <c r="C84" s="120" t="s">
        <v>9</v>
      </c>
      <c r="D84" s="120" t="s">
        <v>61</v>
      </c>
      <c r="E84" s="120" t="s">
        <v>188</v>
      </c>
      <c r="F84" s="119"/>
      <c r="G84" s="108"/>
      <c r="H84" s="108"/>
      <c r="I84" s="134"/>
      <c r="J84" s="105">
        <f>J85</f>
        <v>367.4</v>
      </c>
      <c r="K84" s="105"/>
      <c r="L84" s="105"/>
    </row>
    <row r="85" spans="1:12" ht="126" customHeight="1">
      <c r="A85" s="118" t="str">
        <f>Приложение2!A31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85" s="120" t="s">
        <v>136</v>
      </c>
      <c r="C85" s="120" t="s">
        <v>9</v>
      </c>
      <c r="D85" s="120" t="s">
        <v>61</v>
      </c>
      <c r="E85" s="120" t="s">
        <v>188</v>
      </c>
      <c r="F85" s="119" t="s">
        <v>63</v>
      </c>
      <c r="G85" s="108"/>
      <c r="H85" s="108"/>
      <c r="I85" s="134"/>
      <c r="J85" s="105">
        <f>J86</f>
        <v>367.4</v>
      </c>
      <c r="K85" s="105"/>
      <c r="L85" s="105"/>
    </row>
    <row r="86" spans="1:12" ht="43.5" customHeight="1">
      <c r="A86" s="118" t="str">
        <f>Приложение2!A32</f>
        <v>Расходы на выплаты персоналу государственных (муниципальных) органов</v>
      </c>
      <c r="B86" s="120" t="s">
        <v>136</v>
      </c>
      <c r="C86" s="120" t="s">
        <v>9</v>
      </c>
      <c r="D86" s="120" t="s">
        <v>61</v>
      </c>
      <c r="E86" s="120" t="s">
        <v>188</v>
      </c>
      <c r="F86" s="119" t="s">
        <v>64</v>
      </c>
      <c r="G86" s="108"/>
      <c r="H86" s="108"/>
      <c r="I86" s="134"/>
      <c r="J86" s="105">
        <f>J87</f>
        <v>367.4</v>
      </c>
      <c r="K86" s="105"/>
      <c r="L86" s="105"/>
    </row>
    <row r="87" spans="1:12" ht="15">
      <c r="A87" s="118" t="str">
        <f>A81</f>
        <v>Общегосударственные вопросы</v>
      </c>
      <c r="B87" s="120" t="s">
        <v>136</v>
      </c>
      <c r="C87" s="120" t="s">
        <v>9</v>
      </c>
      <c r="D87" s="120" t="s">
        <v>61</v>
      </c>
      <c r="E87" s="120" t="s">
        <v>188</v>
      </c>
      <c r="F87" s="119" t="s">
        <v>64</v>
      </c>
      <c r="G87" s="154" t="s">
        <v>35</v>
      </c>
      <c r="H87" s="108"/>
      <c r="I87" s="134"/>
      <c r="J87" s="105">
        <f>J88</f>
        <v>367.4</v>
      </c>
      <c r="K87" s="105"/>
      <c r="L87" s="105"/>
    </row>
    <row r="88" spans="1:12" ht="91.5" customHeight="1">
      <c r="A88" s="118" t="str">
        <f>A82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88" s="120" t="s">
        <v>136</v>
      </c>
      <c r="C88" s="120" t="s">
        <v>9</v>
      </c>
      <c r="D88" s="120" t="s">
        <v>61</v>
      </c>
      <c r="E88" s="120" t="s">
        <v>188</v>
      </c>
      <c r="F88" s="119" t="s">
        <v>64</v>
      </c>
      <c r="G88" s="154" t="s">
        <v>35</v>
      </c>
      <c r="H88" s="154" t="s">
        <v>43</v>
      </c>
      <c r="I88" s="134"/>
      <c r="J88" s="105">
        <f>J89</f>
        <v>367.4</v>
      </c>
      <c r="K88" s="105"/>
      <c r="L88" s="105"/>
    </row>
    <row r="89" spans="1:12" ht="65.25" customHeight="1">
      <c r="A89" s="118" t="str">
        <f>A78</f>
        <v>Администрация Липкинского сельского поселения Ромодановского муниципального района Республики Мордовия</v>
      </c>
      <c r="B89" s="120" t="s">
        <v>136</v>
      </c>
      <c r="C89" s="120" t="s">
        <v>9</v>
      </c>
      <c r="D89" s="120" t="s">
        <v>61</v>
      </c>
      <c r="E89" s="120" t="s">
        <v>188</v>
      </c>
      <c r="F89" s="119" t="s">
        <v>64</v>
      </c>
      <c r="G89" s="154" t="s">
        <v>35</v>
      </c>
      <c r="H89" s="154" t="s">
        <v>43</v>
      </c>
      <c r="I89" s="154" t="s">
        <v>134</v>
      </c>
      <c r="J89" s="105">
        <f>Приложение2!J32</f>
        <v>367.4</v>
      </c>
      <c r="K89" s="105"/>
      <c r="L89" s="105"/>
    </row>
    <row r="90" spans="1:12" ht="74.25" customHeight="1">
      <c r="A90" s="118" t="str">
        <f>Приложение2!A101</f>
        <v>Непрограммные расходы главных распорядителей средств  бюджета Липкинского сельского поселения Ромодановского муниципального района Республики Мордовия</v>
      </c>
      <c r="B90" s="120" t="s">
        <v>76</v>
      </c>
      <c r="C90" s="120"/>
      <c r="D90" s="120"/>
      <c r="E90" s="120"/>
      <c r="F90" s="119"/>
      <c r="G90" s="108"/>
      <c r="H90" s="108"/>
      <c r="I90" s="134"/>
      <c r="J90" s="105">
        <f>J91</f>
        <v>763.5</v>
      </c>
      <c r="K90" s="105">
        <f t="shared" ref="K90:L90" si="30">K91</f>
        <v>175.2</v>
      </c>
      <c r="L90" s="105">
        <f t="shared" si="30"/>
        <v>175.2</v>
      </c>
    </row>
    <row r="91" spans="1:12" ht="108.75" customHeight="1">
      <c r="A91" s="118" t="str">
        <f>Приложение2!A102</f>
        <v>Непрограммные расходы в рамках обеспечения деятельности главных распорядителей средств бюджета Липкинского сельского поселения Ромодановского муниципального района Республики Мордовия</v>
      </c>
      <c r="B91" s="120" t="s">
        <v>76</v>
      </c>
      <c r="C91" s="120" t="s">
        <v>8</v>
      </c>
      <c r="D91" s="120"/>
      <c r="E91" s="120"/>
      <c r="F91" s="119"/>
      <c r="G91" s="108"/>
      <c r="H91" s="108"/>
      <c r="I91" s="134"/>
      <c r="J91" s="105">
        <f>J92+J98+J128+J104+J116+J140+J122+J134+J110</f>
        <v>763.5</v>
      </c>
      <c r="K91" s="105">
        <f>K92+K98+K128+K104</f>
        <v>175.2</v>
      </c>
      <c r="L91" s="105">
        <f>L92+L98+L128+L104</f>
        <v>175.2</v>
      </c>
    </row>
    <row r="92" spans="1:12" ht="45.75" customHeight="1">
      <c r="A92" s="118" t="str">
        <f>Приложение2!A103</f>
        <v>Доплаты к пенсиям муниципальных служащих Республики Мордовия</v>
      </c>
      <c r="B92" s="120" t="s">
        <v>76</v>
      </c>
      <c r="C92" s="120" t="s">
        <v>8</v>
      </c>
      <c r="D92" s="120" t="s">
        <v>61</v>
      </c>
      <c r="E92" s="120" t="s">
        <v>78</v>
      </c>
      <c r="F92" s="119"/>
      <c r="G92" s="108"/>
      <c r="H92" s="108"/>
      <c r="I92" s="134"/>
      <c r="J92" s="105">
        <f t="shared" ref="J92:L96" si="31">J93</f>
        <v>170.3</v>
      </c>
      <c r="K92" s="105">
        <f t="shared" si="31"/>
        <v>166.2</v>
      </c>
      <c r="L92" s="105">
        <f t="shared" si="31"/>
        <v>166.2</v>
      </c>
    </row>
    <row r="93" spans="1:12" ht="29.25" customHeight="1">
      <c r="A93" s="118" t="str">
        <f>Приложение2!A104</f>
        <v>Социальное обеспечение и иные выплаты населению</v>
      </c>
      <c r="B93" s="120" t="s">
        <v>76</v>
      </c>
      <c r="C93" s="120" t="s">
        <v>8</v>
      </c>
      <c r="D93" s="120" t="s">
        <v>61</v>
      </c>
      <c r="E93" s="120" t="s">
        <v>78</v>
      </c>
      <c r="F93" s="119" t="s">
        <v>70</v>
      </c>
      <c r="G93" s="108"/>
      <c r="H93" s="108"/>
      <c r="I93" s="134"/>
      <c r="J93" s="105">
        <f t="shared" si="31"/>
        <v>170.3</v>
      </c>
      <c r="K93" s="105">
        <f t="shared" si="31"/>
        <v>166.2</v>
      </c>
      <c r="L93" s="105">
        <f t="shared" si="31"/>
        <v>166.2</v>
      </c>
    </row>
    <row r="94" spans="1:12" ht="30" customHeight="1">
      <c r="A94" s="118" t="str">
        <f>Приложение2!A105</f>
        <v>Публичные нормативные социальные выплаты гражданам</v>
      </c>
      <c r="B94" s="120" t="s">
        <v>76</v>
      </c>
      <c r="C94" s="120" t="s">
        <v>8</v>
      </c>
      <c r="D94" s="120" t="s">
        <v>61</v>
      </c>
      <c r="E94" s="120" t="s">
        <v>78</v>
      </c>
      <c r="F94" s="119" t="s">
        <v>71</v>
      </c>
      <c r="G94" s="108"/>
      <c r="H94" s="108"/>
      <c r="I94" s="134"/>
      <c r="J94" s="105">
        <f t="shared" si="31"/>
        <v>170.3</v>
      </c>
      <c r="K94" s="105">
        <f t="shared" si="31"/>
        <v>166.2</v>
      </c>
      <c r="L94" s="105">
        <f t="shared" si="31"/>
        <v>166.2</v>
      </c>
    </row>
    <row r="95" spans="1:12" ht="15">
      <c r="A95" s="118" t="str">
        <f>Приложение2!A99</f>
        <v>Социальная политика</v>
      </c>
      <c r="B95" s="120" t="s">
        <v>76</v>
      </c>
      <c r="C95" s="120" t="s">
        <v>8</v>
      </c>
      <c r="D95" s="120" t="s">
        <v>61</v>
      </c>
      <c r="E95" s="120" t="s">
        <v>78</v>
      </c>
      <c r="F95" s="119" t="s">
        <v>71</v>
      </c>
      <c r="G95" s="145" t="s">
        <v>17</v>
      </c>
      <c r="H95" s="108"/>
      <c r="I95" s="134"/>
      <c r="J95" s="105">
        <f t="shared" si="31"/>
        <v>170.3</v>
      </c>
      <c r="K95" s="105">
        <f t="shared" si="31"/>
        <v>166.2</v>
      </c>
      <c r="L95" s="105">
        <f t="shared" si="31"/>
        <v>166.2</v>
      </c>
    </row>
    <row r="96" spans="1:12" ht="15">
      <c r="A96" s="118" t="str">
        <f>Приложение2!A100</f>
        <v xml:space="preserve"> Пенсионное обеспечение</v>
      </c>
      <c r="B96" s="120" t="s">
        <v>76</v>
      </c>
      <c r="C96" s="120" t="s">
        <v>8</v>
      </c>
      <c r="D96" s="120" t="s">
        <v>61</v>
      </c>
      <c r="E96" s="120" t="s">
        <v>78</v>
      </c>
      <c r="F96" s="119" t="s">
        <v>71</v>
      </c>
      <c r="G96" s="145" t="s">
        <v>17</v>
      </c>
      <c r="H96" s="145" t="s">
        <v>35</v>
      </c>
      <c r="I96" s="134"/>
      <c r="J96" s="105">
        <f t="shared" si="31"/>
        <v>170.3</v>
      </c>
      <c r="K96" s="105">
        <f t="shared" si="31"/>
        <v>166.2</v>
      </c>
      <c r="L96" s="105">
        <f t="shared" si="31"/>
        <v>166.2</v>
      </c>
    </row>
    <row r="97" spans="1:12" ht="65.25" customHeight="1">
      <c r="A97" s="118" t="str">
        <f>A83</f>
        <v>Администрация Липкинского сельского поселения Ромодановского муниципального района Республики Мордовия</v>
      </c>
      <c r="B97" s="120" t="s">
        <v>76</v>
      </c>
      <c r="C97" s="120" t="s">
        <v>8</v>
      </c>
      <c r="D97" s="120" t="s">
        <v>61</v>
      </c>
      <c r="E97" s="120" t="s">
        <v>78</v>
      </c>
      <c r="F97" s="119" t="s">
        <v>71</v>
      </c>
      <c r="G97" s="145" t="s">
        <v>17</v>
      </c>
      <c r="H97" s="145" t="s">
        <v>35</v>
      </c>
      <c r="I97" s="145" t="s">
        <v>134</v>
      </c>
      <c r="J97" s="105">
        <f>Приложение2!J105</f>
        <v>170.3</v>
      </c>
      <c r="K97" s="105">
        <f>Приложение2!K105</f>
        <v>166.2</v>
      </c>
      <c r="L97" s="105">
        <f>Приложение2!L105</f>
        <v>166.2</v>
      </c>
    </row>
    <row r="98" spans="1:12" ht="29.25" customHeight="1">
      <c r="A98" s="118" t="str">
        <f>Приложение2!A41</f>
        <v>Мероприятия,связанные с муниципальным управлением</v>
      </c>
      <c r="B98" s="120" t="s">
        <v>76</v>
      </c>
      <c r="C98" s="120" t="s">
        <v>8</v>
      </c>
      <c r="D98" s="120" t="s">
        <v>61</v>
      </c>
      <c r="E98" s="120" t="s">
        <v>223</v>
      </c>
      <c r="F98" s="119"/>
      <c r="G98" s="145"/>
      <c r="H98" s="145"/>
      <c r="I98" s="145"/>
      <c r="J98" s="105">
        <f t="shared" ref="J98:L102" si="32">J99</f>
        <v>6</v>
      </c>
      <c r="K98" s="105">
        <f t="shared" si="32"/>
        <v>5</v>
      </c>
      <c r="L98" s="105">
        <f t="shared" si="32"/>
        <v>5</v>
      </c>
    </row>
    <row r="99" spans="1:12" ht="18" customHeight="1">
      <c r="A99" s="118" t="str">
        <f>Приложение2!A42</f>
        <v>Иные бюджетные ассигнования</v>
      </c>
      <c r="B99" s="120" t="s">
        <v>76</v>
      </c>
      <c r="C99" s="120" t="s">
        <v>8</v>
      </c>
      <c r="D99" s="120" t="s">
        <v>61</v>
      </c>
      <c r="E99" s="120" t="s">
        <v>223</v>
      </c>
      <c r="F99" s="119" t="s">
        <v>67</v>
      </c>
      <c r="G99" s="145"/>
      <c r="H99" s="145"/>
      <c r="I99" s="145"/>
      <c r="J99" s="105">
        <f t="shared" si="32"/>
        <v>6</v>
      </c>
      <c r="K99" s="105">
        <f t="shared" si="32"/>
        <v>5</v>
      </c>
      <c r="L99" s="105">
        <f t="shared" si="32"/>
        <v>5</v>
      </c>
    </row>
    <row r="100" spans="1:12" ht="33.75" customHeight="1">
      <c r="A100" s="118" t="str">
        <f>Приложение2!A43</f>
        <v>Уплата налогов, сборов и иных платежей</v>
      </c>
      <c r="B100" s="120" t="s">
        <v>76</v>
      </c>
      <c r="C100" s="120" t="s">
        <v>8</v>
      </c>
      <c r="D100" s="120" t="s">
        <v>61</v>
      </c>
      <c r="E100" s="120" t="s">
        <v>223</v>
      </c>
      <c r="F100" s="119" t="s">
        <v>68</v>
      </c>
      <c r="G100" s="145"/>
      <c r="H100" s="145"/>
      <c r="I100" s="145"/>
      <c r="J100" s="105">
        <f t="shared" si="32"/>
        <v>6</v>
      </c>
      <c r="K100" s="105">
        <f t="shared" si="32"/>
        <v>5</v>
      </c>
      <c r="L100" s="105">
        <f t="shared" si="32"/>
        <v>5</v>
      </c>
    </row>
    <row r="101" spans="1:12" ht="15" customHeight="1">
      <c r="A101" s="118" t="str">
        <f>Приложение2!A9</f>
        <v>Общегосударственные вопросы</v>
      </c>
      <c r="B101" s="120" t="s">
        <v>76</v>
      </c>
      <c r="C101" s="120" t="s">
        <v>8</v>
      </c>
      <c r="D101" s="120" t="s">
        <v>61</v>
      </c>
      <c r="E101" s="120" t="s">
        <v>223</v>
      </c>
      <c r="F101" s="119" t="s">
        <v>68</v>
      </c>
      <c r="G101" s="145" t="s">
        <v>35</v>
      </c>
      <c r="H101" s="145"/>
      <c r="I101" s="145"/>
      <c r="J101" s="105">
        <f t="shared" si="32"/>
        <v>6</v>
      </c>
      <c r="K101" s="105">
        <f t="shared" si="32"/>
        <v>5</v>
      </c>
      <c r="L101" s="105">
        <f t="shared" si="32"/>
        <v>5</v>
      </c>
    </row>
    <row r="102" spans="1:12" ht="33.75" customHeight="1">
      <c r="A102" s="118" t="str">
        <f>Приложение2!A38</f>
        <v>Другие общегосударственные вопросы</v>
      </c>
      <c r="B102" s="120" t="s">
        <v>76</v>
      </c>
      <c r="C102" s="120" t="s">
        <v>8</v>
      </c>
      <c r="D102" s="120" t="s">
        <v>61</v>
      </c>
      <c r="E102" s="120" t="s">
        <v>223</v>
      </c>
      <c r="F102" s="119" t="s">
        <v>68</v>
      </c>
      <c r="G102" s="145" t="s">
        <v>35</v>
      </c>
      <c r="H102" s="165" t="s">
        <v>172</v>
      </c>
      <c r="I102" s="145"/>
      <c r="J102" s="105">
        <f t="shared" si="32"/>
        <v>6</v>
      </c>
      <c r="K102" s="105">
        <f t="shared" si="32"/>
        <v>5</v>
      </c>
      <c r="L102" s="105">
        <f t="shared" si="32"/>
        <v>5</v>
      </c>
    </row>
    <row r="103" spans="1:12" ht="65.25" customHeight="1">
      <c r="A103" s="118" t="str">
        <f>A97</f>
        <v>Администрация Липкинского сельского поселения Ромодановского муниципального района Республики Мордовия</v>
      </c>
      <c r="B103" s="120" t="s">
        <v>76</v>
      </c>
      <c r="C103" s="120" t="s">
        <v>8</v>
      </c>
      <c r="D103" s="120" t="s">
        <v>61</v>
      </c>
      <c r="E103" s="120" t="s">
        <v>223</v>
      </c>
      <c r="F103" s="119" t="s">
        <v>68</v>
      </c>
      <c r="G103" s="145" t="s">
        <v>35</v>
      </c>
      <c r="H103" s="165" t="s">
        <v>172</v>
      </c>
      <c r="I103" s="147" t="s">
        <v>134</v>
      </c>
      <c r="J103" s="105">
        <f>Приложение2!J43</f>
        <v>6</v>
      </c>
      <c r="K103" s="105">
        <f>Приложение2!K43</f>
        <v>5</v>
      </c>
      <c r="L103" s="105">
        <f>Приложение2!L43</f>
        <v>5</v>
      </c>
    </row>
    <row r="104" spans="1:12" ht="30" customHeight="1">
      <c r="A104" s="118" t="str">
        <f>Приложение2!A110</f>
        <v>Процентные платежи по муниципальному долгу</v>
      </c>
      <c r="B104" s="120" t="s">
        <v>76</v>
      </c>
      <c r="C104" s="120" t="s">
        <v>8</v>
      </c>
      <c r="D104" s="120" t="s">
        <v>61</v>
      </c>
      <c r="E104" s="120" t="s">
        <v>191</v>
      </c>
      <c r="F104" s="119"/>
      <c r="G104" s="145"/>
      <c r="H104" s="145"/>
      <c r="I104" s="147"/>
      <c r="J104" s="105">
        <f t="shared" ref="J104:L108" si="33">J105</f>
        <v>3.7</v>
      </c>
      <c r="K104" s="105">
        <f t="shared" si="33"/>
        <v>3.7</v>
      </c>
      <c r="L104" s="105">
        <f t="shared" si="33"/>
        <v>3.7</v>
      </c>
    </row>
    <row r="105" spans="1:12" ht="33" customHeight="1">
      <c r="A105" s="118" t="str">
        <f>Приложение2!A111</f>
        <v>обслуживание государственного (муниципального)долга</v>
      </c>
      <c r="B105" s="120" t="s">
        <v>76</v>
      </c>
      <c r="C105" s="120" t="s">
        <v>8</v>
      </c>
      <c r="D105" s="120" t="s">
        <v>61</v>
      </c>
      <c r="E105" s="120" t="s">
        <v>191</v>
      </c>
      <c r="F105" s="119" t="s">
        <v>192</v>
      </c>
      <c r="G105" s="145"/>
      <c r="H105" s="145"/>
      <c r="I105" s="147"/>
      <c r="J105" s="105">
        <f t="shared" si="33"/>
        <v>3.7</v>
      </c>
      <c r="K105" s="105">
        <f t="shared" si="33"/>
        <v>3.7</v>
      </c>
      <c r="L105" s="105">
        <f t="shared" si="33"/>
        <v>3.7</v>
      </c>
    </row>
    <row r="106" spans="1:12" ht="30" customHeight="1">
      <c r="A106" s="118" t="str">
        <f>Приложение2!A112</f>
        <v>Обслуживание муниципального долга</v>
      </c>
      <c r="B106" s="120" t="s">
        <v>76</v>
      </c>
      <c r="C106" s="120" t="s">
        <v>8</v>
      </c>
      <c r="D106" s="120" t="s">
        <v>61</v>
      </c>
      <c r="E106" s="120" t="s">
        <v>191</v>
      </c>
      <c r="F106" s="119" t="s">
        <v>193</v>
      </c>
      <c r="G106" s="145"/>
      <c r="H106" s="145"/>
      <c r="I106" s="147"/>
      <c r="J106" s="105">
        <f t="shared" si="33"/>
        <v>3.7</v>
      </c>
      <c r="K106" s="105">
        <f t="shared" si="33"/>
        <v>3.7</v>
      </c>
      <c r="L106" s="105">
        <f t="shared" si="33"/>
        <v>3.7</v>
      </c>
    </row>
    <row r="107" spans="1:12" ht="31.5" customHeight="1">
      <c r="A107" s="118" t="str">
        <f>Приложение2!A106</f>
        <v>Обслуживание государственного (муниципального)долга</v>
      </c>
      <c r="B107" s="120" t="s">
        <v>76</v>
      </c>
      <c r="C107" s="120" t="s">
        <v>8</v>
      </c>
      <c r="D107" s="120" t="s">
        <v>61</v>
      </c>
      <c r="E107" s="120" t="s">
        <v>191</v>
      </c>
      <c r="F107" s="119" t="s">
        <v>193</v>
      </c>
      <c r="G107" s="155" t="s">
        <v>172</v>
      </c>
      <c r="H107" s="145"/>
      <c r="I107" s="147"/>
      <c r="J107" s="105">
        <f t="shared" si="33"/>
        <v>3.7</v>
      </c>
      <c r="K107" s="105">
        <f t="shared" si="33"/>
        <v>3.7</v>
      </c>
      <c r="L107" s="105">
        <f t="shared" si="33"/>
        <v>3.7</v>
      </c>
    </row>
    <row r="108" spans="1:12" ht="46.5" customHeight="1">
      <c r="A108" s="118" t="str">
        <f>Приложение2!A107</f>
        <v>Обслуживание государственного (муниципального)внутреннего долга</v>
      </c>
      <c r="B108" s="120" t="s">
        <v>76</v>
      </c>
      <c r="C108" s="120" t="s">
        <v>8</v>
      </c>
      <c r="D108" s="120" t="s">
        <v>61</v>
      </c>
      <c r="E108" s="120" t="s">
        <v>191</v>
      </c>
      <c r="F108" s="119" t="s">
        <v>193</v>
      </c>
      <c r="G108" s="155" t="s">
        <v>172</v>
      </c>
      <c r="H108" s="155" t="s">
        <v>35</v>
      </c>
      <c r="I108" s="147"/>
      <c r="J108" s="105">
        <f t="shared" si="33"/>
        <v>3.7</v>
      </c>
      <c r="K108" s="105">
        <f t="shared" si="33"/>
        <v>3.7</v>
      </c>
      <c r="L108" s="105">
        <f t="shared" si="33"/>
        <v>3.7</v>
      </c>
    </row>
    <row r="109" spans="1:12" ht="65.25" customHeight="1">
      <c r="A109" s="118" t="str">
        <f>A103</f>
        <v>Администрация Липкинского сельского поселения Ромодановского муниципального района Республики Мордовия</v>
      </c>
      <c r="B109" s="120" t="s">
        <v>76</v>
      </c>
      <c r="C109" s="120" t="s">
        <v>8</v>
      </c>
      <c r="D109" s="120" t="s">
        <v>61</v>
      </c>
      <c r="E109" s="120" t="s">
        <v>191</v>
      </c>
      <c r="F109" s="119" t="s">
        <v>193</v>
      </c>
      <c r="G109" s="155" t="s">
        <v>172</v>
      </c>
      <c r="H109" s="155" t="s">
        <v>35</v>
      </c>
      <c r="I109" s="155" t="s">
        <v>134</v>
      </c>
      <c r="J109" s="105">
        <f>Приложение2!J112</f>
        <v>3.7</v>
      </c>
      <c r="K109" s="105">
        <f>Приложение2!K112</f>
        <v>3.7</v>
      </c>
      <c r="L109" s="105">
        <f>Приложение2!L112</f>
        <v>3.7</v>
      </c>
    </row>
    <row r="110" spans="1:12" ht="30" customHeight="1">
      <c r="A110" s="118" t="str">
        <f>Приложение2!A93</f>
        <v>Организация и содержание мест захоронения</v>
      </c>
      <c r="B110" s="120" t="s">
        <v>76</v>
      </c>
      <c r="C110" s="120" t="s">
        <v>8</v>
      </c>
      <c r="D110" s="120" t="s">
        <v>61</v>
      </c>
      <c r="E110" s="120" t="s">
        <v>218</v>
      </c>
      <c r="F110" s="119"/>
      <c r="G110" s="155"/>
      <c r="H110" s="155"/>
      <c r="I110" s="155"/>
      <c r="J110" s="105">
        <f>J111</f>
        <v>55.8</v>
      </c>
      <c r="K110" s="105"/>
      <c r="L110" s="105"/>
    </row>
    <row r="111" spans="1:12" ht="48.75" customHeight="1">
      <c r="A111" s="118" t="str">
        <f>Приложение2!A94</f>
        <v>Закупка товаров, работ и услуг для обеспечения государственных (муниципальных) нужд</v>
      </c>
      <c r="B111" s="120" t="s">
        <v>76</v>
      </c>
      <c r="C111" s="120" t="s">
        <v>8</v>
      </c>
      <c r="D111" s="120" t="s">
        <v>61</v>
      </c>
      <c r="E111" s="120" t="s">
        <v>218</v>
      </c>
      <c r="F111" s="119" t="s">
        <v>65</v>
      </c>
      <c r="G111" s="155"/>
      <c r="H111" s="155"/>
      <c r="I111" s="155"/>
      <c r="J111" s="105">
        <f>J112</f>
        <v>55.8</v>
      </c>
      <c r="K111" s="105"/>
      <c r="L111" s="105"/>
    </row>
    <row r="112" spans="1:12" ht="65.25" customHeight="1">
      <c r="A112" s="118" t="str">
        <f>Приложение2!A95</f>
        <v>Иные закупки товаров, работ и услуг для обеспечения государственных (муниципальных) нужд</v>
      </c>
      <c r="B112" s="120" t="s">
        <v>76</v>
      </c>
      <c r="C112" s="120" t="s">
        <v>8</v>
      </c>
      <c r="D112" s="120" t="s">
        <v>61</v>
      </c>
      <c r="E112" s="120" t="s">
        <v>218</v>
      </c>
      <c r="F112" s="119" t="s">
        <v>66</v>
      </c>
      <c r="G112" s="155"/>
      <c r="H112" s="155"/>
      <c r="I112" s="155"/>
      <c r="J112" s="105">
        <f>J113</f>
        <v>55.8</v>
      </c>
      <c r="K112" s="105"/>
      <c r="L112" s="105"/>
    </row>
    <row r="113" spans="1:12" ht="19.5" customHeight="1">
      <c r="A113" s="118" t="str">
        <f>Приложение2!A74</f>
        <v>Жилищно-коммунальное хозяйство</v>
      </c>
      <c r="B113" s="120" t="s">
        <v>76</v>
      </c>
      <c r="C113" s="120" t="s">
        <v>8</v>
      </c>
      <c r="D113" s="120" t="s">
        <v>61</v>
      </c>
      <c r="E113" s="120" t="s">
        <v>218</v>
      </c>
      <c r="F113" s="119" t="s">
        <v>66</v>
      </c>
      <c r="G113" s="163" t="s">
        <v>49</v>
      </c>
      <c r="H113" s="155"/>
      <c r="I113" s="155"/>
      <c r="J113" s="105">
        <f>J114</f>
        <v>55.8</v>
      </c>
      <c r="K113" s="105"/>
      <c r="L113" s="105"/>
    </row>
    <row r="114" spans="1:12" ht="15.75" customHeight="1">
      <c r="A114" s="118" t="str">
        <f>Приложение2!A81</f>
        <v>Благоустройство</v>
      </c>
      <c r="B114" s="120" t="s">
        <v>76</v>
      </c>
      <c r="C114" s="120" t="s">
        <v>8</v>
      </c>
      <c r="D114" s="120" t="s">
        <v>61</v>
      </c>
      <c r="E114" s="120" t="s">
        <v>218</v>
      </c>
      <c r="F114" s="119" t="s">
        <v>66</v>
      </c>
      <c r="G114" s="163" t="s">
        <v>49</v>
      </c>
      <c r="H114" s="163" t="s">
        <v>51</v>
      </c>
      <c r="I114" s="155"/>
      <c r="J114" s="105">
        <f>J115</f>
        <v>55.8</v>
      </c>
      <c r="K114" s="105"/>
      <c r="L114" s="105"/>
    </row>
    <row r="115" spans="1:12" ht="65.25" customHeight="1">
      <c r="A115" s="118" t="str">
        <f>A109</f>
        <v>Администрация Липкинского сельского поселения Ромодановского муниципального района Республики Мордовия</v>
      </c>
      <c r="B115" s="120" t="s">
        <v>76</v>
      </c>
      <c r="C115" s="120" t="s">
        <v>8</v>
      </c>
      <c r="D115" s="120" t="s">
        <v>61</v>
      </c>
      <c r="E115" s="120" t="s">
        <v>218</v>
      </c>
      <c r="F115" s="119" t="s">
        <v>66</v>
      </c>
      <c r="G115" s="163" t="s">
        <v>49</v>
      </c>
      <c r="H115" s="163" t="s">
        <v>51</v>
      </c>
      <c r="I115" s="163" t="s">
        <v>134</v>
      </c>
      <c r="J115" s="105">
        <f>Приложение2!J95</f>
        <v>55.8</v>
      </c>
      <c r="K115" s="105"/>
      <c r="L115" s="105"/>
    </row>
    <row r="116" spans="1:12" ht="135.75" customHeight="1">
      <c r="A116" s="118" t="str">
        <f>Приложение2!A78</f>
        <v>Иные межбюджетные трансферты на осуществление полномочий по организации в границах поселения электро,-тепоа-,газо-и водоснабжения населения,водоотведения,снабжения населения топливом в пределах полномочий,установленных законодательством Р Ф</v>
      </c>
      <c r="B116" s="120" t="s">
        <v>76</v>
      </c>
      <c r="C116" s="120" t="s">
        <v>8</v>
      </c>
      <c r="D116" s="120" t="s">
        <v>61</v>
      </c>
      <c r="E116" s="120" t="s">
        <v>199</v>
      </c>
      <c r="F116" s="119"/>
      <c r="G116" s="155"/>
      <c r="H116" s="155"/>
      <c r="I116" s="155"/>
      <c r="J116" s="105">
        <f>J117</f>
        <v>52.5</v>
      </c>
      <c r="K116" s="105"/>
      <c r="L116" s="105"/>
    </row>
    <row r="117" spans="1:12" ht="47.25" customHeight="1">
      <c r="A117" s="118" t="str">
        <f>Приложение2!A79</f>
        <v>Закупка товаров, работ и услуг для обеспечения государственных (муниципальных) нужд</v>
      </c>
      <c r="B117" s="120" t="s">
        <v>76</v>
      </c>
      <c r="C117" s="120" t="s">
        <v>8</v>
      </c>
      <c r="D117" s="120" t="s">
        <v>61</v>
      </c>
      <c r="E117" s="120" t="s">
        <v>199</v>
      </c>
      <c r="F117" s="119" t="s">
        <v>65</v>
      </c>
      <c r="G117" s="155"/>
      <c r="H117" s="155"/>
      <c r="I117" s="155"/>
      <c r="J117" s="105">
        <f>J118</f>
        <v>52.5</v>
      </c>
      <c r="K117" s="105"/>
      <c r="L117" s="105"/>
    </row>
    <row r="118" spans="1:12" ht="65.25" customHeight="1">
      <c r="A118" s="118" t="str">
        <f>Приложение2!A80</f>
        <v>Иные закупки товаров, работ и услуг для обеспечения государственных (муниципальных) нужд</v>
      </c>
      <c r="B118" s="120" t="s">
        <v>76</v>
      </c>
      <c r="C118" s="120" t="s">
        <v>8</v>
      </c>
      <c r="D118" s="120" t="s">
        <v>61</v>
      </c>
      <c r="E118" s="120" t="s">
        <v>199</v>
      </c>
      <c r="F118" s="119" t="s">
        <v>66</v>
      </c>
      <c r="G118" s="155"/>
      <c r="H118" s="155"/>
      <c r="I118" s="155"/>
      <c r="J118" s="105">
        <f>J119</f>
        <v>52.5</v>
      </c>
      <c r="K118" s="105"/>
      <c r="L118" s="105"/>
    </row>
    <row r="119" spans="1:12" ht="18" customHeight="1">
      <c r="A119" s="118" t="str">
        <f>Приложение2!A74</f>
        <v>Жилищно-коммунальное хозяйство</v>
      </c>
      <c r="B119" s="120" t="s">
        <v>76</v>
      </c>
      <c r="C119" s="120" t="s">
        <v>8</v>
      </c>
      <c r="D119" s="120" t="s">
        <v>61</v>
      </c>
      <c r="E119" s="120" t="s">
        <v>199</v>
      </c>
      <c r="F119" s="119" t="s">
        <v>66</v>
      </c>
      <c r="G119" s="156" t="s">
        <v>49</v>
      </c>
      <c r="H119" s="155"/>
      <c r="I119" s="155"/>
      <c r="J119" s="105">
        <f>J120</f>
        <v>52.5</v>
      </c>
      <c r="K119" s="105"/>
      <c r="L119" s="105"/>
    </row>
    <row r="120" spans="1:12" ht="15.75" customHeight="1">
      <c r="A120" s="118" t="str">
        <f>Приложение2!A75</f>
        <v>Коммунальное хозяйство</v>
      </c>
      <c r="B120" s="120" t="s">
        <v>76</v>
      </c>
      <c r="C120" s="120" t="s">
        <v>8</v>
      </c>
      <c r="D120" s="120" t="s">
        <v>61</v>
      </c>
      <c r="E120" s="120" t="s">
        <v>199</v>
      </c>
      <c r="F120" s="119" t="s">
        <v>66</v>
      </c>
      <c r="G120" s="156" t="s">
        <v>49</v>
      </c>
      <c r="H120" s="156" t="s">
        <v>37</v>
      </c>
      <c r="I120" s="155"/>
      <c r="J120" s="105">
        <f>J121</f>
        <v>52.5</v>
      </c>
      <c r="K120" s="105"/>
      <c r="L120" s="105"/>
    </row>
    <row r="121" spans="1:12" ht="65.25" customHeight="1">
      <c r="A121" s="118" t="str">
        <f>A109</f>
        <v>Администрация Липкинского сельского поселения Ромодановского муниципального района Республики Мордовия</v>
      </c>
      <c r="B121" s="120" t="s">
        <v>76</v>
      </c>
      <c r="C121" s="120" t="s">
        <v>8</v>
      </c>
      <c r="D121" s="120" t="s">
        <v>61</v>
      </c>
      <c r="E121" s="120" t="s">
        <v>199</v>
      </c>
      <c r="F121" s="119" t="s">
        <v>66</v>
      </c>
      <c r="G121" s="156" t="s">
        <v>49</v>
      </c>
      <c r="H121" s="156" t="s">
        <v>37</v>
      </c>
      <c r="I121" s="156" t="s">
        <v>134</v>
      </c>
      <c r="J121" s="105">
        <f>Приложение2!J80</f>
        <v>52.5</v>
      </c>
      <c r="K121" s="105"/>
      <c r="L121" s="105"/>
    </row>
    <row r="122" spans="1:12" ht="212.25" customHeight="1">
      <c r="A122" s="118" t="str">
        <f>Приложение2!A71</f>
        <v>Иные межбюджетные трансферты на осуществление полномочий по утверждению генеральных планов поселения,правил землепользования и застройки,утверждению подготоленной на основе генеральных планов поселения документации по планировке территории,выдача градостроительного плана земельного участка,расположенного в границах поселения.</v>
      </c>
      <c r="B122" s="120" t="s">
        <v>76</v>
      </c>
      <c r="C122" s="120" t="s">
        <v>8</v>
      </c>
      <c r="D122" s="120" t="s">
        <v>61</v>
      </c>
      <c r="E122" s="120" t="s">
        <v>216</v>
      </c>
      <c r="F122" s="119"/>
      <c r="G122" s="156"/>
      <c r="H122" s="156"/>
      <c r="I122" s="156"/>
      <c r="J122" s="105">
        <f>J123</f>
        <v>368</v>
      </c>
      <c r="K122" s="105"/>
      <c r="L122" s="105"/>
    </row>
    <row r="123" spans="1:12" ht="53.25" customHeight="1">
      <c r="A123" s="118" t="str">
        <f>Приложение2!A72</f>
        <v>Закупка товаров, работ и услуг для обеспечения государственных (муниципальных) нужд</v>
      </c>
      <c r="B123" s="120" t="s">
        <v>76</v>
      </c>
      <c r="C123" s="120" t="s">
        <v>8</v>
      </c>
      <c r="D123" s="120" t="s">
        <v>61</v>
      </c>
      <c r="E123" s="120" t="s">
        <v>216</v>
      </c>
      <c r="F123" s="119" t="s">
        <v>65</v>
      </c>
      <c r="G123" s="156"/>
      <c r="H123" s="156"/>
      <c r="I123" s="156"/>
      <c r="J123" s="105">
        <f>J124</f>
        <v>368</v>
      </c>
      <c r="K123" s="105"/>
      <c r="L123" s="105"/>
    </row>
    <row r="124" spans="1:12" ht="65.25" customHeight="1">
      <c r="A124" s="118" t="str">
        <f>Приложение2!A73</f>
        <v>Иные закупки товаров, работ и услуг для обеспечения государственных (муниципальных) нужд</v>
      </c>
      <c r="B124" s="120" t="s">
        <v>76</v>
      </c>
      <c r="C124" s="120" t="s">
        <v>8</v>
      </c>
      <c r="D124" s="120" t="s">
        <v>61</v>
      </c>
      <c r="E124" s="120" t="s">
        <v>216</v>
      </c>
      <c r="F124" s="119" t="s">
        <v>66</v>
      </c>
      <c r="G124" s="156"/>
      <c r="H124" s="156"/>
      <c r="I124" s="156"/>
      <c r="J124" s="105">
        <f>J125</f>
        <v>368</v>
      </c>
      <c r="K124" s="105"/>
      <c r="L124" s="105"/>
    </row>
    <row r="125" spans="1:12" ht="16.5" customHeight="1">
      <c r="A125" s="118" t="str">
        <f>Приложение2!A61</f>
        <v>Национальная экономика</v>
      </c>
      <c r="B125" s="120" t="s">
        <v>76</v>
      </c>
      <c r="C125" s="120" t="s">
        <v>8</v>
      </c>
      <c r="D125" s="120" t="s">
        <v>61</v>
      </c>
      <c r="E125" s="120" t="s">
        <v>216</v>
      </c>
      <c r="F125" s="119" t="s">
        <v>66</v>
      </c>
      <c r="G125" s="163" t="s">
        <v>43</v>
      </c>
      <c r="H125" s="156"/>
      <c r="I125" s="156"/>
      <c r="J125" s="105">
        <f>J126</f>
        <v>368</v>
      </c>
      <c r="K125" s="105"/>
      <c r="L125" s="105"/>
    </row>
    <row r="126" spans="1:12" ht="30.75" customHeight="1">
      <c r="A126" s="118" t="str">
        <f>Приложение2!A68</f>
        <v>другие воросы в облости национальной экономики</v>
      </c>
      <c r="B126" s="120" t="s">
        <v>76</v>
      </c>
      <c r="C126" s="120" t="s">
        <v>8</v>
      </c>
      <c r="D126" s="120" t="s">
        <v>61</v>
      </c>
      <c r="E126" s="120" t="s">
        <v>216</v>
      </c>
      <c r="F126" s="119" t="s">
        <v>66</v>
      </c>
      <c r="G126" s="163" t="s">
        <v>43</v>
      </c>
      <c r="H126" s="163" t="s">
        <v>20</v>
      </c>
      <c r="I126" s="156"/>
      <c r="J126" s="105">
        <f>J127</f>
        <v>368</v>
      </c>
      <c r="K126" s="105"/>
      <c r="L126" s="105"/>
    </row>
    <row r="127" spans="1:12" ht="65.25" customHeight="1">
      <c r="A127" s="118" t="str">
        <f>A121</f>
        <v>Администрация Липкинского сельского поселения Ромодановского муниципального района Республики Мордовия</v>
      </c>
      <c r="B127" s="120" t="s">
        <v>76</v>
      </c>
      <c r="C127" s="120" t="s">
        <v>8</v>
      </c>
      <c r="D127" s="120" t="s">
        <v>61</v>
      </c>
      <c r="E127" s="120" t="s">
        <v>216</v>
      </c>
      <c r="F127" s="119" t="s">
        <v>66</v>
      </c>
      <c r="G127" s="163" t="s">
        <v>43</v>
      </c>
      <c r="H127" s="163" t="s">
        <v>20</v>
      </c>
      <c r="I127" s="163" t="s">
        <v>134</v>
      </c>
      <c r="J127" s="105">
        <f>Приложение2!J73</f>
        <v>368</v>
      </c>
      <c r="K127" s="105"/>
      <c r="L127" s="105"/>
    </row>
    <row r="128" spans="1:12" ht="195">
      <c r="A128" s="111" t="s">
        <v>32</v>
      </c>
      <c r="B128" s="114">
        <v>89</v>
      </c>
      <c r="C128" s="114">
        <v>1</v>
      </c>
      <c r="D128" s="114" t="s">
        <v>61</v>
      </c>
      <c r="E128" s="114" t="s">
        <v>75</v>
      </c>
      <c r="F128" s="112"/>
      <c r="G128" s="106"/>
      <c r="H128" s="106"/>
      <c r="I128" s="106"/>
      <c r="J128" s="105">
        <f t="shared" ref="J128:L131" si="34">J129</f>
        <v>0.3</v>
      </c>
      <c r="K128" s="105">
        <f t="shared" si="34"/>
        <v>0.3</v>
      </c>
      <c r="L128" s="105">
        <f t="shared" si="34"/>
        <v>0.3</v>
      </c>
    </row>
    <row r="129" spans="1:12" ht="51" customHeight="1">
      <c r="A129" s="118" t="s">
        <v>176</v>
      </c>
      <c r="B129" s="114">
        <v>89</v>
      </c>
      <c r="C129" s="114">
        <v>1</v>
      </c>
      <c r="D129" s="114" t="s">
        <v>61</v>
      </c>
      <c r="E129" s="114" t="s">
        <v>75</v>
      </c>
      <c r="F129" s="112" t="s">
        <v>65</v>
      </c>
      <c r="G129" s="106"/>
      <c r="H129" s="106"/>
      <c r="I129" s="106"/>
      <c r="J129" s="105">
        <f t="shared" si="34"/>
        <v>0.3</v>
      </c>
      <c r="K129" s="105">
        <f t="shared" ref="K129:K131" si="35">K130</f>
        <v>0.3</v>
      </c>
      <c r="L129" s="105">
        <f t="shared" ref="L129:L131" si="36">L130</f>
        <v>0.3</v>
      </c>
    </row>
    <row r="130" spans="1:12" ht="60">
      <c r="A130" s="111" t="s">
        <v>44</v>
      </c>
      <c r="B130" s="114">
        <v>89</v>
      </c>
      <c r="C130" s="114">
        <v>1</v>
      </c>
      <c r="D130" s="114" t="s">
        <v>61</v>
      </c>
      <c r="E130" s="114" t="s">
        <v>75</v>
      </c>
      <c r="F130" s="112" t="s">
        <v>66</v>
      </c>
      <c r="G130" s="106"/>
      <c r="H130" s="106"/>
      <c r="I130" s="106"/>
      <c r="J130" s="105">
        <f t="shared" si="34"/>
        <v>0.3</v>
      </c>
      <c r="K130" s="105">
        <f t="shared" si="35"/>
        <v>0.3</v>
      </c>
      <c r="L130" s="105">
        <f t="shared" si="36"/>
        <v>0.3</v>
      </c>
    </row>
    <row r="131" spans="1:12" ht="15">
      <c r="A131" s="118" t="s">
        <v>34</v>
      </c>
      <c r="B131" s="114">
        <v>89</v>
      </c>
      <c r="C131" s="114">
        <v>1</v>
      </c>
      <c r="D131" s="114" t="s">
        <v>61</v>
      </c>
      <c r="E131" s="114" t="s">
        <v>75</v>
      </c>
      <c r="F131" s="112" t="s">
        <v>66</v>
      </c>
      <c r="G131" s="108" t="s">
        <v>35</v>
      </c>
      <c r="H131" s="108"/>
      <c r="I131" s="108"/>
      <c r="J131" s="105">
        <f t="shared" si="34"/>
        <v>0.3</v>
      </c>
      <c r="K131" s="105">
        <f t="shared" si="35"/>
        <v>0.3</v>
      </c>
      <c r="L131" s="105">
        <f t="shared" si="36"/>
        <v>0.3</v>
      </c>
    </row>
    <row r="132" spans="1:12" ht="92.25" customHeight="1">
      <c r="A132" s="31" t="s">
        <v>42</v>
      </c>
      <c r="B132" s="114">
        <v>89</v>
      </c>
      <c r="C132" s="114">
        <v>1</v>
      </c>
      <c r="D132" s="114" t="s">
        <v>61</v>
      </c>
      <c r="E132" s="114" t="s">
        <v>75</v>
      </c>
      <c r="F132" s="112" t="s">
        <v>66</v>
      </c>
      <c r="G132" s="108" t="s">
        <v>35</v>
      </c>
      <c r="H132" s="108" t="s">
        <v>43</v>
      </c>
      <c r="I132" s="108"/>
      <c r="J132" s="105">
        <f>J133</f>
        <v>0.3</v>
      </c>
      <c r="K132" s="105">
        <f>K133</f>
        <v>0.3</v>
      </c>
      <c r="L132" s="105">
        <f>L133</f>
        <v>0.3</v>
      </c>
    </row>
    <row r="133" spans="1:12" ht="60.75" customHeight="1">
      <c r="A133" s="31" t="str">
        <f>A121</f>
        <v>Администрация Липкинского сельского поселения Ромодановского муниципального района Республики Мордовия</v>
      </c>
      <c r="B133" s="120" t="s">
        <v>76</v>
      </c>
      <c r="C133" s="120" t="s">
        <v>8</v>
      </c>
      <c r="D133" s="120" t="s">
        <v>61</v>
      </c>
      <c r="E133" s="120" t="s">
        <v>75</v>
      </c>
      <c r="F133" s="119" t="s">
        <v>66</v>
      </c>
      <c r="G133" s="163" t="s">
        <v>35</v>
      </c>
      <c r="H133" s="163" t="s">
        <v>43</v>
      </c>
      <c r="I133" s="163" t="s">
        <v>134</v>
      </c>
      <c r="J133" s="105">
        <v>0.3</v>
      </c>
      <c r="K133" s="105">
        <v>0.3</v>
      </c>
      <c r="L133" s="105">
        <v>0.3</v>
      </c>
    </row>
    <row r="134" spans="1:12" ht="60.75" customHeight="1">
      <c r="A134" s="31" t="str">
        <f>Приложение2!A96</f>
        <v>Решение вопросов местного значения,осуществляемое с провлечением средств самообложения граждан</v>
      </c>
      <c r="B134" s="120" t="s">
        <v>76</v>
      </c>
      <c r="C134" s="120" t="s">
        <v>8</v>
      </c>
      <c r="D134" s="120" t="s">
        <v>61</v>
      </c>
      <c r="E134" s="120" t="s">
        <v>220</v>
      </c>
      <c r="F134" s="119"/>
      <c r="G134" s="163"/>
      <c r="H134" s="163"/>
      <c r="I134" s="163"/>
      <c r="J134" s="105">
        <f>J135</f>
        <v>69.3</v>
      </c>
      <c r="K134" s="105"/>
      <c r="L134" s="105"/>
    </row>
    <row r="135" spans="1:12" ht="49.5" customHeight="1">
      <c r="A135" s="31" t="str">
        <f>Приложение2!A79</f>
        <v>Закупка товаров, работ и услуг для обеспечения государственных (муниципальных) нужд</v>
      </c>
      <c r="B135" s="120" t="s">
        <v>76</v>
      </c>
      <c r="C135" s="120" t="s">
        <v>8</v>
      </c>
      <c r="D135" s="120" t="s">
        <v>61</v>
      </c>
      <c r="E135" s="120" t="s">
        <v>220</v>
      </c>
      <c r="F135" s="119" t="s">
        <v>65</v>
      </c>
      <c r="G135" s="163"/>
      <c r="H135" s="163"/>
      <c r="I135" s="163"/>
      <c r="J135" s="105">
        <f>J136</f>
        <v>69.3</v>
      </c>
      <c r="K135" s="105"/>
      <c r="L135" s="105"/>
    </row>
    <row r="136" spans="1:12" ht="60.75" customHeight="1">
      <c r="A136" s="31" t="str">
        <f>Приложение2!A73</f>
        <v>Иные закупки товаров, работ и услуг для обеспечения государственных (муниципальных) нужд</v>
      </c>
      <c r="B136" s="120" t="s">
        <v>76</v>
      </c>
      <c r="C136" s="120" t="s">
        <v>8</v>
      </c>
      <c r="D136" s="120" t="s">
        <v>61</v>
      </c>
      <c r="E136" s="120" t="s">
        <v>220</v>
      </c>
      <c r="F136" s="119" t="s">
        <v>66</v>
      </c>
      <c r="G136" s="163"/>
      <c r="H136" s="163"/>
      <c r="I136" s="163"/>
      <c r="J136" s="105">
        <f>J137</f>
        <v>69.3</v>
      </c>
      <c r="K136" s="105"/>
      <c r="L136" s="105"/>
    </row>
    <row r="137" spans="1:12" ht="17.25" customHeight="1">
      <c r="A137" s="31" t="str">
        <f>Приложение2!A74</f>
        <v>Жилищно-коммунальное хозяйство</v>
      </c>
      <c r="B137" s="120" t="s">
        <v>76</v>
      </c>
      <c r="C137" s="120" t="s">
        <v>8</v>
      </c>
      <c r="D137" s="120" t="s">
        <v>61</v>
      </c>
      <c r="E137" s="120" t="s">
        <v>220</v>
      </c>
      <c r="F137" s="119" t="s">
        <v>66</v>
      </c>
      <c r="G137" s="163" t="s">
        <v>49</v>
      </c>
      <c r="H137" s="163"/>
      <c r="I137" s="163"/>
      <c r="J137" s="105">
        <f>J138</f>
        <v>69.3</v>
      </c>
      <c r="K137" s="105"/>
      <c r="L137" s="105"/>
    </row>
    <row r="138" spans="1:12" ht="15.75" customHeight="1">
      <c r="A138" s="31" t="str">
        <f>Приложение2!A81</f>
        <v>Благоустройство</v>
      </c>
      <c r="B138" s="120" t="s">
        <v>76</v>
      </c>
      <c r="C138" s="120" t="s">
        <v>8</v>
      </c>
      <c r="D138" s="120" t="s">
        <v>61</v>
      </c>
      <c r="E138" s="120" t="s">
        <v>220</v>
      </c>
      <c r="F138" s="119" t="s">
        <v>66</v>
      </c>
      <c r="G138" s="163" t="s">
        <v>49</v>
      </c>
      <c r="H138" s="163" t="s">
        <v>51</v>
      </c>
      <c r="I138" s="163"/>
      <c r="J138" s="105">
        <f>J139</f>
        <v>69.3</v>
      </c>
      <c r="K138" s="105"/>
      <c r="L138" s="105"/>
    </row>
    <row r="139" spans="1:12" ht="60.75" customHeight="1">
      <c r="A139" s="31" t="str">
        <f>A145</f>
        <v>Администрация Липкинского сельского поселения Ромодановского муниципального района Республики Мордовия</v>
      </c>
      <c r="B139" s="120" t="s">
        <v>76</v>
      </c>
      <c r="C139" s="120" t="s">
        <v>8</v>
      </c>
      <c r="D139" s="120" t="s">
        <v>61</v>
      </c>
      <c r="E139" s="120" t="s">
        <v>220</v>
      </c>
      <c r="F139" s="119" t="s">
        <v>66</v>
      </c>
      <c r="G139" s="163" t="s">
        <v>49</v>
      </c>
      <c r="H139" s="163" t="s">
        <v>51</v>
      </c>
      <c r="I139" s="163" t="s">
        <v>134</v>
      </c>
      <c r="J139" s="105">
        <f>Приложение2!J98</f>
        <v>69.3</v>
      </c>
      <c r="K139" s="105"/>
      <c r="L139" s="105"/>
    </row>
    <row r="140" spans="1:12" ht="50.25" customHeight="1">
      <c r="A140" s="31" t="str">
        <f>Приложение2!A58</f>
        <v>Выполнение работ на гидротехнических сооружениях по пропуску весеннего паводка</v>
      </c>
      <c r="B140" s="120" t="s">
        <v>76</v>
      </c>
      <c r="C140" s="120" t="s">
        <v>8</v>
      </c>
      <c r="D140" s="120" t="s">
        <v>61</v>
      </c>
      <c r="E140" s="120" t="s">
        <v>212</v>
      </c>
      <c r="F140" s="119"/>
      <c r="G140" s="163"/>
      <c r="H140" s="163"/>
      <c r="I140" s="163"/>
      <c r="J140" s="105">
        <f>J141</f>
        <v>37.6</v>
      </c>
      <c r="K140" s="105"/>
      <c r="L140" s="105"/>
    </row>
    <row r="141" spans="1:12" ht="50.25" customHeight="1">
      <c r="A141" s="31" t="str">
        <f>Приложение2!A52</f>
        <v>Закупка товаров, работ и услуг для обеспечения государственных (муниципальных) нужд</v>
      </c>
      <c r="B141" s="120" t="s">
        <v>76</v>
      </c>
      <c r="C141" s="120" t="s">
        <v>8</v>
      </c>
      <c r="D141" s="120" t="s">
        <v>61</v>
      </c>
      <c r="E141" s="120" t="s">
        <v>212</v>
      </c>
      <c r="F141" s="119" t="s">
        <v>65</v>
      </c>
      <c r="G141" s="163"/>
      <c r="H141" s="163"/>
      <c r="I141" s="163"/>
      <c r="J141" s="105">
        <f>J142</f>
        <v>37.6</v>
      </c>
      <c r="K141" s="105"/>
      <c r="L141" s="105"/>
    </row>
    <row r="142" spans="1:12" ht="60.75" customHeight="1">
      <c r="A142" s="31" t="str">
        <f>Приложение2!A53</f>
        <v>Иные закупки товаров, работ и услуг для обеспечения государственных (муниципальных) нужд</v>
      </c>
      <c r="B142" s="120" t="s">
        <v>76</v>
      </c>
      <c r="C142" s="120" t="s">
        <v>8</v>
      </c>
      <c r="D142" s="120" t="s">
        <v>61</v>
      </c>
      <c r="E142" s="120" t="s">
        <v>212</v>
      </c>
      <c r="F142" s="119" t="s">
        <v>66</v>
      </c>
      <c r="G142" s="163"/>
      <c r="H142" s="163"/>
      <c r="I142" s="163"/>
      <c r="J142" s="105">
        <f>J143</f>
        <v>37.6</v>
      </c>
      <c r="K142" s="105"/>
      <c r="L142" s="105"/>
    </row>
    <row r="143" spans="1:12" ht="34.5" customHeight="1">
      <c r="A143" s="31" t="str">
        <f>Приложение2!A54</f>
        <v>Национальная безопасность и правоохранительная деятельность</v>
      </c>
      <c r="B143" s="120" t="s">
        <v>76</v>
      </c>
      <c r="C143" s="120" t="s">
        <v>8</v>
      </c>
      <c r="D143" s="120" t="s">
        <v>61</v>
      </c>
      <c r="E143" s="120" t="s">
        <v>212</v>
      </c>
      <c r="F143" s="119" t="s">
        <v>66</v>
      </c>
      <c r="G143" s="163" t="s">
        <v>51</v>
      </c>
      <c r="H143" s="163"/>
      <c r="I143" s="163"/>
      <c r="J143" s="105">
        <f>J144</f>
        <v>37.6</v>
      </c>
      <c r="K143" s="105"/>
      <c r="L143" s="105"/>
    </row>
    <row r="144" spans="1:12" ht="60.75" customHeight="1">
      <c r="A144" s="31" t="str">
        <f>Приложение2!A55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44" s="120" t="s">
        <v>76</v>
      </c>
      <c r="C144" s="120" t="s">
        <v>8</v>
      </c>
      <c r="D144" s="120" t="s">
        <v>61</v>
      </c>
      <c r="E144" s="120" t="s">
        <v>212</v>
      </c>
      <c r="F144" s="119" t="s">
        <v>66</v>
      </c>
      <c r="G144" s="163" t="s">
        <v>51</v>
      </c>
      <c r="H144" s="163" t="s">
        <v>17</v>
      </c>
      <c r="I144" s="163"/>
      <c r="J144" s="105">
        <f>J145</f>
        <v>37.6</v>
      </c>
      <c r="K144" s="105"/>
      <c r="L144" s="105"/>
    </row>
    <row r="145" spans="1:12" ht="60.75" customHeight="1">
      <c r="A145" s="31" t="str">
        <f>A133</f>
        <v>Администрация Липкинского сельского поселения Ромодановского муниципального района Республики Мордовия</v>
      </c>
      <c r="B145" s="120" t="s">
        <v>76</v>
      </c>
      <c r="C145" s="120" t="s">
        <v>8</v>
      </c>
      <c r="D145" s="120" t="s">
        <v>61</v>
      </c>
      <c r="E145" s="120" t="s">
        <v>212</v>
      </c>
      <c r="F145" s="119" t="s">
        <v>66</v>
      </c>
      <c r="G145" s="163" t="s">
        <v>51</v>
      </c>
      <c r="H145" s="163" t="s">
        <v>17</v>
      </c>
      <c r="I145" s="163" t="s">
        <v>134</v>
      </c>
      <c r="J145" s="105">
        <f>Приложение2!J60</f>
        <v>37.6</v>
      </c>
      <c r="K145" s="105"/>
      <c r="L145" s="105"/>
    </row>
  </sheetData>
  <autoFilter ref="A2:L145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A5:A6"/>
    <mergeCell ref="B5:E6"/>
    <mergeCell ref="F5:F6"/>
    <mergeCell ref="G5:G6"/>
    <mergeCell ref="H5:H6"/>
    <mergeCell ref="I5:I6"/>
    <mergeCell ref="J5:L5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/>
  </sheetViews>
  <sheetFormatPr defaultRowHeight="12.75"/>
  <cols>
    <col min="1" max="1" width="58.6640625" style="50" customWidth="1"/>
    <col min="2" max="2" width="125" style="50" customWidth="1"/>
    <col min="3" max="3" width="27" style="50" customWidth="1"/>
    <col min="4" max="4" width="30.83203125" style="50" customWidth="1"/>
    <col min="5" max="5" width="35.83203125" style="50" customWidth="1"/>
    <col min="6" max="6" width="0.5" style="51" customWidth="1"/>
    <col min="7" max="7" width="23.6640625" style="50" customWidth="1"/>
    <col min="8" max="8" width="19.5" style="50" customWidth="1"/>
    <col min="9" max="9" width="25.5" style="50" customWidth="1"/>
    <col min="10" max="16384" width="9.33203125" style="50"/>
  </cols>
  <sheetData>
    <row r="1" spans="1:7" ht="239.25" customHeight="1">
      <c r="B1" s="99"/>
      <c r="C1" s="180" t="s">
        <v>210</v>
      </c>
      <c r="D1" s="180"/>
      <c r="E1" s="180"/>
      <c r="F1" s="180"/>
    </row>
    <row r="2" spans="1:7" ht="170.25" customHeight="1">
      <c r="A2" s="98"/>
      <c r="B2" s="97"/>
      <c r="C2" s="180" t="s">
        <v>211</v>
      </c>
      <c r="D2" s="180"/>
      <c r="E2" s="180"/>
      <c r="F2" s="180"/>
      <c r="G2" s="48"/>
    </row>
    <row r="3" spans="1:7" ht="13.15" customHeight="1">
      <c r="A3" s="176" t="s">
        <v>158</v>
      </c>
      <c r="B3" s="176"/>
      <c r="C3" s="176"/>
      <c r="D3" s="176"/>
      <c r="E3" s="176"/>
    </row>
    <row r="4" spans="1:7" ht="13.15" customHeight="1">
      <c r="A4" s="176"/>
      <c r="B4" s="176"/>
      <c r="C4" s="176"/>
      <c r="D4" s="176"/>
      <c r="E4" s="176"/>
    </row>
    <row r="5" spans="1:7" ht="83.25" customHeight="1">
      <c r="A5" s="176"/>
      <c r="B5" s="176"/>
      <c r="C5" s="176"/>
      <c r="D5" s="176"/>
      <c r="E5" s="176"/>
      <c r="F5" s="96"/>
    </row>
    <row r="6" spans="1:7" ht="23.25" customHeight="1">
      <c r="A6" s="95"/>
      <c r="B6" s="95"/>
      <c r="C6" s="94"/>
    </row>
    <row r="7" spans="1:7" ht="37.15" customHeight="1">
      <c r="A7" s="177" t="s">
        <v>23</v>
      </c>
      <c r="B7" s="178" t="s">
        <v>24</v>
      </c>
      <c r="C7" s="179" t="s">
        <v>25</v>
      </c>
      <c r="D7" s="179"/>
      <c r="E7" s="179"/>
    </row>
    <row r="8" spans="1:7" s="56" customFormat="1" ht="138.6" customHeight="1">
      <c r="A8" s="177"/>
      <c r="B8" s="178"/>
      <c r="C8" s="49" t="s">
        <v>26</v>
      </c>
      <c r="D8" s="49" t="s">
        <v>27</v>
      </c>
      <c r="E8" s="49" t="s">
        <v>154</v>
      </c>
      <c r="F8" s="57"/>
    </row>
    <row r="9" spans="1:7" s="72" customFormat="1" ht="28.15" customHeight="1">
      <c r="A9" s="93" t="s">
        <v>8</v>
      </c>
      <c r="B9" s="92" t="s">
        <v>9</v>
      </c>
      <c r="C9" s="91">
        <v>3</v>
      </c>
      <c r="D9" s="91">
        <v>4</v>
      </c>
      <c r="E9" s="91">
        <v>5</v>
      </c>
      <c r="F9" s="73"/>
    </row>
    <row r="10" spans="1:7" s="72" customFormat="1" ht="44.45" customHeight="1">
      <c r="A10" s="88" t="s">
        <v>82</v>
      </c>
      <c r="B10" s="100" t="s">
        <v>111</v>
      </c>
      <c r="C10" s="90">
        <f>C27+C25</f>
        <v>-42.700000000000273</v>
      </c>
      <c r="D10" s="90">
        <f>D11+D22+D14+D18</f>
        <v>-110.5</v>
      </c>
      <c r="E10" s="90">
        <f>E11+E22+E14+E18</f>
        <v>-147.30000000000001</v>
      </c>
      <c r="F10" s="73"/>
    </row>
    <row r="11" spans="1:7" s="72" customFormat="1" ht="55.5" customHeight="1">
      <c r="A11" s="88" t="s">
        <v>110</v>
      </c>
      <c r="B11" s="89" t="s">
        <v>81</v>
      </c>
      <c r="C11" s="83">
        <f t="shared" ref="C11:E12" si="0">SUM(C12)</f>
        <v>0</v>
      </c>
      <c r="D11" s="82">
        <f t="shared" si="0"/>
        <v>0</v>
      </c>
      <c r="E11" s="82">
        <f t="shared" si="0"/>
        <v>0</v>
      </c>
      <c r="F11" s="73"/>
    </row>
    <row r="12" spans="1:7" s="72" customFormat="1" ht="53.25" customHeight="1">
      <c r="A12" s="88" t="s">
        <v>109</v>
      </c>
      <c r="B12" s="87" t="s">
        <v>150</v>
      </c>
      <c r="C12" s="83">
        <f t="shared" si="0"/>
        <v>0</v>
      </c>
      <c r="D12" s="82">
        <f t="shared" si="0"/>
        <v>0</v>
      </c>
      <c r="E12" s="82">
        <f t="shared" si="0"/>
        <v>0</v>
      </c>
      <c r="F12" s="73"/>
    </row>
    <row r="13" spans="1:7" s="72" customFormat="1" ht="57.75" customHeight="1">
      <c r="A13" s="88" t="s">
        <v>108</v>
      </c>
      <c r="B13" s="87" t="s">
        <v>149</v>
      </c>
      <c r="C13" s="83">
        <v>0</v>
      </c>
      <c r="D13" s="66">
        <v>0</v>
      </c>
      <c r="E13" s="66">
        <v>0</v>
      </c>
      <c r="F13" s="73"/>
    </row>
    <row r="14" spans="1:7" s="72" customFormat="1" ht="63" customHeight="1">
      <c r="A14" s="70" t="s">
        <v>107</v>
      </c>
      <c r="B14" s="86" t="s">
        <v>106</v>
      </c>
      <c r="C14" s="83">
        <f t="shared" ref="C14:E15" si="1">C15</f>
        <v>-73.7</v>
      </c>
      <c r="D14" s="82">
        <f t="shared" si="1"/>
        <v>-110.5</v>
      </c>
      <c r="E14" s="82">
        <f t="shared" si="1"/>
        <v>-147.30000000000001</v>
      </c>
      <c r="F14" s="73"/>
    </row>
    <row r="15" spans="1:7" s="72" customFormat="1" ht="57" customHeight="1">
      <c r="A15" s="70" t="s">
        <v>105</v>
      </c>
      <c r="B15" s="86" t="s">
        <v>104</v>
      </c>
      <c r="C15" s="83">
        <f t="shared" si="1"/>
        <v>-73.7</v>
      </c>
      <c r="D15" s="82">
        <f t="shared" si="1"/>
        <v>-110.5</v>
      </c>
      <c r="E15" s="82">
        <f t="shared" si="1"/>
        <v>-147.30000000000001</v>
      </c>
      <c r="F15" s="73"/>
    </row>
    <row r="16" spans="1:7" s="72" customFormat="1" ht="82.9" customHeight="1">
      <c r="A16" s="85" t="s">
        <v>103</v>
      </c>
      <c r="B16" s="84" t="s">
        <v>102</v>
      </c>
      <c r="C16" s="83">
        <f>SUM(C17)</f>
        <v>-73.7</v>
      </c>
      <c r="D16" s="82">
        <f>SUM(D17)</f>
        <v>-110.5</v>
      </c>
      <c r="E16" s="82">
        <f>SUM(E17)</f>
        <v>-147.30000000000001</v>
      </c>
      <c r="F16" s="73"/>
    </row>
    <row r="17" spans="1:6" s="72" customFormat="1" ht="77.45" customHeight="1">
      <c r="A17" s="70" t="s">
        <v>140</v>
      </c>
      <c r="B17" s="81" t="s">
        <v>141</v>
      </c>
      <c r="C17" s="80">
        <v>-73.7</v>
      </c>
      <c r="D17" s="80">
        <v>-110.5</v>
      </c>
      <c r="E17" s="80">
        <v>-147.30000000000001</v>
      </c>
      <c r="F17" s="73"/>
    </row>
    <row r="18" spans="1:6" s="72" customFormat="1" ht="48" customHeight="1">
      <c r="A18" s="76" t="s">
        <v>101</v>
      </c>
      <c r="B18" s="78" t="s">
        <v>100</v>
      </c>
      <c r="C18" s="77">
        <f>C19</f>
        <v>0</v>
      </c>
      <c r="D18" s="66">
        <f t="shared" ref="C18:E20" si="2">D19</f>
        <v>0</v>
      </c>
      <c r="E18" s="66">
        <f t="shared" si="2"/>
        <v>0</v>
      </c>
      <c r="F18" s="73"/>
    </row>
    <row r="19" spans="1:6" s="72" customFormat="1" ht="57.6" customHeight="1">
      <c r="A19" s="76" t="s">
        <v>99</v>
      </c>
      <c r="B19" s="78" t="s">
        <v>98</v>
      </c>
      <c r="C19" s="77">
        <f t="shared" si="2"/>
        <v>0</v>
      </c>
      <c r="D19" s="66">
        <f t="shared" si="2"/>
        <v>0</v>
      </c>
      <c r="E19" s="66">
        <f t="shared" si="2"/>
        <v>0</v>
      </c>
      <c r="F19" s="73"/>
    </row>
    <row r="20" spans="1:6" s="72" customFormat="1" ht="77.45" customHeight="1">
      <c r="A20" s="79" t="s">
        <v>97</v>
      </c>
      <c r="B20" s="78" t="s">
        <v>96</v>
      </c>
      <c r="C20" s="77">
        <f t="shared" si="2"/>
        <v>0</v>
      </c>
      <c r="D20" s="66">
        <f t="shared" si="2"/>
        <v>0</v>
      </c>
      <c r="E20" s="66">
        <f t="shared" si="2"/>
        <v>0</v>
      </c>
      <c r="F20" s="73"/>
    </row>
    <row r="21" spans="1:6" s="72" customFormat="1" ht="102.75" customHeight="1">
      <c r="A21" s="79" t="s">
        <v>95</v>
      </c>
      <c r="B21" s="78" t="s">
        <v>148</v>
      </c>
      <c r="C21" s="77"/>
      <c r="D21" s="66">
        <v>0</v>
      </c>
      <c r="E21" s="66">
        <v>0</v>
      </c>
      <c r="F21" s="73"/>
    </row>
    <row r="22" spans="1:6" s="72" customFormat="1" ht="52.9" customHeight="1">
      <c r="A22" s="76" t="s">
        <v>94</v>
      </c>
      <c r="B22" s="75" t="s">
        <v>93</v>
      </c>
      <c r="C22" s="74">
        <f>C17-C10</f>
        <v>-30.99999999999973</v>
      </c>
      <c r="D22" s="74">
        <v>0</v>
      </c>
      <c r="E22" s="74">
        <v>0</v>
      </c>
      <c r="F22" s="73"/>
    </row>
    <row r="23" spans="1:6" s="64" customFormat="1" ht="40.15" customHeight="1">
      <c r="A23" s="68" t="s">
        <v>92</v>
      </c>
      <c r="B23" s="71" t="s">
        <v>91</v>
      </c>
      <c r="C23" s="66">
        <f t="shared" ref="C23:E24" si="3">SUM(C24)</f>
        <v>-2526.8000000000002</v>
      </c>
      <c r="D23" s="66">
        <f t="shared" si="3"/>
        <v>-991.3</v>
      </c>
      <c r="E23" s="66">
        <f t="shared" si="3"/>
        <v>-1041.7</v>
      </c>
      <c r="F23" s="65"/>
    </row>
    <row r="24" spans="1:6" s="56" customFormat="1" ht="46.15" customHeight="1">
      <c r="A24" s="70" t="s">
        <v>90</v>
      </c>
      <c r="B24" s="69" t="s">
        <v>89</v>
      </c>
      <c r="C24" s="52">
        <f t="shared" si="3"/>
        <v>-2526.8000000000002</v>
      </c>
      <c r="D24" s="52">
        <f t="shared" si="3"/>
        <v>-991.3</v>
      </c>
      <c r="E24" s="52">
        <f t="shared" si="3"/>
        <v>-1041.7</v>
      </c>
      <c r="F24" s="57"/>
    </row>
    <row r="25" spans="1:6" s="56" customFormat="1" ht="58.15" customHeight="1">
      <c r="A25" s="70" t="s">
        <v>143</v>
      </c>
      <c r="B25" s="69" t="s">
        <v>142</v>
      </c>
      <c r="C25" s="52">
        <v>-2526.8000000000002</v>
      </c>
      <c r="D25" s="52">
        <v>-991.3</v>
      </c>
      <c r="E25" s="52">
        <v>-1041.7</v>
      </c>
      <c r="F25" s="57"/>
    </row>
    <row r="26" spans="1:6" s="64" customFormat="1" ht="43.15" customHeight="1">
      <c r="A26" s="68" t="s">
        <v>88</v>
      </c>
      <c r="B26" s="67" t="s">
        <v>87</v>
      </c>
      <c r="C26" s="66">
        <f>C27</f>
        <v>2484.1</v>
      </c>
      <c r="D26" s="66">
        <f t="shared" ref="C26:E27" si="4">SUM(D27)</f>
        <v>991.3</v>
      </c>
      <c r="E26" s="66">
        <f t="shared" si="4"/>
        <v>1041.7</v>
      </c>
      <c r="F26" s="65"/>
    </row>
    <row r="27" spans="1:6" s="56" customFormat="1" ht="47.45" customHeight="1">
      <c r="A27" s="63" t="s">
        <v>86</v>
      </c>
      <c r="B27" s="62" t="s">
        <v>85</v>
      </c>
      <c r="C27" s="52">
        <f t="shared" si="4"/>
        <v>2484.1</v>
      </c>
      <c r="D27" s="52">
        <f t="shared" si="4"/>
        <v>991.3</v>
      </c>
      <c r="E27" s="52">
        <f t="shared" si="4"/>
        <v>1041.7</v>
      </c>
      <c r="F27" s="57"/>
    </row>
    <row r="28" spans="1:6" s="56" customFormat="1" ht="56.45" customHeight="1">
      <c r="A28" s="61" t="s">
        <v>84</v>
      </c>
      <c r="B28" s="60" t="s">
        <v>83</v>
      </c>
      <c r="C28" s="52">
        <v>2484.1</v>
      </c>
      <c r="D28" s="52">
        <v>991.3</v>
      </c>
      <c r="E28" s="52">
        <v>1041.7</v>
      </c>
      <c r="F28" s="57"/>
    </row>
    <row r="29" spans="1:6" s="56" customFormat="1" ht="78.75" customHeight="1">
      <c r="A29" s="59" t="s">
        <v>82</v>
      </c>
      <c r="B29" s="58" t="s">
        <v>147</v>
      </c>
      <c r="C29" s="52">
        <v>0</v>
      </c>
      <c r="D29" s="52">
        <v>0</v>
      </c>
      <c r="E29" s="52">
        <v>0</v>
      </c>
      <c r="F29" s="57"/>
    </row>
    <row r="30" spans="1:6" ht="37.15" customHeight="1">
      <c r="A30" s="55"/>
      <c r="B30" s="54" t="s">
        <v>133</v>
      </c>
      <c r="C30" s="53">
        <v>628.29999999999995</v>
      </c>
      <c r="D30" s="52">
        <v>576.9</v>
      </c>
      <c r="E30" s="52">
        <v>582.29999999999995</v>
      </c>
    </row>
    <row r="32" spans="1:6">
      <c r="F32" s="50"/>
    </row>
    <row r="33" spans="6:6" ht="44.45" customHeight="1">
      <c r="F33" s="50"/>
    </row>
    <row r="34" spans="6:6">
      <c r="F34" s="50"/>
    </row>
    <row r="35" spans="6:6">
      <c r="F35" s="50"/>
    </row>
    <row r="36" spans="6:6">
      <c r="F36" s="50"/>
    </row>
    <row r="37" spans="6:6">
      <c r="F37" s="50"/>
    </row>
    <row r="38" spans="6:6">
      <c r="F38" s="50"/>
    </row>
    <row r="39" spans="6:6">
      <c r="F39" s="50"/>
    </row>
  </sheetData>
  <mergeCells count="6">
    <mergeCell ref="A3:E5"/>
    <mergeCell ref="A7:A8"/>
    <mergeCell ref="B7:B8"/>
    <mergeCell ref="C7:E7"/>
    <mergeCell ref="C1:F1"/>
    <mergeCell ref="C2:F2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Приложение2</vt:lpstr>
      <vt:lpstr>Приложение 3</vt:lpstr>
      <vt:lpstr>Приложение4</vt:lpstr>
      <vt:lpstr>прил5</vt:lpstr>
      <vt:lpstr>прил5!Область_печати</vt:lpstr>
      <vt:lpstr>'Приложение 1'!Область_печати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Бухгалтер</cp:lastModifiedBy>
  <cp:lastPrinted>2023-12-15T07:56:09Z</cp:lastPrinted>
  <dcterms:created xsi:type="dcterms:W3CDTF">2006-09-16T00:00:00Z</dcterms:created>
  <dcterms:modified xsi:type="dcterms:W3CDTF">2023-12-15T07:57:26Z</dcterms:modified>
</cp:coreProperties>
</file>