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21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  <sheet name="Лист1" sheetId="15" r:id="rId6"/>
    <sheet name="Лист2" sheetId="16" r:id="rId7"/>
  </sheets>
  <definedNames>
    <definedName name="_xlnm._FilterDatabase" localSheetId="1" hidden="1">'Приложение 2'!$A$1:$L$109</definedName>
    <definedName name="_xlnm._FilterDatabase" localSheetId="2" hidden="1">'Приложение 3'!$A$1:$K$107</definedName>
    <definedName name="_xlnm._FilterDatabase" localSheetId="3" hidden="1">'Приложение 4'!$A$1:$L$133</definedName>
    <definedName name="Z_146E8F15_80AC_4549_8E02_D6058BD21F29_.wvu.FilterData" localSheetId="1" hidden="1">'Приложение 2'!$A$1:$L$109</definedName>
    <definedName name="Z_146E8F15_80AC_4549_8E02_D6058BD21F29_.wvu.FilterData" localSheetId="2" hidden="1">'Приложение 3'!$A$1:$K$107</definedName>
    <definedName name="Z_146E8F15_80AC_4549_8E02_D6058BD21F29_.wvu.FilterData" localSheetId="3" hidden="1">'Приложение 4'!$A$6:$L$133</definedName>
    <definedName name="Z_146E8F15_80AC_4549_8E02_D6058BD21F29_.wvu.PrintArea" localSheetId="0" hidden="1">'Приложение 1'!$A$1:$E$30</definedName>
    <definedName name="Z_1F1289EE_F3DA_4F9E_9F23_CD1DBBB60441_.wvu.FilterData" localSheetId="2" hidden="1">'Приложение 3'!$A$1:$K$107</definedName>
    <definedName name="Z_2EE6EB00_C2BB_404A_98A6_E66B3D281ECF_.wvu.FilterData" localSheetId="1" hidden="1">'Приложение 2'!$A$6:$L$102</definedName>
    <definedName name="Z_2EE6EB00_C2BB_404A_98A6_E66B3D281ECF_.wvu.FilterData" localSheetId="2" hidden="1">'Приложение 3'!$A$6:$O$107</definedName>
    <definedName name="Z_2EE6EB00_C2BB_404A_98A6_E66B3D281ECF_.wvu.FilterData" localSheetId="3" hidden="1">'Приложение 4'!$A$6:$L$133</definedName>
    <definedName name="Z_2EE6EB00_C2BB_404A_98A6_E66B3D281ECF_.wvu.PrintArea" localSheetId="0" hidden="1">'Приложение 1'!$A$1:$E$30</definedName>
    <definedName name="Z_D2A2E364_7F41_4DF0_B445_F266635B8190_.wvu.FilterData" localSheetId="1" hidden="1">'Приложение 2'!$A$1:$L$109</definedName>
    <definedName name="Z_D2A2E364_7F41_4DF0_B445_F266635B8190_.wvu.FilterData" localSheetId="2" hidden="1">'Приложение 3'!$A$1:$K$107</definedName>
    <definedName name="Z_D2A2E364_7F41_4DF0_B445_F266635B8190_.wvu.FilterData" localSheetId="3" hidden="1">'Приложение 4'!$A$6:$L$133</definedName>
    <definedName name="Z_D2A2E364_7F41_4DF0_B445_F266635B8190_.wvu.PrintArea" localSheetId="0" hidden="1">'Приложение 1'!$A$1:$E$30</definedName>
    <definedName name="Z_E262048E_84F9_43BC_A071_99F77224052B_.wvu.FilterData" localSheetId="3" hidden="1">'Приложение 4'!$A$6:$L$133</definedName>
    <definedName name="_xlnm.Print_Area" localSheetId="4">'прил 5'!$A$1:$E$29</definedName>
    <definedName name="_xlnm.Print_Area" localSheetId="0">'Приложение 1'!$A$1:$E$30</definedName>
    <definedName name="_xlnm.Print_Area" localSheetId="1">'Приложение 2'!$A$1:$L$109</definedName>
  </definedNames>
  <calcPr calcId="12451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C12" i="2"/>
  <c r="E27"/>
  <c r="D27"/>
  <c r="C27"/>
  <c r="J17" i="6"/>
  <c r="I100" i="4"/>
  <c r="I83"/>
  <c r="L40" i="3"/>
  <c r="L39" s="1"/>
  <c r="L38" s="1"/>
  <c r="J41"/>
  <c r="J40" s="1"/>
  <c r="J39" s="1"/>
  <c r="J38" s="1"/>
  <c r="K41"/>
  <c r="K40" s="1"/>
  <c r="K39" s="1"/>
  <c r="K38" s="1"/>
  <c r="L41"/>
  <c r="J42"/>
  <c r="K42"/>
  <c r="L42"/>
  <c r="A45"/>
  <c r="A46"/>
  <c r="J91"/>
  <c r="J115" i="6"/>
  <c r="J114" s="1"/>
  <c r="J113" s="1"/>
  <c r="J112" s="1"/>
  <c r="J111" s="1"/>
  <c r="J110" s="1"/>
  <c r="A114"/>
  <c r="A113"/>
  <c r="A110"/>
  <c r="A132"/>
  <c r="A131"/>
  <c r="A130"/>
  <c r="A129"/>
  <c r="A128"/>
  <c r="A122"/>
  <c r="A116"/>
  <c r="A107"/>
  <c r="A106"/>
  <c r="A105"/>
  <c r="A104"/>
  <c r="A102"/>
  <c r="A101"/>
  <c r="A100"/>
  <c r="A99"/>
  <c r="A98"/>
  <c r="A95"/>
  <c r="A94"/>
  <c r="A93"/>
  <c r="A91"/>
  <c r="A90"/>
  <c r="A89"/>
  <c r="A88"/>
  <c r="A87"/>
  <c r="A85"/>
  <c r="A84"/>
  <c r="A83"/>
  <c r="A82"/>
  <c r="A81"/>
  <c r="A78"/>
  <c r="A76"/>
  <c r="A75"/>
  <c r="A74"/>
  <c r="A65"/>
  <c r="A63"/>
  <c r="A60"/>
  <c r="A59"/>
  <c r="A58"/>
  <c r="A57"/>
  <c r="A56"/>
  <c r="A55"/>
  <c r="A54"/>
  <c r="A50"/>
  <c r="A49"/>
  <c r="A47"/>
  <c r="A52" s="1"/>
  <c r="A46"/>
  <c r="A51" s="1"/>
  <c r="A120"/>
  <c r="A119"/>
  <c r="A40"/>
  <c r="A38"/>
  <c r="A37"/>
  <c r="A34"/>
  <c r="A33"/>
  <c r="A32"/>
  <c r="J39"/>
  <c r="J38" s="1"/>
  <c r="J37" s="1"/>
  <c r="J36" s="1"/>
  <c r="J35" s="1"/>
  <c r="J34" s="1"/>
  <c r="J33" s="1"/>
  <c r="J32" s="1"/>
  <c r="J121"/>
  <c r="L92"/>
  <c r="K92"/>
  <c r="L97"/>
  <c r="K97"/>
  <c r="J97"/>
  <c r="J92"/>
  <c r="A77" i="4"/>
  <c r="A78"/>
  <c r="A79"/>
  <c r="A80"/>
  <c r="I82"/>
  <c r="I81" s="1"/>
  <c r="I80" s="1"/>
  <c r="I79" s="1"/>
  <c r="I78" s="1"/>
  <c r="I77" s="1"/>
  <c r="I72"/>
  <c r="J72"/>
  <c r="A43"/>
  <c r="A46"/>
  <c r="I48"/>
  <c r="I47" s="1"/>
  <c r="I46" s="1"/>
  <c r="I45" s="1"/>
  <c r="I44" s="1"/>
  <c r="I43" s="1"/>
  <c r="J83" i="3" l="1"/>
  <c r="J82" s="1"/>
  <c r="J81" s="1"/>
  <c r="J80" s="1"/>
  <c r="J79" s="1"/>
  <c r="A77"/>
  <c r="A76"/>
  <c r="J73"/>
  <c r="J72" s="1"/>
  <c r="A49"/>
  <c r="A48"/>
  <c r="A45" i="4"/>
  <c r="A44"/>
  <c r="J48" i="3"/>
  <c r="J47" s="1"/>
  <c r="J46" s="1"/>
  <c r="J45" s="1"/>
  <c r="J44" s="1"/>
  <c r="A87" i="4"/>
  <c r="A86"/>
  <c r="A54"/>
  <c r="A51"/>
  <c r="K29"/>
  <c r="K31"/>
  <c r="J29"/>
  <c r="J31"/>
  <c r="I29"/>
  <c r="I31"/>
  <c r="A20"/>
  <c r="A10"/>
  <c r="A19" s="1"/>
  <c r="A112" i="6" l="1"/>
  <c r="A48" i="4"/>
  <c r="A83" i="3"/>
  <c r="A35" i="6" s="1"/>
  <c r="A123"/>
  <c r="A117"/>
  <c r="A111"/>
  <c r="A47" i="4"/>
  <c r="A74" i="3"/>
  <c r="A118" i="6"/>
  <c r="A73" i="3"/>
  <c r="A84"/>
  <c r="A36" i="6" s="1"/>
  <c r="A105" i="3"/>
  <c r="L28" l="1"/>
  <c r="K28"/>
  <c r="J28"/>
  <c r="L26"/>
  <c r="K26"/>
  <c r="J26"/>
  <c r="A20"/>
  <c r="J127" i="6"/>
  <c r="J126" s="1"/>
  <c r="J125" s="1"/>
  <c r="J124" s="1"/>
  <c r="J123" s="1"/>
  <c r="J122" s="1"/>
  <c r="I75" i="4"/>
  <c r="I74" s="1"/>
  <c r="I73" s="1"/>
  <c r="A73"/>
  <c r="A75"/>
  <c r="A82" s="1"/>
  <c r="A74"/>
  <c r="A81" s="1"/>
  <c r="J76" i="3"/>
  <c r="J75" s="1"/>
  <c r="J71" s="1"/>
  <c r="J31" i="6"/>
  <c r="J30" s="1"/>
  <c r="J29" s="1"/>
  <c r="J28" s="1"/>
  <c r="J27" s="1"/>
  <c r="J26" s="1"/>
  <c r="A26"/>
  <c r="A27"/>
  <c r="A28"/>
  <c r="A29"/>
  <c r="A30"/>
  <c r="A31"/>
  <c r="A39" s="1"/>
  <c r="A48" s="1"/>
  <c r="A53" s="1"/>
  <c r="A61" s="1"/>
  <c r="J25" i="3" l="1"/>
  <c r="K25"/>
  <c r="L25"/>
  <c r="I93" i="4"/>
  <c r="I92" s="1"/>
  <c r="I91" s="1"/>
  <c r="A91"/>
  <c r="A92"/>
  <c r="A93"/>
  <c r="I66"/>
  <c r="A94" i="3"/>
  <c r="A95"/>
  <c r="J94"/>
  <c r="J93" s="1"/>
  <c r="J89" s="1"/>
  <c r="J86" i="6" l="1"/>
  <c r="J85" s="1"/>
  <c r="J84" s="1"/>
  <c r="J83" s="1"/>
  <c r="J82" s="1"/>
  <c r="J81" s="1"/>
  <c r="J67"/>
  <c r="J66" s="1"/>
  <c r="J65" s="1"/>
  <c r="J64" s="1"/>
  <c r="J63" s="1"/>
  <c r="J62" s="1"/>
  <c r="A66"/>
  <c r="A67"/>
  <c r="A73" s="1"/>
  <c r="A80" s="1"/>
  <c r="A86" s="1"/>
  <c r="I26" i="4"/>
  <c r="I25" s="1"/>
  <c r="I24" s="1"/>
  <c r="A26"/>
  <c r="A25"/>
  <c r="A24"/>
  <c r="I17"/>
  <c r="I16" s="1"/>
  <c r="I15" s="1"/>
  <c r="J17" i="3"/>
  <c r="J16" s="1"/>
  <c r="A17"/>
  <c r="A64" i="6" s="1"/>
  <c r="A18" i="3"/>
  <c r="A17" i="4" s="1"/>
  <c r="A16" i="3"/>
  <c r="J31"/>
  <c r="J30" s="1"/>
  <c r="A9" i="6"/>
  <c r="J120"/>
  <c r="J119" s="1"/>
  <c r="J118" s="1"/>
  <c r="J117" s="1"/>
  <c r="J116" s="1"/>
  <c r="A126"/>
  <c r="A125"/>
  <c r="A124"/>
  <c r="L109"/>
  <c r="L108" s="1"/>
  <c r="L107" s="1"/>
  <c r="L106" s="1"/>
  <c r="L105" s="1"/>
  <c r="L104" s="1"/>
  <c r="K109"/>
  <c r="K108" s="1"/>
  <c r="K107" s="1"/>
  <c r="K106" s="1"/>
  <c r="K105" s="1"/>
  <c r="K104" s="1"/>
  <c r="J109"/>
  <c r="J108" s="1"/>
  <c r="J107" s="1"/>
  <c r="J106" s="1"/>
  <c r="J105" s="1"/>
  <c r="J104" s="1"/>
  <c r="A108"/>
  <c r="L103"/>
  <c r="L102" s="1"/>
  <c r="L101" s="1"/>
  <c r="L100" s="1"/>
  <c r="L99" s="1"/>
  <c r="L98" s="1"/>
  <c r="K103"/>
  <c r="K102" s="1"/>
  <c r="K101" s="1"/>
  <c r="K100" s="1"/>
  <c r="K99" s="1"/>
  <c r="K98" s="1"/>
  <c r="J103"/>
  <c r="J102" s="1"/>
  <c r="J101" s="1"/>
  <c r="J100" s="1"/>
  <c r="J99" s="1"/>
  <c r="J98" s="1"/>
  <c r="A96"/>
  <c r="A18"/>
  <c r="A85" i="4"/>
  <c r="A62"/>
  <c r="I71"/>
  <c r="I70" s="1"/>
  <c r="I69" s="1"/>
  <c r="I68" s="1"/>
  <c r="I67" s="1"/>
  <c r="K107"/>
  <c r="L73" i="6" s="1"/>
  <c r="L72" s="1"/>
  <c r="L71" s="1"/>
  <c r="L70" s="1"/>
  <c r="L69" s="1"/>
  <c r="L68" s="1"/>
  <c r="J107" i="4"/>
  <c r="K73" i="6" s="1"/>
  <c r="K72" s="1"/>
  <c r="K71" s="1"/>
  <c r="K70" s="1"/>
  <c r="K69" s="1"/>
  <c r="K68" s="1"/>
  <c r="L108" i="3"/>
  <c r="K106" i="4" s="1"/>
  <c r="K108" i="3"/>
  <c r="J106" i="4" s="1"/>
  <c r="A107"/>
  <c r="A71" i="6" s="1"/>
  <c r="A106" i="4"/>
  <c r="A70" i="6" s="1"/>
  <c r="A105" i="4"/>
  <c r="A69" i="6" s="1"/>
  <c r="A104" i="4"/>
  <c r="A103"/>
  <c r="A102"/>
  <c r="A101"/>
  <c r="A72" i="6" s="1"/>
  <c r="K65" i="4"/>
  <c r="K64" s="1"/>
  <c r="K63" s="1"/>
  <c r="K61" s="1"/>
  <c r="K60" s="1"/>
  <c r="I65"/>
  <c r="I64" s="1"/>
  <c r="I63" s="1"/>
  <c r="I62" s="1"/>
  <c r="K67" i="3"/>
  <c r="K66" s="1"/>
  <c r="K65" s="1"/>
  <c r="L67"/>
  <c r="L66" s="1"/>
  <c r="L65" s="1"/>
  <c r="J67"/>
  <c r="J66" s="1"/>
  <c r="J65" s="1"/>
  <c r="E26" i="2"/>
  <c r="D26"/>
  <c r="C26"/>
  <c r="E24"/>
  <c r="D24"/>
  <c r="C24"/>
  <c r="E22"/>
  <c r="D22"/>
  <c r="C22"/>
  <c r="E19"/>
  <c r="D19"/>
  <c r="D18" s="1"/>
  <c r="C19"/>
  <c r="C18" s="1"/>
  <c r="E16"/>
  <c r="D16"/>
  <c r="C16"/>
  <c r="E14"/>
  <c r="D14"/>
  <c r="D13" s="1"/>
  <c r="C14"/>
  <c r="K62" i="4" l="1"/>
  <c r="A92" i="6"/>
  <c r="A97" s="1"/>
  <c r="A103" s="1"/>
  <c r="A121" s="1"/>
  <c r="A15" i="4"/>
  <c r="A62" i="6"/>
  <c r="A68" s="1"/>
  <c r="A109"/>
  <c r="A115" s="1"/>
  <c r="E13" i="2"/>
  <c r="L62" i="3"/>
  <c r="L61" s="1"/>
  <c r="J62"/>
  <c r="J61" s="1"/>
  <c r="K62"/>
  <c r="K61" s="1"/>
  <c r="J70"/>
  <c r="J69" s="1"/>
  <c r="A16" i="4"/>
  <c r="K107" i="3"/>
  <c r="J105" i="4" s="1"/>
  <c r="L107" i="3"/>
  <c r="K105" i="4" s="1"/>
  <c r="K106" i="3"/>
  <c r="C13" i="2"/>
  <c r="E21"/>
  <c r="E12" s="1"/>
  <c r="D21"/>
  <c r="D12" s="1"/>
  <c r="C21"/>
  <c r="I61" i="4"/>
  <c r="I60" s="1"/>
  <c r="L64" i="3"/>
  <c r="L63" s="1"/>
  <c r="K64"/>
  <c r="K63" s="1"/>
  <c r="J64"/>
  <c r="J63" s="1"/>
  <c r="A127" i="6" l="1"/>
  <c r="A133" s="1"/>
  <c r="L106" i="3"/>
  <c r="D11" i="2"/>
  <c r="D25" i="14" s="1"/>
  <c r="E11" i="2"/>
  <c r="E25" i="14" s="1"/>
  <c r="J104" i="4"/>
  <c r="K105" i="3"/>
  <c r="L105"/>
  <c r="K104" i="4"/>
  <c r="L48" i="6"/>
  <c r="L47" s="1"/>
  <c r="L46" s="1"/>
  <c r="L45" s="1"/>
  <c r="L44" s="1"/>
  <c r="K48"/>
  <c r="J48"/>
  <c r="J47" s="1"/>
  <c r="J46" s="1"/>
  <c r="J45" s="1"/>
  <c r="J44" s="1"/>
  <c r="K47"/>
  <c r="K46" s="1"/>
  <c r="K45" s="1"/>
  <c r="K44" s="1"/>
  <c r="K56" i="4"/>
  <c r="K55" s="1"/>
  <c r="J56"/>
  <c r="J55" s="1"/>
  <c r="I56"/>
  <c r="I55" s="1"/>
  <c r="L56" i="3"/>
  <c r="K56"/>
  <c r="J56"/>
  <c r="L133" i="6"/>
  <c r="L132" s="1"/>
  <c r="L131" s="1"/>
  <c r="L130" s="1"/>
  <c r="L129" s="1"/>
  <c r="L128" s="1"/>
  <c r="K133"/>
  <c r="K132" s="1"/>
  <c r="K131" s="1"/>
  <c r="K130" s="1"/>
  <c r="K129" s="1"/>
  <c r="K128" s="1"/>
  <c r="L96"/>
  <c r="L95" s="1"/>
  <c r="L94" s="1"/>
  <c r="L93" s="1"/>
  <c r="K96"/>
  <c r="K95" s="1"/>
  <c r="K94" s="1"/>
  <c r="K93" s="1"/>
  <c r="L91"/>
  <c r="L90" s="1"/>
  <c r="K91"/>
  <c r="K90" s="1"/>
  <c r="L80"/>
  <c r="L79" s="1"/>
  <c r="L78" s="1"/>
  <c r="L77" s="1"/>
  <c r="L76" s="1"/>
  <c r="L75" s="1"/>
  <c r="K80"/>
  <c r="K79" s="1"/>
  <c r="K78" s="1"/>
  <c r="K77" s="1"/>
  <c r="K76" s="1"/>
  <c r="K75" s="1"/>
  <c r="L61"/>
  <c r="L60" s="1"/>
  <c r="L59" s="1"/>
  <c r="L58" s="1"/>
  <c r="L57" s="1"/>
  <c r="L56" s="1"/>
  <c r="L55" s="1"/>
  <c r="K61"/>
  <c r="K60" s="1"/>
  <c r="K59" s="1"/>
  <c r="K58" s="1"/>
  <c r="K57" s="1"/>
  <c r="K56" s="1"/>
  <c r="K55" s="1"/>
  <c r="K53"/>
  <c r="K52" s="1"/>
  <c r="K51" s="1"/>
  <c r="K50" s="1"/>
  <c r="K49" s="1"/>
  <c r="L53"/>
  <c r="L52" s="1"/>
  <c r="L51" s="1"/>
  <c r="L50" s="1"/>
  <c r="L49" s="1"/>
  <c r="K25"/>
  <c r="K24" s="1"/>
  <c r="K23" s="1"/>
  <c r="K22" s="1"/>
  <c r="K21" s="1"/>
  <c r="K20" s="1"/>
  <c r="K19" s="1"/>
  <c r="K18" s="1"/>
  <c r="L25"/>
  <c r="L24" s="1"/>
  <c r="L23" s="1"/>
  <c r="L22" s="1"/>
  <c r="L21" s="1"/>
  <c r="L20" s="1"/>
  <c r="L19" s="1"/>
  <c r="L18" s="1"/>
  <c r="L16"/>
  <c r="L15" s="1"/>
  <c r="L14" s="1"/>
  <c r="L13" s="1"/>
  <c r="L12" s="1"/>
  <c r="L11" s="1"/>
  <c r="L10" s="1"/>
  <c r="L9" s="1"/>
  <c r="K16"/>
  <c r="K15" s="1"/>
  <c r="K14" s="1"/>
  <c r="K13" s="1"/>
  <c r="K12" s="1"/>
  <c r="K11" s="1"/>
  <c r="K10" s="1"/>
  <c r="J133"/>
  <c r="J132" s="1"/>
  <c r="J131" s="1"/>
  <c r="J130" s="1"/>
  <c r="J129" s="1"/>
  <c r="J128" s="1"/>
  <c r="J96"/>
  <c r="J95" s="1"/>
  <c r="J94" s="1"/>
  <c r="J93" s="1"/>
  <c r="J91"/>
  <c r="J90" s="1"/>
  <c r="J80"/>
  <c r="J79" s="1"/>
  <c r="J78" s="1"/>
  <c r="J77" s="1"/>
  <c r="J76" s="1"/>
  <c r="J75" s="1"/>
  <c r="J61"/>
  <c r="J60" s="1"/>
  <c r="J59" s="1"/>
  <c r="J58" s="1"/>
  <c r="J57" s="1"/>
  <c r="J56" s="1"/>
  <c r="J55" s="1"/>
  <c r="J53"/>
  <c r="J52" s="1"/>
  <c r="J51" s="1"/>
  <c r="J50" s="1"/>
  <c r="J49" s="1"/>
  <c r="J25"/>
  <c r="J24" s="1"/>
  <c r="J23" s="1"/>
  <c r="J22" s="1"/>
  <c r="J21" s="1"/>
  <c r="J20" s="1"/>
  <c r="J19" s="1"/>
  <c r="J16"/>
  <c r="J15" s="1"/>
  <c r="J14" s="1"/>
  <c r="J13" s="1"/>
  <c r="J12" s="1"/>
  <c r="J11" s="1"/>
  <c r="J10" s="1"/>
  <c r="J9" s="1"/>
  <c r="K99" i="4"/>
  <c r="K98" s="1"/>
  <c r="K97" s="1"/>
  <c r="K96" s="1"/>
  <c r="K95" s="1"/>
  <c r="K94" s="1"/>
  <c r="J100"/>
  <c r="J99" s="1"/>
  <c r="J98" s="1"/>
  <c r="J97" s="1"/>
  <c r="J96" s="1"/>
  <c r="J95" s="1"/>
  <c r="J94" s="1"/>
  <c r="I99"/>
  <c r="I98" s="1"/>
  <c r="I97" s="1"/>
  <c r="I96" s="1"/>
  <c r="I95" s="1"/>
  <c r="I94" s="1"/>
  <c r="K89"/>
  <c r="K88" s="1"/>
  <c r="K87" s="1"/>
  <c r="J90"/>
  <c r="J89" s="1"/>
  <c r="J88" s="1"/>
  <c r="I90"/>
  <c r="I89" s="1"/>
  <c r="I88" s="1"/>
  <c r="J66"/>
  <c r="J65" s="1"/>
  <c r="J64" s="1"/>
  <c r="J63" s="1"/>
  <c r="J62" s="1"/>
  <c r="K58"/>
  <c r="K57" s="1"/>
  <c r="J58"/>
  <c r="J57" s="1"/>
  <c r="I58"/>
  <c r="I57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30"/>
  <c r="J30"/>
  <c r="I30"/>
  <c r="K28"/>
  <c r="J28"/>
  <c r="I28"/>
  <c r="K23"/>
  <c r="K22" s="1"/>
  <c r="K21" s="1"/>
  <c r="K20" s="1"/>
  <c r="J23"/>
  <c r="J22" s="1"/>
  <c r="J21" s="1"/>
  <c r="J20" s="1"/>
  <c r="I23"/>
  <c r="I22" s="1"/>
  <c r="I21" s="1"/>
  <c r="I20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K68"/>
  <c r="J67"/>
  <c r="I59"/>
  <c r="L101" i="3"/>
  <c r="L100" s="1"/>
  <c r="K101"/>
  <c r="K100" s="1"/>
  <c r="J101"/>
  <c r="K59" i="4" l="1"/>
  <c r="K67"/>
  <c r="I86"/>
  <c r="I85" s="1"/>
  <c r="I87"/>
  <c r="J86"/>
  <c r="J85" s="1"/>
  <c r="J87"/>
  <c r="C11" i="2"/>
  <c r="C25" i="14" s="1"/>
  <c r="L99" i="3"/>
  <c r="L98" s="1"/>
  <c r="L97" s="1"/>
  <c r="L96" s="1"/>
  <c r="K99"/>
  <c r="K98" s="1"/>
  <c r="K97" s="1"/>
  <c r="K96" s="1"/>
  <c r="J18" i="6"/>
  <c r="K8"/>
  <c r="K9"/>
  <c r="K103" i="4"/>
  <c r="L104" i="3"/>
  <c r="J103" i="4"/>
  <c r="K104" i="3"/>
  <c r="J88" i="6"/>
  <c r="J87" s="1"/>
  <c r="J89"/>
  <c r="L88"/>
  <c r="L87" s="1"/>
  <c r="L74" s="1"/>
  <c r="L54" s="1"/>
  <c r="L89"/>
  <c r="K88"/>
  <c r="K87" s="1"/>
  <c r="K74" s="1"/>
  <c r="K54" s="1"/>
  <c r="K89"/>
  <c r="J61" i="4"/>
  <c r="J60" s="1"/>
  <c r="J59" s="1"/>
  <c r="I27"/>
  <c r="K27"/>
  <c r="J27"/>
  <c r="K43" i="6"/>
  <c r="K54" i="4"/>
  <c r="K53" s="1"/>
  <c r="K52" s="1"/>
  <c r="K51" s="1"/>
  <c r="K50" s="1"/>
  <c r="K49" s="1"/>
  <c r="J54"/>
  <c r="J53" s="1"/>
  <c r="J52" s="1"/>
  <c r="J51" s="1"/>
  <c r="J50" s="1"/>
  <c r="J49" s="1"/>
  <c r="I54"/>
  <c r="I53" s="1"/>
  <c r="I52" s="1"/>
  <c r="I51" s="1"/>
  <c r="I50" s="1"/>
  <c r="I49" s="1"/>
  <c r="J43" i="6"/>
  <c r="J42" s="1"/>
  <c r="J41" s="1"/>
  <c r="J40" s="1"/>
  <c r="L43"/>
  <c r="L42" s="1"/>
  <c r="L41" s="1"/>
  <c r="L40" s="1"/>
  <c r="K42"/>
  <c r="K41" s="1"/>
  <c r="K40" s="1"/>
  <c r="I41" i="4"/>
  <c r="K17" i="6"/>
  <c r="L17"/>
  <c r="K41" i="4"/>
  <c r="J41"/>
  <c r="J32"/>
  <c r="I32"/>
  <c r="K32"/>
  <c r="K86"/>
  <c r="K85" s="1"/>
  <c r="I84" l="1"/>
  <c r="I76" s="1"/>
  <c r="J84"/>
  <c r="J83" s="1"/>
  <c r="J76" s="1"/>
  <c r="J74" i="6"/>
  <c r="J54" s="1"/>
  <c r="K7"/>
  <c r="J102" i="4"/>
  <c r="K103" i="3"/>
  <c r="J101" i="4" s="1"/>
  <c r="L103" i="3"/>
  <c r="K101" i="4" s="1"/>
  <c r="K102"/>
  <c r="J8" i="6"/>
  <c r="L8"/>
  <c r="L7" s="1"/>
  <c r="K84" i="4"/>
  <c r="K83" s="1"/>
  <c r="K76" s="1"/>
  <c r="J19"/>
  <c r="J18" s="1"/>
  <c r="J8" s="1"/>
  <c r="J7" s="1"/>
  <c r="I19"/>
  <c r="I18" s="1"/>
  <c r="I8" s="1"/>
  <c r="K19"/>
  <c r="K18" s="1"/>
  <c r="I7" l="1"/>
  <c r="J7" i="6"/>
  <c r="K8" i="4"/>
  <c r="K7" s="1"/>
  <c r="L91" i="3"/>
  <c r="L90" s="1"/>
  <c r="K91"/>
  <c r="K90" s="1"/>
  <c r="J90"/>
  <c r="K88" l="1"/>
  <c r="K87" s="1"/>
  <c r="K89"/>
  <c r="J88"/>
  <c r="J87" s="1"/>
  <c r="L88"/>
  <c r="L87" s="1"/>
  <c r="L89"/>
  <c r="L86"/>
  <c r="K86"/>
  <c r="J86" l="1"/>
  <c r="J85" s="1"/>
  <c r="J78" s="1"/>
  <c r="L85"/>
  <c r="L78" s="1"/>
  <c r="K85"/>
  <c r="K78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58"/>
  <c r="J100"/>
  <c r="J60"/>
  <c r="J36"/>
  <c r="J35" s="1"/>
  <c r="J34" s="1"/>
  <c r="J23"/>
  <c r="J22" s="1"/>
  <c r="J21" s="1"/>
  <c r="L58"/>
  <c r="L69"/>
  <c r="L60" s="1"/>
  <c r="L36"/>
  <c r="L35" s="1"/>
  <c r="L34" s="1"/>
  <c r="L23"/>
  <c r="L22" s="1"/>
  <c r="K58"/>
  <c r="K69"/>
  <c r="K60" s="1"/>
  <c r="K36"/>
  <c r="K35" s="1"/>
  <c r="K34" s="1"/>
  <c r="K23"/>
  <c r="K22" s="1"/>
  <c r="K21" s="1"/>
  <c r="K14"/>
  <c r="K13" s="1"/>
  <c r="L21" l="1"/>
  <c r="L20" s="1"/>
  <c r="J99"/>
  <c r="J98" s="1"/>
  <c r="J97" s="1"/>
  <c r="J96" s="1"/>
  <c r="K12"/>
  <c r="K11" s="1"/>
  <c r="K10" s="1"/>
  <c r="J55"/>
  <c r="J54" s="1"/>
  <c r="J53" s="1"/>
  <c r="J52" s="1"/>
  <c r="J51" s="1"/>
  <c r="J50" s="1"/>
  <c r="K55"/>
  <c r="K54" s="1"/>
  <c r="K53" s="1"/>
  <c r="K52" s="1"/>
  <c r="K51" s="1"/>
  <c r="K50" s="1"/>
  <c r="L55"/>
  <c r="L54" s="1"/>
  <c r="L53" s="1"/>
  <c r="L52" s="1"/>
  <c r="L51" s="1"/>
  <c r="L50" s="1"/>
  <c r="J13"/>
  <c r="L13"/>
  <c r="K33"/>
  <c r="J33"/>
  <c r="L33"/>
  <c r="J12" l="1"/>
  <c r="J11" s="1"/>
  <c r="J10" s="1"/>
  <c r="L12"/>
  <c r="L11" s="1"/>
  <c r="L10" s="1"/>
  <c r="K20"/>
  <c r="L19"/>
  <c r="J20"/>
  <c r="J19" s="1"/>
  <c r="L9" l="1"/>
  <c r="J9"/>
  <c r="J8" s="1"/>
  <c r="J7" s="1"/>
  <c r="C28" i="14" s="1"/>
  <c r="C27" s="1"/>
  <c r="C26" s="1"/>
  <c r="K19" i="3"/>
  <c r="D24" i="14"/>
  <c r="D23" s="1"/>
  <c r="K9" i="3" l="1"/>
  <c r="K8" s="1"/>
  <c r="K7" s="1"/>
  <c r="D28" i="14" s="1"/>
  <c r="D27" s="1"/>
  <c r="D26" s="1"/>
  <c r="D22" s="1"/>
  <c r="D10" s="1"/>
  <c r="D29" s="1"/>
  <c r="L8" i="3"/>
  <c r="L7" s="1"/>
  <c r="E28" i="14" s="1"/>
  <c r="E27" s="1"/>
  <c r="E26" s="1"/>
  <c r="E24" l="1"/>
  <c r="E23" s="1"/>
  <c r="E22"/>
  <c r="E10" s="1"/>
  <c r="E29" s="1"/>
  <c r="C24"/>
  <c r="C23" s="1"/>
  <c r="C22"/>
  <c r="C10" s="1"/>
  <c r="C29" s="1"/>
</calcChain>
</file>

<file path=xl/sharedStrings.xml><?xml version="1.0" encoding="utf-8"?>
<sst xmlns="http://schemas.openxmlformats.org/spreadsheetml/2006/main" count="2125" uniqueCount="231">
  <si>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</si>
  <si>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</si>
  <si>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</si>
  <si>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</si>
  <si>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</si>
  <si>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</si>
  <si>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</si>
  <si>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</si>
  <si>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</si>
  <si>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</si>
  <si>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</si>
  <si>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</si>
  <si>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</si>
  <si>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</si>
  <si>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</si>
  <si>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</si>
  <si>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</si>
  <si>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</si>
  <si>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</si>
  <si>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</si>
  <si>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</si>
  <si>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</si>
  <si>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</si>
  <si>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</si>
  <si>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</si>
  <si>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</si>
  <si>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</si>
  <si>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</si>
  <si>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</si>
  <si>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</si>
  <si>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</si>
  <si>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</si>
  <si>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</si>
  <si>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</si>
  <si>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</si>
  <si>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</si>
  <si>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</si>
  <si>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</si>
  <si>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</si>
  <si>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</si>
  <si>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</si>
  <si>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</si>
  <si>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</si>
  <si>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</si>
  <si>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</si>
  <si>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</si>
  <si>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</si>
  <si>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</si>
  <si>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</si>
  <si>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</si>
  <si>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</si>
  <si>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</si>
  <si>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</si>
  <si>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</si>
  <si>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</si>
  <si>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</si>
  <si>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</si>
  <si>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</si>
  <si>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</si>
  <si>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</si>
  <si>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</si>
  <si>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Другие вопросы в области национальной экономики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</si>
  <si>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</si>
  <si>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</si>
  <si>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</si>
  <si>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</si>
  <si>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</si>
  <si>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</si>
  <si>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</si>
  <si>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</si>
  <si>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</si>
  <si>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</si>
  <si>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</si>
  <si>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</si>
  <si>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</si>
  <si>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</si>
  <si>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</si>
  <si>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</si>
  <si>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</si>
  <si>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</si>
  <si>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</si>
  <si>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</si>
  <si>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</si>
  <si>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</si>
  <si>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</si>
  <si>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42370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</si>
  <si>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</si>
  <si>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</si>
  <si>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</si>
  <si>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</si>
  <si>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</si>
  <si>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</si>
  <si>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</si>
  <si>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</si>
  <si>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</si>
  <si>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</si>
  <si>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</si>
  <si>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</si>
  <si>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</si>
  <si>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</si>
  <si>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</si>
  <si>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</si>
  <si>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</si>
  <si>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</si>
  <si>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</si>
  <si>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</si>
  <si>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</si>
  <si>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</si>
  <si>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</si>
  <si>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</si>
  <si>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</si>
  <si>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</si>
  <si>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</si>
  <si>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</si>
  <si>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</si>
  <si>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</si>
  <si>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</si>
  <si>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</si>
  <si>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</si>
  <si>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</si>
  <si>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</si>
  <si>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</si>
  <si>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</si>
  <si>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</si>
  <si>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</si>
  <si>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</si>
  <si>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</si>
  <si>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</si>
  <si>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</si>
  <si>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43010</t>
  </si>
  <si>
    <t>Уличное освещение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</si>
  <si>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</si>
  <si>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</si>
  <si>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</si>
  <si>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</si>
  <si>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</si>
  <si>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</si>
  <si>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</si>
  <si>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</si>
  <si>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</si>
  <si>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</si>
  <si>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</si>
  <si>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</si>
  <si>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</si>
  <si>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</si>
  <si>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</si>
  <si>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</si>
  <si>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</si>
  <si>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</si>
  <si>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</si>
  <si>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</si>
  <si>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</si>
  <si>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</si>
  <si>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</si>
  <si>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</si>
  <si>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</si>
  <si>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</si>
  <si>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</si>
  <si>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 xml:space="preserve">ОБЪЕМ 
БЕЗВОЗМЕЗДНЫХ ПОСТУПЛЕНИЙ В БЮДЖЕТ НАБЕРЕЖНОГО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</si>
  <si>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НАБЕРЕЖНОГО СЕЛЬСКОГО ПОСЕЛЕНИЯ РОМОДАНОВСКОГО МУНИЦИПАЛЬНОГО РАЙОНА РЕСПУБЛИКИ МОРДОВИЯ НА 2022 ГОД И НА ПЛАНОВЫЙ ПЕРИОД 2023 И 2024 ГОДОВ</t>
  </si>
  <si>
    <t>Непрограммные расходы главных распорядителей бюджетных средств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</si>
  <si>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Набережного сельского поселенияРомодановского муниципального района Республики Мордовия</t>
  </si>
  <si>
    <t>07</t>
  </si>
  <si>
    <t>РАСПРЕДЕЛЕНИЕ 
БЮДЖЕТНЫХ АССИГНОВАНИЙ БЮДЖЕТА НАБЕРЕЖНОГО 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</si>
  <si>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НАБЕРЕЖНОГО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</si>
  <si>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919</t>
  </si>
  <si>
    <t>ИСТОЧНИКИ 
ВНУТРЕННЕГО ФИНАНСИРОВАНИЯ ДЕФИЦИТА БЮДЖЕТА НАБЕРЕЖНОГО  СЕЛЬСКОГО ПОСЕЛЕНИЯ  РОМОДАНОВСКОГО МУНИЦИПАЛЬНОГО РАЙОНА РЕСПУБЛИКИ МОРДОВИЯ НА 2022 ГОД И НА ПЛАНОВЫЙ ПЕРИОД 2023 и 2024 ГОДОВ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</si>
  <si>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</si>
  <si>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утвержденные расходы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</si>
  <si>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</si>
  <si>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</si>
  <si>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</si>
  <si>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</si>
  <si>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</si>
  <si>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</si>
  <si>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</si>
  <si>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</si>
  <si>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</si>
  <si>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</si>
  <si>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Набережного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</si>
  <si>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Набережного сельского поселения Ромодановского муниципального района Республики Мордовия</t>
  </si>
  <si>
    <t>Резервный фонд Администрации Набережного сельского поселения Ромодановского муниципального района Республики Мордовия</t>
  </si>
  <si>
    <t>Муниципальная программа «Комплексного развития  транспортной инфраструктуры Набережного сельского поселения Ромодановского муниципального района Республики Мордовия на 2018- 2028 года"</t>
  </si>
  <si>
    <t>Муниципальная программа "Комплексное развитие систем коммунальной  инфраструктуры на территррии муниципального образования Набережного сельского поселения  Ромодановского муниципального района Республики Мордовия на  2018-2028 года"</t>
  </si>
  <si>
    <t>Мероприятия по землеустройству и землепользованию</t>
  </si>
  <si>
    <t>Итого источников внутреннего финансирования дефицита бюджета Набережного сельского поселения Ромодановского муниципального района Республики Мордовия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</si>
  <si>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</si>
  <si>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</si>
  <si>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Увеличение прочих остатков денежных средств бюджетов сельских поселений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</si>
  <si>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</si>
  <si>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Расходы на выплаты персоналу в целях обеспечения выполнения функций государственными (муниципальными),органами, казенными учреждениями, органами управления государственными . внебюджетными фондами</t>
  </si>
  <si>
    <t>Расходы на выплаты персоналу государственных (муниципальных)органов</t>
  </si>
  <si>
    <t>44205</t>
  </si>
  <si>
    <t>43040</t>
  </si>
  <si>
    <t>Прочие мероприятия по благоустройству городских округов и поселений</t>
  </si>
  <si>
    <t>44107</t>
  </si>
  <si>
    <t>иные межбюджетные трансферты на осуществление полномочий по утверждению генеральных планов поселения</t>
  </si>
  <si>
    <t>Обеспечение деятельности аппарата  Администрации Набережного сельского поселения Ромодановского  муниципального района Республики Мордовия</t>
  </si>
  <si>
    <t>Обеспечение деятельности Администрации сельского поселения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</si>
  <si>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</si>
  <si>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Подпрограмма "Комплекного развития транспортной инфраструктуры Набережного сельского поселения Ромодановского муниципального района Республики Мордовия на 2018-2028гг"</t>
  </si>
  <si>
    <t>44100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</si>
  <si>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</si>
  <si>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>Основные мероприятия «Благоустройство территории  в границах населенных пунктов поселения»</t>
  </si>
  <si>
    <t>43000</t>
  </si>
  <si>
    <t>Мероприятия по благоустройству территорий городских округов и поселений</t>
  </si>
  <si>
    <t>Закупка товаров, работ и услуг для  государственных (муниципальных) нужд</t>
  </si>
  <si>
    <t>Государственная программа повышения эффективности управления государственными финансами в Республике Мордовия</t>
  </si>
  <si>
    <t>Муниципальная программа "Комплексного развития  систем коммунальной инфраструктуры на территории муниципального образования  Набережного сельского поселения Ромодановского муниципального района Республики Мордовия на 2018-2028 гг"</t>
  </si>
  <si>
    <t>Подпрограмма "Комплекного развития систем коммунальной инфраструктуры на территории муниципального образования  Набережного сельского поселения Ромодановского муниципального района Республики Мордовия на 2018-2028гг"</t>
  </si>
  <si>
    <t>Привлечение муниципальными районами кредитов от кредитных организаций в валюте Российской Федерации</t>
  </si>
  <si>
    <t>Субвенции бюджетам на осуществление 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</si>
  <si>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</si>
  <si>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13</t>
  </si>
  <si>
    <t>42200</t>
  </si>
  <si>
    <t>оценка недвижимости,признание прав и регулирование отношенений по муниципальной собственности</t>
  </si>
  <si>
    <t>S6140</t>
  </si>
  <si>
    <t xml:space="preserve">Оформление прав собственности на бесхозяйные объекты недвижимого имущества, используемые для передачи энергетических ресурсов </t>
  </si>
  <si>
    <t>Основное мероприятие"Субсидирование оформления прав собственности на бесхозяйные объекты инженерной инфраструктуры"</t>
  </si>
  <si>
    <t>Муниципальная программа "Энергосбережение и повышение энергетической эффетивности в Ромодановсом муниципальном районе"</t>
  </si>
  <si>
    <t>Коммунальное хозяйство</t>
  </si>
  <si>
    <t>Другие общегосударственные вопросы</t>
  </si>
  <si>
    <t>2 07 00000 00 0000 000</t>
  </si>
  <si>
    <t>ПРОЧИЕ БЕЗВОЗМЕЗДНЫЕ ПОСТУПЛЕНИЯ</t>
  </si>
  <si>
    <t>Прочие безвозмездные поступления в бюджеты сельских поселений</t>
  </si>
  <si>
    <t>2 07 05030 10 0000 150</t>
  </si>
  <si>
    <t>Приложение1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 Решению Совета депутатов Набережного сельского поселения Ромодановского муниципального района Республики Мордовия "О бюджете Набережного сельского поселения Ромодановского муниципального района Республики Мордовия на 2022 год и плановый период 2023 и 2024 годов"от 29.12.2021г. № 2</t>
  </si>
  <si>
    <t>Приложение 2
к решению  Совета депутатов                                        Набережного сельского поселения Ромодановского муниципального района Республики Мордовия "О  бюджете Набережного сельского поселения Ромодановского муниципального района Республики Мордовия на 2022 год и на плановый период 2023 и 2024 годов»от 29.12.2021г. № 2</t>
  </si>
  <si>
    <t>Приложение 3
к решению  Совета депутатов Набережного сельского поселения Ромодановского муниципального района Республики Мордовия                           «О бюджете Набережного сельского поселеня  Ромодановского муниципального района Республики Мордовия на 2022 год и на плановый период 2023 и 2024 годов»от 29.12.2021г. № 2</t>
  </si>
  <si>
    <t>Приложение 4
к решению  Совета депутатов Набережного сельского поселения Ромодановского муниципального района Республики Мордовия «О бюджете Набережного сельского поселения Ромодановского муниципального района Республики Мордовия на 2022 год и на плановый период 2023 и 2024 годов» от 29.12.2021г № 2</t>
  </si>
  <si>
    <t>к решению Совета депутатов                                         Набережного  сельского поселения                        Ромодановского муниципального района                        Республики Мордовия"О бюджете Набережного сельского поселения  Ромодановского муниципального района Республики Мордовия на 2022 год и на  плановый период 2023 и 2024 годов"от 29.12.2021г.№ 2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</si>
</sst>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20"/>
      <color rgb="FF000000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6">
    <xf numFmtId="164" fontId="0" fillId="0" borderId="0">
      <alignment vertical="top" wrapText="1"/>
    </xf>
    <xf numFmtId="0" fontId="20" fillId="0" borderId="0"/>
    <xf numFmtId="0" fontId="18" fillId="0" borderId="0"/>
    <xf numFmtId="43" fontId="26" fillId="0" borderId="0" applyFont="0" applyFill="0" applyBorder="0" applyAlignment="0" applyProtection="0"/>
    <xf numFmtId="0" fontId="28" fillId="0" borderId="0"/>
    <xf numFmtId="0" fontId="29" fillId="0" borderId="0"/>
    <xf numFmtId="0" fontId="12" fillId="0" borderId="0"/>
    <xf numFmtId="0" fontId="11" fillId="0" borderId="0"/>
    <xf numFmtId="0" fontId="32" fillId="0" borderId="0"/>
    <xf numFmtId="0" fontId="33" fillId="0" borderId="0"/>
    <xf numFmtId="0" fontId="28" fillId="0" borderId="0">
      <alignment horizontal="left"/>
    </xf>
    <xf numFmtId="0" fontId="28" fillId="0" borderId="0">
      <alignment horizontal="left"/>
    </xf>
    <xf numFmtId="0" fontId="35" fillId="0" borderId="0"/>
    <xf numFmtId="0" fontId="29" fillId="0" borderId="0"/>
    <xf numFmtId="0" fontId="29" fillId="0" borderId="0"/>
    <xf numFmtId="0" fontId="28" fillId="0" borderId="0">
      <alignment horizontal="left"/>
    </xf>
    <xf numFmtId="4" fontId="36" fillId="0" borderId="12">
      <alignment horizontal="right"/>
    </xf>
    <xf numFmtId="4" fontId="36" fillId="0" borderId="13">
      <alignment horizontal="right"/>
    </xf>
    <xf numFmtId="49" fontId="36" fillId="0" borderId="0">
      <alignment horizontal="right"/>
    </xf>
    <xf numFmtId="0" fontId="36" fillId="0" borderId="14">
      <alignment horizontal="left" wrapText="1"/>
    </xf>
    <xf numFmtId="0" fontId="36" fillId="0" borderId="15">
      <alignment horizontal="left" wrapText="1" indent="1"/>
    </xf>
    <xf numFmtId="0" fontId="37" fillId="0" borderId="16">
      <alignment horizontal="left" wrapText="1"/>
    </xf>
    <xf numFmtId="0" fontId="36" fillId="3" borderId="0"/>
    <xf numFmtId="0" fontId="36" fillId="0" borderId="4"/>
    <xf numFmtId="0" fontId="36" fillId="0" borderId="0">
      <alignment horizontal="center"/>
    </xf>
    <xf numFmtId="0" fontId="29" fillId="0" borderId="4"/>
    <xf numFmtId="4" fontId="36" fillId="0" borderId="17">
      <alignment horizontal="right"/>
    </xf>
    <xf numFmtId="49" fontId="36" fillId="0" borderId="16">
      <alignment horizontal="center"/>
    </xf>
    <xf numFmtId="4" fontId="36" fillId="0" borderId="18">
      <alignment horizontal="right"/>
    </xf>
    <xf numFmtId="0" fontId="37" fillId="0" borderId="0">
      <alignment horizontal="center"/>
    </xf>
    <xf numFmtId="0" fontId="37" fillId="0" borderId="4"/>
    <xf numFmtId="0" fontId="36" fillId="0" borderId="19">
      <alignment horizontal="left" wrapText="1"/>
    </xf>
    <xf numFmtId="0" fontId="36" fillId="0" borderId="20">
      <alignment horizontal="left" wrapText="1" indent="1"/>
    </xf>
    <xf numFmtId="0" fontId="36" fillId="0" borderId="19">
      <alignment horizontal="left" wrapText="1" indent="2"/>
    </xf>
    <xf numFmtId="0" fontId="36" fillId="0" borderId="14">
      <alignment horizontal="left" wrapText="1" indent="2"/>
    </xf>
    <xf numFmtId="0" fontId="36" fillId="0" borderId="0">
      <alignment horizontal="center" wrapText="1"/>
    </xf>
    <xf numFmtId="49" fontId="36" fillId="0" borderId="4">
      <alignment horizontal="left"/>
    </xf>
    <xf numFmtId="49" fontId="36" fillId="0" borderId="21">
      <alignment horizontal="center" wrapText="1"/>
    </xf>
    <xf numFmtId="49" fontId="36" fillId="0" borderId="21">
      <alignment horizontal="left" wrapText="1"/>
    </xf>
    <xf numFmtId="49" fontId="36" fillId="0" borderId="21">
      <alignment horizontal="center" shrinkToFit="1"/>
    </xf>
    <xf numFmtId="49" fontId="36" fillId="0" borderId="12">
      <alignment horizontal="center" shrinkToFit="1"/>
    </xf>
    <xf numFmtId="0" fontId="36" fillId="0" borderId="15">
      <alignment horizontal="left" wrapText="1"/>
    </xf>
    <xf numFmtId="0" fontId="36" fillId="0" borderId="14">
      <alignment horizontal="left" wrapText="1" indent="1"/>
    </xf>
    <xf numFmtId="0" fontId="36" fillId="0" borderId="15">
      <alignment horizontal="left" wrapText="1" indent="2"/>
    </xf>
    <xf numFmtId="0" fontId="29" fillId="0" borderId="22"/>
    <xf numFmtId="0" fontId="29" fillId="0" borderId="23"/>
    <xf numFmtId="49" fontId="36" fillId="0" borderId="17">
      <alignment horizontal="center"/>
    </xf>
    <xf numFmtId="0" fontId="37" fillId="0" borderId="3">
      <alignment horizontal="center" vertical="center" textRotation="90" wrapText="1"/>
    </xf>
    <xf numFmtId="0" fontId="37" fillId="0" borderId="23">
      <alignment horizontal="center" vertical="center" textRotation="90" wrapText="1"/>
    </xf>
    <xf numFmtId="0" fontId="36" fillId="0" borderId="0">
      <alignment vertical="center"/>
    </xf>
    <xf numFmtId="0" fontId="37" fillId="0" borderId="0">
      <alignment horizontal="center" vertical="center" textRotation="90" wrapText="1"/>
    </xf>
    <xf numFmtId="0" fontId="37" fillId="0" borderId="24">
      <alignment horizontal="center" vertical="center" textRotation="90" wrapText="1"/>
    </xf>
    <xf numFmtId="0" fontId="37" fillId="0" borderId="0">
      <alignment horizontal="center" vertical="center" textRotation="90"/>
    </xf>
    <xf numFmtId="0" fontId="37" fillId="0" borderId="24">
      <alignment horizontal="center" vertical="center" textRotation="90"/>
    </xf>
    <xf numFmtId="0" fontId="37" fillId="0" borderId="1">
      <alignment horizontal="center" vertical="center" textRotation="90"/>
    </xf>
    <xf numFmtId="0" fontId="19" fillId="0" borderId="4">
      <alignment wrapText="1"/>
    </xf>
    <xf numFmtId="0" fontId="19" fillId="0" borderId="1">
      <alignment wrapText="1"/>
    </xf>
    <xf numFmtId="0" fontId="19" fillId="0" borderId="23">
      <alignment wrapText="1"/>
    </xf>
    <xf numFmtId="0" fontId="36" fillId="0" borderId="1">
      <alignment horizontal="center" vertical="top" wrapText="1"/>
    </xf>
    <xf numFmtId="0" fontId="37" fillId="0" borderId="25"/>
    <xf numFmtId="49" fontId="38" fillId="0" borderId="26">
      <alignment horizontal="left" vertical="center" wrapText="1"/>
    </xf>
    <xf numFmtId="49" fontId="36" fillId="0" borderId="15">
      <alignment horizontal="left" vertical="center" wrapText="1" indent="2"/>
    </xf>
    <xf numFmtId="49" fontId="36" fillId="0" borderId="14">
      <alignment horizontal="left" vertical="center" wrapText="1" indent="3"/>
    </xf>
    <xf numFmtId="49" fontId="36" fillId="0" borderId="26">
      <alignment horizontal="left" vertical="center" wrapText="1" indent="3"/>
    </xf>
    <xf numFmtId="49" fontId="36" fillId="0" borderId="27">
      <alignment horizontal="left" vertical="center" wrapText="1" indent="3"/>
    </xf>
    <xf numFmtId="0" fontId="38" fillId="0" borderId="25">
      <alignment horizontal="left" vertical="center" wrapText="1"/>
    </xf>
    <xf numFmtId="49" fontId="36" fillId="0" borderId="23">
      <alignment horizontal="left" vertical="center" wrapText="1" indent="3"/>
    </xf>
    <xf numFmtId="49" fontId="36" fillId="0" borderId="0">
      <alignment horizontal="left" vertical="center" wrapText="1" indent="3"/>
    </xf>
    <xf numFmtId="49" fontId="36" fillId="0" borderId="4">
      <alignment horizontal="left" vertical="center" wrapText="1" indent="3"/>
    </xf>
    <xf numFmtId="49" fontId="38" fillId="0" borderId="25">
      <alignment horizontal="left" vertical="center" wrapText="1"/>
    </xf>
    <xf numFmtId="0" fontId="36" fillId="0" borderId="26">
      <alignment horizontal="left" vertical="center" wrapText="1"/>
    </xf>
    <xf numFmtId="0" fontId="36" fillId="0" borderId="27">
      <alignment horizontal="left" vertical="center" wrapText="1"/>
    </xf>
    <xf numFmtId="49" fontId="38" fillId="0" borderId="28">
      <alignment horizontal="left" vertical="center" wrapText="1"/>
    </xf>
    <xf numFmtId="49" fontId="36" fillId="0" borderId="29">
      <alignment horizontal="left" vertical="center" wrapText="1"/>
    </xf>
    <xf numFmtId="49" fontId="36" fillId="0" borderId="30">
      <alignment horizontal="left" vertical="center" wrapText="1"/>
    </xf>
    <xf numFmtId="49" fontId="37" fillId="0" borderId="31">
      <alignment horizontal="center"/>
    </xf>
    <xf numFmtId="49" fontId="37" fillId="0" borderId="32">
      <alignment horizontal="center" vertical="center" wrapText="1"/>
    </xf>
    <xf numFmtId="49" fontId="36" fillId="0" borderId="33">
      <alignment horizontal="center" vertical="center" wrapText="1"/>
    </xf>
    <xf numFmtId="49" fontId="36" fillId="0" borderId="21">
      <alignment horizontal="center" vertical="center" wrapText="1"/>
    </xf>
    <xf numFmtId="49" fontId="36" fillId="0" borderId="32">
      <alignment horizontal="center" vertical="center" wrapText="1"/>
    </xf>
    <xf numFmtId="49" fontId="36" fillId="0" borderId="23">
      <alignment horizontal="center" vertical="center" wrapText="1"/>
    </xf>
    <xf numFmtId="49" fontId="36" fillId="0" borderId="0">
      <alignment horizontal="center" vertical="center" wrapText="1"/>
    </xf>
    <xf numFmtId="49" fontId="36" fillId="0" borderId="4">
      <alignment horizontal="center" vertical="center" wrapText="1"/>
    </xf>
    <xf numFmtId="49" fontId="37" fillId="0" borderId="31">
      <alignment horizontal="center" vertical="center" wrapText="1"/>
    </xf>
    <xf numFmtId="49" fontId="36" fillId="0" borderId="34">
      <alignment horizontal="center" vertical="center" wrapText="1"/>
    </xf>
    <xf numFmtId="0" fontId="29" fillId="0" borderId="35"/>
    <xf numFmtId="0" fontId="36" fillId="0" borderId="31">
      <alignment horizontal="center" vertical="center"/>
    </xf>
    <xf numFmtId="0" fontId="36" fillId="0" borderId="33">
      <alignment horizontal="center" vertical="center"/>
    </xf>
    <xf numFmtId="0" fontId="36" fillId="0" borderId="21">
      <alignment horizontal="center" vertical="center"/>
    </xf>
    <xf numFmtId="0" fontId="36" fillId="0" borderId="32">
      <alignment horizontal="center" vertical="center"/>
    </xf>
    <xf numFmtId="49" fontId="36" fillId="0" borderId="13">
      <alignment horizontal="center" vertical="center"/>
    </xf>
    <xf numFmtId="49" fontId="36" fillId="0" borderId="11">
      <alignment horizontal="center" vertical="center"/>
    </xf>
    <xf numFmtId="49" fontId="36" fillId="0" borderId="12">
      <alignment horizontal="center" vertical="center"/>
    </xf>
    <xf numFmtId="49" fontId="36" fillId="0" borderId="1">
      <alignment horizontal="center" vertical="center"/>
    </xf>
    <xf numFmtId="49" fontId="36" fillId="0" borderId="4">
      <alignment horizontal="center"/>
    </xf>
    <xf numFmtId="0" fontId="36" fillId="0" borderId="23">
      <alignment horizontal="center"/>
    </xf>
    <xf numFmtId="0" fontId="36" fillId="0" borderId="0">
      <alignment horizontal="center"/>
    </xf>
    <xf numFmtId="49" fontId="36" fillId="0" borderId="4"/>
    <xf numFmtId="0" fontId="36" fillId="0" borderId="1">
      <alignment horizontal="center" vertical="top"/>
    </xf>
    <xf numFmtId="49" fontId="36" fillId="0" borderId="1">
      <alignment horizontal="center" vertical="top" wrapText="1"/>
    </xf>
    <xf numFmtId="0" fontId="36" fillId="0" borderId="11"/>
    <xf numFmtId="4" fontId="36" fillId="0" borderId="23">
      <alignment horizontal="right"/>
    </xf>
    <xf numFmtId="4" fontId="36" fillId="0" borderId="0">
      <alignment horizontal="right" shrinkToFit="1"/>
    </xf>
    <xf numFmtId="4" fontId="36" fillId="0" borderId="4">
      <alignment horizontal="right"/>
    </xf>
    <xf numFmtId="4" fontId="36" fillId="0" borderId="36">
      <alignment horizontal="right"/>
    </xf>
    <xf numFmtId="0" fontId="36" fillId="0" borderId="23"/>
    <xf numFmtId="0" fontId="36" fillId="0" borderId="1">
      <alignment horizontal="center" vertical="top" wrapText="1"/>
    </xf>
    <xf numFmtId="0" fontId="36" fillId="0" borderId="4">
      <alignment horizontal="center"/>
    </xf>
    <xf numFmtId="49" fontId="36" fillId="0" borderId="23">
      <alignment horizontal="center"/>
    </xf>
    <xf numFmtId="49" fontId="36" fillId="0" borderId="0">
      <alignment horizontal="left"/>
    </xf>
    <xf numFmtId="4" fontId="36" fillId="0" borderId="11">
      <alignment horizontal="right"/>
    </xf>
    <xf numFmtId="0" fontId="36" fillId="0" borderId="1">
      <alignment horizontal="center" vertical="top"/>
    </xf>
    <xf numFmtId="4" fontId="36" fillId="0" borderId="37">
      <alignment horizontal="right"/>
    </xf>
    <xf numFmtId="0" fontId="36" fillId="0" borderId="37"/>
    <xf numFmtId="4" fontId="36" fillId="0" borderId="38">
      <alignment horizontal="right"/>
    </xf>
    <xf numFmtId="0" fontId="29" fillId="4" borderId="0"/>
    <xf numFmtId="0" fontId="37" fillId="0" borderId="0"/>
    <xf numFmtId="0" fontId="39" fillId="0" borderId="0"/>
    <xf numFmtId="0" fontId="36" fillId="0" borderId="0">
      <alignment horizontal="left"/>
    </xf>
    <xf numFmtId="0" fontId="36" fillId="0" borderId="0"/>
    <xf numFmtId="0" fontId="40" fillId="0" borderId="0"/>
    <xf numFmtId="0" fontId="29" fillId="0" borderId="0"/>
    <xf numFmtId="0" fontId="29" fillId="4" borderId="4"/>
    <xf numFmtId="49" fontId="36" fillId="0" borderId="1">
      <alignment horizontal="center" vertical="center" wrapText="1"/>
    </xf>
    <xf numFmtId="49" fontId="36" fillId="0" borderId="1">
      <alignment horizontal="center" vertical="center" wrapText="1"/>
    </xf>
    <xf numFmtId="0" fontId="29" fillId="4" borderId="2"/>
    <xf numFmtId="0" fontId="36" fillId="0" borderId="39">
      <alignment horizontal="left" wrapText="1"/>
    </xf>
    <xf numFmtId="0" fontId="36" fillId="0" borderId="19">
      <alignment horizontal="left" wrapText="1" indent="1"/>
    </xf>
    <xf numFmtId="0" fontId="36" fillId="0" borderId="25">
      <alignment horizontal="left" wrapText="1" indent="2"/>
    </xf>
    <xf numFmtId="0" fontId="29" fillId="4" borderId="40"/>
    <xf numFmtId="0" fontId="41" fillId="0" borderId="0">
      <alignment horizontal="center" wrapText="1"/>
    </xf>
    <xf numFmtId="0" fontId="42" fillId="0" borderId="0">
      <alignment horizontal="center" vertical="top"/>
    </xf>
    <xf numFmtId="0" fontId="36" fillId="0" borderId="4">
      <alignment wrapText="1"/>
    </xf>
    <xf numFmtId="0" fontId="36" fillId="0" borderId="2">
      <alignment wrapText="1"/>
    </xf>
    <xf numFmtId="0" fontId="36" fillId="0" borderId="23">
      <alignment horizontal="left"/>
    </xf>
    <xf numFmtId="0" fontId="29" fillId="4" borderId="41"/>
    <xf numFmtId="49" fontId="36" fillId="0" borderId="31">
      <alignment horizontal="center" wrapText="1"/>
    </xf>
    <xf numFmtId="49" fontId="36" fillId="0" borderId="33">
      <alignment horizontal="center" wrapText="1"/>
    </xf>
    <xf numFmtId="49" fontId="36" fillId="0" borderId="32">
      <alignment horizontal="center"/>
    </xf>
    <xf numFmtId="0" fontId="29" fillId="4" borderId="23"/>
    <xf numFmtId="0" fontId="29" fillId="4" borderId="42"/>
    <xf numFmtId="0" fontId="36" fillId="0" borderId="35"/>
    <xf numFmtId="0" fontId="36" fillId="0" borderId="0">
      <alignment horizontal="left"/>
    </xf>
    <xf numFmtId="49" fontId="36" fillId="0" borderId="23"/>
    <xf numFmtId="49" fontId="36" fillId="0" borderId="0"/>
    <xf numFmtId="49" fontId="36" fillId="0" borderId="13">
      <alignment horizontal="center"/>
    </xf>
    <xf numFmtId="49" fontId="36" fillId="0" borderId="11">
      <alignment horizontal="center"/>
    </xf>
    <xf numFmtId="49" fontId="36" fillId="0" borderId="1">
      <alignment horizontal="center"/>
    </xf>
    <xf numFmtId="49" fontId="36" fillId="0" borderId="1">
      <alignment horizontal="center" vertical="center" wrapText="1"/>
    </xf>
    <xf numFmtId="49" fontId="36" fillId="0" borderId="36">
      <alignment horizontal="center" vertical="center" wrapText="1"/>
    </xf>
    <xf numFmtId="0" fontId="29" fillId="4" borderId="43"/>
    <xf numFmtId="4" fontId="36" fillId="0" borderId="1">
      <alignment horizontal="right"/>
    </xf>
    <xf numFmtId="0" fontId="36" fillId="3" borderId="35"/>
    <xf numFmtId="0" fontId="41" fillId="0" borderId="0">
      <alignment horizontal="center" wrapText="1"/>
    </xf>
    <xf numFmtId="0" fontId="43" fillId="0" borderId="24"/>
    <xf numFmtId="49" fontId="44" fillId="0" borderId="44">
      <alignment horizontal="right"/>
    </xf>
    <xf numFmtId="0" fontId="36" fillId="0" borderId="44">
      <alignment horizontal="right"/>
    </xf>
    <xf numFmtId="0" fontId="43" fillId="0" borderId="4"/>
    <xf numFmtId="0" fontId="36" fillId="0" borderId="36">
      <alignment horizontal="center"/>
    </xf>
    <xf numFmtId="49" fontId="29" fillId="0" borderId="45">
      <alignment horizontal="center"/>
    </xf>
    <xf numFmtId="14" fontId="36" fillId="0" borderId="46">
      <alignment horizontal="center"/>
    </xf>
    <xf numFmtId="0" fontId="36" fillId="0" borderId="47">
      <alignment horizontal="center"/>
    </xf>
    <xf numFmtId="49" fontId="36" fillId="0" borderId="48">
      <alignment horizontal="center"/>
    </xf>
    <xf numFmtId="49" fontId="36" fillId="0" borderId="46">
      <alignment horizontal="center"/>
    </xf>
    <xf numFmtId="0" fontId="36" fillId="0" borderId="46">
      <alignment horizontal="center"/>
    </xf>
    <xf numFmtId="49" fontId="36" fillId="0" borderId="49">
      <alignment horizontal="center"/>
    </xf>
    <xf numFmtId="0" fontId="40" fillId="0" borderId="35"/>
    <xf numFmtId="0" fontId="43" fillId="0" borderId="0"/>
    <xf numFmtId="0" fontId="29" fillId="0" borderId="50"/>
    <xf numFmtId="0" fontId="29" fillId="0" borderId="51"/>
    <xf numFmtId="0" fontId="36" fillId="0" borderId="16">
      <alignment horizontal="left" wrapText="1"/>
    </xf>
    <xf numFmtId="49" fontId="36" fillId="0" borderId="37">
      <alignment horizontal="center"/>
    </xf>
    <xf numFmtId="0" fontId="41" fillId="0" borderId="0">
      <alignment horizontal="left" wrapText="1"/>
    </xf>
    <xf numFmtId="49" fontId="29" fillId="0" borderId="0"/>
    <xf numFmtId="0" fontId="36" fillId="0" borderId="0">
      <alignment horizontal="right"/>
    </xf>
    <xf numFmtId="49" fontId="36" fillId="0" borderId="0">
      <alignment horizontal="right"/>
    </xf>
    <xf numFmtId="4" fontId="36" fillId="0" borderId="16">
      <alignment horizontal="right"/>
    </xf>
    <xf numFmtId="0" fontId="36" fillId="0" borderId="0">
      <alignment horizontal="left" wrapText="1"/>
    </xf>
    <xf numFmtId="0" fontId="36" fillId="0" borderId="4">
      <alignment horizontal="left"/>
    </xf>
    <xf numFmtId="0" fontId="36" fillId="0" borderId="20">
      <alignment horizontal="left" wrapText="1"/>
    </xf>
    <xf numFmtId="0" fontId="36" fillId="0" borderId="2"/>
    <xf numFmtId="0" fontId="37" fillId="0" borderId="52">
      <alignment horizontal="left" wrapText="1"/>
    </xf>
    <xf numFmtId="0" fontId="36" fillId="0" borderId="17">
      <alignment horizontal="left" wrapText="1" indent="2"/>
    </xf>
    <xf numFmtId="49" fontId="36" fillId="0" borderId="0">
      <alignment horizontal="center" wrapText="1"/>
    </xf>
    <xf numFmtId="49" fontId="36" fillId="0" borderId="32">
      <alignment horizontal="center" wrapText="1"/>
    </xf>
    <xf numFmtId="0" fontId="36" fillId="0" borderId="53"/>
    <xf numFmtId="0" fontId="36" fillId="0" borderId="54">
      <alignment horizontal="center" wrapText="1"/>
    </xf>
    <xf numFmtId="0" fontId="29" fillId="4" borderId="35"/>
    <xf numFmtId="49" fontId="36" fillId="0" borderId="21">
      <alignment horizontal="center"/>
    </xf>
    <xf numFmtId="49" fontId="36" fillId="0" borderId="0">
      <alignment horizontal="center"/>
    </xf>
    <xf numFmtId="49" fontId="36" fillId="0" borderId="12">
      <alignment horizontal="center" wrapText="1"/>
    </xf>
    <xf numFmtId="49" fontId="36" fillId="0" borderId="55">
      <alignment horizontal="center" wrapText="1"/>
    </xf>
    <xf numFmtId="49" fontId="36" fillId="0" borderId="12">
      <alignment horizontal="center"/>
    </xf>
    <xf numFmtId="49" fontId="36" fillId="0" borderId="4"/>
    <xf numFmtId="0" fontId="34" fillId="0" borderId="0"/>
    <xf numFmtId="169" fontId="29" fillId="0" borderId="0" applyFont="0" applyFill="0" applyBorder="0" applyAlignment="0" applyProtection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10" fillId="0" borderId="0"/>
    <xf numFmtId="164" fontId="17" fillId="0" borderId="0">
      <alignment vertical="top" wrapText="1"/>
    </xf>
    <xf numFmtId="43" fontId="17" fillId="0" borderId="0" applyFont="0" applyFill="0" applyBorder="0" applyAlignment="0" applyProtection="0"/>
    <xf numFmtId="0" fontId="10" fillId="0" borderId="0"/>
    <xf numFmtId="0" fontId="10" fillId="0" borderId="0"/>
    <xf numFmtId="0" fontId="29" fillId="0" borderId="0"/>
    <xf numFmtId="0" fontId="68" fillId="0" borderId="16">
      <alignment horizontal="left" wrapText="1" indent="2"/>
    </xf>
    <xf numFmtId="49" fontId="68" fillId="0" borderId="11">
      <alignment horizontal="center"/>
    </xf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67" fillId="21" borderId="0" applyNumberFormat="0" applyBorder="0" applyAlignment="0" applyProtection="0"/>
    <xf numFmtId="0" fontId="67" fillId="22" borderId="0" applyNumberFormat="0" applyBorder="0" applyAlignment="0" applyProtection="0"/>
    <xf numFmtId="0" fontId="67" fillId="23" borderId="0" applyNumberFormat="0" applyBorder="0" applyAlignment="0" applyProtection="0"/>
    <xf numFmtId="0" fontId="67" fillId="24" borderId="0" applyNumberFormat="0" applyBorder="0" applyAlignment="0" applyProtection="0"/>
    <xf numFmtId="0" fontId="67" fillId="25" borderId="0" applyNumberFormat="0" applyBorder="0" applyAlignment="0" applyProtection="0"/>
    <xf numFmtId="0" fontId="67" fillId="26" borderId="0" applyNumberFormat="0" applyBorder="0" applyAlignment="0" applyProtection="0"/>
    <xf numFmtId="0" fontId="67" fillId="27" borderId="0" applyNumberFormat="0" applyBorder="0" applyAlignment="0" applyProtection="0"/>
    <xf numFmtId="0" fontId="67" fillId="28" borderId="0" applyNumberFormat="0" applyBorder="0" applyAlignment="0" applyProtection="0"/>
    <xf numFmtId="0" fontId="67" fillId="29" borderId="0" applyNumberFormat="0" applyBorder="0" applyAlignment="0" applyProtection="0"/>
    <xf numFmtId="0" fontId="67" fillId="30" borderId="0" applyNumberFormat="0" applyBorder="0" applyAlignment="0" applyProtection="0"/>
    <xf numFmtId="0" fontId="67" fillId="31" borderId="0" applyNumberFormat="0" applyBorder="0" applyAlignment="0" applyProtection="0"/>
    <xf numFmtId="0" fontId="67" fillId="32" borderId="0" applyNumberFormat="0" applyBorder="0" applyAlignment="0" applyProtection="0"/>
    <xf numFmtId="0" fontId="57" fillId="33" borderId="0" applyNumberFormat="0" applyBorder="0" applyAlignment="0" applyProtection="0"/>
    <xf numFmtId="0" fontId="61" fillId="34" borderId="66" applyNumberFormat="0" applyAlignment="0" applyProtection="0"/>
    <xf numFmtId="0" fontId="63" fillId="35" borderId="69" applyNumberFormat="0" applyAlignment="0" applyProtection="0"/>
    <xf numFmtId="0" fontId="65" fillId="0" borderId="0" applyNumberFormat="0" applyFill="0" applyBorder="0" applyAlignment="0" applyProtection="0"/>
    <xf numFmtId="0" fontId="56" fillId="36" borderId="0" applyNumberFormat="0" applyBorder="0" applyAlignment="0" applyProtection="0"/>
    <xf numFmtId="0" fontId="53" fillId="0" borderId="63" applyNumberFormat="0" applyFill="0" applyAlignment="0" applyProtection="0"/>
    <xf numFmtId="0" fontId="54" fillId="0" borderId="64" applyNumberFormat="0" applyFill="0" applyAlignment="0" applyProtection="0"/>
    <xf numFmtId="0" fontId="55" fillId="0" borderId="65" applyNumberFormat="0" applyFill="0" applyAlignment="0" applyProtection="0"/>
    <xf numFmtId="0" fontId="55" fillId="0" borderId="0" applyNumberFormat="0" applyFill="0" applyBorder="0" applyAlignment="0" applyProtection="0"/>
    <xf numFmtId="0" fontId="59" fillId="37" borderId="66" applyNumberFormat="0" applyAlignment="0" applyProtection="0"/>
    <xf numFmtId="0" fontId="62" fillId="0" borderId="68" applyNumberFormat="0" applyFill="0" applyAlignment="0" applyProtection="0"/>
    <xf numFmtId="0" fontId="58" fillId="38" borderId="0" applyNumberFormat="0" applyBorder="0" applyAlignment="0" applyProtection="0"/>
    <xf numFmtId="0" fontId="9" fillId="39" borderId="70" applyNumberFormat="0" applyFont="0" applyAlignment="0" applyProtection="0"/>
    <xf numFmtId="0" fontId="60" fillId="34" borderId="67" applyNumberFormat="0" applyAlignment="0" applyProtection="0"/>
    <xf numFmtId="0" fontId="69" fillId="0" borderId="0" applyNumberFormat="0" applyFill="0" applyBorder="0" applyAlignment="0" applyProtection="0"/>
    <xf numFmtId="0" fontId="66" fillId="0" borderId="71" applyNumberFormat="0" applyFill="0" applyAlignment="0" applyProtection="0"/>
    <xf numFmtId="0" fontId="64" fillId="0" borderId="0" applyNumberFormat="0" applyFill="0" applyBorder="0" applyAlignment="0" applyProtection="0"/>
  </cellStyleXfs>
  <cellXfs count="186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4" fillId="0" borderId="0" xfId="0" applyNumberFormat="1" applyFont="1" applyFill="1" applyAlignment="1">
      <alignment horizontal="center" vertical="top" wrapText="1"/>
    </xf>
    <xf numFmtId="0" fontId="14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wrapText="1"/>
    </xf>
    <xf numFmtId="0" fontId="16" fillId="0" borderId="1" xfId="0" applyNumberFormat="1" applyFont="1" applyFill="1" applyBorder="1" applyAlignment="1">
      <alignment horizontal="left" wrapText="1"/>
    </xf>
    <xf numFmtId="164" fontId="19" fillId="0" borderId="0" xfId="0" applyFont="1" applyFill="1" applyAlignment="1"/>
    <xf numFmtId="164" fontId="21" fillId="0" borderId="0" xfId="0" applyFont="1" applyFill="1" applyAlignment="1">
      <alignment horizontal="left"/>
    </xf>
    <xf numFmtId="165" fontId="21" fillId="0" borderId="0" xfId="0" applyNumberFormat="1" applyFont="1" applyFill="1" applyAlignment="1"/>
    <xf numFmtId="166" fontId="21" fillId="0" borderId="0" xfId="0" applyNumberFormat="1" applyFont="1" applyFill="1" applyAlignment="1"/>
    <xf numFmtId="164" fontId="21" fillId="0" borderId="0" xfId="0" applyFont="1" applyFill="1" applyAlignment="1"/>
    <xf numFmtId="164" fontId="22" fillId="0" borderId="0" xfId="0" applyFont="1" applyFill="1" applyAlignment="1">
      <alignment horizontal="left" wrapText="1"/>
    </xf>
    <xf numFmtId="164" fontId="22" fillId="0" borderId="0" xfId="0" applyFont="1" applyFill="1" applyAlignment="1">
      <alignment horizontal="center"/>
    </xf>
    <xf numFmtId="165" fontId="21" fillId="0" borderId="0" xfId="0" applyNumberFormat="1" applyFont="1" applyFill="1" applyAlignment="1">
      <alignment horizontal="right"/>
    </xf>
    <xf numFmtId="165" fontId="21" fillId="0" borderId="0" xfId="0" applyNumberFormat="1" applyFont="1" applyFill="1" applyBorder="1" applyAlignment="1"/>
    <xf numFmtId="166" fontId="21" fillId="0" borderId="0" xfId="0" applyNumberFormat="1" applyFont="1" applyFill="1" applyBorder="1" applyAlignment="1"/>
    <xf numFmtId="164" fontId="21" fillId="0" borderId="0" xfId="0" applyFont="1" applyFill="1" applyBorder="1" applyAlignment="1"/>
    <xf numFmtId="49" fontId="22" fillId="0" borderId="5" xfId="0" applyNumberFormat="1" applyFont="1" applyFill="1" applyBorder="1" applyAlignment="1">
      <alignment horizontal="center"/>
    </xf>
    <xf numFmtId="49" fontId="21" fillId="0" borderId="0" xfId="0" applyNumberFormat="1" applyFont="1" applyFill="1" applyBorder="1" applyAlignment="1"/>
    <xf numFmtId="165" fontId="21" fillId="2" borderId="0" xfId="0" applyNumberFormat="1" applyFont="1" applyFill="1" applyAlignment="1"/>
    <xf numFmtId="166" fontId="21" fillId="2" borderId="0" xfId="0" applyNumberFormat="1" applyFont="1" applyFill="1" applyBorder="1" applyAlignment="1"/>
    <xf numFmtId="164" fontId="21" fillId="2" borderId="0" xfId="0" applyFont="1" applyFill="1" applyAlignment="1"/>
    <xf numFmtId="0" fontId="14" fillId="0" borderId="1" xfId="0" applyNumberFormat="1" applyFont="1" applyFill="1" applyBorder="1" applyAlignment="1">
      <alignment horizont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165" fontId="22" fillId="0" borderId="5" xfId="0" applyNumberFormat="1" applyFont="1" applyFill="1" applyBorder="1" applyAlignment="1">
      <alignment horizontal="center" vertical="center"/>
    </xf>
    <xf numFmtId="168" fontId="24" fillId="2" borderId="5" xfId="3" applyNumberFormat="1" applyFont="1" applyFill="1" applyBorder="1" applyAlignment="1">
      <alignment horizontal="center" vertical="center" wrapText="1"/>
    </xf>
    <xf numFmtId="168" fontId="24" fillId="2" borderId="5" xfId="0" applyNumberFormat="1" applyFont="1" applyFill="1" applyBorder="1" applyAlignment="1">
      <alignment horizontal="center"/>
    </xf>
    <xf numFmtId="168" fontId="27" fillId="2" borderId="5" xfId="3" applyNumberFormat="1" applyFont="1" applyFill="1" applyBorder="1" applyAlignment="1">
      <alignment horizontal="center" vertical="center" wrapText="1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center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left"/>
    </xf>
    <xf numFmtId="49" fontId="19" fillId="2" borderId="5" xfId="5" applyNumberFormat="1" applyFont="1" applyFill="1" applyBorder="1" applyAlignment="1">
      <alignment horizontal="left"/>
    </xf>
    <xf numFmtId="1" fontId="19" fillId="2" borderId="5" xfId="5" applyNumberFormat="1" applyFont="1" applyFill="1" applyBorder="1" applyAlignment="1">
      <alignment horizontal="left" vertical="top" wrapText="1"/>
    </xf>
    <xf numFmtId="49" fontId="19" fillId="2" borderId="5" xfId="5" applyNumberFormat="1" applyFont="1" applyFill="1" applyBorder="1" applyAlignment="1">
      <alignment horizontal="left" wrapText="1"/>
    </xf>
    <xf numFmtId="0" fontId="19" fillId="2" borderId="0" xfId="6" applyFont="1" applyFill="1" applyAlignment="1">
      <alignment horizontal="left" vertical="top" wrapText="1"/>
    </xf>
    <xf numFmtId="0" fontId="19" fillId="2" borderId="5" xfId="5" applyFont="1" applyFill="1" applyBorder="1" applyAlignment="1">
      <alignment horizontal="left" vertical="top" wrapText="1"/>
    </xf>
    <xf numFmtId="0" fontId="30" fillId="2" borderId="5" xfId="5" applyFont="1" applyFill="1" applyBorder="1" applyAlignment="1">
      <alignment horizontal="left" vertical="top" wrapText="1"/>
    </xf>
    <xf numFmtId="49" fontId="30" fillId="2" borderId="5" xfId="5" applyNumberFormat="1" applyFont="1" applyFill="1" applyBorder="1" applyAlignment="1">
      <alignment horizontal="left"/>
    </xf>
    <xf numFmtId="0" fontId="31" fillId="2" borderId="5" xfId="6" applyFont="1" applyFill="1" applyBorder="1" applyAlignment="1">
      <alignment horizontal="left" vertical="top" wrapText="1"/>
    </xf>
    <xf numFmtId="165" fontId="23" fillId="2" borderId="5" xfId="5" applyNumberFormat="1" applyFont="1" applyFill="1" applyBorder="1" applyAlignment="1">
      <alignment horizontal="center"/>
    </xf>
    <xf numFmtId="49" fontId="25" fillId="2" borderId="5" xfId="5" applyNumberFormat="1" applyFont="1" applyFill="1" applyBorder="1" applyAlignment="1">
      <alignment horizontal="center"/>
    </xf>
    <xf numFmtId="165" fontId="25" fillId="2" borderId="5" xfId="5" applyNumberFormat="1" applyFont="1" applyFill="1" applyBorder="1" applyAlignment="1">
      <alignment horizontal="center"/>
    </xf>
    <xf numFmtId="49" fontId="19" fillId="2" borderId="5" xfId="5" applyNumberFormat="1" applyFont="1" applyFill="1" applyBorder="1" applyAlignment="1"/>
    <xf numFmtId="165" fontId="19" fillId="2" borderId="5" xfId="5" applyNumberFormat="1" applyFont="1" applyFill="1" applyBorder="1" applyAlignment="1">
      <alignment horizontal="center"/>
    </xf>
    <xf numFmtId="167" fontId="19" fillId="2" borderId="5" xfId="5" applyNumberFormat="1" applyFont="1" applyFill="1" applyBorder="1" applyAlignment="1">
      <alignment horizontal="center"/>
    </xf>
    <xf numFmtId="49" fontId="16" fillId="0" borderId="1" xfId="0" applyNumberFormat="1" applyFont="1" applyFill="1" applyBorder="1" applyAlignment="1">
      <alignment horizontal="left" wrapText="1"/>
    </xf>
    <xf numFmtId="49" fontId="15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9" fillId="0" borderId="5" xfId="5" applyNumberFormat="1" applyFont="1" applyFill="1" applyBorder="1" applyAlignment="1"/>
    <xf numFmtId="165" fontId="19" fillId="0" borderId="5" xfId="5" applyNumberFormat="1" applyFont="1" applyFill="1" applyBorder="1" applyAlignment="1">
      <alignment horizontal="center"/>
    </xf>
    <xf numFmtId="0" fontId="24" fillId="0" borderId="0" xfId="8" applyFont="1" applyFill="1" applyAlignment="1">
      <alignment vertical="center" wrapText="1"/>
    </xf>
    <xf numFmtId="0" fontId="49" fillId="0" borderId="9" xfId="8" applyFont="1" applyBorder="1" applyAlignment="1">
      <alignment horizontal="center" vertical="center" wrapText="1"/>
    </xf>
    <xf numFmtId="0" fontId="23" fillId="0" borderId="0" xfId="8" applyFont="1" applyAlignment="1">
      <alignment horizontal="left" vertical="center"/>
    </xf>
    <xf numFmtId="0" fontId="21" fillId="0" borderId="0" xfId="194" applyFont="1" applyBorder="1"/>
    <xf numFmtId="0" fontId="21" fillId="0" borderId="0" xfId="194" applyFont="1" applyBorder="1" applyAlignment="1">
      <alignment horizontal="left"/>
    </xf>
    <xf numFmtId="167" fontId="46" fillId="0" borderId="5" xfId="194" applyNumberFormat="1" applyFont="1" applyBorder="1" applyAlignment="1">
      <alignment horizontal="center"/>
    </xf>
    <xf numFmtId="165" fontId="46" fillId="0" borderId="5" xfId="194" applyNumberFormat="1" applyFont="1" applyBorder="1" applyAlignment="1">
      <alignment horizontal="center"/>
    </xf>
    <xf numFmtId="0" fontId="45" fillId="0" borderId="7" xfId="194" applyFont="1" applyBorder="1" applyAlignment="1">
      <alignment horizontal="left" wrapText="1"/>
    </xf>
    <xf numFmtId="49" fontId="48" fillId="0" borderId="59" xfId="194" applyNumberFormat="1" applyFont="1" applyBorder="1" applyAlignment="1">
      <alignment horizontal="center" vertical="justify"/>
    </xf>
    <xf numFmtId="0" fontId="46" fillId="0" borderId="0" xfId="194" applyFont="1" applyBorder="1"/>
    <xf numFmtId="0" fontId="46" fillId="0" borderId="0" xfId="194" applyFont="1" applyBorder="1" applyAlignment="1">
      <alignment horizontal="left"/>
    </xf>
    <xf numFmtId="49" fontId="45" fillId="0" borderId="10" xfId="194" applyNumberFormat="1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center"/>
    </xf>
    <xf numFmtId="0" fontId="45" fillId="0" borderId="6" xfId="194" applyFont="1" applyBorder="1" applyAlignment="1">
      <alignment horizontal="left" vertical="top" wrapText="1"/>
    </xf>
    <xf numFmtId="49" fontId="45" fillId="0" borderId="5" xfId="194" applyNumberFormat="1" applyFont="1" applyBorder="1" applyAlignment="1">
      <alignment horizontal="center" vertical="center"/>
    </xf>
    <xf numFmtId="0" fontId="45" fillId="0" borderId="60" xfId="194" applyFont="1" applyBorder="1" applyAlignment="1">
      <alignment horizontal="left" vertical="top" wrapText="1"/>
    </xf>
    <xf numFmtId="49" fontId="45" fillId="0" borderId="61" xfId="194" applyNumberFormat="1" applyFont="1" applyBorder="1" applyAlignment="1">
      <alignment horizontal="center" vertical="center"/>
    </xf>
    <xf numFmtId="0" fontId="47" fillId="0" borderId="0" xfId="194" applyFont="1" applyBorder="1"/>
    <xf numFmtId="0" fontId="47" fillId="0" borderId="0" xfId="194" applyFont="1" applyBorder="1" applyAlignment="1">
      <alignment horizontal="left"/>
    </xf>
    <xf numFmtId="167" fontId="47" fillId="0" borderId="5" xfId="194" applyNumberFormat="1" applyFont="1" applyBorder="1" applyAlignment="1">
      <alignment horizontal="center"/>
    </xf>
    <xf numFmtId="0" fontId="48" fillId="0" borderId="56" xfId="194" applyFont="1" applyBorder="1" applyAlignment="1">
      <alignment horizontal="left" vertical="top" wrapText="1"/>
    </xf>
    <xf numFmtId="49" fontId="48" fillId="0" borderId="57" xfId="194" applyNumberFormat="1" applyFont="1" applyBorder="1" applyAlignment="1">
      <alignment horizontal="center" vertic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8" fillId="0" borderId="58" xfId="194" applyFont="1" applyBorder="1" applyAlignment="1">
      <alignment horizontal="left" vertical="top" wrapText="1"/>
    </xf>
    <xf numFmtId="0" fontId="51" fillId="0" borderId="0" xfId="194" applyFont="1" applyBorder="1"/>
    <xf numFmtId="0" fontId="51" fillId="0" borderId="0" xfId="194" applyFont="1" applyBorder="1" applyAlignment="1">
      <alignment horizontal="left"/>
    </xf>
    <xf numFmtId="167" fontId="47" fillId="0" borderId="8" xfId="194" applyNumberFormat="1" applyFont="1" applyBorder="1" applyAlignment="1">
      <alignment horizontal="center"/>
    </xf>
    <xf numFmtId="167" fontId="47" fillId="0" borderId="8" xfId="194" applyNumberFormat="1" applyFont="1" applyFill="1" applyBorder="1" applyAlignment="1">
      <alignment horizontal="center"/>
    </xf>
    <xf numFmtId="49" fontId="48" fillId="0" borderId="5" xfId="194" applyNumberFormat="1" applyFont="1" applyFill="1" applyBorder="1" applyAlignment="1">
      <alignment horizontal="left" vertical="center" wrapText="1"/>
    </xf>
    <xf numFmtId="49" fontId="45" fillId="0" borderId="56" xfId="194" applyNumberFormat="1" applyFont="1" applyBorder="1" applyAlignment="1">
      <alignment horizontal="center" vertical="center"/>
    </xf>
    <xf numFmtId="167" fontId="47" fillId="0" borderId="5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wrapText="1"/>
    </xf>
    <xf numFmtId="49" fontId="45" fillId="0" borderId="56" xfId="194" applyNumberFormat="1" applyFont="1" applyFill="1" applyBorder="1" applyAlignment="1">
      <alignment horizontal="center" vertical="center"/>
    </xf>
    <xf numFmtId="167" fontId="47" fillId="0" borderId="9" xfId="194" applyNumberFormat="1" applyFont="1" applyBorder="1" applyAlignment="1">
      <alignment horizontal="center"/>
    </xf>
    <xf numFmtId="49" fontId="45" fillId="0" borderId="61" xfId="194" applyNumberFormat="1" applyFont="1" applyFill="1" applyBorder="1" applyAlignment="1">
      <alignment horizontal="left" wrapText="1"/>
    </xf>
    <xf numFmtId="167" fontId="47" fillId="0" borderId="56" xfId="194" applyNumberFormat="1" applyFont="1" applyBorder="1" applyAlignment="1">
      <alignment horizontal="center"/>
    </xf>
    <xf numFmtId="167" fontId="47" fillId="0" borderId="56" xfId="194" applyNumberFormat="1" applyFont="1" applyFill="1" applyBorder="1" applyAlignment="1">
      <alignment horizontal="center"/>
    </xf>
    <xf numFmtId="49" fontId="45" fillId="0" borderId="57" xfId="194" applyNumberFormat="1" applyFont="1" applyFill="1" applyBorder="1" applyAlignment="1">
      <alignment horizontal="left" wrapText="1"/>
    </xf>
    <xf numFmtId="49" fontId="45" fillId="0" borderId="57" xfId="194" applyNumberFormat="1" applyFont="1" applyFill="1" applyBorder="1" applyAlignment="1">
      <alignment horizontal="center" vertical="center"/>
    </xf>
    <xf numFmtId="49" fontId="45" fillId="0" borderId="56" xfId="194" applyNumberFormat="1" applyFont="1" applyFill="1" applyBorder="1" applyAlignment="1">
      <alignment horizontal="left" wrapText="1"/>
    </xf>
    <xf numFmtId="0" fontId="45" fillId="0" borderId="8" xfId="194" applyFont="1" applyBorder="1" applyAlignment="1">
      <alignment horizontal="left" wrapText="1"/>
    </xf>
    <xf numFmtId="0" fontId="45" fillId="0" borderId="59" xfId="194" applyFont="1" applyBorder="1" applyAlignment="1">
      <alignment horizontal="center" vertical="justify"/>
    </xf>
    <xf numFmtId="0" fontId="45" fillId="0" borderId="8" xfId="194" applyFont="1" applyBorder="1" applyAlignment="1">
      <alignment horizontal="left" vertical="top" wrapText="1"/>
    </xf>
    <xf numFmtId="167" fontId="47" fillId="0" borderId="58" xfId="194" applyNumberFormat="1" applyFont="1" applyBorder="1" applyAlignment="1">
      <alignment horizontal="center"/>
    </xf>
    <xf numFmtId="1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 vertical="top"/>
    </xf>
    <xf numFmtId="0" fontId="24" fillId="0" borderId="62" xfId="194" applyFont="1" applyBorder="1" applyAlignment="1"/>
    <xf numFmtId="0" fontId="24" fillId="0" borderId="0" xfId="194" applyFont="1" applyBorder="1" applyAlignment="1"/>
    <xf numFmtId="0" fontId="49" fillId="0" borderId="0" xfId="194" applyFont="1" applyBorder="1" applyAlignment="1">
      <alignment horizontal="left" wrapText="1"/>
    </xf>
    <xf numFmtId="0" fontId="34" fillId="0" borderId="0" xfId="194" applyBorder="1" applyAlignment="1"/>
    <xf numFmtId="0" fontId="52" fillId="0" borderId="0" xfId="194" applyFont="1" applyBorder="1" applyAlignment="1">
      <alignment horizontal="left"/>
    </xf>
    <xf numFmtId="0" fontId="47" fillId="0" borderId="0" xfId="8" applyFont="1" applyAlignment="1"/>
    <xf numFmtId="49" fontId="51" fillId="0" borderId="10" xfId="194" applyNumberFormat="1" applyFont="1" applyBorder="1" applyAlignment="1">
      <alignment horizontal="left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1" xfId="0" applyNumberFormat="1" applyFont="1" applyFill="1" applyBorder="1" applyAlignment="1">
      <alignment horizontal="center" vertical="top" wrapText="1"/>
    </xf>
    <xf numFmtId="0" fontId="15" fillId="0" borderId="5" xfId="0" applyNumberFormat="1" applyFont="1" applyFill="1" applyBorder="1" applyAlignment="1">
      <alignment horizontal="left" wrapText="1"/>
    </xf>
    <xf numFmtId="0" fontId="16" fillId="0" borderId="5" xfId="0" applyNumberFormat="1" applyFont="1" applyFill="1" applyBorder="1" applyAlignment="1">
      <alignment horizontal="left" wrapText="1"/>
    </xf>
    <xf numFmtId="165" fontId="15" fillId="0" borderId="5" xfId="0" applyNumberFormat="1" applyFont="1" applyFill="1" applyBorder="1" applyAlignment="1">
      <alignment horizontal="right" wrapText="1"/>
    </xf>
    <xf numFmtId="165" fontId="16" fillId="0" borderId="5" xfId="0" applyNumberFormat="1" applyFont="1" applyFill="1" applyBorder="1" applyAlignment="1">
      <alignment horizontal="right" wrapText="1"/>
    </xf>
    <xf numFmtId="0" fontId="10" fillId="0" borderId="5" xfId="297" applyFill="1" applyBorder="1"/>
    <xf numFmtId="49" fontId="19" fillId="0" borderId="5" xfId="5" applyNumberFormat="1" applyFont="1" applyFill="1" applyBorder="1" applyAlignment="1">
      <alignment horizontal="left"/>
    </xf>
    <xf numFmtId="49" fontId="10" fillId="0" borderId="5" xfId="297" applyNumberFormat="1" applyFill="1" applyBorder="1"/>
    <xf numFmtId="0" fontId="30" fillId="0" borderId="5" xfId="5" applyFont="1" applyFill="1" applyBorder="1" applyAlignment="1">
      <alignment horizontal="left" vertical="top" wrapText="1"/>
    </xf>
    <xf numFmtId="0" fontId="31" fillId="0" borderId="5" xfId="300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0" fontId="19" fillId="0" borderId="5" xfId="300" applyFont="1" applyFill="1" applyBorder="1" applyAlignment="1">
      <alignment horizontal="left" vertical="top" wrapText="1"/>
    </xf>
    <xf numFmtId="49" fontId="16" fillId="0" borderId="5" xfId="298" applyNumberFormat="1" applyFont="1" applyFill="1" applyBorder="1" applyAlignment="1">
      <alignment horizontal="left" wrapText="1"/>
    </xf>
    <xf numFmtId="49" fontId="19" fillId="0" borderId="5" xfId="5" applyNumberFormat="1" applyFont="1" applyFill="1" applyBorder="1" applyAlignment="1">
      <alignment horizontal="left"/>
    </xf>
    <xf numFmtId="49" fontId="10" fillId="0" borderId="5" xfId="301" applyNumberFormat="1" applyFill="1" applyBorder="1"/>
    <xf numFmtId="0" fontId="30" fillId="0" borderId="5" xfId="5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49" fontId="16" fillId="0" borderId="5" xfId="298" applyNumberFormat="1" applyFont="1" applyFill="1" applyBorder="1" applyAlignment="1">
      <alignment horizontal="left" wrapText="1"/>
    </xf>
    <xf numFmtId="0" fontId="25" fillId="5" borderId="5" xfId="1" applyFont="1" applyFill="1" applyBorder="1" applyAlignment="1">
      <alignment horizontal="center" vertical="top"/>
    </xf>
    <xf numFmtId="0" fontId="19" fillId="5" borderId="5" xfId="1" applyFont="1" applyFill="1" applyBorder="1" applyAlignment="1">
      <alignment horizontal="center" vertical="top"/>
    </xf>
    <xf numFmtId="0" fontId="19" fillId="6" borderId="5" xfId="1" applyFont="1" applyFill="1" applyBorder="1" applyAlignment="1">
      <alignment horizontal="center" vertical="top"/>
    </xf>
    <xf numFmtId="0" fontId="25" fillId="5" borderId="5" xfId="1" applyFont="1" applyFill="1" applyBorder="1" applyAlignment="1">
      <alignment horizontal="justify" vertical="top" wrapText="1"/>
    </xf>
    <xf numFmtId="0" fontId="19" fillId="5" borderId="5" xfId="1" applyFont="1" applyFill="1" applyBorder="1" applyAlignment="1">
      <alignment horizontal="justify" vertical="top" wrapText="1"/>
    </xf>
    <xf numFmtId="0" fontId="25" fillId="6" borderId="5" xfId="1" applyFont="1" applyFill="1" applyBorder="1" applyAlignment="1">
      <alignment horizontal="justify" vertical="top" wrapText="1"/>
    </xf>
    <xf numFmtId="49" fontId="31" fillId="7" borderId="1" xfId="304" applyNumberFormat="1" applyFont="1" applyFill="1" applyBorder="1" applyProtection="1">
      <alignment horizontal="center"/>
    </xf>
    <xf numFmtId="0" fontId="31" fillId="7" borderId="16" xfId="303" applyNumberFormat="1" applyFont="1" applyFill="1" applyAlignment="1" applyProtection="1">
      <alignment wrapText="1"/>
    </xf>
    <xf numFmtId="49" fontId="31" fillId="0" borderId="1" xfId="304" applyNumberFormat="1" applyFont="1" applyBorder="1" applyProtection="1">
      <alignment horizontal="center"/>
    </xf>
    <xf numFmtId="0" fontId="31" fillId="0" borderId="16" xfId="303" applyNumberFormat="1" applyFont="1" applyAlignment="1" applyProtection="1">
      <alignment wrapText="1"/>
    </xf>
    <xf numFmtId="49" fontId="31" fillId="6" borderId="1" xfId="304" applyNumberFormat="1" applyFont="1" applyFill="1" applyBorder="1" applyProtection="1">
      <alignment horizontal="center"/>
    </xf>
    <xf numFmtId="0" fontId="31" fillId="6" borderId="16" xfId="303" applyNumberFormat="1" applyFont="1" applyFill="1" applyAlignment="1" applyProtection="1">
      <alignment wrapText="1"/>
    </xf>
    <xf numFmtId="49" fontId="31" fillId="8" borderId="1" xfId="304" applyNumberFormat="1" applyFont="1" applyFill="1" applyBorder="1" applyProtection="1">
      <alignment horizontal="center"/>
    </xf>
    <xf numFmtId="0" fontId="31" fillId="8" borderId="16" xfId="303" applyNumberFormat="1" applyFont="1" applyFill="1" applyAlignment="1" applyProtection="1">
      <alignment wrapText="1"/>
    </xf>
    <xf numFmtId="49" fontId="25" fillId="2" borderId="5" xfId="5" applyNumberFormat="1" applyFont="1" applyFill="1" applyBorder="1" applyAlignment="1">
      <alignment horizontal="left" wrapText="1"/>
    </xf>
    <xf numFmtId="49" fontId="8" fillId="0" borderId="5" xfId="297" applyNumberFormat="1" applyFont="1" applyFill="1" applyBorder="1"/>
    <xf numFmtId="49" fontId="8" fillId="0" borderId="5" xfId="301" applyNumberFormat="1" applyFont="1" applyFill="1" applyBorder="1"/>
    <xf numFmtId="0" fontId="19" fillId="2" borderId="5" xfId="5" applyNumberFormat="1" applyFont="1" applyFill="1" applyBorder="1" applyAlignment="1">
      <alignment horizontal="left" vertical="top" wrapText="1"/>
    </xf>
    <xf numFmtId="1" fontId="19" fillId="2" borderId="9" xfId="5" applyNumberFormat="1" applyFont="1" applyFill="1" applyBorder="1" applyAlignment="1">
      <alignment horizontal="left" vertical="top" wrapText="1"/>
    </xf>
    <xf numFmtId="49" fontId="19" fillId="2" borderId="9" xfId="5" applyNumberFormat="1" applyFont="1" applyFill="1" applyBorder="1" applyAlignment="1">
      <alignment horizontal="left"/>
    </xf>
    <xf numFmtId="49" fontId="16" fillId="0" borderId="11" xfId="0" applyNumberFormat="1" applyFont="1" applyFill="1" applyBorder="1" applyAlignment="1">
      <alignment horizontal="left" wrapText="1"/>
    </xf>
    <xf numFmtId="49" fontId="19" fillId="2" borderId="9" xfId="5" applyNumberFormat="1" applyFont="1" applyFill="1" applyBorder="1" applyAlignment="1"/>
    <xf numFmtId="165" fontId="19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31" fillId="0" borderId="5" xfId="0" applyNumberFormat="1" applyFont="1" applyFill="1" applyBorder="1" applyAlignment="1">
      <alignment vertical="top" wrapText="1"/>
    </xf>
    <xf numFmtId="49" fontId="7" fillId="0" borderId="5" xfId="297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49" fontId="25" fillId="0" borderId="5" xfId="5" applyNumberFormat="1" applyFont="1" applyFill="1" applyBorder="1" applyAlignment="1">
      <alignment horizontal="left"/>
    </xf>
    <xf numFmtId="49" fontId="6" fillId="0" borderId="5" xfId="297" applyNumberFormat="1" applyFont="1" applyFill="1" applyBorder="1"/>
    <xf numFmtId="1" fontId="25" fillId="0" borderId="5" xfId="5" applyNumberFormat="1" applyFont="1" applyFill="1" applyBorder="1" applyAlignment="1">
      <alignment horizontal="left" vertical="top" wrapText="1"/>
    </xf>
    <xf numFmtId="49" fontId="5" fillId="0" borderId="5" xfId="297" applyNumberFormat="1" applyFont="1" applyFill="1" applyBorder="1"/>
    <xf numFmtId="164" fontId="31" fillId="0" borderId="0" xfId="0" applyNumberFormat="1" applyFont="1" applyFill="1" applyAlignment="1">
      <alignment vertical="top" wrapText="1"/>
    </xf>
    <xf numFmtId="49" fontId="4" fillId="0" borderId="5" xfId="297" applyNumberFormat="1" applyFont="1" applyFill="1" applyBorder="1"/>
    <xf numFmtId="49" fontId="3" fillId="0" borderId="5" xfId="301" applyNumberFormat="1" applyFont="1" applyFill="1" applyBorder="1"/>
    <xf numFmtId="1" fontId="30" fillId="2" borderId="5" xfId="5" applyNumberFormat="1" applyFont="1" applyFill="1" applyBorder="1" applyAlignment="1">
      <alignment horizontal="left" vertical="top" wrapText="1"/>
    </xf>
    <xf numFmtId="49" fontId="2" fillId="0" borderId="5" xfId="297" applyNumberFormat="1" applyFont="1" applyFill="1" applyBorder="1"/>
    <xf numFmtId="0" fontId="30" fillId="0" borderId="5" xfId="0" applyNumberFormat="1" applyFont="1" applyBorder="1" applyAlignment="1">
      <alignment wrapText="1"/>
    </xf>
    <xf numFmtId="164" fontId="70" fillId="0" borderId="0" xfId="0" applyNumberFormat="1" applyFont="1" applyFill="1" applyAlignment="1">
      <alignment horizontal="left" vertical="top" wrapText="1"/>
    </xf>
    <xf numFmtId="49" fontId="1" fillId="0" borderId="5" xfId="301" applyNumberFormat="1" applyFont="1" applyFill="1" applyBorder="1"/>
    <xf numFmtId="49" fontId="1" fillId="0" borderId="5" xfId="297" applyNumberFormat="1" applyFont="1" applyFill="1" applyBorder="1"/>
    <xf numFmtId="164" fontId="23" fillId="0" borderId="0" xfId="0" applyFont="1" applyFill="1" applyAlignment="1">
      <alignment horizontal="center" vertical="top" wrapText="1"/>
    </xf>
    <xf numFmtId="164" fontId="22" fillId="0" borderId="5" xfId="0" applyFont="1" applyFill="1" applyBorder="1" applyAlignment="1">
      <alignment horizontal="center" vertical="center"/>
    </xf>
    <xf numFmtId="165" fontId="22" fillId="0" borderId="5" xfId="0" applyNumberFormat="1" applyFont="1" applyFill="1" applyBorder="1" applyAlignment="1">
      <alignment horizontal="center" vertical="center"/>
    </xf>
    <xf numFmtId="165" fontId="21" fillId="0" borderId="0" xfId="0" applyNumberFormat="1" applyFont="1" applyFill="1" applyBorder="1" applyAlignment="1">
      <alignment horizontal="right" vertical="top" wrapText="1"/>
    </xf>
    <xf numFmtId="165" fontId="21" fillId="0" borderId="0" xfId="0" applyNumberFormat="1" applyFont="1" applyFill="1" applyBorder="1" applyAlignment="1">
      <alignment horizontal="right" vertical="top"/>
    </xf>
    <xf numFmtId="0" fontId="17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47" fillId="0" borderId="0" xfId="194" applyFont="1" applyFill="1" applyBorder="1" applyAlignment="1">
      <alignment horizontal="center" vertical="center" wrapText="1"/>
    </xf>
    <xf numFmtId="0" fontId="51" fillId="0" borderId="0" xfId="8" applyFont="1" applyFill="1" applyAlignment="1">
      <alignment horizontal="right" wrapText="1"/>
    </xf>
    <xf numFmtId="0" fontId="50" fillId="0" borderId="0" xfId="8" applyFont="1" applyFill="1" applyAlignment="1">
      <alignment horizontal="right"/>
    </xf>
    <xf numFmtId="0" fontId="47" fillId="0" borderId="5" xfId="194" applyFont="1" applyBorder="1" applyAlignment="1">
      <alignment horizontal="center" vertical="center"/>
    </xf>
    <xf numFmtId="0" fontId="48" fillId="0" borderId="5" xfId="194" applyFont="1" applyBorder="1" applyAlignment="1">
      <alignment horizontal="center" vertical="center" wrapText="1"/>
    </xf>
    <xf numFmtId="0" fontId="50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view="pageBreakPreview" zoomScaleSheetLayoutView="100" workbookViewId="0">
      <selection activeCell="B17" sqref="B17"/>
    </sheetView>
  </sheetViews>
  <sheetFormatPr defaultRowHeight="12.75"/>
  <cols>
    <col min="1" max="1" width="25.66406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174" t="s">
        <v>226</v>
      </c>
      <c r="D1" s="175"/>
      <c r="E1" s="175"/>
    </row>
    <row r="2" spans="1:8" ht="15">
      <c r="B2" s="7"/>
      <c r="C2" s="175"/>
      <c r="D2" s="175"/>
      <c r="E2" s="175"/>
    </row>
    <row r="3" spans="1:8" ht="15">
      <c r="B3" s="7"/>
      <c r="C3" s="175"/>
      <c r="D3" s="175"/>
      <c r="E3" s="175"/>
    </row>
    <row r="4" spans="1:8" ht="33.75" customHeight="1">
      <c r="B4" s="7"/>
      <c r="C4" s="175"/>
      <c r="D4" s="175"/>
      <c r="E4" s="175"/>
    </row>
    <row r="5" spans="1:8" ht="30" customHeight="1">
      <c r="C5" s="175"/>
      <c r="D5" s="175"/>
      <c r="E5" s="175"/>
    </row>
    <row r="6" spans="1:8" ht="63" customHeight="1">
      <c r="A6" s="171" t="s">
        <v>158</v>
      </c>
      <c r="B6" s="171"/>
      <c r="C6" s="171"/>
      <c r="D6" s="171"/>
      <c r="E6" s="171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172" t="s">
        <v>23</v>
      </c>
      <c r="B8" s="172" t="s">
        <v>2</v>
      </c>
      <c r="C8" s="173" t="s">
        <v>7</v>
      </c>
      <c r="D8" s="173"/>
      <c r="E8" s="173"/>
      <c r="F8" s="15"/>
      <c r="G8" s="16"/>
    </row>
    <row r="9" spans="1:8" s="17" customFormat="1" ht="16.5" customHeight="1">
      <c r="A9" s="172"/>
      <c r="B9" s="172"/>
      <c r="C9" s="25" t="s">
        <v>26</v>
      </c>
      <c r="D9" s="25" t="s">
        <v>27</v>
      </c>
      <c r="E9" s="25" t="s">
        <v>28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31" t="s">
        <v>29</v>
      </c>
      <c r="B11" s="134" t="s">
        <v>30</v>
      </c>
      <c r="C11" s="28">
        <f>C12</f>
        <v>1870.1000000000001</v>
      </c>
      <c r="D11" s="28">
        <f>D12</f>
        <v>664.6</v>
      </c>
      <c r="E11" s="28">
        <f>E12</f>
        <v>701</v>
      </c>
      <c r="F11" s="20"/>
      <c r="G11" s="21"/>
    </row>
    <row r="12" spans="1:8" s="22" customFormat="1" ht="30">
      <c r="A12" s="132" t="s">
        <v>31</v>
      </c>
      <c r="B12" s="135" t="s">
        <v>32</v>
      </c>
      <c r="C12" s="26">
        <f>C13+C18+C21+C26+C29</f>
        <v>1870.1000000000001</v>
      </c>
      <c r="D12" s="26">
        <f>D13+D18+D21+D26</f>
        <v>664.6</v>
      </c>
      <c r="E12" s="26">
        <f>E13+E18+E21+E26</f>
        <v>701</v>
      </c>
      <c r="F12" s="20"/>
      <c r="G12" s="21"/>
    </row>
    <row r="13" spans="1:8" s="22" customFormat="1" ht="28.5">
      <c r="A13" s="133" t="s">
        <v>132</v>
      </c>
      <c r="B13" s="136" t="s">
        <v>147</v>
      </c>
      <c r="C13" s="26">
        <f>C14+C16</f>
        <v>691.90000000000009</v>
      </c>
      <c r="D13" s="26">
        <f t="shared" ref="D13:E13" si="0">D14+D16</f>
        <v>306.60000000000002</v>
      </c>
      <c r="E13" s="26">
        <f t="shared" si="0"/>
        <v>339.8</v>
      </c>
      <c r="F13" s="20"/>
      <c r="G13" s="21"/>
    </row>
    <row r="14" spans="1:8" s="22" customFormat="1" ht="15.75">
      <c r="A14" s="137" t="s">
        <v>133</v>
      </c>
      <c r="B14" s="138" t="s">
        <v>148</v>
      </c>
      <c r="C14" s="27">
        <f>C15</f>
        <v>345.8</v>
      </c>
      <c r="D14" s="27">
        <f>D15</f>
        <v>306.60000000000002</v>
      </c>
      <c r="E14" s="27">
        <f>E15</f>
        <v>339.8</v>
      </c>
      <c r="F14" s="20"/>
      <c r="G14" s="21"/>
    </row>
    <row r="15" spans="1:8" s="22" customFormat="1" ht="45">
      <c r="A15" s="139" t="s">
        <v>173</v>
      </c>
      <c r="B15" s="140" t="s">
        <v>172</v>
      </c>
      <c r="C15" s="27">
        <v>345.8</v>
      </c>
      <c r="D15" s="27">
        <v>306.60000000000002</v>
      </c>
      <c r="E15" s="27">
        <v>339.8</v>
      </c>
      <c r="F15" s="20"/>
      <c r="G15" s="21"/>
    </row>
    <row r="16" spans="1:8" s="22" customFormat="1" ht="30">
      <c r="A16" s="137" t="s">
        <v>134</v>
      </c>
      <c r="B16" s="138" t="s">
        <v>149</v>
      </c>
      <c r="C16" s="27">
        <f>C17</f>
        <v>346.1</v>
      </c>
      <c r="D16" s="27">
        <f>D17</f>
        <v>0</v>
      </c>
      <c r="E16" s="27">
        <f>E17</f>
        <v>0</v>
      </c>
      <c r="F16" s="20"/>
      <c r="G16" s="21"/>
    </row>
    <row r="17" spans="1:7" s="22" customFormat="1" ht="30">
      <c r="A17" s="139" t="s">
        <v>135</v>
      </c>
      <c r="B17" s="140" t="s">
        <v>150</v>
      </c>
      <c r="C17" s="27">
        <v>346.1</v>
      </c>
      <c r="D17" s="27"/>
      <c r="E17" s="27"/>
      <c r="F17" s="20"/>
      <c r="G17" s="21"/>
    </row>
    <row r="18" spans="1:7" s="22" customFormat="1" ht="30">
      <c r="A18" s="141" t="s">
        <v>136</v>
      </c>
      <c r="B18" s="142" t="s">
        <v>151</v>
      </c>
      <c r="C18" s="27">
        <f>+C19</f>
        <v>404.7</v>
      </c>
      <c r="D18" s="27">
        <f>+D19</f>
        <v>0</v>
      </c>
      <c r="E18" s="27"/>
      <c r="F18" s="20"/>
      <c r="G18" s="21"/>
    </row>
    <row r="19" spans="1:7" s="22" customFormat="1" ht="15.75">
      <c r="A19" s="137" t="s">
        <v>137</v>
      </c>
      <c r="B19" s="138" t="s">
        <v>33</v>
      </c>
      <c r="C19" s="27">
        <f>C20</f>
        <v>404.7</v>
      </c>
      <c r="D19" s="27">
        <f>D20</f>
        <v>0</v>
      </c>
      <c r="E19" s="27">
        <f>E20</f>
        <v>0</v>
      </c>
      <c r="F19" s="20"/>
      <c r="G19" s="21"/>
    </row>
    <row r="20" spans="1:7" s="22" customFormat="1" ht="15.75">
      <c r="A20" s="139" t="s">
        <v>138</v>
      </c>
      <c r="B20" s="140" t="s">
        <v>152</v>
      </c>
      <c r="C20" s="27">
        <v>404.7</v>
      </c>
      <c r="D20" s="27"/>
      <c r="E20" s="27"/>
      <c r="F20" s="20"/>
      <c r="G20" s="21"/>
    </row>
    <row r="21" spans="1:7" s="22" customFormat="1" ht="30">
      <c r="A21" s="141" t="s">
        <v>139</v>
      </c>
      <c r="B21" s="142" t="s">
        <v>153</v>
      </c>
      <c r="C21" s="27">
        <f>C22+C24</f>
        <v>95.5</v>
      </c>
      <c r="D21" s="27">
        <f t="shared" ref="D21:E21" si="1">D22+D24</f>
        <v>93</v>
      </c>
      <c r="E21" s="27">
        <f t="shared" si="1"/>
        <v>96.2</v>
      </c>
      <c r="F21" s="20"/>
      <c r="G21" s="21"/>
    </row>
    <row r="22" spans="1:7" s="22" customFormat="1" ht="45">
      <c r="A22" s="137" t="s">
        <v>140</v>
      </c>
      <c r="B22" s="138" t="s">
        <v>154</v>
      </c>
      <c r="C22" s="27">
        <f>C23</f>
        <v>0.2</v>
      </c>
      <c r="D22" s="27">
        <f>D23</f>
        <v>0.2</v>
      </c>
      <c r="E22" s="27">
        <f>E23</f>
        <v>0.2</v>
      </c>
      <c r="F22" s="20"/>
      <c r="G22" s="21"/>
    </row>
    <row r="23" spans="1:7" s="22" customFormat="1" ht="45">
      <c r="A23" s="139" t="s">
        <v>141</v>
      </c>
      <c r="B23" s="140" t="s">
        <v>155</v>
      </c>
      <c r="C23" s="27">
        <v>0.2</v>
      </c>
      <c r="D23" s="27">
        <v>0.2</v>
      </c>
      <c r="E23" s="27">
        <v>0.2</v>
      </c>
      <c r="F23" s="20"/>
      <c r="G23" s="21"/>
    </row>
    <row r="24" spans="1:7" s="22" customFormat="1" ht="45">
      <c r="A24" s="137" t="s">
        <v>142</v>
      </c>
      <c r="B24" s="138" t="s">
        <v>211</v>
      </c>
      <c r="C24" s="27">
        <f>C25</f>
        <v>95.3</v>
      </c>
      <c r="D24" s="27">
        <f>D25</f>
        <v>92.8</v>
      </c>
      <c r="E24" s="27">
        <f>E25</f>
        <v>96</v>
      </c>
      <c r="F24" s="20"/>
      <c r="G24" s="21"/>
    </row>
    <row r="25" spans="1:7" s="22" customFormat="1" ht="57.75" customHeight="1">
      <c r="A25" s="139" t="s">
        <v>143</v>
      </c>
      <c r="B25" s="140" t="s">
        <v>212</v>
      </c>
      <c r="C25" s="27">
        <v>95.3</v>
      </c>
      <c r="D25" s="27">
        <v>92.8</v>
      </c>
      <c r="E25" s="27">
        <v>96</v>
      </c>
      <c r="F25" s="20"/>
      <c r="G25" s="21"/>
    </row>
    <row r="26" spans="1:7" s="22" customFormat="1" ht="15.75">
      <c r="A26" s="143" t="s">
        <v>144</v>
      </c>
      <c r="B26" s="144" t="s">
        <v>35</v>
      </c>
      <c r="C26" s="27">
        <f t="shared" ref="C26:E27" si="2">C27</f>
        <v>606</v>
      </c>
      <c r="D26" s="27">
        <f t="shared" si="2"/>
        <v>265</v>
      </c>
      <c r="E26" s="27">
        <f t="shared" si="2"/>
        <v>265</v>
      </c>
      <c r="F26" s="20"/>
      <c r="G26" s="21"/>
    </row>
    <row r="27" spans="1:7" s="22" customFormat="1" ht="60.75" customHeight="1">
      <c r="A27" s="137" t="s">
        <v>145</v>
      </c>
      <c r="B27" s="138" t="s">
        <v>177</v>
      </c>
      <c r="C27" s="27">
        <f t="shared" si="2"/>
        <v>606</v>
      </c>
      <c r="D27" s="27">
        <f t="shared" si="2"/>
        <v>265</v>
      </c>
      <c r="E27" s="27">
        <f t="shared" si="2"/>
        <v>265</v>
      </c>
      <c r="F27" s="20"/>
      <c r="G27" s="21"/>
    </row>
    <row r="28" spans="1:7" s="22" customFormat="1" ht="79.5" customHeight="1">
      <c r="A28" s="137" t="s">
        <v>146</v>
      </c>
      <c r="B28" s="138" t="s">
        <v>178</v>
      </c>
      <c r="C28" s="27">
        <v>606</v>
      </c>
      <c r="D28" s="27">
        <v>265</v>
      </c>
      <c r="E28" s="27">
        <v>265</v>
      </c>
      <c r="F28" s="20"/>
      <c r="G28" s="21"/>
    </row>
    <row r="29" spans="1:7" s="22" customFormat="1" ht="18.75" customHeight="1">
      <c r="A29" s="137" t="s">
        <v>222</v>
      </c>
      <c r="B29" s="140" t="s">
        <v>223</v>
      </c>
      <c r="C29" s="27">
        <v>72</v>
      </c>
      <c r="D29" s="27"/>
      <c r="E29" s="27"/>
      <c r="F29" s="20"/>
      <c r="G29" s="21"/>
    </row>
    <row r="30" spans="1:7" s="22" customFormat="1" ht="26.25" customHeight="1">
      <c r="A30" s="139" t="s">
        <v>225</v>
      </c>
      <c r="B30" s="140" t="s">
        <v>224</v>
      </c>
      <c r="C30" s="27">
        <v>72</v>
      </c>
      <c r="D30" s="27"/>
      <c r="E30" s="27"/>
      <c r="F30" s="20"/>
      <c r="G30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2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9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6" t="s">
        <v>227</v>
      </c>
      <c r="J1" s="177"/>
      <c r="K1" s="177"/>
      <c r="L1" s="177"/>
    </row>
    <row r="2" spans="1:12" ht="66" customHeight="1">
      <c r="A2" s="178" t="s">
        <v>159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7" t="s">
        <v>1</v>
      </c>
      <c r="J3" s="177"/>
      <c r="K3" s="177"/>
      <c r="L3" s="177"/>
    </row>
    <row r="4" spans="1:12" ht="19.899999999999999" customHeight="1">
      <c r="A4" s="179" t="s">
        <v>2</v>
      </c>
      <c r="B4" s="179" t="s">
        <v>21</v>
      </c>
      <c r="C4" s="179" t="s">
        <v>3</v>
      </c>
      <c r="D4" s="179" t="s">
        <v>4</v>
      </c>
      <c r="E4" s="179" t="s">
        <v>5</v>
      </c>
      <c r="F4" s="179"/>
      <c r="G4" s="179"/>
      <c r="H4" s="179"/>
      <c r="I4" s="179" t="s">
        <v>6</v>
      </c>
      <c r="J4" s="179" t="s">
        <v>7</v>
      </c>
      <c r="K4" s="179"/>
      <c r="L4" s="179"/>
    </row>
    <row r="5" spans="1:12" ht="16.350000000000001" customHeight="1">
      <c r="A5" s="179" t="s">
        <v>0</v>
      </c>
      <c r="B5" s="179" t="s">
        <v>0</v>
      </c>
      <c r="C5" s="179" t="s">
        <v>0</v>
      </c>
      <c r="D5" s="179" t="s">
        <v>0</v>
      </c>
      <c r="E5" s="179" t="s">
        <v>0</v>
      </c>
      <c r="F5" s="179"/>
      <c r="G5" s="179"/>
      <c r="H5" s="179"/>
      <c r="I5" s="179" t="s">
        <v>0</v>
      </c>
      <c r="J5" s="24" t="s">
        <v>26</v>
      </c>
      <c r="K5" s="24" t="s">
        <v>27</v>
      </c>
      <c r="L5" s="24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6" t="s">
        <v>0</v>
      </c>
      <c r="F7" s="6" t="s">
        <v>0</v>
      </c>
      <c r="G7" s="6" t="s">
        <v>0</v>
      </c>
      <c r="H7" s="6" t="s">
        <v>0</v>
      </c>
      <c r="I7" s="30" t="s">
        <v>0</v>
      </c>
      <c r="J7" s="41">
        <f>J8</f>
        <v>2662.6</v>
      </c>
      <c r="K7" s="41">
        <f t="shared" ref="K7:L7" si="0">K8</f>
        <v>1279.2</v>
      </c>
      <c r="L7" s="41">
        <f t="shared" si="0"/>
        <v>1326.1</v>
      </c>
    </row>
    <row r="8" spans="1:12" ht="71.25">
      <c r="A8" s="31" t="s">
        <v>179</v>
      </c>
      <c r="B8" s="32" t="s">
        <v>165</v>
      </c>
      <c r="C8" s="32"/>
      <c r="D8" s="32"/>
      <c r="E8" s="6"/>
      <c r="F8" s="6"/>
      <c r="G8" s="6"/>
      <c r="H8" s="6"/>
      <c r="I8" s="42"/>
      <c r="J8" s="43">
        <f>J9+J50+J60+J78+J96</f>
        <v>2662.6</v>
      </c>
      <c r="K8" s="43">
        <f>K9+K50+K60+K78+K96+K103+K33+K25</f>
        <v>1279.2</v>
      </c>
      <c r="L8" s="43">
        <f>L9+L50+L60+L78+L96+L103+L25</f>
        <v>1326.1</v>
      </c>
    </row>
    <row r="9" spans="1:12" ht="28.5">
      <c r="A9" s="31" t="s">
        <v>36</v>
      </c>
      <c r="B9" s="32" t="s">
        <v>165</v>
      </c>
      <c r="C9" s="158" t="s">
        <v>37</v>
      </c>
      <c r="D9" s="33"/>
      <c r="E9" s="48"/>
      <c r="F9" s="48"/>
      <c r="G9" s="48"/>
      <c r="H9" s="48"/>
      <c r="I9" s="44"/>
      <c r="J9" s="45">
        <f>J10+J19+J38+J44</f>
        <v>1245</v>
      </c>
      <c r="K9" s="45">
        <f>K10+K19+K38</f>
        <v>488.5</v>
      </c>
      <c r="L9" s="45">
        <f>L10+L19+L38</f>
        <v>500.59999999999997</v>
      </c>
    </row>
    <row r="10" spans="1:12" ht="60">
      <c r="A10" s="34" t="s">
        <v>38</v>
      </c>
      <c r="B10" s="33" t="s">
        <v>165</v>
      </c>
      <c r="C10" s="125" t="s">
        <v>37</v>
      </c>
      <c r="D10" s="125" t="s">
        <v>39</v>
      </c>
      <c r="E10" s="48"/>
      <c r="F10" s="48"/>
      <c r="G10" s="48"/>
      <c r="H10" s="48"/>
      <c r="I10" s="33"/>
      <c r="J10" s="54">
        <f>J11+J16</f>
        <v>503.5</v>
      </c>
      <c r="K10" s="45">
        <f>K11</f>
        <v>220</v>
      </c>
      <c r="L10" s="45">
        <f>L11</f>
        <v>213.7</v>
      </c>
    </row>
    <row r="11" spans="1:12" ht="78" customHeight="1">
      <c r="A11" s="128" t="s">
        <v>197</v>
      </c>
      <c r="B11" s="33" t="s">
        <v>165</v>
      </c>
      <c r="C11" s="33" t="s">
        <v>37</v>
      </c>
      <c r="D11" s="33" t="s">
        <v>39</v>
      </c>
      <c r="E11" s="47">
        <v>65</v>
      </c>
      <c r="F11" s="47">
        <v>0</v>
      </c>
      <c r="G11" s="47"/>
      <c r="H11" s="47"/>
      <c r="I11" s="33"/>
      <c r="J11" s="45">
        <f t="shared" ref="J11:J13" si="1">J12</f>
        <v>239.5</v>
      </c>
      <c r="K11" s="45">
        <f t="shared" ref="K11:L13" si="2">K12</f>
        <v>220</v>
      </c>
      <c r="L11" s="45">
        <f t="shared" si="2"/>
        <v>213.7</v>
      </c>
    </row>
    <row r="12" spans="1:12" ht="15">
      <c r="A12" s="34" t="s">
        <v>40</v>
      </c>
      <c r="B12" s="33" t="s">
        <v>165</v>
      </c>
      <c r="C12" s="33" t="s">
        <v>37</v>
      </c>
      <c r="D12" s="33" t="s">
        <v>39</v>
      </c>
      <c r="E12" s="47">
        <v>65</v>
      </c>
      <c r="F12" s="47">
        <v>1</v>
      </c>
      <c r="G12" s="47"/>
      <c r="H12" s="47"/>
      <c r="I12" s="33"/>
      <c r="J12" s="45">
        <f>J13</f>
        <v>239.5</v>
      </c>
      <c r="K12" s="45">
        <f>K13</f>
        <v>220</v>
      </c>
      <c r="L12" s="45">
        <f>L13</f>
        <v>213.7</v>
      </c>
    </row>
    <row r="13" spans="1:12" ht="35.25" customHeight="1">
      <c r="A13" s="34" t="s">
        <v>41</v>
      </c>
      <c r="B13" s="33" t="s">
        <v>165</v>
      </c>
      <c r="C13" s="33" t="s">
        <v>37</v>
      </c>
      <c r="D13" s="33" t="s">
        <v>39</v>
      </c>
      <c r="E13" s="47">
        <v>65</v>
      </c>
      <c r="F13" s="47">
        <v>1</v>
      </c>
      <c r="G13" s="47" t="s">
        <v>67</v>
      </c>
      <c r="H13" s="47" t="s">
        <v>78</v>
      </c>
      <c r="I13" s="33"/>
      <c r="J13" s="45">
        <f t="shared" si="1"/>
        <v>239.5</v>
      </c>
      <c r="K13" s="45">
        <f t="shared" si="2"/>
        <v>220</v>
      </c>
      <c r="L13" s="45">
        <f t="shared" si="2"/>
        <v>213.7</v>
      </c>
    </row>
    <row r="14" spans="1:12" ht="120">
      <c r="A14" s="34" t="s">
        <v>42</v>
      </c>
      <c r="B14" s="33" t="s">
        <v>165</v>
      </c>
      <c r="C14" s="33" t="s">
        <v>37</v>
      </c>
      <c r="D14" s="33" t="s">
        <v>39</v>
      </c>
      <c r="E14" s="47">
        <v>65</v>
      </c>
      <c r="F14" s="47">
        <v>1</v>
      </c>
      <c r="G14" s="47" t="s">
        <v>67</v>
      </c>
      <c r="H14" s="47" t="s">
        <v>78</v>
      </c>
      <c r="I14" s="33" t="s">
        <v>69</v>
      </c>
      <c r="J14" s="45">
        <f>J15</f>
        <v>239.5</v>
      </c>
      <c r="K14" s="45">
        <f>K15</f>
        <v>220</v>
      </c>
      <c r="L14" s="45">
        <f>L15</f>
        <v>213.7</v>
      </c>
    </row>
    <row r="15" spans="1:12" ht="45">
      <c r="A15" s="34" t="s">
        <v>43</v>
      </c>
      <c r="B15" s="33" t="s">
        <v>165</v>
      </c>
      <c r="C15" s="33" t="s">
        <v>37</v>
      </c>
      <c r="D15" s="33" t="s">
        <v>39</v>
      </c>
      <c r="E15" s="47">
        <v>65</v>
      </c>
      <c r="F15" s="47">
        <v>1</v>
      </c>
      <c r="G15" s="47" t="s">
        <v>67</v>
      </c>
      <c r="H15" s="47" t="s">
        <v>78</v>
      </c>
      <c r="I15" s="33" t="s">
        <v>70</v>
      </c>
      <c r="J15" s="45">
        <v>239.5</v>
      </c>
      <c r="K15" s="45">
        <v>220</v>
      </c>
      <c r="L15" s="45">
        <v>213.7</v>
      </c>
    </row>
    <row r="16" spans="1:12" ht="92.25" customHeight="1">
      <c r="A16" s="34" t="str">
        <f>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6" s="33" t="s">
        <v>165</v>
      </c>
      <c r="C16" s="33" t="s">
        <v>37</v>
      </c>
      <c r="D16" s="33" t="s">
        <v>39</v>
      </c>
      <c r="E16" s="47" t="s">
        <v>170</v>
      </c>
      <c r="F16" s="47" t="s">
        <v>8</v>
      </c>
      <c r="G16" s="47" t="s">
        <v>67</v>
      </c>
      <c r="H16" s="47" t="s">
        <v>192</v>
      </c>
      <c r="I16" s="33"/>
      <c r="J16" s="45">
        <f>J17</f>
        <v>264</v>
      </c>
      <c r="K16" s="45"/>
      <c r="L16" s="45"/>
    </row>
    <row r="17" spans="1:12" ht="123.75" customHeight="1">
      <c r="A17" s="34" t="str">
        <f>A31</f>
        <v>Расходы на выплаты персоналу в целях обеспечения выполнения функций государственными (муниципальными),органами, казенными учреждениями, органами управления государственными . внебюджетными фондами</v>
      </c>
      <c r="B17" s="33" t="s">
        <v>165</v>
      </c>
      <c r="C17" s="33" t="s">
        <v>37</v>
      </c>
      <c r="D17" s="33" t="s">
        <v>39</v>
      </c>
      <c r="E17" s="47" t="s">
        <v>170</v>
      </c>
      <c r="F17" s="47" t="s">
        <v>8</v>
      </c>
      <c r="G17" s="47" t="s">
        <v>67</v>
      </c>
      <c r="H17" s="47" t="s">
        <v>192</v>
      </c>
      <c r="I17" s="33" t="s">
        <v>69</v>
      </c>
      <c r="J17" s="45">
        <f>J18</f>
        <v>264</v>
      </c>
      <c r="K17" s="45"/>
      <c r="L17" s="45"/>
    </row>
    <row r="18" spans="1:12" ht="50.25" customHeight="1">
      <c r="A18" s="34" t="str">
        <f>A32</f>
        <v>Расходы на выплаты персоналу государственных (муниципальных)органов</v>
      </c>
      <c r="B18" s="33" t="s">
        <v>165</v>
      </c>
      <c r="C18" s="33" t="s">
        <v>37</v>
      </c>
      <c r="D18" s="33" t="s">
        <v>39</v>
      </c>
      <c r="E18" s="47" t="s">
        <v>170</v>
      </c>
      <c r="F18" s="47" t="s">
        <v>8</v>
      </c>
      <c r="G18" s="47" t="s">
        <v>67</v>
      </c>
      <c r="H18" s="47" t="s">
        <v>192</v>
      </c>
      <c r="I18" s="33" t="s">
        <v>70</v>
      </c>
      <c r="J18" s="45">
        <v>264</v>
      </c>
      <c r="K18" s="45"/>
      <c r="L18" s="45"/>
    </row>
    <row r="19" spans="1:12" ht="92.25" customHeight="1">
      <c r="A19" s="34" t="s">
        <v>44</v>
      </c>
      <c r="B19" s="33" t="s">
        <v>165</v>
      </c>
      <c r="C19" s="125" t="s">
        <v>37</v>
      </c>
      <c r="D19" s="125" t="s">
        <v>45</v>
      </c>
      <c r="E19" s="47"/>
      <c r="F19" s="47"/>
      <c r="G19" s="47"/>
      <c r="H19" s="47"/>
      <c r="I19" s="44"/>
      <c r="J19" s="54">
        <f>J20+J33+J30+J25</f>
        <v>694.5</v>
      </c>
      <c r="K19" s="54">
        <f>K20</f>
        <v>263.5</v>
      </c>
      <c r="L19" s="54">
        <f>L20+L33</f>
        <v>281.89999999999998</v>
      </c>
    </row>
    <row r="20" spans="1:12" ht="81" customHeight="1">
      <c r="A20" s="34" t="str">
        <f>A11</f>
        <v>Обеспечение деятельности аппарата  Администрации Набережного сельского поселения Ромодановского  муниципального района Республики Мордовия</v>
      </c>
      <c r="B20" s="33" t="s">
        <v>165</v>
      </c>
      <c r="C20" s="145" t="s">
        <v>37</v>
      </c>
      <c r="D20" s="145" t="s">
        <v>45</v>
      </c>
      <c r="E20" s="47">
        <v>65</v>
      </c>
      <c r="F20" s="47">
        <v>0</v>
      </c>
      <c r="G20" s="47"/>
      <c r="H20" s="47"/>
      <c r="I20" s="44"/>
      <c r="J20" s="45">
        <f t="shared" ref="J20" si="3">J21</f>
        <v>178.4</v>
      </c>
      <c r="K20" s="45">
        <f t="shared" ref="K20" si="4">K21</f>
        <v>263.5</v>
      </c>
      <c r="L20" s="45">
        <f>L21</f>
        <v>281.7</v>
      </c>
    </row>
    <row r="21" spans="1:12" ht="45.75" customHeight="1">
      <c r="A21" s="128" t="s">
        <v>198</v>
      </c>
      <c r="B21" s="33" t="s">
        <v>165</v>
      </c>
      <c r="C21" s="33" t="s">
        <v>37</v>
      </c>
      <c r="D21" s="33" t="s">
        <v>45</v>
      </c>
      <c r="E21" s="47">
        <v>65</v>
      </c>
      <c r="F21" s="47">
        <v>2</v>
      </c>
      <c r="G21" s="47"/>
      <c r="H21" s="47"/>
      <c r="I21" s="44"/>
      <c r="J21" s="45">
        <f>J22</f>
        <v>178.4</v>
      </c>
      <c r="K21" s="45">
        <f>K22</f>
        <v>263.5</v>
      </c>
      <c r="L21" s="45">
        <f>L22</f>
        <v>281.7</v>
      </c>
    </row>
    <row r="22" spans="1:12" ht="45">
      <c r="A22" s="34" t="s">
        <v>48</v>
      </c>
      <c r="B22" s="33" t="s">
        <v>165</v>
      </c>
      <c r="C22" s="33" t="s">
        <v>37</v>
      </c>
      <c r="D22" s="33" t="s">
        <v>45</v>
      </c>
      <c r="E22" s="47">
        <v>65</v>
      </c>
      <c r="F22" s="47">
        <v>2</v>
      </c>
      <c r="G22" s="47" t="s">
        <v>67</v>
      </c>
      <c r="H22" s="47" t="s">
        <v>79</v>
      </c>
      <c r="I22" s="44"/>
      <c r="J22" s="45">
        <f t="shared" ref="J22:J23" si="5">J23</f>
        <v>178.4</v>
      </c>
      <c r="K22" s="45">
        <f t="shared" ref="K22:L23" si="6">K23</f>
        <v>263.5</v>
      </c>
      <c r="L22" s="45">
        <f t="shared" si="6"/>
        <v>281.7</v>
      </c>
    </row>
    <row r="23" spans="1:12" ht="120">
      <c r="A23" s="34" t="s">
        <v>42</v>
      </c>
      <c r="B23" s="33" t="s">
        <v>165</v>
      </c>
      <c r="C23" s="33" t="s">
        <v>37</v>
      </c>
      <c r="D23" s="33" t="s">
        <v>45</v>
      </c>
      <c r="E23" s="47">
        <v>65</v>
      </c>
      <c r="F23" s="47">
        <v>2</v>
      </c>
      <c r="G23" s="47" t="s">
        <v>67</v>
      </c>
      <c r="H23" s="47" t="s">
        <v>79</v>
      </c>
      <c r="I23" s="44" t="s">
        <v>69</v>
      </c>
      <c r="J23" s="45">
        <f t="shared" si="5"/>
        <v>178.4</v>
      </c>
      <c r="K23" s="45">
        <f t="shared" si="6"/>
        <v>263.5</v>
      </c>
      <c r="L23" s="45">
        <f t="shared" si="6"/>
        <v>281.7</v>
      </c>
    </row>
    <row r="24" spans="1:12" ht="45">
      <c r="A24" s="34" t="s">
        <v>43</v>
      </c>
      <c r="B24" s="33" t="s">
        <v>165</v>
      </c>
      <c r="C24" s="33" t="s">
        <v>37</v>
      </c>
      <c r="D24" s="33" t="s">
        <v>45</v>
      </c>
      <c r="E24" s="47">
        <v>65</v>
      </c>
      <c r="F24" s="47">
        <v>2</v>
      </c>
      <c r="G24" s="47" t="s">
        <v>67</v>
      </c>
      <c r="H24" s="47" t="s">
        <v>79</v>
      </c>
      <c r="I24" s="44" t="s">
        <v>70</v>
      </c>
      <c r="J24" s="45">
        <v>178.4</v>
      </c>
      <c r="K24" s="45">
        <v>263.5</v>
      </c>
      <c r="L24" s="45">
        <v>281.7</v>
      </c>
    </row>
    <row r="25" spans="1:12" ht="28.5" customHeight="1">
      <c r="A25" s="34" t="s">
        <v>49</v>
      </c>
      <c r="B25" s="33" t="s">
        <v>165</v>
      </c>
      <c r="C25" s="33" t="s">
        <v>37</v>
      </c>
      <c r="D25" s="33" t="s">
        <v>45</v>
      </c>
      <c r="E25" s="47" t="s">
        <v>170</v>
      </c>
      <c r="F25" s="47" t="s">
        <v>9</v>
      </c>
      <c r="G25" s="47" t="s">
        <v>67</v>
      </c>
      <c r="H25" s="47" t="s">
        <v>80</v>
      </c>
      <c r="I25" s="44"/>
      <c r="J25" s="45">
        <f>J26+J28</f>
        <v>426.09999999999997</v>
      </c>
      <c r="K25" s="45">
        <f>K26+K28</f>
        <v>115</v>
      </c>
      <c r="L25" s="45">
        <f>L26+L28</f>
        <v>115</v>
      </c>
    </row>
    <row r="26" spans="1:12" ht="48.75" customHeight="1">
      <c r="A26" s="34" t="s">
        <v>206</v>
      </c>
      <c r="B26" s="33" t="s">
        <v>165</v>
      </c>
      <c r="C26" s="33" t="s">
        <v>37</v>
      </c>
      <c r="D26" s="33" t="s">
        <v>45</v>
      </c>
      <c r="E26" s="47" t="s">
        <v>170</v>
      </c>
      <c r="F26" s="47" t="s">
        <v>9</v>
      </c>
      <c r="G26" s="47" t="s">
        <v>67</v>
      </c>
      <c r="H26" s="47" t="s">
        <v>80</v>
      </c>
      <c r="I26" s="44" t="s">
        <v>71</v>
      </c>
      <c r="J26" s="45">
        <f>J27</f>
        <v>425.4</v>
      </c>
      <c r="K26" s="45">
        <f>K27</f>
        <v>110</v>
      </c>
      <c r="L26" s="45">
        <f>L27</f>
        <v>110</v>
      </c>
    </row>
    <row r="27" spans="1:12" ht="60">
      <c r="A27" s="34" t="s">
        <v>47</v>
      </c>
      <c r="B27" s="33" t="s">
        <v>165</v>
      </c>
      <c r="C27" s="33" t="s">
        <v>37</v>
      </c>
      <c r="D27" s="33" t="s">
        <v>45</v>
      </c>
      <c r="E27" s="47" t="s">
        <v>170</v>
      </c>
      <c r="F27" s="47" t="s">
        <v>9</v>
      </c>
      <c r="G27" s="47" t="s">
        <v>67</v>
      </c>
      <c r="H27" s="47" t="s">
        <v>80</v>
      </c>
      <c r="I27" s="44" t="s">
        <v>72</v>
      </c>
      <c r="J27" s="45">
        <v>425.4</v>
      </c>
      <c r="K27" s="45">
        <v>110</v>
      </c>
      <c r="L27" s="45">
        <v>110</v>
      </c>
    </row>
    <row r="28" spans="1:12" ht="15">
      <c r="A28" s="34" t="s">
        <v>50</v>
      </c>
      <c r="B28" s="33" t="s">
        <v>165</v>
      </c>
      <c r="C28" s="33" t="s">
        <v>37</v>
      </c>
      <c r="D28" s="33" t="s">
        <v>45</v>
      </c>
      <c r="E28" s="47" t="s">
        <v>170</v>
      </c>
      <c r="F28" s="47" t="s">
        <v>9</v>
      </c>
      <c r="G28" s="47" t="s">
        <v>67</v>
      </c>
      <c r="H28" s="47" t="s">
        <v>80</v>
      </c>
      <c r="I28" s="44" t="s">
        <v>73</v>
      </c>
      <c r="J28" s="45">
        <f>J29</f>
        <v>0.7</v>
      </c>
      <c r="K28" s="45">
        <f>K29</f>
        <v>5</v>
      </c>
      <c r="L28" s="45">
        <f>L29</f>
        <v>5</v>
      </c>
    </row>
    <row r="29" spans="1:12" ht="30">
      <c r="A29" s="34" t="s">
        <v>51</v>
      </c>
      <c r="B29" s="33" t="s">
        <v>165</v>
      </c>
      <c r="C29" s="33" t="s">
        <v>37</v>
      </c>
      <c r="D29" s="33" t="s">
        <v>45</v>
      </c>
      <c r="E29" s="47" t="s">
        <v>170</v>
      </c>
      <c r="F29" s="47" t="s">
        <v>9</v>
      </c>
      <c r="G29" s="47" t="s">
        <v>67</v>
      </c>
      <c r="H29" s="47" t="s">
        <v>80</v>
      </c>
      <c r="I29" s="44" t="s">
        <v>74</v>
      </c>
      <c r="J29" s="45">
        <v>0.7</v>
      </c>
      <c r="K29" s="45">
        <v>5</v>
      </c>
      <c r="L29" s="45">
        <v>5</v>
      </c>
    </row>
    <row r="30" spans="1:12" ht="88.5" customHeight="1">
      <c r="A30" s="155" t="s">
        <v>189</v>
      </c>
      <c r="B30" s="33" t="s">
        <v>165</v>
      </c>
      <c r="C30" s="33" t="s">
        <v>37</v>
      </c>
      <c r="D30" s="33" t="s">
        <v>45</v>
      </c>
      <c r="E30" s="47" t="s">
        <v>170</v>
      </c>
      <c r="F30" s="47" t="s">
        <v>9</v>
      </c>
      <c r="G30" s="47" t="s">
        <v>67</v>
      </c>
      <c r="H30" s="47" t="s">
        <v>192</v>
      </c>
      <c r="I30" s="44"/>
      <c r="J30" s="45">
        <f>J31</f>
        <v>89.8</v>
      </c>
      <c r="K30" s="45"/>
      <c r="L30" s="45"/>
    </row>
    <row r="31" spans="1:12" ht="120">
      <c r="A31" s="162" t="s">
        <v>190</v>
      </c>
      <c r="B31" s="33" t="s">
        <v>165</v>
      </c>
      <c r="C31" s="33" t="s">
        <v>37</v>
      </c>
      <c r="D31" s="33" t="s">
        <v>45</v>
      </c>
      <c r="E31" s="47" t="s">
        <v>170</v>
      </c>
      <c r="F31" s="47" t="s">
        <v>9</v>
      </c>
      <c r="G31" s="47" t="s">
        <v>67</v>
      </c>
      <c r="H31" s="47" t="s">
        <v>192</v>
      </c>
      <c r="I31" s="44" t="s">
        <v>69</v>
      </c>
      <c r="J31" s="45">
        <f>J32</f>
        <v>89.8</v>
      </c>
      <c r="K31" s="45"/>
      <c r="L31" s="45"/>
    </row>
    <row r="32" spans="1:12" ht="48.75" customHeight="1">
      <c r="A32" s="155" t="s">
        <v>191</v>
      </c>
      <c r="B32" s="33" t="s">
        <v>165</v>
      </c>
      <c r="C32" s="33" t="s">
        <v>37</v>
      </c>
      <c r="D32" s="33" t="s">
        <v>45</v>
      </c>
      <c r="E32" s="47" t="s">
        <v>170</v>
      </c>
      <c r="F32" s="47" t="s">
        <v>9</v>
      </c>
      <c r="G32" s="47" t="s">
        <v>67</v>
      </c>
      <c r="H32" s="47" t="s">
        <v>192</v>
      </c>
      <c r="I32" s="44" t="s">
        <v>70</v>
      </c>
      <c r="J32" s="45">
        <v>89.8</v>
      </c>
      <c r="K32" s="45"/>
      <c r="L32" s="45"/>
    </row>
    <row r="33" spans="1:12" ht="94.5" customHeight="1">
      <c r="A33" s="34" t="s">
        <v>160</v>
      </c>
      <c r="B33" s="33" t="s">
        <v>165</v>
      </c>
      <c r="C33" s="33" t="s">
        <v>37</v>
      </c>
      <c r="D33" s="33" t="s">
        <v>45</v>
      </c>
      <c r="E33" s="47">
        <v>89</v>
      </c>
      <c r="F33" s="47">
        <v>0</v>
      </c>
      <c r="G33" s="47"/>
      <c r="H33" s="47"/>
      <c r="I33" s="44"/>
      <c r="J33" s="45">
        <f t="shared" ref="J33" si="7">J34</f>
        <v>0.2</v>
      </c>
      <c r="K33" s="45">
        <f t="shared" ref="K33:L34" si="8">K34</f>
        <v>0.2</v>
      </c>
      <c r="L33" s="45">
        <f t="shared" si="8"/>
        <v>0.2</v>
      </c>
    </row>
    <row r="34" spans="1:12" ht="111.75" customHeight="1">
      <c r="A34" s="34" t="s">
        <v>180</v>
      </c>
      <c r="B34" s="33" t="s">
        <v>165</v>
      </c>
      <c r="C34" s="33" t="s">
        <v>37</v>
      </c>
      <c r="D34" s="33" t="s">
        <v>45</v>
      </c>
      <c r="E34" s="47">
        <v>89</v>
      </c>
      <c r="F34" s="47">
        <v>1</v>
      </c>
      <c r="G34" s="47"/>
      <c r="H34" s="47"/>
      <c r="I34" s="44"/>
      <c r="J34" s="45">
        <f>J35</f>
        <v>0.2</v>
      </c>
      <c r="K34" s="45">
        <f t="shared" si="8"/>
        <v>0.2</v>
      </c>
      <c r="L34" s="45">
        <f t="shared" si="8"/>
        <v>0.2</v>
      </c>
    </row>
    <row r="35" spans="1:12" ht="195">
      <c r="A35" s="34" t="s">
        <v>34</v>
      </c>
      <c r="B35" s="33" t="s">
        <v>165</v>
      </c>
      <c r="C35" s="33" t="s">
        <v>37</v>
      </c>
      <c r="D35" s="33" t="s">
        <v>45</v>
      </c>
      <c r="E35" s="47">
        <v>89</v>
      </c>
      <c r="F35" s="47">
        <v>1</v>
      </c>
      <c r="G35" s="47" t="s">
        <v>67</v>
      </c>
      <c r="H35" s="47" t="s">
        <v>81</v>
      </c>
      <c r="I35" s="44"/>
      <c r="J35" s="46">
        <f t="shared" ref="J35:J36" si="9">J36</f>
        <v>0.2</v>
      </c>
      <c r="K35" s="46">
        <f t="shared" ref="K35:L36" si="10">K36</f>
        <v>0.2</v>
      </c>
      <c r="L35" s="46">
        <f t="shared" si="10"/>
        <v>0.2</v>
      </c>
    </row>
    <row r="36" spans="1:12" ht="48" customHeight="1">
      <c r="A36" s="34" t="s">
        <v>46</v>
      </c>
      <c r="B36" s="33" t="s">
        <v>165</v>
      </c>
      <c r="C36" s="33" t="s">
        <v>37</v>
      </c>
      <c r="D36" s="33" t="s">
        <v>45</v>
      </c>
      <c r="E36" s="47">
        <v>89</v>
      </c>
      <c r="F36" s="47">
        <v>1</v>
      </c>
      <c r="G36" s="47" t="s">
        <v>67</v>
      </c>
      <c r="H36" s="47" t="s">
        <v>81</v>
      </c>
      <c r="I36" s="44" t="s">
        <v>71</v>
      </c>
      <c r="J36" s="46">
        <f t="shared" si="9"/>
        <v>0.2</v>
      </c>
      <c r="K36" s="46">
        <f t="shared" si="10"/>
        <v>0.2</v>
      </c>
      <c r="L36" s="46">
        <f t="shared" si="10"/>
        <v>0.2</v>
      </c>
    </row>
    <row r="37" spans="1:12" ht="60">
      <c r="A37" s="34" t="s">
        <v>47</v>
      </c>
      <c r="B37" s="33" t="s">
        <v>165</v>
      </c>
      <c r="C37" s="33" t="s">
        <v>37</v>
      </c>
      <c r="D37" s="33" t="s">
        <v>45</v>
      </c>
      <c r="E37" s="47">
        <v>89</v>
      </c>
      <c r="F37" s="47">
        <v>1</v>
      </c>
      <c r="G37" s="47" t="s">
        <v>67</v>
      </c>
      <c r="H37" s="47" t="s">
        <v>81</v>
      </c>
      <c r="I37" s="44" t="s">
        <v>72</v>
      </c>
      <c r="J37" s="46">
        <v>0.2</v>
      </c>
      <c r="K37" s="46">
        <v>0.2</v>
      </c>
      <c r="L37" s="46">
        <v>0.2</v>
      </c>
    </row>
    <row r="38" spans="1:12" ht="15">
      <c r="A38" s="34" t="s">
        <v>53</v>
      </c>
      <c r="B38" s="33" t="s">
        <v>165</v>
      </c>
      <c r="C38" s="125" t="s">
        <v>37</v>
      </c>
      <c r="D38" s="125" t="s">
        <v>18</v>
      </c>
      <c r="E38" s="47"/>
      <c r="F38" s="47"/>
      <c r="G38" s="47"/>
      <c r="H38" s="47"/>
      <c r="I38" s="44"/>
      <c r="J38" s="54">
        <f t="shared" ref="J38:J40" si="11">J39</f>
        <v>0</v>
      </c>
      <c r="K38" s="45">
        <f t="shared" ref="K38:L40" si="12">K39</f>
        <v>5</v>
      </c>
      <c r="L38" s="45">
        <f t="shared" si="12"/>
        <v>5</v>
      </c>
    </row>
    <row r="39" spans="1:12" ht="91.5" customHeight="1">
      <c r="A39" s="34" t="s">
        <v>160</v>
      </c>
      <c r="B39" s="33" t="s">
        <v>165</v>
      </c>
      <c r="C39" s="33" t="s">
        <v>37</v>
      </c>
      <c r="D39" s="33" t="s">
        <v>18</v>
      </c>
      <c r="E39" s="47" t="s">
        <v>82</v>
      </c>
      <c r="F39" s="47" t="s">
        <v>83</v>
      </c>
      <c r="G39" s="47"/>
      <c r="H39" s="47"/>
      <c r="I39" s="44"/>
      <c r="J39" s="45">
        <f t="shared" si="11"/>
        <v>0</v>
      </c>
      <c r="K39" s="45">
        <f t="shared" si="12"/>
        <v>5</v>
      </c>
      <c r="L39" s="45">
        <f t="shared" si="12"/>
        <v>5</v>
      </c>
    </row>
    <row r="40" spans="1:12" ht="110.25" customHeight="1">
      <c r="A40" s="34" t="s">
        <v>180</v>
      </c>
      <c r="B40" s="33" t="s">
        <v>165</v>
      </c>
      <c r="C40" s="33" t="s">
        <v>37</v>
      </c>
      <c r="D40" s="33" t="s">
        <v>18</v>
      </c>
      <c r="E40" s="47" t="s">
        <v>82</v>
      </c>
      <c r="F40" s="47" t="s">
        <v>8</v>
      </c>
      <c r="G40" s="47"/>
      <c r="H40" s="47"/>
      <c r="I40" s="44"/>
      <c r="J40" s="45">
        <f t="shared" si="11"/>
        <v>0</v>
      </c>
      <c r="K40" s="45">
        <f t="shared" si="12"/>
        <v>5</v>
      </c>
      <c r="L40" s="45">
        <f t="shared" si="12"/>
        <v>5</v>
      </c>
    </row>
    <row r="41" spans="1:12" ht="63.75" customHeight="1">
      <c r="A41" s="34" t="s">
        <v>181</v>
      </c>
      <c r="B41" s="33" t="s">
        <v>165</v>
      </c>
      <c r="C41" s="33" t="s">
        <v>37</v>
      </c>
      <c r="D41" s="33" t="s">
        <v>18</v>
      </c>
      <c r="E41" s="47" t="s">
        <v>82</v>
      </c>
      <c r="F41" s="47" t="s">
        <v>8</v>
      </c>
      <c r="G41" s="47" t="s">
        <v>67</v>
      </c>
      <c r="H41" s="47" t="s">
        <v>84</v>
      </c>
      <c r="I41" s="44"/>
      <c r="J41" s="45">
        <f>J43</f>
        <v>0</v>
      </c>
      <c r="K41" s="45">
        <f>K43</f>
        <v>5</v>
      </c>
      <c r="L41" s="45">
        <f>L43</f>
        <v>5</v>
      </c>
    </row>
    <row r="42" spans="1:12" ht="15">
      <c r="A42" s="34" t="s">
        <v>50</v>
      </c>
      <c r="B42" s="33" t="s">
        <v>165</v>
      </c>
      <c r="C42" s="33" t="s">
        <v>37</v>
      </c>
      <c r="D42" s="33" t="s">
        <v>18</v>
      </c>
      <c r="E42" s="47" t="s">
        <v>82</v>
      </c>
      <c r="F42" s="47" t="s">
        <v>8</v>
      </c>
      <c r="G42" s="47" t="s">
        <v>67</v>
      </c>
      <c r="H42" s="47" t="s">
        <v>84</v>
      </c>
      <c r="I42" s="44" t="s">
        <v>73</v>
      </c>
      <c r="J42" s="45">
        <f>J43</f>
        <v>0</v>
      </c>
      <c r="K42" s="45">
        <f>K43</f>
        <v>5</v>
      </c>
      <c r="L42" s="45">
        <f>L43</f>
        <v>5</v>
      </c>
    </row>
    <row r="43" spans="1:12" ht="15">
      <c r="A43" s="34" t="s">
        <v>54</v>
      </c>
      <c r="B43" s="33" t="s">
        <v>165</v>
      </c>
      <c r="C43" s="33" t="s">
        <v>37</v>
      </c>
      <c r="D43" s="33" t="s">
        <v>55</v>
      </c>
      <c r="E43" s="47" t="s">
        <v>82</v>
      </c>
      <c r="F43" s="47" t="s">
        <v>8</v>
      </c>
      <c r="G43" s="47" t="s">
        <v>67</v>
      </c>
      <c r="H43" s="47" t="s">
        <v>84</v>
      </c>
      <c r="I43" s="44" t="s">
        <v>75</v>
      </c>
      <c r="J43" s="45"/>
      <c r="K43" s="45">
        <v>5</v>
      </c>
      <c r="L43" s="45">
        <v>5</v>
      </c>
    </row>
    <row r="44" spans="1:12" ht="30">
      <c r="A44" s="34" t="s">
        <v>221</v>
      </c>
      <c r="B44" s="33" t="s">
        <v>165</v>
      </c>
      <c r="C44" s="33" t="s">
        <v>37</v>
      </c>
      <c r="D44" s="33" t="s">
        <v>213</v>
      </c>
      <c r="E44" s="47"/>
      <c r="F44" s="47"/>
      <c r="G44" s="47"/>
      <c r="H44" s="47"/>
      <c r="I44" s="44"/>
      <c r="J44" s="45">
        <f>J45</f>
        <v>47</v>
      </c>
      <c r="K44" s="45"/>
      <c r="L44" s="45"/>
    </row>
    <row r="45" spans="1:12" ht="89.25" customHeight="1">
      <c r="A45" s="34" t="str">
        <f>A39</f>
        <v>Непрограммные расходы главных распорядителей бюджетных средств Набережного сельского поселения Ромодановского муниципального района Республики Мордовия</v>
      </c>
      <c r="B45" s="33" t="s">
        <v>165</v>
      </c>
      <c r="C45" s="33" t="s">
        <v>37</v>
      </c>
      <c r="D45" s="33" t="s">
        <v>213</v>
      </c>
      <c r="E45" s="47" t="s">
        <v>82</v>
      </c>
      <c r="F45" s="47" t="s">
        <v>83</v>
      </c>
      <c r="G45" s="47"/>
      <c r="H45" s="47"/>
      <c r="I45" s="44"/>
      <c r="J45" s="45">
        <f>J46</f>
        <v>47</v>
      </c>
      <c r="K45" s="45"/>
      <c r="L45" s="45"/>
    </row>
    <row r="46" spans="1:12" ht="76.5" customHeight="1">
      <c r="A46" s="34" t="str">
        <f>A40</f>
        <v>Непрограммные расходы в рамках обеспечения деятельности главных распорядителей бюджетных средств Набережного сельского поселения Ромодановского муниципального района Республики Мордовия</v>
      </c>
      <c r="B46" s="33" t="s">
        <v>165</v>
      </c>
      <c r="C46" s="33" t="s">
        <v>37</v>
      </c>
      <c r="D46" s="33" t="s">
        <v>213</v>
      </c>
      <c r="E46" s="47" t="s">
        <v>82</v>
      </c>
      <c r="F46" s="47" t="s">
        <v>8</v>
      </c>
      <c r="G46" s="47"/>
      <c r="H46" s="47"/>
      <c r="I46" s="44"/>
      <c r="J46" s="45">
        <f>J47</f>
        <v>47</v>
      </c>
      <c r="K46" s="45"/>
      <c r="L46" s="45"/>
    </row>
    <row r="47" spans="1:12" ht="45.75" customHeight="1">
      <c r="A47" s="34" t="s">
        <v>215</v>
      </c>
      <c r="B47" s="33" t="s">
        <v>165</v>
      </c>
      <c r="C47" s="33" t="s">
        <v>37</v>
      </c>
      <c r="D47" s="33" t="s">
        <v>213</v>
      </c>
      <c r="E47" s="47" t="s">
        <v>82</v>
      </c>
      <c r="F47" s="47" t="s">
        <v>8</v>
      </c>
      <c r="G47" s="47" t="s">
        <v>67</v>
      </c>
      <c r="H47" s="47" t="s">
        <v>214</v>
      </c>
      <c r="I47" s="44"/>
      <c r="J47" s="45">
        <f>J48</f>
        <v>47</v>
      </c>
      <c r="K47" s="45"/>
      <c r="L47" s="45"/>
    </row>
    <row r="48" spans="1:12" ht="45.75" customHeight="1">
      <c r="A48" s="34" t="str">
        <f>A58</f>
        <v>Закупка товаров, работ и услуг для  государственных (муниципальных) нужд</v>
      </c>
      <c r="B48" s="33" t="s">
        <v>165</v>
      </c>
      <c r="C48" s="33" t="s">
        <v>37</v>
      </c>
      <c r="D48" s="33" t="s">
        <v>213</v>
      </c>
      <c r="E48" s="47" t="s">
        <v>82</v>
      </c>
      <c r="F48" s="47" t="s">
        <v>8</v>
      </c>
      <c r="G48" s="47" t="s">
        <v>67</v>
      </c>
      <c r="H48" s="47" t="s">
        <v>214</v>
      </c>
      <c r="I48" s="44" t="s">
        <v>71</v>
      </c>
      <c r="J48" s="45">
        <f>J49</f>
        <v>47</v>
      </c>
      <c r="K48" s="45"/>
      <c r="L48" s="45"/>
    </row>
    <row r="49" spans="1:12" ht="59.25" customHeight="1">
      <c r="A49" s="34" t="str">
        <f>A59</f>
        <v>Иные закупки товаров, работ и услуг для обеспечения государственных (муниципальных) нужд</v>
      </c>
      <c r="B49" s="33" t="s">
        <v>165</v>
      </c>
      <c r="C49" s="33" t="s">
        <v>37</v>
      </c>
      <c r="D49" s="33" t="s">
        <v>213</v>
      </c>
      <c r="E49" s="47" t="s">
        <v>82</v>
      </c>
      <c r="F49" s="47" t="s">
        <v>8</v>
      </c>
      <c r="G49" s="47" t="s">
        <v>67</v>
      </c>
      <c r="H49" s="47" t="s">
        <v>214</v>
      </c>
      <c r="I49" s="44" t="s">
        <v>72</v>
      </c>
      <c r="J49" s="45">
        <v>47</v>
      </c>
      <c r="K49" s="45"/>
      <c r="L49" s="45"/>
    </row>
    <row r="50" spans="1:12" ht="15">
      <c r="A50" s="31" t="s">
        <v>120</v>
      </c>
      <c r="B50" s="32" t="s">
        <v>165</v>
      </c>
      <c r="C50" s="32" t="s">
        <v>39</v>
      </c>
      <c r="D50" s="33"/>
      <c r="E50" s="47"/>
      <c r="F50" s="47"/>
      <c r="G50" s="47"/>
      <c r="H50" s="47"/>
      <c r="I50" s="44"/>
      <c r="J50" s="45">
        <f>J51</f>
        <v>95.300000000000011</v>
      </c>
      <c r="K50" s="45">
        <f t="shared" ref="K50:L50" si="13">K51</f>
        <v>92.8</v>
      </c>
      <c r="L50" s="45">
        <f t="shared" si="13"/>
        <v>96</v>
      </c>
    </row>
    <row r="51" spans="1:12" ht="30">
      <c r="A51" s="34" t="s">
        <v>121</v>
      </c>
      <c r="B51" s="33" t="s">
        <v>165</v>
      </c>
      <c r="C51" s="33" t="s">
        <v>39</v>
      </c>
      <c r="D51" s="33" t="s">
        <v>56</v>
      </c>
      <c r="E51" s="47"/>
      <c r="F51" s="47"/>
      <c r="G51" s="47"/>
      <c r="H51" s="47"/>
      <c r="I51" s="44"/>
      <c r="J51" s="45">
        <f t="shared" ref="J51:L52" si="14">J52</f>
        <v>95.300000000000011</v>
      </c>
      <c r="K51" s="45">
        <f t="shared" si="14"/>
        <v>92.8</v>
      </c>
      <c r="L51" s="45">
        <f t="shared" si="14"/>
        <v>96</v>
      </c>
    </row>
    <row r="52" spans="1:12" ht="75">
      <c r="A52" s="38" t="s">
        <v>207</v>
      </c>
      <c r="B52" s="33" t="s">
        <v>165</v>
      </c>
      <c r="C52" s="33" t="s">
        <v>39</v>
      </c>
      <c r="D52" s="33" t="s">
        <v>56</v>
      </c>
      <c r="E52" s="47" t="s">
        <v>87</v>
      </c>
      <c r="F52" s="47" t="s">
        <v>83</v>
      </c>
      <c r="G52" s="47"/>
      <c r="H52" s="47"/>
      <c r="I52" s="44"/>
      <c r="J52" s="45">
        <f>J53</f>
        <v>95.300000000000011</v>
      </c>
      <c r="K52" s="45">
        <f t="shared" si="14"/>
        <v>92.8</v>
      </c>
      <c r="L52" s="45">
        <f t="shared" si="14"/>
        <v>96</v>
      </c>
    </row>
    <row r="53" spans="1:12" ht="45">
      <c r="A53" s="34" t="s">
        <v>123</v>
      </c>
      <c r="B53" s="33" t="s">
        <v>165</v>
      </c>
      <c r="C53" s="33" t="s">
        <v>39</v>
      </c>
      <c r="D53" s="33" t="s">
        <v>56</v>
      </c>
      <c r="E53" s="47" t="s">
        <v>87</v>
      </c>
      <c r="F53" s="47" t="s">
        <v>10</v>
      </c>
      <c r="G53" s="47"/>
      <c r="H53" s="47"/>
      <c r="I53" s="44"/>
      <c r="J53" s="45">
        <f t="shared" ref="J53:J58" si="15">J54</f>
        <v>95.300000000000011</v>
      </c>
      <c r="K53" s="45">
        <f t="shared" ref="K53:L58" si="16">K54</f>
        <v>92.8</v>
      </c>
      <c r="L53" s="45">
        <f t="shared" si="16"/>
        <v>96</v>
      </c>
    </row>
    <row r="54" spans="1:12" ht="75">
      <c r="A54" s="36" t="s">
        <v>124</v>
      </c>
      <c r="B54" s="33" t="s">
        <v>165</v>
      </c>
      <c r="C54" s="33" t="s">
        <v>39</v>
      </c>
      <c r="D54" s="33" t="s">
        <v>56</v>
      </c>
      <c r="E54" s="47" t="s">
        <v>87</v>
      </c>
      <c r="F54" s="47" t="s">
        <v>10</v>
      </c>
      <c r="G54" s="47" t="s">
        <v>39</v>
      </c>
      <c r="H54" s="47"/>
      <c r="I54" s="44"/>
      <c r="J54" s="45">
        <f t="shared" si="15"/>
        <v>95.300000000000011</v>
      </c>
      <c r="K54" s="45">
        <f t="shared" si="16"/>
        <v>92.8</v>
      </c>
      <c r="L54" s="45">
        <f t="shared" si="16"/>
        <v>96</v>
      </c>
    </row>
    <row r="55" spans="1:12" ht="90">
      <c r="A55" s="34" t="s">
        <v>199</v>
      </c>
      <c r="B55" s="33" t="s">
        <v>165</v>
      </c>
      <c r="C55" s="33" t="s">
        <v>39</v>
      </c>
      <c r="D55" s="33" t="s">
        <v>56</v>
      </c>
      <c r="E55" s="47" t="s">
        <v>87</v>
      </c>
      <c r="F55" s="47" t="s">
        <v>10</v>
      </c>
      <c r="G55" s="47" t="s">
        <v>39</v>
      </c>
      <c r="H55" s="47" t="s">
        <v>125</v>
      </c>
      <c r="I55" s="44"/>
      <c r="J55" s="45">
        <f>J58+J56</f>
        <v>95.300000000000011</v>
      </c>
      <c r="K55" s="45">
        <f t="shared" ref="K55:L55" si="17">K58+K56</f>
        <v>92.8</v>
      </c>
      <c r="L55" s="45">
        <f t="shared" si="17"/>
        <v>96</v>
      </c>
    </row>
    <row r="56" spans="1:12" ht="120">
      <c r="A56" s="34" t="s">
        <v>42</v>
      </c>
      <c r="B56" s="33" t="s">
        <v>165</v>
      </c>
      <c r="C56" s="33" t="s">
        <v>39</v>
      </c>
      <c r="D56" s="33" t="s">
        <v>56</v>
      </c>
      <c r="E56" s="47" t="s">
        <v>87</v>
      </c>
      <c r="F56" s="47" t="s">
        <v>10</v>
      </c>
      <c r="G56" s="47" t="s">
        <v>39</v>
      </c>
      <c r="H56" s="47" t="s">
        <v>125</v>
      </c>
      <c r="I56" s="44" t="s">
        <v>69</v>
      </c>
      <c r="J56" s="45">
        <f>J57</f>
        <v>91.9</v>
      </c>
      <c r="K56" s="45">
        <f t="shared" ref="K56:L56" si="18">K57</f>
        <v>87.8</v>
      </c>
      <c r="L56" s="45">
        <f t="shared" si="18"/>
        <v>91</v>
      </c>
    </row>
    <row r="57" spans="1:12" ht="45">
      <c r="A57" s="34" t="s">
        <v>43</v>
      </c>
      <c r="B57" s="33" t="s">
        <v>165</v>
      </c>
      <c r="C57" s="33" t="s">
        <v>39</v>
      </c>
      <c r="D57" s="33" t="s">
        <v>56</v>
      </c>
      <c r="E57" s="47" t="s">
        <v>87</v>
      </c>
      <c r="F57" s="47" t="s">
        <v>10</v>
      </c>
      <c r="G57" s="47" t="s">
        <v>39</v>
      </c>
      <c r="H57" s="47" t="s">
        <v>125</v>
      </c>
      <c r="I57" s="44" t="s">
        <v>70</v>
      </c>
      <c r="J57" s="45">
        <v>91.9</v>
      </c>
      <c r="K57" s="45">
        <v>87.8</v>
      </c>
      <c r="L57" s="45">
        <v>91</v>
      </c>
    </row>
    <row r="58" spans="1:12" ht="50.25" customHeight="1">
      <c r="A58" s="34" t="s">
        <v>206</v>
      </c>
      <c r="B58" s="33" t="s">
        <v>165</v>
      </c>
      <c r="C58" s="33" t="s">
        <v>39</v>
      </c>
      <c r="D58" s="33" t="s">
        <v>56</v>
      </c>
      <c r="E58" s="47" t="s">
        <v>87</v>
      </c>
      <c r="F58" s="47" t="s">
        <v>10</v>
      </c>
      <c r="G58" s="47" t="s">
        <v>39</v>
      </c>
      <c r="H58" s="47" t="s">
        <v>125</v>
      </c>
      <c r="I58" s="44" t="s">
        <v>71</v>
      </c>
      <c r="J58" s="45">
        <f t="shared" si="15"/>
        <v>3.4</v>
      </c>
      <c r="K58" s="45">
        <f t="shared" si="16"/>
        <v>5</v>
      </c>
      <c r="L58" s="45">
        <f t="shared" si="16"/>
        <v>5</v>
      </c>
    </row>
    <row r="59" spans="1:12" ht="60">
      <c r="A59" s="34" t="s">
        <v>47</v>
      </c>
      <c r="B59" s="33" t="s">
        <v>165</v>
      </c>
      <c r="C59" s="33" t="s">
        <v>39</v>
      </c>
      <c r="D59" s="33" t="s">
        <v>56</v>
      </c>
      <c r="E59" s="47" t="s">
        <v>87</v>
      </c>
      <c r="F59" s="47" t="s">
        <v>10</v>
      </c>
      <c r="G59" s="47" t="s">
        <v>39</v>
      </c>
      <c r="H59" s="47" t="s">
        <v>125</v>
      </c>
      <c r="I59" s="44" t="s">
        <v>72</v>
      </c>
      <c r="J59" s="45">
        <v>3.4</v>
      </c>
      <c r="K59" s="45">
        <v>5</v>
      </c>
      <c r="L59" s="45">
        <v>5</v>
      </c>
    </row>
    <row r="60" spans="1:12" ht="18.75" customHeight="1">
      <c r="A60" s="160" t="s">
        <v>57</v>
      </c>
      <c r="B60" s="158" t="s">
        <v>165</v>
      </c>
      <c r="C60" s="158" t="s">
        <v>45</v>
      </c>
      <c r="D60" s="33"/>
      <c r="E60" s="47"/>
      <c r="F60" s="47"/>
      <c r="G60" s="47"/>
      <c r="H60" s="47"/>
      <c r="I60" s="44"/>
      <c r="J60" s="45">
        <f>J61+J69</f>
        <v>725.6</v>
      </c>
      <c r="K60" s="45">
        <f>K61+K69</f>
        <v>265</v>
      </c>
      <c r="L60" s="45">
        <f>L61+L69</f>
        <v>265</v>
      </c>
    </row>
    <row r="61" spans="1:12" ht="30">
      <c r="A61" s="34" t="s">
        <v>59</v>
      </c>
      <c r="B61" s="33" t="s">
        <v>165</v>
      </c>
      <c r="C61" s="33" t="s">
        <v>45</v>
      </c>
      <c r="D61" s="33" t="s">
        <v>60</v>
      </c>
      <c r="E61" s="47"/>
      <c r="F61" s="47"/>
      <c r="G61" s="47"/>
      <c r="H61" s="47"/>
      <c r="I61" s="44"/>
      <c r="J61" s="45">
        <f>J62</f>
        <v>323.60000000000002</v>
      </c>
      <c r="K61" s="45">
        <f t="shared" ref="K61:L61" si="19">K62</f>
        <v>265</v>
      </c>
      <c r="L61" s="45">
        <f t="shared" si="19"/>
        <v>265</v>
      </c>
    </row>
    <row r="62" spans="1:12" ht="106.5" customHeight="1">
      <c r="A62" s="37" t="s">
        <v>182</v>
      </c>
      <c r="B62" s="33" t="s">
        <v>165</v>
      </c>
      <c r="C62" s="33" t="s">
        <v>45</v>
      </c>
      <c r="D62" s="33" t="s">
        <v>60</v>
      </c>
      <c r="E62" s="47" t="s">
        <v>17</v>
      </c>
      <c r="F62" s="47" t="s">
        <v>83</v>
      </c>
      <c r="G62" s="47"/>
      <c r="H62" s="47"/>
      <c r="I62" s="44"/>
      <c r="J62" s="45">
        <f>J66</f>
        <v>323.60000000000002</v>
      </c>
      <c r="K62" s="45">
        <f t="shared" ref="K62:L62" si="20">K66</f>
        <v>265</v>
      </c>
      <c r="L62" s="45">
        <f t="shared" si="20"/>
        <v>265</v>
      </c>
    </row>
    <row r="63" spans="1:12" ht="106.5" customHeight="1">
      <c r="A63" s="37" t="s">
        <v>200</v>
      </c>
      <c r="B63" s="33" t="s">
        <v>165</v>
      </c>
      <c r="C63" s="33" t="s">
        <v>45</v>
      </c>
      <c r="D63" s="33" t="s">
        <v>60</v>
      </c>
      <c r="E63" s="47" t="s">
        <v>17</v>
      </c>
      <c r="F63" s="47" t="s">
        <v>8</v>
      </c>
      <c r="G63" s="47"/>
      <c r="H63" s="47"/>
      <c r="I63" s="44"/>
      <c r="J63" s="45">
        <f t="shared" ref="J63:L63" si="21">J64</f>
        <v>323.60000000000002</v>
      </c>
      <c r="K63" s="45">
        <f t="shared" si="21"/>
        <v>265</v>
      </c>
      <c r="L63" s="45">
        <f t="shared" si="21"/>
        <v>265</v>
      </c>
    </row>
    <row r="64" spans="1:12" ht="75">
      <c r="A64" s="37" t="s">
        <v>127</v>
      </c>
      <c r="B64" s="33" t="s">
        <v>165</v>
      </c>
      <c r="C64" s="33" t="s">
        <v>45</v>
      </c>
      <c r="D64" s="33" t="s">
        <v>60</v>
      </c>
      <c r="E64" s="47" t="s">
        <v>17</v>
      </c>
      <c r="F64" s="47" t="s">
        <v>8</v>
      </c>
      <c r="G64" s="47" t="s">
        <v>45</v>
      </c>
      <c r="H64" s="47"/>
      <c r="I64" s="44"/>
      <c r="J64" s="45">
        <f>J66</f>
        <v>323.60000000000002</v>
      </c>
      <c r="K64" s="45">
        <f>K66</f>
        <v>265</v>
      </c>
      <c r="L64" s="45">
        <f>L66</f>
        <v>265</v>
      </c>
    </row>
    <row r="65" spans="1:12" ht="96" customHeight="1">
      <c r="A65" s="37" t="s">
        <v>202</v>
      </c>
      <c r="B65" s="33" t="s">
        <v>165</v>
      </c>
      <c r="C65" s="33" t="s">
        <v>45</v>
      </c>
      <c r="D65" s="33" t="s">
        <v>60</v>
      </c>
      <c r="E65" s="47" t="s">
        <v>17</v>
      </c>
      <c r="F65" s="47" t="s">
        <v>8</v>
      </c>
      <c r="G65" s="47" t="s">
        <v>45</v>
      </c>
      <c r="H65" s="47" t="s">
        <v>201</v>
      </c>
      <c r="I65" s="44"/>
      <c r="J65" s="45">
        <f>J66</f>
        <v>323.60000000000002</v>
      </c>
      <c r="K65" s="45">
        <f>K66</f>
        <v>265</v>
      </c>
      <c r="L65" s="45">
        <f>L66</f>
        <v>265</v>
      </c>
    </row>
    <row r="66" spans="1:12" ht="344.25" customHeight="1">
      <c r="A66" s="148" t="s">
        <v>167</v>
      </c>
      <c r="B66" s="33" t="s">
        <v>165</v>
      </c>
      <c r="C66" s="33" t="s">
        <v>45</v>
      </c>
      <c r="D66" s="33" t="s">
        <v>60</v>
      </c>
      <c r="E66" s="47" t="s">
        <v>17</v>
      </c>
      <c r="F66" s="47" t="s">
        <v>8</v>
      </c>
      <c r="G66" s="47" t="s">
        <v>45</v>
      </c>
      <c r="H66" s="47" t="s">
        <v>88</v>
      </c>
      <c r="I66" s="44"/>
      <c r="J66" s="45">
        <f>J67</f>
        <v>323.60000000000002</v>
      </c>
      <c r="K66" s="45">
        <f t="shared" ref="K66:L66" si="22">K67</f>
        <v>265</v>
      </c>
      <c r="L66" s="45">
        <f t="shared" si="22"/>
        <v>265</v>
      </c>
    </row>
    <row r="67" spans="1:12" ht="49.5" customHeight="1">
      <c r="A67" s="34" t="s">
        <v>46</v>
      </c>
      <c r="B67" s="33" t="s">
        <v>165</v>
      </c>
      <c r="C67" s="33" t="s">
        <v>45</v>
      </c>
      <c r="D67" s="33" t="s">
        <v>60</v>
      </c>
      <c r="E67" s="47" t="s">
        <v>17</v>
      </c>
      <c r="F67" s="47" t="s">
        <v>8</v>
      </c>
      <c r="G67" s="47" t="s">
        <v>45</v>
      </c>
      <c r="H67" s="47" t="s">
        <v>88</v>
      </c>
      <c r="I67" s="44" t="s">
        <v>71</v>
      </c>
      <c r="J67" s="45">
        <f>J68</f>
        <v>323.60000000000002</v>
      </c>
      <c r="K67" s="45">
        <f t="shared" ref="K67:L67" si="23">K68</f>
        <v>265</v>
      </c>
      <c r="L67" s="45">
        <f t="shared" si="23"/>
        <v>265</v>
      </c>
    </row>
    <row r="68" spans="1:12" ht="60">
      <c r="A68" s="34" t="s">
        <v>47</v>
      </c>
      <c r="B68" s="33" t="s">
        <v>165</v>
      </c>
      <c r="C68" s="33" t="s">
        <v>45</v>
      </c>
      <c r="D68" s="33" t="s">
        <v>60</v>
      </c>
      <c r="E68" s="47" t="s">
        <v>17</v>
      </c>
      <c r="F68" s="47" t="s">
        <v>8</v>
      </c>
      <c r="G68" s="47" t="s">
        <v>45</v>
      </c>
      <c r="H68" s="47" t="s">
        <v>88</v>
      </c>
      <c r="I68" s="44" t="s">
        <v>72</v>
      </c>
      <c r="J68" s="45">
        <v>323.60000000000002</v>
      </c>
      <c r="K68" s="45">
        <v>265</v>
      </c>
      <c r="L68" s="45">
        <v>265</v>
      </c>
    </row>
    <row r="69" spans="1:12" ht="30">
      <c r="A69" s="38" t="s">
        <v>61</v>
      </c>
      <c r="B69" s="33" t="s">
        <v>165</v>
      </c>
      <c r="C69" s="39" t="s">
        <v>45</v>
      </c>
      <c r="D69" s="39" t="s">
        <v>20</v>
      </c>
      <c r="E69" s="47"/>
      <c r="F69" s="47"/>
      <c r="G69" s="47"/>
      <c r="H69" s="47"/>
      <c r="I69" s="44"/>
      <c r="J69" s="45">
        <f>J70</f>
        <v>402</v>
      </c>
      <c r="K69" s="45">
        <f t="shared" ref="K69:L69" si="24">K70</f>
        <v>0</v>
      </c>
      <c r="L69" s="45">
        <f t="shared" si="24"/>
        <v>0</v>
      </c>
    </row>
    <row r="70" spans="1:12" ht="99.75" customHeight="1">
      <c r="A70" s="34" t="s">
        <v>160</v>
      </c>
      <c r="B70" s="33" t="s">
        <v>165</v>
      </c>
      <c r="C70" s="39" t="s">
        <v>45</v>
      </c>
      <c r="D70" s="39" t="s">
        <v>20</v>
      </c>
      <c r="E70" s="47" t="s">
        <v>82</v>
      </c>
      <c r="F70" s="47" t="s">
        <v>83</v>
      </c>
      <c r="G70" s="47"/>
      <c r="H70" s="47"/>
      <c r="I70" s="44"/>
      <c r="J70" s="45">
        <f>J71</f>
        <v>402</v>
      </c>
      <c r="K70" s="45">
        <v>0</v>
      </c>
      <c r="L70" s="45">
        <v>0</v>
      </c>
    </row>
    <row r="71" spans="1:12" ht="120">
      <c r="A71" s="34" t="s">
        <v>161</v>
      </c>
      <c r="B71" s="33" t="s">
        <v>165</v>
      </c>
      <c r="C71" s="39" t="s">
        <v>45</v>
      </c>
      <c r="D71" s="39" t="s">
        <v>20</v>
      </c>
      <c r="E71" s="47" t="s">
        <v>82</v>
      </c>
      <c r="F71" s="47" t="s">
        <v>8</v>
      </c>
      <c r="G71" s="47"/>
      <c r="H71" s="47"/>
      <c r="I71" s="44"/>
      <c r="J71" s="45">
        <f>J75+J72</f>
        <v>402</v>
      </c>
      <c r="K71" s="45">
        <v>0</v>
      </c>
      <c r="L71" s="45">
        <v>0</v>
      </c>
    </row>
    <row r="72" spans="1:12" ht="30">
      <c r="A72" s="34" t="s">
        <v>184</v>
      </c>
      <c r="B72" s="33" t="s">
        <v>165</v>
      </c>
      <c r="C72" s="39" t="s">
        <v>45</v>
      </c>
      <c r="D72" s="39" t="s">
        <v>20</v>
      </c>
      <c r="E72" s="47" t="s">
        <v>82</v>
      </c>
      <c r="F72" s="47" t="s">
        <v>8</v>
      </c>
      <c r="G72" s="47" t="s">
        <v>67</v>
      </c>
      <c r="H72" s="47" t="s">
        <v>85</v>
      </c>
      <c r="I72" s="44"/>
      <c r="J72" s="45">
        <f>J73</f>
        <v>61</v>
      </c>
      <c r="K72" s="45"/>
      <c r="L72" s="45"/>
    </row>
    <row r="73" spans="1:12" ht="48.75" customHeight="1">
      <c r="A73" s="34" t="str">
        <f>A76</f>
        <v>Закупка товаров, работ и услуг для  государственных (муниципальных) нужд</v>
      </c>
      <c r="B73" s="33" t="s">
        <v>165</v>
      </c>
      <c r="C73" s="39" t="s">
        <v>45</v>
      </c>
      <c r="D73" s="39" t="s">
        <v>20</v>
      </c>
      <c r="E73" s="47" t="s">
        <v>82</v>
      </c>
      <c r="F73" s="47" t="s">
        <v>8</v>
      </c>
      <c r="G73" s="47" t="s">
        <v>67</v>
      </c>
      <c r="H73" s="47" t="s">
        <v>85</v>
      </c>
      <c r="I73" s="44" t="s">
        <v>71</v>
      </c>
      <c r="J73" s="45">
        <f>J74</f>
        <v>61</v>
      </c>
      <c r="K73" s="45"/>
      <c r="L73" s="45"/>
    </row>
    <row r="74" spans="1:12" ht="61.5" customHeight="1">
      <c r="A74" s="34" t="str">
        <f>A77</f>
        <v>Иные закупки товаров, работ и услуг для обеспечения государственных (муниципальных) нужд</v>
      </c>
      <c r="B74" s="33" t="s">
        <v>165</v>
      </c>
      <c r="C74" s="39" t="s">
        <v>45</v>
      </c>
      <c r="D74" s="39" t="s">
        <v>20</v>
      </c>
      <c r="E74" s="47" t="s">
        <v>82</v>
      </c>
      <c r="F74" s="47" t="s">
        <v>8</v>
      </c>
      <c r="G74" s="47" t="s">
        <v>67</v>
      </c>
      <c r="H74" s="47" t="s">
        <v>85</v>
      </c>
      <c r="I74" s="44" t="s">
        <v>72</v>
      </c>
      <c r="J74" s="45">
        <v>61</v>
      </c>
      <c r="K74" s="45"/>
      <c r="L74" s="45"/>
    </row>
    <row r="75" spans="1:12" ht="65.25" customHeight="1">
      <c r="A75" s="38" t="s">
        <v>196</v>
      </c>
      <c r="B75" s="33" t="s">
        <v>165</v>
      </c>
      <c r="C75" s="39" t="s">
        <v>45</v>
      </c>
      <c r="D75" s="39" t="s">
        <v>20</v>
      </c>
      <c r="E75" s="47" t="s">
        <v>82</v>
      </c>
      <c r="F75" s="47" t="s">
        <v>8</v>
      </c>
      <c r="G75" s="47" t="s">
        <v>67</v>
      </c>
      <c r="H75" s="47" t="s">
        <v>195</v>
      </c>
      <c r="I75" s="44"/>
      <c r="J75" s="45">
        <f>J76</f>
        <v>341</v>
      </c>
      <c r="K75" s="45"/>
      <c r="L75" s="45"/>
    </row>
    <row r="76" spans="1:12" ht="48" customHeight="1">
      <c r="A76" s="165" t="str">
        <f>A91</f>
        <v>Закупка товаров, работ и услуг для  государственных (муниципальных) нужд</v>
      </c>
      <c r="B76" s="33" t="s">
        <v>165</v>
      </c>
      <c r="C76" s="39" t="s">
        <v>45</v>
      </c>
      <c r="D76" s="39" t="s">
        <v>20</v>
      </c>
      <c r="E76" s="47" t="s">
        <v>82</v>
      </c>
      <c r="F76" s="47" t="s">
        <v>8</v>
      </c>
      <c r="G76" s="47" t="s">
        <v>67</v>
      </c>
      <c r="H76" s="47" t="s">
        <v>195</v>
      </c>
      <c r="I76" s="44" t="s">
        <v>71</v>
      </c>
      <c r="J76" s="45">
        <f>J77</f>
        <v>341</v>
      </c>
      <c r="K76" s="45"/>
      <c r="L76" s="45"/>
    </row>
    <row r="77" spans="1:12" ht="49.5" customHeight="1">
      <c r="A77" s="165" t="str">
        <f>A92</f>
        <v>Иные закупки товаров, работ и услуг для обеспечения государственных (муниципальных) нужд</v>
      </c>
      <c r="B77" s="33" t="s">
        <v>165</v>
      </c>
      <c r="C77" s="39" t="s">
        <v>45</v>
      </c>
      <c r="D77" s="39" t="s">
        <v>20</v>
      </c>
      <c r="E77" s="47" t="s">
        <v>82</v>
      </c>
      <c r="F77" s="47" t="s">
        <v>8</v>
      </c>
      <c r="G77" s="47" t="s">
        <v>67</v>
      </c>
      <c r="H77" s="47" t="s">
        <v>195</v>
      </c>
      <c r="I77" s="44" t="s">
        <v>72</v>
      </c>
      <c r="J77" s="45">
        <v>341</v>
      </c>
      <c r="K77" s="45"/>
      <c r="L77" s="45"/>
    </row>
    <row r="78" spans="1:12" ht="15" customHeight="1">
      <c r="A78" s="31" t="s">
        <v>62</v>
      </c>
      <c r="B78" s="32" t="s">
        <v>165</v>
      </c>
      <c r="C78" s="32" t="s">
        <v>52</v>
      </c>
      <c r="D78" s="33"/>
      <c r="E78" s="47"/>
      <c r="F78" s="47"/>
      <c r="G78" s="47"/>
      <c r="H78" s="47"/>
      <c r="I78" s="44"/>
      <c r="J78" s="45">
        <f>J79+J85</f>
        <v>439.79999999999995</v>
      </c>
      <c r="K78" s="45">
        <f t="shared" ref="K78:L78" si="25">K85</f>
        <v>150</v>
      </c>
      <c r="L78" s="45">
        <f t="shared" si="25"/>
        <v>150</v>
      </c>
    </row>
    <row r="79" spans="1:12" ht="15" customHeight="1">
      <c r="A79" s="155" t="s">
        <v>220</v>
      </c>
      <c r="B79" s="33" t="s">
        <v>165</v>
      </c>
      <c r="C79" s="33" t="s">
        <v>52</v>
      </c>
      <c r="D79" s="33" t="s">
        <v>39</v>
      </c>
      <c r="E79" s="47"/>
      <c r="F79" s="47"/>
      <c r="G79" s="47"/>
      <c r="H79" s="47"/>
      <c r="I79" s="44"/>
      <c r="J79" s="45">
        <f>J80</f>
        <v>57.4</v>
      </c>
      <c r="K79" s="45"/>
      <c r="L79" s="45"/>
    </row>
    <row r="80" spans="1:12" ht="76.5" customHeight="1">
      <c r="A80" s="34" t="s">
        <v>219</v>
      </c>
      <c r="B80" s="33" t="s">
        <v>165</v>
      </c>
      <c r="C80" s="33" t="s">
        <v>52</v>
      </c>
      <c r="D80" s="33" t="s">
        <v>39</v>
      </c>
      <c r="E80" s="47" t="s">
        <v>20</v>
      </c>
      <c r="F80" s="47" t="s">
        <v>67</v>
      </c>
      <c r="G80" s="47"/>
      <c r="H80" s="47"/>
      <c r="I80" s="44"/>
      <c r="J80" s="45">
        <f>J81</f>
        <v>57.4</v>
      </c>
      <c r="K80" s="45"/>
      <c r="L80" s="45"/>
    </row>
    <row r="81" spans="1:12" ht="75.75" customHeight="1">
      <c r="A81" s="34" t="s">
        <v>218</v>
      </c>
      <c r="B81" s="33" t="s">
        <v>165</v>
      </c>
      <c r="C81" s="33" t="s">
        <v>52</v>
      </c>
      <c r="D81" s="33" t="s">
        <v>39</v>
      </c>
      <c r="E81" s="47" t="s">
        <v>20</v>
      </c>
      <c r="F81" s="47" t="s">
        <v>67</v>
      </c>
      <c r="G81" s="47" t="s">
        <v>8</v>
      </c>
      <c r="H81" s="47"/>
      <c r="I81" s="44"/>
      <c r="J81" s="45">
        <f>J82</f>
        <v>57.4</v>
      </c>
      <c r="K81" s="45"/>
      <c r="L81" s="45"/>
    </row>
    <row r="82" spans="1:12" ht="75.75" customHeight="1">
      <c r="A82" s="155" t="s">
        <v>217</v>
      </c>
      <c r="B82" s="33" t="s">
        <v>165</v>
      </c>
      <c r="C82" s="33" t="s">
        <v>52</v>
      </c>
      <c r="D82" s="33" t="s">
        <v>39</v>
      </c>
      <c r="E82" s="47" t="s">
        <v>20</v>
      </c>
      <c r="F82" s="47" t="s">
        <v>67</v>
      </c>
      <c r="G82" s="47" t="s">
        <v>8</v>
      </c>
      <c r="H82" s="47" t="s">
        <v>216</v>
      </c>
      <c r="I82" s="44"/>
      <c r="J82" s="45">
        <f>J83</f>
        <v>57.4</v>
      </c>
      <c r="K82" s="45"/>
      <c r="L82" s="45"/>
    </row>
    <row r="83" spans="1:12" ht="43.5" customHeight="1">
      <c r="A83" s="34" t="str">
        <f>A76</f>
        <v>Закупка товаров, работ и услуг для  государственных (муниципальных) нужд</v>
      </c>
      <c r="B83" s="33" t="s">
        <v>165</v>
      </c>
      <c r="C83" s="33" t="s">
        <v>52</v>
      </c>
      <c r="D83" s="33" t="s">
        <v>39</v>
      </c>
      <c r="E83" s="47" t="s">
        <v>20</v>
      </c>
      <c r="F83" s="47" t="s">
        <v>67</v>
      </c>
      <c r="G83" s="47" t="s">
        <v>8</v>
      </c>
      <c r="H83" s="47" t="s">
        <v>216</v>
      </c>
      <c r="I83" s="44" t="s">
        <v>71</v>
      </c>
      <c r="J83" s="45">
        <f>J84</f>
        <v>57.4</v>
      </c>
      <c r="K83" s="45"/>
      <c r="L83" s="45"/>
    </row>
    <row r="84" spans="1:12" ht="59.25" customHeight="1">
      <c r="A84" s="34" t="str">
        <f>A77</f>
        <v>Иные закупки товаров, работ и услуг для обеспечения государственных (муниципальных) нужд</v>
      </c>
      <c r="B84" s="33" t="s">
        <v>165</v>
      </c>
      <c r="C84" s="33" t="s">
        <v>52</v>
      </c>
      <c r="D84" s="33" t="s">
        <v>39</v>
      </c>
      <c r="E84" s="47" t="s">
        <v>20</v>
      </c>
      <c r="F84" s="47" t="s">
        <v>67</v>
      </c>
      <c r="G84" s="47" t="s">
        <v>8</v>
      </c>
      <c r="H84" s="47" t="s">
        <v>216</v>
      </c>
      <c r="I84" s="44" t="s">
        <v>72</v>
      </c>
      <c r="J84" s="45">
        <v>57.4</v>
      </c>
      <c r="K84" s="45"/>
      <c r="L84" s="45"/>
    </row>
    <row r="85" spans="1:12" ht="15">
      <c r="A85" s="38" t="s">
        <v>68</v>
      </c>
      <c r="B85" s="33" t="s">
        <v>165</v>
      </c>
      <c r="C85" s="33" t="s">
        <v>52</v>
      </c>
      <c r="D85" s="33" t="s">
        <v>56</v>
      </c>
      <c r="E85" s="47"/>
      <c r="F85" s="47"/>
      <c r="G85" s="47"/>
      <c r="H85" s="47"/>
      <c r="I85" s="33"/>
      <c r="J85" s="45">
        <f>J86</f>
        <v>382.4</v>
      </c>
      <c r="K85" s="45">
        <f>K86</f>
        <v>150</v>
      </c>
      <c r="L85" s="45">
        <f>L86</f>
        <v>150</v>
      </c>
    </row>
    <row r="86" spans="1:12" ht="135.75" customHeight="1">
      <c r="A86" s="167" t="s">
        <v>208</v>
      </c>
      <c r="B86" s="33" t="s">
        <v>165</v>
      </c>
      <c r="C86" s="33" t="s">
        <v>52</v>
      </c>
      <c r="D86" s="33" t="s">
        <v>56</v>
      </c>
      <c r="E86" s="47" t="s">
        <v>17</v>
      </c>
      <c r="F86" s="47"/>
      <c r="G86" s="47"/>
      <c r="H86" s="47"/>
      <c r="I86" s="33"/>
      <c r="J86" s="45">
        <f>J88</f>
        <v>382.4</v>
      </c>
      <c r="K86" s="45">
        <f t="shared" ref="K86:L86" si="26">K88</f>
        <v>150</v>
      </c>
      <c r="L86" s="45">
        <f t="shared" si="26"/>
        <v>150</v>
      </c>
    </row>
    <row r="87" spans="1:12" ht="124.5" customHeight="1">
      <c r="A87" s="167" t="s">
        <v>209</v>
      </c>
      <c r="B87" s="33" t="s">
        <v>165</v>
      </c>
      <c r="C87" s="33" t="s">
        <v>52</v>
      </c>
      <c r="D87" s="33" t="s">
        <v>56</v>
      </c>
      <c r="E87" s="47" t="s">
        <v>17</v>
      </c>
      <c r="F87" s="47" t="s">
        <v>8</v>
      </c>
      <c r="G87" s="47"/>
      <c r="H87" s="47"/>
      <c r="I87" s="33"/>
      <c r="J87" s="45">
        <f t="shared" ref="J87:L87" si="27">J88</f>
        <v>382.4</v>
      </c>
      <c r="K87" s="45">
        <f t="shared" si="27"/>
        <v>150</v>
      </c>
      <c r="L87" s="45">
        <f t="shared" si="27"/>
        <v>150</v>
      </c>
    </row>
    <row r="88" spans="1:12" ht="60">
      <c r="A88" s="167" t="s">
        <v>203</v>
      </c>
      <c r="B88" s="33" t="s">
        <v>165</v>
      </c>
      <c r="C88" s="33" t="s">
        <v>52</v>
      </c>
      <c r="D88" s="33" t="s">
        <v>56</v>
      </c>
      <c r="E88" s="47" t="s">
        <v>17</v>
      </c>
      <c r="F88" s="47" t="s">
        <v>8</v>
      </c>
      <c r="G88" s="47" t="s">
        <v>162</v>
      </c>
      <c r="H88" s="47"/>
      <c r="I88" s="33"/>
      <c r="J88" s="45">
        <f>J89</f>
        <v>382.4</v>
      </c>
      <c r="K88" s="45">
        <f>K90</f>
        <v>150</v>
      </c>
      <c r="L88" s="45">
        <f>L90</f>
        <v>150</v>
      </c>
    </row>
    <row r="89" spans="1:12" ht="45">
      <c r="A89" s="167" t="s">
        <v>205</v>
      </c>
      <c r="B89" s="33" t="s">
        <v>165</v>
      </c>
      <c r="C89" s="33" t="s">
        <v>52</v>
      </c>
      <c r="D89" s="33" t="s">
        <v>56</v>
      </c>
      <c r="E89" s="47" t="s">
        <v>17</v>
      </c>
      <c r="F89" s="47" t="s">
        <v>8</v>
      </c>
      <c r="G89" s="47" t="s">
        <v>162</v>
      </c>
      <c r="H89" s="47" t="s">
        <v>204</v>
      </c>
      <c r="I89" s="33"/>
      <c r="J89" s="45">
        <f>J90+J93</f>
        <v>382.4</v>
      </c>
      <c r="K89" s="45">
        <f>K90</f>
        <v>150</v>
      </c>
      <c r="L89" s="45">
        <f>L90</f>
        <v>150</v>
      </c>
    </row>
    <row r="90" spans="1:12" ht="15">
      <c r="A90" s="38" t="s">
        <v>130</v>
      </c>
      <c r="B90" s="33" t="s">
        <v>165</v>
      </c>
      <c r="C90" s="33" t="s">
        <v>52</v>
      </c>
      <c r="D90" s="33" t="s">
        <v>56</v>
      </c>
      <c r="E90" s="47" t="s">
        <v>17</v>
      </c>
      <c r="F90" s="47" t="s">
        <v>8</v>
      </c>
      <c r="G90" s="47" t="s">
        <v>162</v>
      </c>
      <c r="H90" s="47" t="s">
        <v>129</v>
      </c>
      <c r="I90" s="33"/>
      <c r="J90" s="45">
        <f t="shared" ref="J90" si="28">J91</f>
        <v>212.5</v>
      </c>
      <c r="K90" s="45">
        <f t="shared" ref="K90:K91" si="29">K91</f>
        <v>150</v>
      </c>
      <c r="L90" s="45">
        <f t="shared" ref="L90:L91" si="30">L91</f>
        <v>150</v>
      </c>
    </row>
    <row r="91" spans="1:12" ht="46.5" customHeight="1">
      <c r="A91" s="34" t="s">
        <v>206</v>
      </c>
      <c r="B91" s="33" t="s">
        <v>165</v>
      </c>
      <c r="C91" s="33" t="s">
        <v>52</v>
      </c>
      <c r="D91" s="33" t="s">
        <v>56</v>
      </c>
      <c r="E91" s="47" t="s">
        <v>17</v>
      </c>
      <c r="F91" s="47" t="s">
        <v>8</v>
      </c>
      <c r="G91" s="47" t="s">
        <v>162</v>
      </c>
      <c r="H91" s="47" t="s">
        <v>129</v>
      </c>
      <c r="I91" s="33" t="s">
        <v>71</v>
      </c>
      <c r="J91" s="45">
        <f>J92</f>
        <v>212.5</v>
      </c>
      <c r="K91" s="45">
        <f t="shared" si="29"/>
        <v>150</v>
      </c>
      <c r="L91" s="45">
        <f t="shared" si="30"/>
        <v>150</v>
      </c>
    </row>
    <row r="92" spans="1:12" ht="60">
      <c r="A92" s="34" t="s">
        <v>47</v>
      </c>
      <c r="B92" s="33" t="s">
        <v>165</v>
      </c>
      <c r="C92" s="33" t="s">
        <v>52</v>
      </c>
      <c r="D92" s="33" t="s">
        <v>56</v>
      </c>
      <c r="E92" s="47" t="s">
        <v>17</v>
      </c>
      <c r="F92" s="47" t="s">
        <v>8</v>
      </c>
      <c r="G92" s="47" t="s">
        <v>162</v>
      </c>
      <c r="H92" s="47" t="s">
        <v>129</v>
      </c>
      <c r="I92" s="33" t="s">
        <v>72</v>
      </c>
      <c r="J92" s="45">
        <v>212.5</v>
      </c>
      <c r="K92" s="45">
        <v>150</v>
      </c>
      <c r="L92" s="45">
        <v>150</v>
      </c>
    </row>
    <row r="93" spans="1:12" ht="45">
      <c r="A93" s="162" t="s">
        <v>194</v>
      </c>
      <c r="B93" s="33" t="s">
        <v>165</v>
      </c>
      <c r="C93" s="33" t="s">
        <v>52</v>
      </c>
      <c r="D93" s="33" t="s">
        <v>56</v>
      </c>
      <c r="E93" s="47" t="s">
        <v>17</v>
      </c>
      <c r="F93" s="47" t="s">
        <v>8</v>
      </c>
      <c r="G93" s="47" t="s">
        <v>162</v>
      </c>
      <c r="H93" s="47" t="s">
        <v>193</v>
      </c>
      <c r="I93" s="33"/>
      <c r="J93" s="45">
        <f>J94</f>
        <v>169.9</v>
      </c>
      <c r="K93" s="45"/>
      <c r="L93" s="45"/>
    </row>
    <row r="94" spans="1:12" ht="44.25" customHeight="1">
      <c r="A94" s="34" t="str">
        <f>A91</f>
        <v>Закупка товаров, работ и услуг для  государственных (муниципальных) нужд</v>
      </c>
      <c r="B94" s="33" t="s">
        <v>165</v>
      </c>
      <c r="C94" s="33" t="s">
        <v>52</v>
      </c>
      <c r="D94" s="33" t="s">
        <v>56</v>
      </c>
      <c r="E94" s="47" t="s">
        <v>17</v>
      </c>
      <c r="F94" s="47" t="s">
        <v>8</v>
      </c>
      <c r="G94" s="47" t="s">
        <v>162</v>
      </c>
      <c r="H94" s="47" t="s">
        <v>193</v>
      </c>
      <c r="I94" s="33" t="s">
        <v>71</v>
      </c>
      <c r="J94" s="45">
        <f>J95</f>
        <v>169.9</v>
      </c>
      <c r="K94" s="45"/>
      <c r="L94" s="45"/>
    </row>
    <row r="95" spans="1:12" ht="63.75" customHeight="1">
      <c r="A95" s="34" t="str">
        <f>A92</f>
        <v>Иные закупки товаров, работ и услуг для обеспечения государственных (муниципальных) нужд</v>
      </c>
      <c r="B95" s="33" t="s">
        <v>165</v>
      </c>
      <c r="C95" s="33" t="s">
        <v>52</v>
      </c>
      <c r="D95" s="33" t="s">
        <v>56</v>
      </c>
      <c r="E95" s="47" t="s">
        <v>17</v>
      </c>
      <c r="F95" s="47" t="s">
        <v>8</v>
      </c>
      <c r="G95" s="47" t="s">
        <v>162</v>
      </c>
      <c r="H95" s="47" t="s">
        <v>193</v>
      </c>
      <c r="I95" s="33" t="s">
        <v>72</v>
      </c>
      <c r="J95" s="45">
        <v>169.9</v>
      </c>
      <c r="K95" s="45"/>
      <c r="L95" s="45"/>
    </row>
    <row r="96" spans="1:12" ht="15">
      <c r="A96" s="31" t="s">
        <v>63</v>
      </c>
      <c r="B96" s="32" t="s">
        <v>165</v>
      </c>
      <c r="C96" s="158" t="s">
        <v>17</v>
      </c>
      <c r="D96" s="33"/>
      <c r="E96" s="47"/>
      <c r="F96" s="47"/>
      <c r="G96" s="47"/>
      <c r="H96" s="47"/>
      <c r="I96" s="44"/>
      <c r="J96" s="45">
        <f t="shared" ref="J96:L101" si="31">J97</f>
        <v>156.9</v>
      </c>
      <c r="K96" s="54">
        <f t="shared" si="31"/>
        <v>138</v>
      </c>
      <c r="L96" s="45">
        <f t="shared" si="31"/>
        <v>138</v>
      </c>
    </row>
    <row r="97" spans="1:12" ht="15">
      <c r="A97" s="34" t="s">
        <v>64</v>
      </c>
      <c r="B97" s="33" t="s">
        <v>165</v>
      </c>
      <c r="C97" s="33" t="s">
        <v>17</v>
      </c>
      <c r="D97" s="33" t="s">
        <v>37</v>
      </c>
      <c r="E97" s="47"/>
      <c r="F97" s="47"/>
      <c r="G97" s="47"/>
      <c r="H97" s="47"/>
      <c r="I97" s="44"/>
      <c r="J97" s="45">
        <f t="shared" si="31"/>
        <v>156.9</v>
      </c>
      <c r="K97" s="45">
        <f t="shared" si="31"/>
        <v>138</v>
      </c>
      <c r="L97" s="45">
        <f t="shared" si="31"/>
        <v>138</v>
      </c>
    </row>
    <row r="98" spans="1:12" ht="94.5" customHeight="1">
      <c r="A98" s="34" t="s">
        <v>160</v>
      </c>
      <c r="B98" s="33" t="s">
        <v>165</v>
      </c>
      <c r="C98" s="33" t="s">
        <v>17</v>
      </c>
      <c r="D98" s="33" t="s">
        <v>37</v>
      </c>
      <c r="E98" s="47" t="s">
        <v>82</v>
      </c>
      <c r="F98" s="47" t="s">
        <v>83</v>
      </c>
      <c r="G98" s="47"/>
      <c r="H98" s="47"/>
      <c r="I98" s="44"/>
      <c r="J98" s="45">
        <f t="shared" si="31"/>
        <v>156.9</v>
      </c>
      <c r="K98" s="45">
        <f t="shared" si="31"/>
        <v>138</v>
      </c>
      <c r="L98" s="45">
        <f t="shared" si="31"/>
        <v>138</v>
      </c>
    </row>
    <row r="99" spans="1:12" ht="108" customHeight="1">
      <c r="A99" s="34" t="s">
        <v>180</v>
      </c>
      <c r="B99" s="33" t="s">
        <v>165</v>
      </c>
      <c r="C99" s="33" t="s">
        <v>17</v>
      </c>
      <c r="D99" s="33" t="s">
        <v>37</v>
      </c>
      <c r="E99" s="47" t="s">
        <v>82</v>
      </c>
      <c r="F99" s="47" t="s">
        <v>8</v>
      </c>
      <c r="G99" s="47"/>
      <c r="H99" s="47"/>
      <c r="I99" s="44"/>
      <c r="J99" s="45">
        <f>J100</f>
        <v>156.9</v>
      </c>
      <c r="K99" s="45">
        <f>K100</f>
        <v>138</v>
      </c>
      <c r="L99" s="45">
        <f>L100</f>
        <v>138</v>
      </c>
    </row>
    <row r="100" spans="1:12" ht="45">
      <c r="A100" s="34" t="s">
        <v>65</v>
      </c>
      <c r="B100" s="33" t="s">
        <v>165</v>
      </c>
      <c r="C100" s="33" t="s">
        <v>17</v>
      </c>
      <c r="D100" s="33" t="s">
        <v>37</v>
      </c>
      <c r="E100" s="47" t="s">
        <v>82</v>
      </c>
      <c r="F100" s="47" t="s">
        <v>8</v>
      </c>
      <c r="G100" s="47" t="s">
        <v>67</v>
      </c>
      <c r="H100" s="47" t="s">
        <v>86</v>
      </c>
      <c r="I100" s="44"/>
      <c r="J100" s="45">
        <f t="shared" si="31"/>
        <v>156.9</v>
      </c>
      <c r="K100" s="45">
        <f t="shared" si="31"/>
        <v>138</v>
      </c>
      <c r="L100" s="45">
        <f t="shared" si="31"/>
        <v>138</v>
      </c>
    </row>
    <row r="101" spans="1:12" ht="30">
      <c r="A101" s="34" t="s">
        <v>58</v>
      </c>
      <c r="B101" s="33" t="s">
        <v>165</v>
      </c>
      <c r="C101" s="33" t="s">
        <v>17</v>
      </c>
      <c r="D101" s="33" t="s">
        <v>37</v>
      </c>
      <c r="E101" s="47" t="s">
        <v>82</v>
      </c>
      <c r="F101" s="47" t="s">
        <v>8</v>
      </c>
      <c r="G101" s="47" t="s">
        <v>67</v>
      </c>
      <c r="H101" s="47" t="s">
        <v>86</v>
      </c>
      <c r="I101" s="44" t="s">
        <v>76</v>
      </c>
      <c r="J101" s="45">
        <f>J102</f>
        <v>156.9</v>
      </c>
      <c r="K101" s="45">
        <f t="shared" si="31"/>
        <v>138</v>
      </c>
      <c r="L101" s="45">
        <f t="shared" si="31"/>
        <v>138</v>
      </c>
    </row>
    <row r="102" spans="1:12" ht="30">
      <c r="A102" s="149" t="s">
        <v>66</v>
      </c>
      <c r="B102" s="33" t="s">
        <v>165</v>
      </c>
      <c r="C102" s="150" t="s">
        <v>17</v>
      </c>
      <c r="D102" s="150" t="s">
        <v>37</v>
      </c>
      <c r="E102" s="151" t="s">
        <v>82</v>
      </c>
      <c r="F102" s="151" t="s">
        <v>8</v>
      </c>
      <c r="G102" s="151" t="s">
        <v>67</v>
      </c>
      <c r="H102" s="151" t="s">
        <v>86</v>
      </c>
      <c r="I102" s="152" t="s">
        <v>77</v>
      </c>
      <c r="J102" s="153">
        <v>156.9</v>
      </c>
      <c r="K102" s="153">
        <v>138</v>
      </c>
      <c r="L102" s="153">
        <v>138</v>
      </c>
    </row>
    <row r="103" spans="1:12" ht="15">
      <c r="A103" s="155" t="s">
        <v>168</v>
      </c>
      <c r="B103" s="33" t="s">
        <v>165</v>
      </c>
      <c r="C103" s="33" t="s">
        <v>169</v>
      </c>
      <c r="D103" s="33"/>
      <c r="E103" s="47"/>
      <c r="F103" s="47"/>
      <c r="G103" s="47"/>
      <c r="H103" s="47"/>
      <c r="I103" s="44"/>
      <c r="J103" s="154"/>
      <c r="K103" s="157">
        <f t="shared" ref="K103:L108" si="32">K104</f>
        <v>29.7</v>
      </c>
      <c r="L103" s="157">
        <f t="shared" si="32"/>
        <v>61.5</v>
      </c>
    </row>
    <row r="104" spans="1:12" ht="15">
      <c r="A104" s="155" t="s">
        <v>168</v>
      </c>
      <c r="B104" s="33" t="s">
        <v>165</v>
      </c>
      <c r="C104" s="150" t="s">
        <v>169</v>
      </c>
      <c r="D104" s="150" t="s">
        <v>169</v>
      </c>
      <c r="E104" s="151"/>
      <c r="F104" s="151"/>
      <c r="G104" s="151"/>
      <c r="H104" s="151"/>
      <c r="I104" s="152"/>
      <c r="J104" s="154"/>
      <c r="K104" s="157">
        <f t="shared" si="32"/>
        <v>29.7</v>
      </c>
      <c r="L104" s="157">
        <f t="shared" si="32"/>
        <v>61.5</v>
      </c>
    </row>
    <row r="105" spans="1:12" ht="75" customHeight="1">
      <c r="A105" s="155" t="str">
        <f>A11</f>
        <v>Обеспечение деятельности аппарата  Администрации Набережного сельского поселения Ромодановского  муниципального района Республики Мордовия</v>
      </c>
      <c r="B105" s="33" t="s">
        <v>165</v>
      </c>
      <c r="C105" s="33" t="s">
        <v>169</v>
      </c>
      <c r="D105" s="33" t="s">
        <v>169</v>
      </c>
      <c r="E105" s="47" t="s">
        <v>170</v>
      </c>
      <c r="F105" s="47" t="s">
        <v>83</v>
      </c>
      <c r="G105" s="47"/>
      <c r="H105" s="47"/>
      <c r="I105" s="44"/>
      <c r="J105" s="154"/>
      <c r="K105" s="157">
        <f t="shared" si="32"/>
        <v>29.7</v>
      </c>
      <c r="L105" s="157">
        <f t="shared" si="32"/>
        <v>61.5</v>
      </c>
    </row>
    <row r="106" spans="1:12" ht="15">
      <c r="A106" s="155" t="s">
        <v>40</v>
      </c>
      <c r="B106" s="33" t="s">
        <v>165</v>
      </c>
      <c r="C106" s="150" t="s">
        <v>169</v>
      </c>
      <c r="D106" s="150" t="s">
        <v>169</v>
      </c>
      <c r="E106" s="151" t="s">
        <v>170</v>
      </c>
      <c r="F106" s="151" t="s">
        <v>8</v>
      </c>
      <c r="G106" s="151"/>
      <c r="H106" s="151"/>
      <c r="I106" s="152"/>
      <c r="J106" s="154"/>
      <c r="K106" s="157">
        <f t="shared" si="32"/>
        <v>29.7</v>
      </c>
      <c r="L106" s="157">
        <f t="shared" si="32"/>
        <v>61.5</v>
      </c>
    </row>
    <row r="107" spans="1:12" ht="15">
      <c r="A107" s="155" t="s">
        <v>168</v>
      </c>
      <c r="B107" s="33" t="s">
        <v>165</v>
      </c>
      <c r="C107" s="33" t="s">
        <v>169</v>
      </c>
      <c r="D107" s="33" t="s">
        <v>169</v>
      </c>
      <c r="E107" s="47" t="s">
        <v>170</v>
      </c>
      <c r="F107" s="47" t="s">
        <v>8</v>
      </c>
      <c r="G107" s="47" t="s">
        <v>67</v>
      </c>
      <c r="H107" s="47" t="s">
        <v>171</v>
      </c>
      <c r="I107" s="44"/>
      <c r="J107" s="154"/>
      <c r="K107" s="157">
        <f t="shared" si="32"/>
        <v>29.7</v>
      </c>
      <c r="L107" s="157">
        <f t="shared" si="32"/>
        <v>61.5</v>
      </c>
    </row>
    <row r="108" spans="1:12" ht="15">
      <c r="A108" s="155" t="s">
        <v>50</v>
      </c>
      <c r="B108" s="33" t="s">
        <v>165</v>
      </c>
      <c r="C108" s="150" t="s">
        <v>169</v>
      </c>
      <c r="D108" s="150" t="s">
        <v>169</v>
      </c>
      <c r="E108" s="151" t="s">
        <v>170</v>
      </c>
      <c r="F108" s="151" t="s">
        <v>8</v>
      </c>
      <c r="G108" s="151" t="s">
        <v>67</v>
      </c>
      <c r="H108" s="151" t="s">
        <v>171</v>
      </c>
      <c r="I108" s="152" t="s">
        <v>73</v>
      </c>
      <c r="J108" s="154"/>
      <c r="K108" s="157">
        <f t="shared" si="32"/>
        <v>29.7</v>
      </c>
      <c r="L108" s="157">
        <f t="shared" si="32"/>
        <v>61.5</v>
      </c>
    </row>
    <row r="109" spans="1:12" ht="15">
      <c r="A109" s="155" t="s">
        <v>54</v>
      </c>
      <c r="B109" s="33" t="s">
        <v>165</v>
      </c>
      <c r="C109" s="33" t="s">
        <v>169</v>
      </c>
      <c r="D109" s="33" t="s">
        <v>169</v>
      </c>
      <c r="E109" s="47" t="s">
        <v>170</v>
      </c>
      <c r="F109" s="47" t="s">
        <v>8</v>
      </c>
      <c r="G109" s="47" t="s">
        <v>67</v>
      </c>
      <c r="H109" s="47" t="s">
        <v>171</v>
      </c>
      <c r="I109" s="44" t="s">
        <v>75</v>
      </c>
      <c r="J109" s="154"/>
      <c r="K109" s="157">
        <v>29.7</v>
      </c>
      <c r="L109" s="157">
        <v>61.5</v>
      </c>
    </row>
    <row r="110" spans="1:12">
      <c r="E110" s="49"/>
      <c r="F110" s="49"/>
      <c r="G110" s="49"/>
      <c r="H110" s="49"/>
      <c r="I110" s="49"/>
    </row>
    <row r="111" spans="1:12">
      <c r="E111" s="49"/>
      <c r="F111" s="49"/>
      <c r="G111" s="49"/>
      <c r="H111" s="49"/>
      <c r="I111" s="49"/>
    </row>
    <row r="112" spans="1:12">
      <c r="E112" s="49"/>
      <c r="F112" s="49"/>
      <c r="G112" s="49"/>
      <c r="H112" s="49"/>
      <c r="I112" s="49"/>
    </row>
    <row r="113" spans="5:9">
      <c r="E113" s="49"/>
      <c r="F113" s="49"/>
      <c r="G113" s="49"/>
      <c r="H113" s="49"/>
      <c r="I113" s="49"/>
    </row>
    <row r="114" spans="5:9">
      <c r="E114" s="49"/>
      <c r="F114" s="49"/>
      <c r="G114" s="49"/>
      <c r="H114" s="49"/>
      <c r="I114" s="49"/>
    </row>
    <row r="115" spans="5:9">
      <c r="E115" s="49"/>
      <c r="F115" s="49"/>
      <c r="G115" s="49"/>
      <c r="H115" s="49"/>
      <c r="I115" s="49"/>
    </row>
    <row r="116" spans="5:9">
      <c r="E116" s="49"/>
      <c r="F116" s="49"/>
      <c r="G116" s="49"/>
      <c r="H116" s="49"/>
      <c r="I116" s="49"/>
    </row>
    <row r="117" spans="5:9">
      <c r="E117" s="49"/>
      <c r="F117" s="49"/>
      <c r="G117" s="49"/>
      <c r="H117" s="49"/>
      <c r="I117" s="49"/>
    </row>
    <row r="118" spans="5:9">
      <c r="E118" s="49"/>
      <c r="F118" s="49"/>
      <c r="G118" s="49"/>
      <c r="H118" s="49"/>
      <c r="I118" s="49"/>
    </row>
    <row r="119" spans="5:9">
      <c r="E119" s="49"/>
      <c r="F119" s="49"/>
      <c r="G119" s="49"/>
      <c r="H119" s="49"/>
      <c r="I119" s="49"/>
    </row>
    <row r="120" spans="5:9">
      <c r="E120" s="49"/>
      <c r="F120" s="49"/>
      <c r="G120" s="49"/>
      <c r="H120" s="49"/>
      <c r="I120" s="49"/>
    </row>
    <row r="121" spans="5:9">
      <c r="E121" s="49"/>
      <c r="F121" s="49"/>
      <c r="G121" s="49"/>
      <c r="H121" s="49"/>
      <c r="I121" s="49"/>
    </row>
    <row r="122" spans="5:9">
      <c r="E122" s="49"/>
      <c r="F122" s="49"/>
      <c r="G122" s="49"/>
      <c r="H122" s="49"/>
      <c r="I122" s="49"/>
    </row>
    <row r="123" spans="5:9">
      <c r="E123" s="49"/>
      <c r="F123" s="49"/>
      <c r="G123" s="49"/>
      <c r="H123" s="49"/>
      <c r="I123" s="49"/>
    </row>
    <row r="124" spans="5:9">
      <c r="E124" s="49"/>
      <c r="F124" s="49"/>
      <c r="G124" s="49"/>
      <c r="H124" s="49"/>
      <c r="I124" s="49"/>
    </row>
    <row r="125" spans="5:9">
      <c r="E125" s="49"/>
      <c r="F125" s="49"/>
      <c r="G125" s="49"/>
      <c r="H125" s="49"/>
      <c r="I125" s="49"/>
    </row>
    <row r="126" spans="5:9">
      <c r="E126" s="49"/>
      <c r="F126" s="49"/>
      <c r="G126" s="49"/>
      <c r="H126" s="49"/>
      <c r="I126" s="49"/>
    </row>
    <row r="127" spans="5:9">
      <c r="E127" s="49"/>
      <c r="F127" s="49"/>
      <c r="G127" s="49"/>
      <c r="H127" s="49"/>
      <c r="I127" s="49"/>
    </row>
    <row r="128" spans="5:9">
      <c r="E128" s="49"/>
      <c r="F128" s="49"/>
      <c r="G128" s="49"/>
      <c r="H128" s="49"/>
      <c r="I128" s="49"/>
    </row>
    <row r="129" spans="5:9">
      <c r="E129" s="49"/>
      <c r="F129" s="49"/>
      <c r="G129" s="49"/>
      <c r="H129" s="49"/>
      <c r="I129" s="49"/>
    </row>
    <row r="130" spans="5:9">
      <c r="E130" s="49"/>
      <c r="F130" s="49"/>
      <c r="G130" s="49"/>
      <c r="H130" s="49"/>
      <c r="I130" s="49"/>
    </row>
    <row r="131" spans="5:9">
      <c r="E131" s="49"/>
      <c r="F131" s="49"/>
      <c r="G131" s="49"/>
      <c r="H131" s="49"/>
      <c r="I131" s="49"/>
    </row>
    <row r="132" spans="5:9">
      <c r="E132" s="49"/>
      <c r="F132" s="49"/>
      <c r="G132" s="49"/>
      <c r="H132" s="49"/>
      <c r="I132" s="49"/>
    </row>
  </sheetData>
  <autoFilter ref="A1:L109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">
    <cfRule type="expression" dxfId="12" priority="49" stopIfTrue="1">
      <formula>$F20=""</formula>
    </cfRule>
    <cfRule type="expression" dxfId="11" priority="50" stopIfTrue="1">
      <formula>#REF!&lt;&gt;""</formula>
    </cfRule>
    <cfRule type="expression" dxfId="10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07"/>
  <sheetViews>
    <sheetView view="pageBreakPreview" zoomScaleNormal="110" zoomScaleSheetLayoutView="100" workbookViewId="0">
      <selection activeCell="H1" sqref="H1:K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4.25" customHeight="1">
      <c r="A1" s="52" t="s">
        <v>0</v>
      </c>
      <c r="B1" s="52" t="s">
        <v>0</v>
      </c>
      <c r="C1" s="51" t="s">
        <v>0</v>
      </c>
      <c r="D1" s="51" t="s">
        <v>0</v>
      </c>
      <c r="E1" s="51" t="s">
        <v>0</v>
      </c>
      <c r="F1" s="51" t="s">
        <v>0</v>
      </c>
      <c r="G1" s="51" t="s">
        <v>0</v>
      </c>
      <c r="H1" s="176" t="s">
        <v>228</v>
      </c>
      <c r="I1" s="177"/>
      <c r="J1" s="177"/>
      <c r="K1" s="177"/>
    </row>
    <row r="2" spans="1:11" ht="132" customHeight="1">
      <c r="A2" s="178" t="s">
        <v>163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7" t="s">
        <v>1</v>
      </c>
      <c r="I3" s="177"/>
      <c r="J3" s="177"/>
      <c r="K3" s="177"/>
    </row>
    <row r="4" spans="1:11" ht="20.45" customHeight="1">
      <c r="A4" s="179" t="s">
        <v>2</v>
      </c>
      <c r="B4" s="179" t="s">
        <v>3</v>
      </c>
      <c r="C4" s="179" t="s">
        <v>4</v>
      </c>
      <c r="D4" s="179" t="s">
        <v>5</v>
      </c>
      <c r="E4" s="179"/>
      <c r="F4" s="179"/>
      <c r="G4" s="179"/>
      <c r="H4" s="179" t="s">
        <v>6</v>
      </c>
      <c r="I4" s="179" t="s">
        <v>7</v>
      </c>
      <c r="J4" s="179"/>
      <c r="K4" s="179"/>
    </row>
    <row r="5" spans="1:11" ht="16.7" customHeight="1">
      <c r="A5" s="179" t="s">
        <v>0</v>
      </c>
      <c r="B5" s="179" t="s">
        <v>0</v>
      </c>
      <c r="C5" s="179" t="s">
        <v>0</v>
      </c>
      <c r="D5" s="179" t="s">
        <v>0</v>
      </c>
      <c r="E5" s="179"/>
      <c r="F5" s="179"/>
      <c r="G5" s="179"/>
      <c r="H5" s="179" t="s">
        <v>0</v>
      </c>
      <c r="I5" s="50" t="s">
        <v>26</v>
      </c>
      <c r="J5" s="50" t="s">
        <v>27</v>
      </c>
      <c r="K5" s="50" t="s">
        <v>28</v>
      </c>
    </row>
    <row r="6" spans="1:11" ht="13.7" customHeight="1">
      <c r="A6" s="23" t="s">
        <v>8</v>
      </c>
      <c r="B6" s="23" t="s">
        <v>9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15</v>
      </c>
      <c r="I6" s="23" t="s">
        <v>16</v>
      </c>
      <c r="J6" s="23" t="s">
        <v>17</v>
      </c>
      <c r="K6" s="23" t="s">
        <v>18</v>
      </c>
    </row>
    <row r="7" spans="1:11" ht="14.45" customHeight="1">
      <c r="A7" s="5" t="s">
        <v>19</v>
      </c>
      <c r="B7" s="30"/>
      <c r="C7" s="30"/>
      <c r="D7" s="6" t="s">
        <v>0</v>
      </c>
      <c r="E7" s="6" t="s">
        <v>0</v>
      </c>
      <c r="F7" s="6" t="s">
        <v>0</v>
      </c>
      <c r="G7" s="6" t="s">
        <v>0</v>
      </c>
      <c r="H7" s="30" t="s">
        <v>0</v>
      </c>
      <c r="I7" s="43">
        <f>I8+I49+I59+I76+I94</f>
        <v>2662.6</v>
      </c>
      <c r="J7" s="43">
        <f>J8+J49+J59+J76+J94+J101+J27</f>
        <v>1279.2</v>
      </c>
      <c r="K7" s="43">
        <f>K8+K49+K59+K76+K94+K101+K27</f>
        <v>1326.1</v>
      </c>
    </row>
    <row r="8" spans="1:11" ht="15">
      <c r="A8" s="31" t="s">
        <v>36</v>
      </c>
      <c r="B8" s="158" t="s">
        <v>37</v>
      </c>
      <c r="C8" s="33"/>
      <c r="D8" s="48"/>
      <c r="E8" s="48"/>
      <c r="F8" s="48"/>
      <c r="G8" s="48"/>
      <c r="H8" s="44"/>
      <c r="I8" s="45">
        <f>I9+I18+I37+I43</f>
        <v>1245</v>
      </c>
      <c r="J8" s="45">
        <f>J9+J18+J37</f>
        <v>488.7</v>
      </c>
      <c r="K8" s="45">
        <f>K9+K18+K37</f>
        <v>500.59999999999997</v>
      </c>
    </row>
    <row r="9" spans="1:11" ht="60">
      <c r="A9" s="34" t="s">
        <v>38</v>
      </c>
      <c r="B9" s="125" t="s">
        <v>37</v>
      </c>
      <c r="C9" s="125" t="s">
        <v>39</v>
      </c>
      <c r="D9" s="48"/>
      <c r="E9" s="48"/>
      <c r="F9" s="48"/>
      <c r="G9" s="48"/>
      <c r="H9" s="33"/>
      <c r="I9" s="54">
        <f>I10+I15</f>
        <v>503.5</v>
      </c>
      <c r="J9" s="45">
        <f>J10</f>
        <v>220</v>
      </c>
      <c r="K9" s="45">
        <f>K10</f>
        <v>213.7</v>
      </c>
    </row>
    <row r="10" spans="1:11" ht="78.75" customHeight="1">
      <c r="A10" s="34" t="str">
        <f>'Приложение 2'!A11</f>
        <v>Обеспечение деятельности аппарата  Администрации Набережного сельского поселения Ромодановского  муниципального района Республики Мордовия</v>
      </c>
      <c r="B10" s="33" t="s">
        <v>37</v>
      </c>
      <c r="C10" s="33" t="s">
        <v>39</v>
      </c>
      <c r="D10" s="47">
        <v>65</v>
      </c>
      <c r="E10" s="47">
        <v>0</v>
      </c>
      <c r="F10" s="47"/>
      <c r="G10" s="47"/>
      <c r="H10" s="33"/>
      <c r="I10" s="45">
        <f t="shared" ref="I10:K12" si="0">I11</f>
        <v>239.5</v>
      </c>
      <c r="J10" s="45">
        <f t="shared" si="0"/>
        <v>220</v>
      </c>
      <c r="K10" s="45">
        <f t="shared" si="0"/>
        <v>213.7</v>
      </c>
    </row>
    <row r="11" spans="1:11" ht="15">
      <c r="A11" s="34" t="s">
        <v>40</v>
      </c>
      <c r="B11" s="33" t="s">
        <v>37</v>
      </c>
      <c r="C11" s="33" t="s">
        <v>39</v>
      </c>
      <c r="D11" s="47">
        <v>65</v>
      </c>
      <c r="E11" s="47">
        <v>1</v>
      </c>
      <c r="F11" s="47"/>
      <c r="G11" s="47"/>
      <c r="H11" s="33"/>
      <c r="I11" s="45">
        <f t="shared" si="0"/>
        <v>239.5</v>
      </c>
      <c r="J11" s="45">
        <f t="shared" si="0"/>
        <v>220</v>
      </c>
      <c r="K11" s="45">
        <f t="shared" si="0"/>
        <v>213.7</v>
      </c>
    </row>
    <row r="12" spans="1:11" ht="30">
      <c r="A12" s="34" t="s">
        <v>41</v>
      </c>
      <c r="B12" s="33" t="s">
        <v>37</v>
      </c>
      <c r="C12" s="33" t="s">
        <v>39</v>
      </c>
      <c r="D12" s="47">
        <v>65</v>
      </c>
      <c r="E12" s="47">
        <v>1</v>
      </c>
      <c r="F12" s="47" t="s">
        <v>67</v>
      </c>
      <c r="G12" s="47" t="s">
        <v>78</v>
      </c>
      <c r="H12" s="33"/>
      <c r="I12" s="45">
        <f t="shared" si="0"/>
        <v>239.5</v>
      </c>
      <c r="J12" s="45">
        <f t="shared" si="0"/>
        <v>220</v>
      </c>
      <c r="K12" s="45">
        <f t="shared" si="0"/>
        <v>213.7</v>
      </c>
    </row>
    <row r="13" spans="1:11" ht="105">
      <c r="A13" s="34" t="s">
        <v>42</v>
      </c>
      <c r="B13" s="33" t="s">
        <v>37</v>
      </c>
      <c r="C13" s="33" t="s">
        <v>39</v>
      </c>
      <c r="D13" s="47">
        <v>65</v>
      </c>
      <c r="E13" s="47">
        <v>1</v>
      </c>
      <c r="F13" s="47" t="s">
        <v>67</v>
      </c>
      <c r="G13" s="47" t="s">
        <v>78</v>
      </c>
      <c r="H13" s="33" t="s">
        <v>69</v>
      </c>
      <c r="I13" s="45">
        <f>I14</f>
        <v>239.5</v>
      </c>
      <c r="J13" s="45">
        <f>J14</f>
        <v>220</v>
      </c>
      <c r="K13" s="45">
        <f>K14</f>
        <v>213.7</v>
      </c>
    </row>
    <row r="14" spans="1:11" ht="45">
      <c r="A14" s="34" t="s">
        <v>43</v>
      </c>
      <c r="B14" s="33" t="s">
        <v>37</v>
      </c>
      <c r="C14" s="33" t="s">
        <v>39</v>
      </c>
      <c r="D14" s="47">
        <v>65</v>
      </c>
      <c r="E14" s="47">
        <v>1</v>
      </c>
      <c r="F14" s="47" t="s">
        <v>67</v>
      </c>
      <c r="G14" s="47" t="s">
        <v>78</v>
      </c>
      <c r="H14" s="33" t="s">
        <v>70</v>
      </c>
      <c r="I14" s="45">
        <f>'Приложение 2'!J15</f>
        <v>239.5</v>
      </c>
      <c r="J14" s="45">
        <f>'Приложение 2'!K15</f>
        <v>220</v>
      </c>
      <c r="K14" s="45">
        <f>'Приложение 2'!L15</f>
        <v>213.7</v>
      </c>
    </row>
    <row r="15" spans="1:11" ht="91.5" customHeight="1">
      <c r="A15" s="34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3" t="s">
        <v>37</v>
      </c>
      <c r="C15" s="33" t="s">
        <v>39</v>
      </c>
      <c r="D15" s="47" t="s">
        <v>170</v>
      </c>
      <c r="E15" s="47" t="s">
        <v>8</v>
      </c>
      <c r="F15" s="47" t="s">
        <v>67</v>
      </c>
      <c r="G15" s="47" t="s">
        <v>192</v>
      </c>
      <c r="H15" s="33"/>
      <c r="I15" s="45">
        <f>I16</f>
        <v>264</v>
      </c>
      <c r="J15" s="45"/>
      <c r="K15" s="45"/>
    </row>
    <row r="16" spans="1:11" ht="105.75" customHeight="1">
      <c r="A16" s="34" t="str">
        <f>'Приложение 2'!A17</f>
        <v>Расходы на выплаты персоналу в целях обеспечения выполнения функций государственными (муниципальными),органами, казенными учреждениями, органами управления государственными . внебюджетными фондами</v>
      </c>
      <c r="B16" s="33" t="s">
        <v>37</v>
      </c>
      <c r="C16" s="33" t="s">
        <v>39</v>
      </c>
      <c r="D16" s="47" t="s">
        <v>170</v>
      </c>
      <c r="E16" s="47" t="s">
        <v>8</v>
      </c>
      <c r="F16" s="47" t="s">
        <v>67</v>
      </c>
      <c r="G16" s="47" t="s">
        <v>192</v>
      </c>
      <c r="H16" s="33" t="s">
        <v>69</v>
      </c>
      <c r="I16" s="45">
        <f>I17</f>
        <v>264</v>
      </c>
      <c r="J16" s="45"/>
      <c r="K16" s="45"/>
    </row>
    <row r="17" spans="1:11" ht="48" customHeight="1">
      <c r="A17" s="34" t="str">
        <f>'Приложение 2'!A18</f>
        <v>Расходы на выплаты персоналу государственных (муниципальных)органов</v>
      </c>
      <c r="B17" s="33" t="s">
        <v>37</v>
      </c>
      <c r="C17" s="33" t="s">
        <v>39</v>
      </c>
      <c r="D17" s="47" t="s">
        <v>170</v>
      </c>
      <c r="E17" s="47" t="s">
        <v>8</v>
      </c>
      <c r="F17" s="47" t="s">
        <v>67</v>
      </c>
      <c r="G17" s="47" t="s">
        <v>192</v>
      </c>
      <c r="H17" s="33" t="s">
        <v>70</v>
      </c>
      <c r="I17" s="45">
        <f>'Приложение 2'!J18</f>
        <v>264</v>
      </c>
      <c r="J17" s="45"/>
      <c r="K17" s="45"/>
    </row>
    <row r="18" spans="1:11" ht="90">
      <c r="A18" s="34" t="s">
        <v>44</v>
      </c>
      <c r="B18" s="125" t="s">
        <v>37</v>
      </c>
      <c r="C18" s="125" t="s">
        <v>45</v>
      </c>
      <c r="D18" s="47"/>
      <c r="E18" s="47"/>
      <c r="F18" s="47"/>
      <c r="G18" s="47"/>
      <c r="H18" s="44"/>
      <c r="I18" s="54">
        <f>I19+I32+I24+I27</f>
        <v>694.5</v>
      </c>
      <c r="J18" s="54">
        <f>J19+J32</f>
        <v>263.7</v>
      </c>
      <c r="K18" s="54">
        <f>K19+K32</f>
        <v>281.89999999999998</v>
      </c>
    </row>
    <row r="19" spans="1:11" ht="78" customHeight="1">
      <c r="A19" s="34" t="str">
        <f>A10</f>
        <v>Обеспечение деятельности аппарата  Администрации Набережного сельского поселения Ромодановского  муниципального района Республики Мордовия</v>
      </c>
      <c r="B19" s="35" t="s">
        <v>37</v>
      </c>
      <c r="C19" s="35" t="s">
        <v>45</v>
      </c>
      <c r="D19" s="47">
        <v>65</v>
      </c>
      <c r="E19" s="47">
        <v>0</v>
      </c>
      <c r="F19" s="47"/>
      <c r="G19" s="47"/>
      <c r="H19" s="44"/>
      <c r="I19" s="45">
        <f t="shared" ref="I19:K19" si="1">I20</f>
        <v>178.4</v>
      </c>
      <c r="J19" s="45">
        <f t="shared" si="1"/>
        <v>263.5</v>
      </c>
      <c r="K19" s="45">
        <f t="shared" si="1"/>
        <v>281.7</v>
      </c>
    </row>
    <row r="20" spans="1:11" ht="34.5" customHeight="1">
      <c r="A20" s="34" t="str">
        <f>'Приложение 2'!A21</f>
        <v>Обеспечение деятельности Администрации сельского поселения</v>
      </c>
      <c r="B20" s="33" t="s">
        <v>37</v>
      </c>
      <c r="C20" s="33" t="s">
        <v>45</v>
      </c>
      <c r="D20" s="47">
        <v>65</v>
      </c>
      <c r="E20" s="47">
        <v>2</v>
      </c>
      <c r="F20" s="47"/>
      <c r="G20" s="47"/>
      <c r="H20" s="44"/>
      <c r="I20" s="45">
        <f>I21</f>
        <v>178.4</v>
      </c>
      <c r="J20" s="45">
        <f>J21</f>
        <v>263.5</v>
      </c>
      <c r="K20" s="45">
        <f>K21</f>
        <v>281.7</v>
      </c>
    </row>
    <row r="21" spans="1:11" ht="45">
      <c r="A21" s="34" t="s">
        <v>48</v>
      </c>
      <c r="B21" s="33" t="s">
        <v>37</v>
      </c>
      <c r="C21" s="33" t="s">
        <v>45</v>
      </c>
      <c r="D21" s="47">
        <v>65</v>
      </c>
      <c r="E21" s="47">
        <v>2</v>
      </c>
      <c r="F21" s="47" t="s">
        <v>67</v>
      </c>
      <c r="G21" s="47" t="s">
        <v>79</v>
      </c>
      <c r="H21" s="44"/>
      <c r="I21" s="45">
        <f t="shared" ref="I21:K22" si="2">I22</f>
        <v>178.4</v>
      </c>
      <c r="J21" s="45">
        <f t="shared" si="2"/>
        <v>263.5</v>
      </c>
      <c r="K21" s="45">
        <f t="shared" si="2"/>
        <v>281.7</v>
      </c>
    </row>
    <row r="22" spans="1:11" ht="105">
      <c r="A22" s="34" t="s">
        <v>42</v>
      </c>
      <c r="B22" s="33" t="s">
        <v>37</v>
      </c>
      <c r="C22" s="33" t="s">
        <v>45</v>
      </c>
      <c r="D22" s="47">
        <v>65</v>
      </c>
      <c r="E22" s="47">
        <v>2</v>
      </c>
      <c r="F22" s="47" t="s">
        <v>67</v>
      </c>
      <c r="G22" s="47" t="s">
        <v>79</v>
      </c>
      <c r="H22" s="44" t="s">
        <v>69</v>
      </c>
      <c r="I22" s="45">
        <f t="shared" si="2"/>
        <v>178.4</v>
      </c>
      <c r="J22" s="45">
        <f t="shared" si="2"/>
        <v>263.5</v>
      </c>
      <c r="K22" s="45">
        <f t="shared" si="2"/>
        <v>281.7</v>
      </c>
    </row>
    <row r="23" spans="1:11" ht="45">
      <c r="A23" s="34" t="s">
        <v>43</v>
      </c>
      <c r="B23" s="33" t="s">
        <v>37</v>
      </c>
      <c r="C23" s="33" t="s">
        <v>45</v>
      </c>
      <c r="D23" s="47">
        <v>65</v>
      </c>
      <c r="E23" s="47">
        <v>2</v>
      </c>
      <c r="F23" s="47" t="s">
        <v>67</v>
      </c>
      <c r="G23" s="47" t="s">
        <v>79</v>
      </c>
      <c r="H23" s="44" t="s">
        <v>70</v>
      </c>
      <c r="I23" s="45">
        <f>'Приложение 2'!J24</f>
        <v>178.4</v>
      </c>
      <c r="J23" s="45">
        <f>'Приложение 2'!K24</f>
        <v>263.5</v>
      </c>
      <c r="K23" s="45">
        <f>'Приложение 2'!L24</f>
        <v>281.7</v>
      </c>
    </row>
    <row r="24" spans="1:11" ht="93" customHeight="1">
      <c r="A24" s="34" t="str">
        <f>'Приложение 2'!A30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33" t="s">
        <v>37</v>
      </c>
      <c r="C24" s="33" t="s">
        <v>45</v>
      </c>
      <c r="D24" s="47" t="s">
        <v>170</v>
      </c>
      <c r="E24" s="47" t="s">
        <v>9</v>
      </c>
      <c r="F24" s="47" t="s">
        <v>67</v>
      </c>
      <c r="G24" s="47" t="s">
        <v>192</v>
      </c>
      <c r="H24" s="44"/>
      <c r="I24" s="45">
        <f>I25</f>
        <v>89.8</v>
      </c>
      <c r="J24" s="45"/>
      <c r="K24" s="45"/>
    </row>
    <row r="25" spans="1:11" ht="106.5" customHeight="1">
      <c r="A25" s="34" t="str">
        <f>'Приложение 2'!A31</f>
        <v>Расходы на выплаты персоналу в целях обеспечения выполнения функций государственными (муниципальными),органами, казенными учреждениями, органами управления государственными . внебюджетными фондами</v>
      </c>
      <c r="B25" s="33" t="s">
        <v>37</v>
      </c>
      <c r="C25" s="33" t="s">
        <v>45</v>
      </c>
      <c r="D25" s="47" t="s">
        <v>170</v>
      </c>
      <c r="E25" s="47" t="s">
        <v>9</v>
      </c>
      <c r="F25" s="47" t="s">
        <v>67</v>
      </c>
      <c r="G25" s="47" t="s">
        <v>192</v>
      </c>
      <c r="H25" s="44" t="s">
        <v>69</v>
      </c>
      <c r="I25" s="45">
        <f>I26</f>
        <v>89.8</v>
      </c>
      <c r="J25" s="45"/>
      <c r="K25" s="45"/>
    </row>
    <row r="26" spans="1:11" ht="51" customHeight="1">
      <c r="A26" s="34" t="str">
        <f>'Приложение 2'!A32</f>
        <v>Расходы на выплаты персоналу государственных (муниципальных)органов</v>
      </c>
      <c r="B26" s="33" t="s">
        <v>37</v>
      </c>
      <c r="C26" s="33" t="s">
        <v>45</v>
      </c>
      <c r="D26" s="47" t="s">
        <v>170</v>
      </c>
      <c r="E26" s="47" t="s">
        <v>9</v>
      </c>
      <c r="F26" s="47" t="s">
        <v>67</v>
      </c>
      <c r="G26" s="47" t="s">
        <v>192</v>
      </c>
      <c r="H26" s="44" t="s">
        <v>70</v>
      </c>
      <c r="I26" s="45">
        <f>'Приложение 2'!J32</f>
        <v>89.8</v>
      </c>
      <c r="J26" s="45"/>
      <c r="K26" s="45"/>
    </row>
    <row r="27" spans="1:11" ht="30">
      <c r="A27" s="34" t="s">
        <v>49</v>
      </c>
      <c r="B27" s="33" t="s">
        <v>37</v>
      </c>
      <c r="C27" s="33" t="s">
        <v>45</v>
      </c>
      <c r="D27" s="47">
        <v>65</v>
      </c>
      <c r="E27" s="47">
        <v>2</v>
      </c>
      <c r="F27" s="47" t="s">
        <v>67</v>
      </c>
      <c r="G27" s="47" t="s">
        <v>80</v>
      </c>
      <c r="H27" s="44"/>
      <c r="I27" s="45">
        <f>+I28+I30</f>
        <v>426.09999999999997</v>
      </c>
      <c r="J27" s="45">
        <f>+J28+J30</f>
        <v>115</v>
      </c>
      <c r="K27" s="45">
        <f>+K28+K30</f>
        <v>115</v>
      </c>
    </row>
    <row r="28" spans="1:11" ht="45">
      <c r="A28" s="34" t="s">
        <v>46</v>
      </c>
      <c r="B28" s="33" t="s">
        <v>37</v>
      </c>
      <c r="C28" s="33" t="s">
        <v>45</v>
      </c>
      <c r="D28" s="47">
        <v>65</v>
      </c>
      <c r="E28" s="47">
        <v>2</v>
      </c>
      <c r="F28" s="47" t="s">
        <v>67</v>
      </c>
      <c r="G28" s="47" t="s">
        <v>80</v>
      </c>
      <c r="H28" s="44" t="s">
        <v>71</v>
      </c>
      <c r="I28" s="45">
        <f t="shared" ref="I28:K28" si="3">I29</f>
        <v>425.4</v>
      </c>
      <c r="J28" s="45">
        <f t="shared" si="3"/>
        <v>110</v>
      </c>
      <c r="K28" s="45">
        <f t="shared" si="3"/>
        <v>110</v>
      </c>
    </row>
    <row r="29" spans="1:11" ht="45">
      <c r="A29" s="34" t="s">
        <v>47</v>
      </c>
      <c r="B29" s="33" t="s">
        <v>37</v>
      </c>
      <c r="C29" s="33" t="s">
        <v>45</v>
      </c>
      <c r="D29" s="47">
        <v>65</v>
      </c>
      <c r="E29" s="47">
        <v>2</v>
      </c>
      <c r="F29" s="47" t="s">
        <v>67</v>
      </c>
      <c r="G29" s="47" t="s">
        <v>80</v>
      </c>
      <c r="H29" s="44" t="s">
        <v>72</v>
      </c>
      <c r="I29" s="45">
        <f>'Приложение 2'!J27</f>
        <v>425.4</v>
      </c>
      <c r="J29" s="45">
        <f>'Приложение 2'!K27</f>
        <v>110</v>
      </c>
      <c r="K29" s="45">
        <f>'Приложение 2'!L27</f>
        <v>110</v>
      </c>
    </row>
    <row r="30" spans="1:11" ht="15">
      <c r="A30" s="34" t="s">
        <v>50</v>
      </c>
      <c r="B30" s="33" t="s">
        <v>37</v>
      </c>
      <c r="C30" s="33" t="s">
        <v>45</v>
      </c>
      <c r="D30" s="47">
        <v>65</v>
      </c>
      <c r="E30" s="47">
        <v>2</v>
      </c>
      <c r="F30" s="47" t="s">
        <v>67</v>
      </c>
      <c r="G30" s="47" t="s">
        <v>80</v>
      </c>
      <c r="H30" s="44" t="s">
        <v>73</v>
      </c>
      <c r="I30" s="45">
        <f t="shared" ref="I30" si="4">I31</f>
        <v>0.7</v>
      </c>
      <c r="J30" s="45">
        <f>J31</f>
        <v>5</v>
      </c>
      <c r="K30" s="45">
        <f>K31</f>
        <v>5</v>
      </c>
    </row>
    <row r="31" spans="1:11" ht="30">
      <c r="A31" s="34" t="s">
        <v>51</v>
      </c>
      <c r="B31" s="33" t="s">
        <v>37</v>
      </c>
      <c r="C31" s="33" t="s">
        <v>45</v>
      </c>
      <c r="D31" s="47">
        <v>65</v>
      </c>
      <c r="E31" s="47">
        <v>2</v>
      </c>
      <c r="F31" s="47" t="s">
        <v>67</v>
      </c>
      <c r="G31" s="47" t="s">
        <v>80</v>
      </c>
      <c r="H31" s="44" t="s">
        <v>74</v>
      </c>
      <c r="I31" s="45">
        <f>'Приложение 2'!J29</f>
        <v>0.7</v>
      </c>
      <c r="J31" s="45">
        <f>'Приложение 2'!K29</f>
        <v>5</v>
      </c>
      <c r="K31" s="45">
        <f>'Приложение 2'!L29</f>
        <v>5</v>
      </c>
    </row>
    <row r="32" spans="1:11" ht="75">
      <c r="A32" s="34" t="s">
        <v>160</v>
      </c>
      <c r="B32" s="33" t="s">
        <v>37</v>
      </c>
      <c r="C32" s="33" t="s">
        <v>45</v>
      </c>
      <c r="D32" s="47">
        <v>89</v>
      </c>
      <c r="E32" s="47">
        <v>0</v>
      </c>
      <c r="F32" s="47"/>
      <c r="G32" s="47"/>
      <c r="H32" s="44"/>
      <c r="I32" s="45">
        <f t="shared" ref="I32:K33" si="5">I33</f>
        <v>0.2</v>
      </c>
      <c r="J32" s="45">
        <f t="shared" si="5"/>
        <v>0.2</v>
      </c>
      <c r="K32" s="45">
        <f t="shared" si="5"/>
        <v>0.2</v>
      </c>
    </row>
    <row r="33" spans="1:11" ht="90">
      <c r="A33" s="34" t="s">
        <v>180</v>
      </c>
      <c r="B33" s="33" t="s">
        <v>37</v>
      </c>
      <c r="C33" s="33" t="s">
        <v>45</v>
      </c>
      <c r="D33" s="47">
        <v>89</v>
      </c>
      <c r="E33" s="47">
        <v>1</v>
      </c>
      <c r="F33" s="47"/>
      <c r="G33" s="47"/>
      <c r="H33" s="44"/>
      <c r="I33" s="45">
        <f>I34</f>
        <v>0.2</v>
      </c>
      <c r="J33" s="45">
        <f t="shared" si="5"/>
        <v>0.2</v>
      </c>
      <c r="K33" s="45">
        <f t="shared" si="5"/>
        <v>0.2</v>
      </c>
    </row>
    <row r="34" spans="1:11" ht="150">
      <c r="A34" s="34" t="s">
        <v>34</v>
      </c>
      <c r="B34" s="33" t="s">
        <v>37</v>
      </c>
      <c r="C34" s="33" t="s">
        <v>45</v>
      </c>
      <c r="D34" s="47">
        <v>89</v>
      </c>
      <c r="E34" s="47">
        <v>1</v>
      </c>
      <c r="F34" s="47" t="s">
        <v>67</v>
      </c>
      <c r="G34" s="47" t="s">
        <v>81</v>
      </c>
      <c r="H34" s="44"/>
      <c r="I34" s="46">
        <f t="shared" ref="I34:K35" si="6">I35</f>
        <v>0.2</v>
      </c>
      <c r="J34" s="46">
        <f t="shared" si="6"/>
        <v>0.2</v>
      </c>
      <c r="K34" s="46">
        <f t="shared" si="6"/>
        <v>0.2</v>
      </c>
    </row>
    <row r="35" spans="1:11" ht="45">
      <c r="A35" s="34" t="s">
        <v>46</v>
      </c>
      <c r="B35" s="33" t="s">
        <v>37</v>
      </c>
      <c r="C35" s="33" t="s">
        <v>45</v>
      </c>
      <c r="D35" s="47">
        <v>89</v>
      </c>
      <c r="E35" s="47">
        <v>1</v>
      </c>
      <c r="F35" s="47" t="s">
        <v>67</v>
      </c>
      <c r="G35" s="47" t="s">
        <v>81</v>
      </c>
      <c r="H35" s="44" t="s">
        <v>71</v>
      </c>
      <c r="I35" s="46">
        <f t="shared" si="6"/>
        <v>0.2</v>
      </c>
      <c r="J35" s="46">
        <f t="shared" si="6"/>
        <v>0.2</v>
      </c>
      <c r="K35" s="46">
        <f t="shared" si="6"/>
        <v>0.2</v>
      </c>
    </row>
    <row r="36" spans="1:11" ht="45">
      <c r="A36" s="34" t="s">
        <v>47</v>
      </c>
      <c r="B36" s="33" t="s">
        <v>37</v>
      </c>
      <c r="C36" s="33" t="s">
        <v>45</v>
      </c>
      <c r="D36" s="47">
        <v>89</v>
      </c>
      <c r="E36" s="47">
        <v>1</v>
      </c>
      <c r="F36" s="47" t="s">
        <v>67</v>
      </c>
      <c r="G36" s="47" t="s">
        <v>81</v>
      </c>
      <c r="H36" s="44" t="s">
        <v>72</v>
      </c>
      <c r="I36" s="46">
        <f>'Приложение 2'!J37</f>
        <v>0.2</v>
      </c>
      <c r="J36" s="46">
        <f>'Приложение 2'!K37</f>
        <v>0.2</v>
      </c>
      <c r="K36" s="46">
        <f>'Приложение 2'!L37</f>
        <v>0.2</v>
      </c>
    </row>
    <row r="37" spans="1:11" ht="15">
      <c r="A37" s="34" t="s">
        <v>53</v>
      </c>
      <c r="B37" s="125" t="s">
        <v>37</v>
      </c>
      <c r="C37" s="125" t="s">
        <v>18</v>
      </c>
      <c r="D37" s="47"/>
      <c r="E37" s="47"/>
      <c r="F37" s="47"/>
      <c r="G37" s="47"/>
      <c r="H37" s="44"/>
      <c r="I37" s="54">
        <f t="shared" ref="I37:K39" si="7">I38</f>
        <v>0</v>
      </c>
      <c r="J37" s="45">
        <f t="shared" si="7"/>
        <v>5</v>
      </c>
      <c r="K37" s="45">
        <f t="shared" si="7"/>
        <v>5</v>
      </c>
    </row>
    <row r="38" spans="1:11" ht="75">
      <c r="A38" s="34" t="s">
        <v>160</v>
      </c>
      <c r="B38" s="33" t="s">
        <v>37</v>
      </c>
      <c r="C38" s="33" t="s">
        <v>18</v>
      </c>
      <c r="D38" s="47" t="s">
        <v>82</v>
      </c>
      <c r="E38" s="47" t="s">
        <v>83</v>
      </c>
      <c r="F38" s="47"/>
      <c r="G38" s="47"/>
      <c r="H38" s="44"/>
      <c r="I38" s="45">
        <f t="shared" si="7"/>
        <v>0</v>
      </c>
      <c r="J38" s="45">
        <f t="shared" si="7"/>
        <v>5</v>
      </c>
      <c r="K38" s="45">
        <f t="shared" si="7"/>
        <v>5</v>
      </c>
    </row>
    <row r="39" spans="1:11" ht="90">
      <c r="A39" s="34" t="s">
        <v>180</v>
      </c>
      <c r="B39" s="33" t="s">
        <v>37</v>
      </c>
      <c r="C39" s="33" t="s">
        <v>18</v>
      </c>
      <c r="D39" s="47" t="s">
        <v>82</v>
      </c>
      <c r="E39" s="47" t="s">
        <v>8</v>
      </c>
      <c r="F39" s="47"/>
      <c r="G39" s="47"/>
      <c r="H39" s="44"/>
      <c r="I39" s="45">
        <f t="shared" si="7"/>
        <v>0</v>
      </c>
      <c r="J39" s="45">
        <f t="shared" si="7"/>
        <v>5</v>
      </c>
      <c r="K39" s="45">
        <f t="shared" si="7"/>
        <v>5</v>
      </c>
    </row>
    <row r="40" spans="1:11" ht="60">
      <c r="A40" s="34" t="s">
        <v>181</v>
      </c>
      <c r="B40" s="33" t="s">
        <v>37</v>
      </c>
      <c r="C40" s="33" t="s">
        <v>18</v>
      </c>
      <c r="D40" s="47" t="s">
        <v>82</v>
      </c>
      <c r="E40" s="47" t="s">
        <v>8</v>
      </c>
      <c r="F40" s="47" t="s">
        <v>67</v>
      </c>
      <c r="G40" s="47" t="s">
        <v>84</v>
      </c>
      <c r="H40" s="44"/>
      <c r="I40" s="45">
        <f>I42</f>
        <v>0</v>
      </c>
      <c r="J40" s="45">
        <f>J42</f>
        <v>5</v>
      </c>
      <c r="K40" s="45">
        <f>K42</f>
        <v>5</v>
      </c>
    </row>
    <row r="41" spans="1:11" ht="15">
      <c r="A41" s="34" t="s">
        <v>50</v>
      </c>
      <c r="B41" s="33" t="s">
        <v>37</v>
      </c>
      <c r="C41" s="33" t="s">
        <v>18</v>
      </c>
      <c r="D41" s="47" t="s">
        <v>82</v>
      </c>
      <c r="E41" s="47" t="s">
        <v>8</v>
      </c>
      <c r="F41" s="47" t="s">
        <v>67</v>
      </c>
      <c r="G41" s="47" t="s">
        <v>84</v>
      </c>
      <c r="H41" s="44" t="s">
        <v>73</v>
      </c>
      <c r="I41" s="45">
        <f>I42</f>
        <v>0</v>
      </c>
      <c r="J41" s="45">
        <f>J42</f>
        <v>5</v>
      </c>
      <c r="K41" s="45">
        <f>K42</f>
        <v>5</v>
      </c>
    </row>
    <row r="42" spans="1:11" ht="15">
      <c r="A42" s="34" t="s">
        <v>54</v>
      </c>
      <c r="B42" s="33" t="s">
        <v>37</v>
      </c>
      <c r="C42" s="33" t="s">
        <v>55</v>
      </c>
      <c r="D42" s="47" t="s">
        <v>82</v>
      </c>
      <c r="E42" s="47" t="s">
        <v>8</v>
      </c>
      <c r="F42" s="47" t="s">
        <v>67</v>
      </c>
      <c r="G42" s="47" t="s">
        <v>84</v>
      </c>
      <c r="H42" s="44" t="s">
        <v>75</v>
      </c>
      <c r="I42" s="45">
        <f>'Приложение 2'!J43</f>
        <v>0</v>
      </c>
      <c r="J42" s="45">
        <f>'Приложение 2'!K43</f>
        <v>5</v>
      </c>
      <c r="K42" s="45">
        <f>'Приложение 2'!L43</f>
        <v>5</v>
      </c>
    </row>
    <row r="43" spans="1:11" ht="15.75" customHeight="1">
      <c r="A43" s="34" t="str">
        <f>'Приложение 2'!A44</f>
        <v>Другие общегосударственные вопросы</v>
      </c>
      <c r="B43" s="33" t="s">
        <v>37</v>
      </c>
      <c r="C43" s="33" t="s">
        <v>213</v>
      </c>
      <c r="D43" s="47"/>
      <c r="E43" s="47"/>
      <c r="F43" s="47"/>
      <c r="G43" s="47"/>
      <c r="H43" s="44"/>
      <c r="I43" s="45">
        <f>I44</f>
        <v>47</v>
      </c>
      <c r="J43" s="45"/>
      <c r="K43" s="45"/>
    </row>
    <row r="44" spans="1:11" ht="72.75" customHeight="1">
      <c r="A44" s="34" t="str">
        <f>'Приложение 2'!A45</f>
        <v>Непрограммные расходы главных распорядителей бюджетных средств Набережного сельского поселения Ромодановского муниципального района Республики Мордовия</v>
      </c>
      <c r="B44" s="33" t="s">
        <v>37</v>
      </c>
      <c r="C44" s="33" t="s">
        <v>213</v>
      </c>
      <c r="D44" s="47" t="s">
        <v>82</v>
      </c>
      <c r="E44" s="47" t="s">
        <v>83</v>
      </c>
      <c r="F44" s="47"/>
      <c r="G44" s="47"/>
      <c r="H44" s="44"/>
      <c r="I44" s="45">
        <f>I45</f>
        <v>47</v>
      </c>
      <c r="J44" s="45"/>
      <c r="K44" s="45"/>
    </row>
    <row r="45" spans="1:11" ht="93" customHeight="1">
      <c r="A45" s="34" t="str">
        <f>'Приложение 2'!A46</f>
        <v>Непрограммные расходы в рамках обеспечения деятельности главных распорядителей бюджетных средств Набережного сельского поселения Ромодановского муниципального района Республики Мордовия</v>
      </c>
      <c r="B45" s="33" t="s">
        <v>37</v>
      </c>
      <c r="C45" s="33" t="s">
        <v>213</v>
      </c>
      <c r="D45" s="47" t="s">
        <v>82</v>
      </c>
      <c r="E45" s="47" t="s">
        <v>8</v>
      </c>
      <c r="F45" s="47"/>
      <c r="G45" s="47"/>
      <c r="H45" s="44"/>
      <c r="I45" s="45">
        <f>I46</f>
        <v>47</v>
      </c>
      <c r="J45" s="45"/>
      <c r="K45" s="45"/>
    </row>
    <row r="46" spans="1:11" ht="48" customHeight="1">
      <c r="A46" s="34" t="str">
        <f>'Приложение 2'!A47</f>
        <v>оценка недвижимости,признание прав и регулирование отношенений по муниципальной собственности</v>
      </c>
      <c r="B46" s="33" t="s">
        <v>37</v>
      </c>
      <c r="C46" s="33" t="s">
        <v>213</v>
      </c>
      <c r="D46" s="47" t="s">
        <v>82</v>
      </c>
      <c r="E46" s="47" t="s">
        <v>8</v>
      </c>
      <c r="F46" s="47" t="s">
        <v>67</v>
      </c>
      <c r="G46" s="47" t="s">
        <v>214</v>
      </c>
      <c r="H46" s="44"/>
      <c r="I46" s="45">
        <f>I47</f>
        <v>47</v>
      </c>
      <c r="J46" s="45"/>
      <c r="K46" s="45"/>
    </row>
    <row r="47" spans="1:11" ht="49.5" customHeight="1">
      <c r="A47" s="34" t="str">
        <f>'Приложение 2'!A48</f>
        <v>Закупка товаров, работ и услуг для  государственных (муниципальных) нужд</v>
      </c>
      <c r="B47" s="33" t="s">
        <v>37</v>
      </c>
      <c r="C47" s="33" t="s">
        <v>213</v>
      </c>
      <c r="D47" s="47" t="s">
        <v>82</v>
      </c>
      <c r="E47" s="47" t="s">
        <v>8</v>
      </c>
      <c r="F47" s="47" t="s">
        <v>67</v>
      </c>
      <c r="G47" s="47" t="s">
        <v>214</v>
      </c>
      <c r="H47" s="44" t="s">
        <v>71</v>
      </c>
      <c r="I47" s="45">
        <f>I48</f>
        <v>47</v>
      </c>
      <c r="J47" s="45"/>
      <c r="K47" s="45"/>
    </row>
    <row r="48" spans="1:11" ht="47.25" customHeight="1">
      <c r="A48" s="34" t="str">
        <f>'Приложение 2'!A49</f>
        <v>Иные закупки товаров, работ и услуг для обеспечения государственных (муниципальных) нужд</v>
      </c>
      <c r="B48" s="33" t="s">
        <v>37</v>
      </c>
      <c r="C48" s="33" t="s">
        <v>213</v>
      </c>
      <c r="D48" s="47" t="s">
        <v>82</v>
      </c>
      <c r="E48" s="47" t="s">
        <v>8</v>
      </c>
      <c r="F48" s="47" t="s">
        <v>67</v>
      </c>
      <c r="G48" s="47" t="s">
        <v>214</v>
      </c>
      <c r="H48" s="44" t="s">
        <v>72</v>
      </c>
      <c r="I48" s="45">
        <f>'Приложение 2'!J49</f>
        <v>47</v>
      </c>
      <c r="J48" s="45"/>
      <c r="K48" s="45"/>
    </row>
    <row r="49" spans="1:11" ht="15">
      <c r="A49" s="31" t="s">
        <v>120</v>
      </c>
      <c r="B49" s="32" t="s">
        <v>39</v>
      </c>
      <c r="C49" s="33"/>
      <c r="D49" s="47"/>
      <c r="E49" s="47"/>
      <c r="F49" s="47"/>
      <c r="G49" s="47"/>
      <c r="H49" s="44"/>
      <c r="I49" s="45">
        <f>I50</f>
        <v>95.300000000000011</v>
      </c>
      <c r="J49" s="45">
        <f t="shared" ref="J49:K49" si="8">J50</f>
        <v>92.8</v>
      </c>
      <c r="K49" s="45">
        <f t="shared" si="8"/>
        <v>96</v>
      </c>
    </row>
    <row r="50" spans="1:11" ht="30">
      <c r="A50" s="34" t="s">
        <v>121</v>
      </c>
      <c r="B50" s="33" t="s">
        <v>39</v>
      </c>
      <c r="C50" s="33" t="s">
        <v>56</v>
      </c>
      <c r="D50" s="47"/>
      <c r="E50" s="47"/>
      <c r="F50" s="47"/>
      <c r="G50" s="47"/>
      <c r="H50" s="44"/>
      <c r="I50" s="45">
        <f t="shared" ref="I50:K57" si="9">I51</f>
        <v>95.300000000000011</v>
      </c>
      <c r="J50" s="45">
        <f t="shared" si="9"/>
        <v>92.8</v>
      </c>
      <c r="K50" s="45">
        <f t="shared" si="9"/>
        <v>96</v>
      </c>
    </row>
    <row r="51" spans="1:11" ht="60.75" customHeight="1">
      <c r="A51" s="34" t="str">
        <f>'Приложение 2'!A52</f>
        <v>Государственная программа повышения эффективности управления государственными финансами в Республике Мордовия</v>
      </c>
      <c r="B51" s="33" t="s">
        <v>39</v>
      </c>
      <c r="C51" s="33" t="s">
        <v>56</v>
      </c>
      <c r="D51" s="47" t="s">
        <v>87</v>
      </c>
      <c r="E51" s="47" t="s">
        <v>83</v>
      </c>
      <c r="F51" s="47"/>
      <c r="G51" s="47"/>
      <c r="H51" s="44"/>
      <c r="I51" s="45">
        <f>I52</f>
        <v>95.300000000000011</v>
      </c>
      <c r="J51" s="45">
        <f t="shared" si="9"/>
        <v>92.8</v>
      </c>
      <c r="K51" s="45">
        <f t="shared" si="9"/>
        <v>96</v>
      </c>
    </row>
    <row r="52" spans="1:11" ht="45">
      <c r="A52" s="34" t="s">
        <v>123</v>
      </c>
      <c r="B52" s="33" t="s">
        <v>39</v>
      </c>
      <c r="C52" s="33" t="s">
        <v>56</v>
      </c>
      <c r="D52" s="47" t="s">
        <v>87</v>
      </c>
      <c r="E52" s="47" t="s">
        <v>10</v>
      </c>
      <c r="F52" s="47"/>
      <c r="G52" s="47"/>
      <c r="H52" s="44"/>
      <c r="I52" s="45">
        <f t="shared" ref="I52:I57" si="10">I53</f>
        <v>95.300000000000011</v>
      </c>
      <c r="J52" s="45">
        <f t="shared" si="9"/>
        <v>92.8</v>
      </c>
      <c r="K52" s="45">
        <f t="shared" si="9"/>
        <v>96</v>
      </c>
    </row>
    <row r="53" spans="1:11" ht="60">
      <c r="A53" s="36" t="s">
        <v>124</v>
      </c>
      <c r="B53" s="33" t="s">
        <v>39</v>
      </c>
      <c r="C53" s="33" t="s">
        <v>56</v>
      </c>
      <c r="D53" s="47" t="s">
        <v>87</v>
      </c>
      <c r="E53" s="47" t="s">
        <v>10</v>
      </c>
      <c r="F53" s="47" t="s">
        <v>39</v>
      </c>
      <c r="G53" s="47"/>
      <c r="H53" s="44"/>
      <c r="I53" s="45">
        <f t="shared" si="10"/>
        <v>95.300000000000011</v>
      </c>
      <c r="J53" s="45">
        <f t="shared" si="9"/>
        <v>92.8</v>
      </c>
      <c r="K53" s="45">
        <f t="shared" si="9"/>
        <v>96</v>
      </c>
    </row>
    <row r="54" spans="1:11" ht="74.25" customHeight="1">
      <c r="A54" s="34" t="str">
        <f>'Приложение 2'!A55</f>
        <v>Осуществление  государственных полномочий Российской Федерации по первичному воинскому учету на территориях,где отсуствуют военные комиссариаты</v>
      </c>
      <c r="B54" s="33" t="s">
        <v>39</v>
      </c>
      <c r="C54" s="33" t="s">
        <v>56</v>
      </c>
      <c r="D54" s="47" t="s">
        <v>87</v>
      </c>
      <c r="E54" s="47" t="s">
        <v>10</v>
      </c>
      <c r="F54" s="47" t="s">
        <v>39</v>
      </c>
      <c r="G54" s="47" t="s">
        <v>125</v>
      </c>
      <c r="H54" s="44"/>
      <c r="I54" s="45">
        <f>I57+I55</f>
        <v>95.300000000000011</v>
      </c>
      <c r="J54" s="45">
        <f t="shared" ref="J54:K54" si="11">J57+J55</f>
        <v>92.8</v>
      </c>
      <c r="K54" s="45">
        <f t="shared" si="11"/>
        <v>96</v>
      </c>
    </row>
    <row r="55" spans="1:11" ht="105">
      <c r="A55" s="34" t="s">
        <v>42</v>
      </c>
      <c r="B55" s="33" t="s">
        <v>39</v>
      </c>
      <c r="C55" s="33" t="s">
        <v>56</v>
      </c>
      <c r="D55" s="47" t="s">
        <v>87</v>
      </c>
      <c r="E55" s="47" t="s">
        <v>10</v>
      </c>
      <c r="F55" s="47" t="s">
        <v>39</v>
      </c>
      <c r="G55" s="47" t="s">
        <v>125</v>
      </c>
      <c r="H55" s="44" t="s">
        <v>69</v>
      </c>
      <c r="I55" s="45">
        <f>I56</f>
        <v>91.9</v>
      </c>
      <c r="J55" s="45">
        <f t="shared" ref="J55:K55" si="12">J56</f>
        <v>87.8</v>
      </c>
      <c r="K55" s="45">
        <f t="shared" si="12"/>
        <v>91</v>
      </c>
    </row>
    <row r="56" spans="1:11" ht="44.25" customHeight="1">
      <c r="A56" s="34" t="s">
        <v>43</v>
      </c>
      <c r="B56" s="33" t="s">
        <v>39</v>
      </c>
      <c r="C56" s="33" t="s">
        <v>56</v>
      </c>
      <c r="D56" s="47" t="s">
        <v>87</v>
      </c>
      <c r="E56" s="47" t="s">
        <v>10</v>
      </c>
      <c r="F56" s="47" t="s">
        <v>39</v>
      </c>
      <c r="G56" s="47" t="s">
        <v>125</v>
      </c>
      <c r="H56" s="44" t="s">
        <v>70</v>
      </c>
      <c r="I56" s="45">
        <f>'Приложение 2'!J57</f>
        <v>91.9</v>
      </c>
      <c r="J56" s="45">
        <f>'Приложение 2'!K57</f>
        <v>87.8</v>
      </c>
      <c r="K56" s="45">
        <f>'Приложение 2'!L57</f>
        <v>91</v>
      </c>
    </row>
    <row r="57" spans="1:11" ht="45">
      <c r="A57" s="34" t="s">
        <v>206</v>
      </c>
      <c r="B57" s="33" t="s">
        <v>39</v>
      </c>
      <c r="C57" s="33" t="s">
        <v>56</v>
      </c>
      <c r="D57" s="47" t="s">
        <v>87</v>
      </c>
      <c r="E57" s="47" t="s">
        <v>10</v>
      </c>
      <c r="F57" s="47" t="s">
        <v>39</v>
      </c>
      <c r="G57" s="47" t="s">
        <v>125</v>
      </c>
      <c r="H57" s="44" t="s">
        <v>71</v>
      </c>
      <c r="I57" s="45">
        <f t="shared" si="10"/>
        <v>3.4</v>
      </c>
      <c r="J57" s="45">
        <f t="shared" si="9"/>
        <v>5</v>
      </c>
      <c r="K57" s="45">
        <f t="shared" si="9"/>
        <v>5</v>
      </c>
    </row>
    <row r="58" spans="1:11" ht="45">
      <c r="A58" s="34" t="s">
        <v>47</v>
      </c>
      <c r="B58" s="33" t="s">
        <v>39</v>
      </c>
      <c r="C58" s="33" t="s">
        <v>56</v>
      </c>
      <c r="D58" s="47" t="s">
        <v>87</v>
      </c>
      <c r="E58" s="47" t="s">
        <v>10</v>
      </c>
      <c r="F58" s="47" t="s">
        <v>39</v>
      </c>
      <c r="G58" s="47" t="s">
        <v>125</v>
      </c>
      <c r="H58" s="44" t="s">
        <v>72</v>
      </c>
      <c r="I58" s="45">
        <f>'Приложение 2'!J59</f>
        <v>3.4</v>
      </c>
      <c r="J58" s="45">
        <f>'Приложение 2'!K59</f>
        <v>5</v>
      </c>
      <c r="K58" s="45">
        <f>'Приложение 2'!L59</f>
        <v>5</v>
      </c>
    </row>
    <row r="59" spans="1:11" ht="15">
      <c r="A59" s="31" t="s">
        <v>57</v>
      </c>
      <c r="B59" s="32" t="s">
        <v>45</v>
      </c>
      <c r="C59" s="33"/>
      <c r="D59" s="47"/>
      <c r="E59" s="47"/>
      <c r="F59" s="47"/>
      <c r="G59" s="47"/>
      <c r="H59" s="44"/>
      <c r="I59" s="45">
        <f>I60+I67</f>
        <v>725.6</v>
      </c>
      <c r="J59" s="45">
        <f>J60+J67</f>
        <v>265</v>
      </c>
      <c r="K59" s="45">
        <f>K60+K68</f>
        <v>265</v>
      </c>
    </row>
    <row r="60" spans="1:11" ht="16.5" customHeight="1">
      <c r="A60" s="34" t="s">
        <v>59</v>
      </c>
      <c r="B60" s="33" t="s">
        <v>45</v>
      </c>
      <c r="C60" s="33" t="s">
        <v>60</v>
      </c>
      <c r="D60" s="47"/>
      <c r="E60" s="47"/>
      <c r="F60" s="47"/>
      <c r="G60" s="47"/>
      <c r="H60" s="44"/>
      <c r="I60" s="45">
        <f t="shared" ref="I60:I65" si="13">I61</f>
        <v>323.60000000000002</v>
      </c>
      <c r="J60" s="45">
        <f t="shared" ref="J60:K60" si="14">J61</f>
        <v>265</v>
      </c>
      <c r="K60" s="45">
        <f t="shared" si="14"/>
        <v>265</v>
      </c>
    </row>
    <row r="61" spans="1:11" ht="88.5" customHeight="1">
      <c r="A61" s="37" t="s">
        <v>182</v>
      </c>
      <c r="B61" s="33" t="s">
        <v>45</v>
      </c>
      <c r="C61" s="33" t="s">
        <v>60</v>
      </c>
      <c r="D61" s="47" t="s">
        <v>17</v>
      </c>
      <c r="E61" s="47" t="s">
        <v>83</v>
      </c>
      <c r="F61" s="47"/>
      <c r="G61" s="47"/>
      <c r="H61" s="44"/>
      <c r="I61" s="45">
        <f>I63</f>
        <v>323.60000000000002</v>
      </c>
      <c r="J61" s="45">
        <f>J63</f>
        <v>265</v>
      </c>
      <c r="K61" s="45">
        <f t="shared" ref="K61" si="15">K63</f>
        <v>265</v>
      </c>
    </row>
    <row r="62" spans="1:11" ht="88.5" customHeight="1">
      <c r="A62" s="37" t="str">
        <f>'Приложение 2'!A63</f>
        <v>Подпрограмма "Комплекного развития транспортной инфраструктуры Набережного сельского поселения Ромодановского муниципального района Республики Мордовия на 2018-2028гг"</v>
      </c>
      <c r="B62" s="33" t="s">
        <v>45</v>
      </c>
      <c r="C62" s="33" t="s">
        <v>60</v>
      </c>
      <c r="D62" s="47" t="s">
        <v>17</v>
      </c>
      <c r="E62" s="47" t="s">
        <v>8</v>
      </c>
      <c r="F62" s="47"/>
      <c r="G62" s="47"/>
      <c r="H62" s="44"/>
      <c r="I62" s="45">
        <f>I63</f>
        <v>323.60000000000002</v>
      </c>
      <c r="J62" s="45">
        <f>J63</f>
        <v>265</v>
      </c>
      <c r="K62" s="45">
        <f>K63</f>
        <v>265</v>
      </c>
    </row>
    <row r="63" spans="1:11" ht="63" customHeight="1">
      <c r="A63" s="37" t="s">
        <v>127</v>
      </c>
      <c r="B63" s="33" t="s">
        <v>45</v>
      </c>
      <c r="C63" s="33" t="s">
        <v>60</v>
      </c>
      <c r="D63" s="47" t="s">
        <v>17</v>
      </c>
      <c r="E63" s="47" t="s">
        <v>8</v>
      </c>
      <c r="F63" s="47" t="s">
        <v>45</v>
      </c>
      <c r="G63" s="47"/>
      <c r="H63" s="44"/>
      <c r="I63" s="45">
        <f t="shared" si="13"/>
        <v>323.60000000000002</v>
      </c>
      <c r="J63" s="45">
        <f t="shared" ref="J63:K64" si="16">J64</f>
        <v>265</v>
      </c>
      <c r="K63" s="45">
        <f t="shared" ref="K63" si="17">K64</f>
        <v>265</v>
      </c>
    </row>
    <row r="64" spans="1:11" ht="304.5" customHeight="1">
      <c r="A64" s="148" t="s">
        <v>167</v>
      </c>
      <c r="B64" s="33" t="s">
        <v>45</v>
      </c>
      <c r="C64" s="33" t="s">
        <v>60</v>
      </c>
      <c r="D64" s="47" t="s">
        <v>17</v>
      </c>
      <c r="E64" s="47" t="s">
        <v>8</v>
      </c>
      <c r="F64" s="47" t="s">
        <v>45</v>
      </c>
      <c r="G64" s="47" t="s">
        <v>88</v>
      </c>
      <c r="H64" s="44"/>
      <c r="I64" s="45">
        <f t="shared" si="13"/>
        <v>323.60000000000002</v>
      </c>
      <c r="J64" s="45">
        <f t="shared" ref="J64:K65" si="18">J65</f>
        <v>265</v>
      </c>
      <c r="K64" s="45">
        <f t="shared" si="16"/>
        <v>265</v>
      </c>
    </row>
    <row r="65" spans="1:11" ht="48" customHeight="1">
      <c r="A65" s="34" t="s">
        <v>206</v>
      </c>
      <c r="B65" s="33" t="s">
        <v>45</v>
      </c>
      <c r="C65" s="33" t="s">
        <v>60</v>
      </c>
      <c r="D65" s="47" t="s">
        <v>17</v>
      </c>
      <c r="E65" s="47" t="s">
        <v>8</v>
      </c>
      <c r="F65" s="47" t="s">
        <v>45</v>
      </c>
      <c r="G65" s="47" t="s">
        <v>88</v>
      </c>
      <c r="H65" s="44" t="s">
        <v>71</v>
      </c>
      <c r="I65" s="45">
        <f t="shared" si="13"/>
        <v>323.60000000000002</v>
      </c>
      <c r="J65" s="45">
        <f t="shared" ref="J65" si="19">J66</f>
        <v>265</v>
      </c>
      <c r="K65" s="45">
        <f t="shared" si="18"/>
        <v>265</v>
      </c>
    </row>
    <row r="66" spans="1:11" ht="45">
      <c r="A66" s="34" t="s">
        <v>47</v>
      </c>
      <c r="B66" s="33" t="s">
        <v>45</v>
      </c>
      <c r="C66" s="33" t="s">
        <v>60</v>
      </c>
      <c r="D66" s="47" t="s">
        <v>17</v>
      </c>
      <c r="E66" s="47" t="s">
        <v>8</v>
      </c>
      <c r="F66" s="47" t="s">
        <v>45</v>
      </c>
      <c r="G66" s="47" t="s">
        <v>88</v>
      </c>
      <c r="H66" s="44" t="s">
        <v>72</v>
      </c>
      <c r="I66" s="45">
        <f>'Приложение 2'!J68</f>
        <v>323.60000000000002</v>
      </c>
      <c r="J66" s="45">
        <f>'Приложение 2'!K68</f>
        <v>265</v>
      </c>
      <c r="K66" s="45">
        <v>265</v>
      </c>
    </row>
    <row r="67" spans="1:11" ht="30">
      <c r="A67" s="38" t="s">
        <v>61</v>
      </c>
      <c r="B67" s="39" t="s">
        <v>45</v>
      </c>
      <c r="C67" s="39" t="s">
        <v>20</v>
      </c>
      <c r="D67" s="47"/>
      <c r="E67" s="47"/>
      <c r="F67" s="47"/>
      <c r="G67" s="47"/>
      <c r="H67" s="44"/>
      <c r="I67" s="45">
        <f>I68+I75</f>
        <v>402</v>
      </c>
      <c r="J67" s="45">
        <f t="shared" ref="J67:K68" si="20">J68</f>
        <v>0</v>
      </c>
      <c r="K67" s="45">
        <f>K68</f>
        <v>0</v>
      </c>
    </row>
    <row r="68" spans="1:11" ht="75">
      <c r="A68" s="34" t="s">
        <v>160</v>
      </c>
      <c r="B68" s="39" t="s">
        <v>45</v>
      </c>
      <c r="C68" s="39" t="s">
        <v>20</v>
      </c>
      <c r="D68" s="47" t="s">
        <v>82</v>
      </c>
      <c r="E68" s="47" t="s">
        <v>83</v>
      </c>
      <c r="F68" s="47"/>
      <c r="G68" s="47"/>
      <c r="H68" s="44"/>
      <c r="I68" s="45">
        <f>I69</f>
        <v>61</v>
      </c>
      <c r="J68" s="45">
        <v>0</v>
      </c>
      <c r="K68" s="45">
        <f t="shared" si="20"/>
        <v>0</v>
      </c>
    </row>
    <row r="69" spans="1:11" ht="90">
      <c r="A69" s="34" t="s">
        <v>180</v>
      </c>
      <c r="B69" s="39" t="s">
        <v>45</v>
      </c>
      <c r="C69" s="39" t="s">
        <v>20</v>
      </c>
      <c r="D69" s="47" t="s">
        <v>82</v>
      </c>
      <c r="E69" s="47" t="s">
        <v>8</v>
      </c>
      <c r="F69" s="47"/>
      <c r="G69" s="47"/>
      <c r="H69" s="44"/>
      <c r="I69" s="45">
        <f>I70</f>
        <v>61</v>
      </c>
      <c r="J69" s="45">
        <v>0</v>
      </c>
      <c r="K69" s="45">
        <v>0</v>
      </c>
    </row>
    <row r="70" spans="1:11" ht="30">
      <c r="A70" s="38" t="s">
        <v>184</v>
      </c>
      <c r="B70" s="39" t="s">
        <v>45</v>
      </c>
      <c r="C70" s="39" t="s">
        <v>20</v>
      </c>
      <c r="D70" s="47" t="s">
        <v>82</v>
      </c>
      <c r="E70" s="47" t="s">
        <v>8</v>
      </c>
      <c r="F70" s="47" t="s">
        <v>67</v>
      </c>
      <c r="G70" s="47" t="s">
        <v>85</v>
      </c>
      <c r="H70" s="44"/>
      <c r="I70" s="45">
        <f>I71</f>
        <v>61</v>
      </c>
      <c r="J70" s="45">
        <v>0</v>
      </c>
      <c r="K70" s="45">
        <v>0</v>
      </c>
    </row>
    <row r="71" spans="1:11" ht="45">
      <c r="A71" s="34" t="s">
        <v>206</v>
      </c>
      <c r="B71" s="39" t="s">
        <v>45</v>
      </c>
      <c r="C71" s="39" t="s">
        <v>20</v>
      </c>
      <c r="D71" s="47" t="s">
        <v>82</v>
      </c>
      <c r="E71" s="47" t="s">
        <v>8</v>
      </c>
      <c r="F71" s="47" t="s">
        <v>67</v>
      </c>
      <c r="G71" s="47" t="s">
        <v>85</v>
      </c>
      <c r="H71" s="44" t="s">
        <v>71</v>
      </c>
      <c r="I71" s="45">
        <f>I72</f>
        <v>61</v>
      </c>
      <c r="J71" s="45">
        <v>0</v>
      </c>
      <c r="K71" s="45">
        <v>0</v>
      </c>
    </row>
    <row r="72" spans="1:11" ht="45">
      <c r="A72" s="38" t="s">
        <v>47</v>
      </c>
      <c r="B72" s="39" t="s">
        <v>45</v>
      </c>
      <c r="C72" s="39" t="s">
        <v>20</v>
      </c>
      <c r="D72" s="47" t="s">
        <v>82</v>
      </c>
      <c r="E72" s="47" t="s">
        <v>8</v>
      </c>
      <c r="F72" s="47" t="s">
        <v>67</v>
      </c>
      <c r="G72" s="47" t="s">
        <v>85</v>
      </c>
      <c r="H72" s="44" t="s">
        <v>72</v>
      </c>
      <c r="I72" s="45">
        <f>'Приложение 2'!J74</f>
        <v>61</v>
      </c>
      <c r="J72" s="45">
        <f>'Приложение 2'!K77</f>
        <v>0</v>
      </c>
      <c r="K72" s="45">
        <v>0</v>
      </c>
    </row>
    <row r="73" spans="1:11" ht="57" customHeight="1">
      <c r="A73" s="38" t="str">
        <f>'Приложение 2'!A75</f>
        <v>иные межбюджетные трансферты на осуществление полномочий по утверждению генеральных планов поселения</v>
      </c>
      <c r="B73" s="39" t="s">
        <v>45</v>
      </c>
      <c r="C73" s="39" t="s">
        <v>20</v>
      </c>
      <c r="D73" s="47" t="s">
        <v>82</v>
      </c>
      <c r="E73" s="47" t="s">
        <v>8</v>
      </c>
      <c r="F73" s="47" t="s">
        <v>67</v>
      </c>
      <c r="G73" s="47" t="s">
        <v>195</v>
      </c>
      <c r="H73" s="44"/>
      <c r="I73" s="45">
        <f>I74</f>
        <v>341</v>
      </c>
      <c r="J73" s="45"/>
      <c r="K73" s="45"/>
    </row>
    <row r="74" spans="1:11" ht="48.75" customHeight="1">
      <c r="A74" s="165" t="str">
        <f>'Приложение 2'!A76</f>
        <v>Закупка товаров, работ и услуг для  государственных (муниципальных) нужд</v>
      </c>
      <c r="B74" s="39" t="s">
        <v>45</v>
      </c>
      <c r="C74" s="39" t="s">
        <v>20</v>
      </c>
      <c r="D74" s="47" t="s">
        <v>82</v>
      </c>
      <c r="E74" s="47" t="s">
        <v>8</v>
      </c>
      <c r="F74" s="47" t="s">
        <v>67</v>
      </c>
      <c r="G74" s="47" t="s">
        <v>195</v>
      </c>
      <c r="H74" s="44" t="s">
        <v>71</v>
      </c>
      <c r="I74" s="45">
        <f>I75</f>
        <v>341</v>
      </c>
      <c r="J74" s="45"/>
      <c r="K74" s="45"/>
    </row>
    <row r="75" spans="1:11" ht="45.75" customHeight="1">
      <c r="A75" s="38" t="str">
        <f>'Приложение 2'!A77</f>
        <v>Иные закупки товаров, работ и услуг для обеспечения государственных (муниципальных) нужд</v>
      </c>
      <c r="B75" s="39" t="s">
        <v>45</v>
      </c>
      <c r="C75" s="39" t="s">
        <v>20</v>
      </c>
      <c r="D75" s="47" t="s">
        <v>82</v>
      </c>
      <c r="E75" s="47" t="s">
        <v>8</v>
      </c>
      <c r="F75" s="47" t="s">
        <v>67</v>
      </c>
      <c r="G75" s="47" t="s">
        <v>195</v>
      </c>
      <c r="H75" s="44" t="s">
        <v>72</v>
      </c>
      <c r="I75" s="45">
        <f>'Приложение 2'!J77</f>
        <v>341</v>
      </c>
      <c r="J75" s="45"/>
      <c r="K75" s="45"/>
    </row>
    <row r="76" spans="1:11" ht="20.25" customHeight="1">
      <c r="A76" s="31" t="s">
        <v>62</v>
      </c>
      <c r="B76" s="158" t="s">
        <v>52</v>
      </c>
      <c r="C76" s="33"/>
      <c r="D76" s="47"/>
      <c r="E76" s="47"/>
      <c r="F76" s="47"/>
      <c r="G76" s="47"/>
      <c r="H76" s="44"/>
      <c r="I76" s="45">
        <f>I83+I91+I77</f>
        <v>439.79999999999995</v>
      </c>
      <c r="J76" s="45">
        <f>J83</f>
        <v>150</v>
      </c>
      <c r="K76" s="45">
        <f>K83</f>
        <v>150</v>
      </c>
    </row>
    <row r="77" spans="1:11" ht="20.25" customHeight="1">
      <c r="A77" s="34" t="str">
        <f>'Приложение 2'!A79</f>
        <v>Коммунальное хозяйство</v>
      </c>
      <c r="B77" s="125" t="s">
        <v>52</v>
      </c>
      <c r="C77" s="33" t="s">
        <v>39</v>
      </c>
      <c r="D77" s="47"/>
      <c r="E77" s="47"/>
      <c r="F77" s="47"/>
      <c r="G77" s="47"/>
      <c r="H77" s="44"/>
      <c r="I77" s="45">
        <f>I78</f>
        <v>57.4</v>
      </c>
      <c r="J77" s="45"/>
      <c r="K77" s="45"/>
    </row>
    <row r="78" spans="1:11" ht="59.25" customHeight="1">
      <c r="A78" s="34" t="str">
        <f>'Приложение 2'!A80</f>
        <v>Муниципальная программа "Энергосбережение и повышение энергетической эффетивности в Ромодановсом муниципальном районе"</v>
      </c>
      <c r="B78" s="125" t="s">
        <v>52</v>
      </c>
      <c r="C78" s="33" t="s">
        <v>39</v>
      </c>
      <c r="D78" s="47" t="s">
        <v>20</v>
      </c>
      <c r="E78" s="47" t="s">
        <v>67</v>
      </c>
      <c r="F78" s="47"/>
      <c r="G78" s="47"/>
      <c r="H78" s="44"/>
      <c r="I78" s="45">
        <f>I79</f>
        <v>57.4</v>
      </c>
      <c r="J78" s="45"/>
      <c r="K78" s="45"/>
    </row>
    <row r="79" spans="1:11" ht="60" customHeight="1">
      <c r="A79" s="34" t="str">
        <f>'Приложение 2'!A81</f>
        <v>Основное мероприятие"Субсидирование оформления прав собственности на бесхозяйные объекты инженерной инфраструктуры"</v>
      </c>
      <c r="B79" s="125" t="s">
        <v>52</v>
      </c>
      <c r="C79" s="33" t="s">
        <v>39</v>
      </c>
      <c r="D79" s="47" t="s">
        <v>20</v>
      </c>
      <c r="E79" s="47" t="s">
        <v>67</v>
      </c>
      <c r="F79" s="47" t="s">
        <v>8</v>
      </c>
      <c r="G79" s="47"/>
      <c r="H79" s="44"/>
      <c r="I79" s="45">
        <f>I80</f>
        <v>57.4</v>
      </c>
      <c r="J79" s="45"/>
      <c r="K79" s="45"/>
    </row>
    <row r="80" spans="1:11" ht="63.75" customHeight="1">
      <c r="A80" s="34" t="str">
        <f>'Приложение 2'!A82</f>
        <v xml:space="preserve">Оформление прав собственности на бесхозяйные объекты недвижимого имущества, используемые для передачи энергетических ресурсов </v>
      </c>
      <c r="B80" s="125" t="s">
        <v>52</v>
      </c>
      <c r="C80" s="33" t="s">
        <v>39</v>
      </c>
      <c r="D80" s="47" t="s">
        <v>20</v>
      </c>
      <c r="E80" s="47" t="s">
        <v>67</v>
      </c>
      <c r="F80" s="47" t="s">
        <v>8</v>
      </c>
      <c r="G80" s="47" t="s">
        <v>216</v>
      </c>
      <c r="H80" s="44"/>
      <c r="I80" s="45">
        <f>I81</f>
        <v>57.4</v>
      </c>
      <c r="J80" s="45"/>
      <c r="K80" s="45"/>
    </row>
    <row r="81" spans="1:11" ht="44.25" customHeight="1">
      <c r="A81" s="34" t="str">
        <f>A74</f>
        <v>Закупка товаров, работ и услуг для  государственных (муниципальных) нужд</v>
      </c>
      <c r="B81" s="125" t="s">
        <v>52</v>
      </c>
      <c r="C81" s="33" t="s">
        <v>39</v>
      </c>
      <c r="D81" s="47" t="s">
        <v>20</v>
      </c>
      <c r="E81" s="47" t="s">
        <v>67</v>
      </c>
      <c r="F81" s="47" t="s">
        <v>8</v>
      </c>
      <c r="G81" s="47" t="s">
        <v>216</v>
      </c>
      <c r="H81" s="44" t="s">
        <v>71</v>
      </c>
      <c r="I81" s="45">
        <f>I82</f>
        <v>57.4</v>
      </c>
      <c r="J81" s="45"/>
      <c r="K81" s="45"/>
    </row>
    <row r="82" spans="1:11" ht="57" customHeight="1">
      <c r="A82" s="34" t="str">
        <f>A75</f>
        <v>Иные закупки товаров, работ и услуг для обеспечения государственных (муниципальных) нужд</v>
      </c>
      <c r="B82" s="125" t="s">
        <v>52</v>
      </c>
      <c r="C82" s="33" t="s">
        <v>39</v>
      </c>
      <c r="D82" s="47" t="s">
        <v>20</v>
      </c>
      <c r="E82" s="47" t="s">
        <v>67</v>
      </c>
      <c r="F82" s="47" t="s">
        <v>8</v>
      </c>
      <c r="G82" s="47" t="s">
        <v>216</v>
      </c>
      <c r="H82" s="44" t="s">
        <v>72</v>
      </c>
      <c r="I82" s="45">
        <f>'Приложение 2'!J84</f>
        <v>57.4</v>
      </c>
      <c r="J82" s="45"/>
      <c r="K82" s="45"/>
    </row>
    <row r="83" spans="1:11" ht="15">
      <c r="A83" s="38" t="s">
        <v>68</v>
      </c>
      <c r="B83" s="33" t="s">
        <v>52</v>
      </c>
      <c r="C83" s="33" t="s">
        <v>56</v>
      </c>
      <c r="D83" s="47"/>
      <c r="E83" s="47"/>
      <c r="F83" s="47"/>
      <c r="G83" s="47"/>
      <c r="H83" s="33"/>
      <c r="I83" s="45">
        <f>I84</f>
        <v>212.5</v>
      </c>
      <c r="J83" s="45">
        <f t="shared" ref="J83:K83" si="21">J84</f>
        <v>150</v>
      </c>
      <c r="K83" s="45">
        <f t="shared" si="21"/>
        <v>150</v>
      </c>
    </row>
    <row r="84" spans="1:11" ht="120">
      <c r="A84" s="38" t="s">
        <v>183</v>
      </c>
      <c r="B84" s="33" t="s">
        <v>52</v>
      </c>
      <c r="C84" s="33" t="s">
        <v>56</v>
      </c>
      <c r="D84" s="47" t="s">
        <v>17</v>
      </c>
      <c r="E84" s="47" t="s">
        <v>83</v>
      </c>
      <c r="F84" s="47"/>
      <c r="G84" s="47"/>
      <c r="H84" s="33"/>
      <c r="I84" s="45">
        <f>I86</f>
        <v>212.5</v>
      </c>
      <c r="J84" s="45">
        <f>J86</f>
        <v>150</v>
      </c>
      <c r="K84" s="45">
        <f>K86</f>
        <v>150</v>
      </c>
    </row>
    <row r="85" spans="1:11" ht="107.25" customHeight="1">
      <c r="A85" s="38" t="str">
        <f>'Приложение 2'!A87</f>
        <v>Подпрограмма "Комплекного развития систем коммунальной инфраструктуры на территории муниципального образования  Набережного сельского поселения Ромодановского муниципального района Республики Мордовия на 2018-2028гг"</v>
      </c>
      <c r="B85" s="33" t="s">
        <v>52</v>
      </c>
      <c r="C85" s="33" t="s">
        <v>56</v>
      </c>
      <c r="D85" s="47" t="s">
        <v>17</v>
      </c>
      <c r="E85" s="47" t="s">
        <v>8</v>
      </c>
      <c r="F85" s="47"/>
      <c r="G85" s="47"/>
      <c r="H85" s="33"/>
      <c r="I85" s="45">
        <f>I86</f>
        <v>212.5</v>
      </c>
      <c r="J85" s="45">
        <f>J86</f>
        <v>150</v>
      </c>
      <c r="K85" s="45">
        <f>K86</f>
        <v>150</v>
      </c>
    </row>
    <row r="86" spans="1:11" ht="64.5" customHeight="1">
      <c r="A86" s="40" t="str">
        <f>'Приложение 2'!A88</f>
        <v>Основные мероприятия «Благоустройство территории  в границах населенных пунктов поселения»</v>
      </c>
      <c r="B86" s="33" t="s">
        <v>52</v>
      </c>
      <c r="C86" s="33" t="s">
        <v>56</v>
      </c>
      <c r="D86" s="47" t="s">
        <v>17</v>
      </c>
      <c r="E86" s="47" t="s">
        <v>8</v>
      </c>
      <c r="F86" s="47" t="s">
        <v>162</v>
      </c>
      <c r="G86" s="47"/>
      <c r="H86" s="33"/>
      <c r="I86" s="45">
        <f>I88</f>
        <v>212.5</v>
      </c>
      <c r="J86" s="45">
        <f>J88</f>
        <v>150</v>
      </c>
      <c r="K86" s="45">
        <f t="shared" ref="K86" si="22">K88</f>
        <v>150</v>
      </c>
    </row>
    <row r="87" spans="1:11" ht="46.5" customHeight="1">
      <c r="A87" s="40" t="str">
        <f>'Приложение 2'!A89</f>
        <v>Мероприятия по благоустройству территорий городских округов и поселений</v>
      </c>
      <c r="B87" s="33" t="s">
        <v>52</v>
      </c>
      <c r="C87" s="33" t="s">
        <v>56</v>
      </c>
      <c r="D87" s="47" t="s">
        <v>17</v>
      </c>
      <c r="E87" s="47" t="s">
        <v>8</v>
      </c>
      <c r="F87" s="47" t="s">
        <v>162</v>
      </c>
      <c r="G87" s="47" t="s">
        <v>204</v>
      </c>
      <c r="H87" s="33"/>
      <c r="I87" s="45">
        <f>I88</f>
        <v>212.5</v>
      </c>
      <c r="J87" s="45">
        <f>J88</f>
        <v>150</v>
      </c>
      <c r="K87" s="45">
        <f>K88</f>
        <v>150</v>
      </c>
    </row>
    <row r="88" spans="1:11" ht="15">
      <c r="A88" s="38" t="s">
        <v>130</v>
      </c>
      <c r="B88" s="33" t="s">
        <v>52</v>
      </c>
      <c r="C88" s="33" t="s">
        <v>56</v>
      </c>
      <c r="D88" s="47" t="s">
        <v>17</v>
      </c>
      <c r="E88" s="47" t="s">
        <v>8</v>
      </c>
      <c r="F88" s="47" t="s">
        <v>162</v>
      </c>
      <c r="G88" s="47" t="s">
        <v>129</v>
      </c>
      <c r="H88" s="33"/>
      <c r="I88" s="45">
        <f t="shared" ref="I88:K89" si="23">I89</f>
        <v>212.5</v>
      </c>
      <c r="J88" s="45">
        <f t="shared" si="23"/>
        <v>150</v>
      </c>
      <c r="K88" s="45">
        <f>K89</f>
        <v>150</v>
      </c>
    </row>
    <row r="89" spans="1:11" ht="45">
      <c r="A89" s="34" t="s">
        <v>206</v>
      </c>
      <c r="B89" s="33" t="s">
        <v>52</v>
      </c>
      <c r="C89" s="33" t="s">
        <v>56</v>
      </c>
      <c r="D89" s="47" t="s">
        <v>17</v>
      </c>
      <c r="E89" s="47" t="s">
        <v>8</v>
      </c>
      <c r="F89" s="47" t="s">
        <v>162</v>
      </c>
      <c r="G89" s="47" t="s">
        <v>129</v>
      </c>
      <c r="H89" s="33" t="s">
        <v>71</v>
      </c>
      <c r="I89" s="45">
        <f t="shared" si="23"/>
        <v>212.5</v>
      </c>
      <c r="J89" s="45">
        <f t="shared" si="23"/>
        <v>150</v>
      </c>
      <c r="K89" s="45">
        <f t="shared" si="23"/>
        <v>150</v>
      </c>
    </row>
    <row r="90" spans="1:11" ht="45">
      <c r="A90" s="34" t="s">
        <v>47</v>
      </c>
      <c r="B90" s="33" t="s">
        <v>52</v>
      </c>
      <c r="C90" s="33" t="s">
        <v>56</v>
      </c>
      <c r="D90" s="47" t="s">
        <v>17</v>
      </c>
      <c r="E90" s="47" t="s">
        <v>8</v>
      </c>
      <c r="F90" s="47" t="s">
        <v>162</v>
      </c>
      <c r="G90" s="47" t="s">
        <v>129</v>
      </c>
      <c r="H90" s="33" t="s">
        <v>72</v>
      </c>
      <c r="I90" s="45">
        <f>'Приложение 2'!J92</f>
        <v>212.5</v>
      </c>
      <c r="J90" s="45">
        <f>'Приложение 2'!K92</f>
        <v>150</v>
      </c>
      <c r="K90" s="45">
        <v>150</v>
      </c>
    </row>
    <row r="91" spans="1:11" ht="43.5" customHeight="1">
      <c r="A91" s="34" t="str">
        <f>'Приложение 2'!A93</f>
        <v>Прочие мероприятия по благоустройству городских округов и поселений</v>
      </c>
      <c r="B91" s="33" t="s">
        <v>52</v>
      </c>
      <c r="C91" s="33" t="s">
        <v>56</v>
      </c>
      <c r="D91" s="47" t="s">
        <v>17</v>
      </c>
      <c r="E91" s="47" t="s">
        <v>8</v>
      </c>
      <c r="F91" s="47" t="s">
        <v>162</v>
      </c>
      <c r="G91" s="47" t="s">
        <v>193</v>
      </c>
      <c r="H91" s="33"/>
      <c r="I91" s="45">
        <f>I92</f>
        <v>169.9</v>
      </c>
      <c r="J91" s="45"/>
      <c r="K91" s="45"/>
    </row>
    <row r="92" spans="1:11" ht="51" customHeight="1">
      <c r="A92" s="34" t="str">
        <f>A89</f>
        <v>Закупка товаров, работ и услуг для  государственных (муниципальных) нужд</v>
      </c>
      <c r="B92" s="33" t="s">
        <v>52</v>
      </c>
      <c r="C92" s="33" t="s">
        <v>56</v>
      </c>
      <c r="D92" s="47" t="s">
        <v>17</v>
      </c>
      <c r="E92" s="47" t="s">
        <v>8</v>
      </c>
      <c r="F92" s="47" t="s">
        <v>162</v>
      </c>
      <c r="G92" s="47" t="s">
        <v>193</v>
      </c>
      <c r="H92" s="33" t="s">
        <v>71</v>
      </c>
      <c r="I92" s="45">
        <f>I93</f>
        <v>169.9</v>
      </c>
      <c r="J92" s="45"/>
      <c r="K92" s="45"/>
    </row>
    <row r="93" spans="1:11" ht="50.25" customHeight="1">
      <c r="A93" s="34" t="str">
        <f>A90</f>
        <v>Иные закупки товаров, работ и услуг для обеспечения государственных (муниципальных) нужд</v>
      </c>
      <c r="B93" s="33" t="s">
        <v>52</v>
      </c>
      <c r="C93" s="33" t="s">
        <v>56</v>
      </c>
      <c r="D93" s="47" t="s">
        <v>17</v>
      </c>
      <c r="E93" s="47" t="s">
        <v>8</v>
      </c>
      <c r="F93" s="47" t="s">
        <v>162</v>
      </c>
      <c r="G93" s="47" t="s">
        <v>193</v>
      </c>
      <c r="H93" s="33" t="s">
        <v>72</v>
      </c>
      <c r="I93" s="45">
        <f>'Приложение 2'!J95</f>
        <v>169.9</v>
      </c>
      <c r="J93" s="45"/>
      <c r="K93" s="45"/>
    </row>
    <row r="94" spans="1:11" ht="15">
      <c r="A94" s="31" t="s">
        <v>63</v>
      </c>
      <c r="B94" s="32" t="s">
        <v>17</v>
      </c>
      <c r="C94" s="33"/>
      <c r="D94" s="47"/>
      <c r="E94" s="47"/>
      <c r="F94" s="47"/>
      <c r="G94" s="47"/>
      <c r="H94" s="44"/>
      <c r="I94" s="45">
        <f t="shared" ref="I94:K99" si="24">I95</f>
        <v>156.9</v>
      </c>
      <c r="J94" s="54">
        <f t="shared" si="24"/>
        <v>138</v>
      </c>
      <c r="K94" s="45">
        <f>K95</f>
        <v>138</v>
      </c>
    </row>
    <row r="95" spans="1:11" ht="15">
      <c r="A95" s="34" t="s">
        <v>64</v>
      </c>
      <c r="B95" s="33" t="s">
        <v>17</v>
      </c>
      <c r="C95" s="33" t="s">
        <v>37</v>
      </c>
      <c r="D95" s="47"/>
      <c r="E95" s="47"/>
      <c r="F95" s="47"/>
      <c r="G95" s="47"/>
      <c r="H95" s="44"/>
      <c r="I95" s="45">
        <f t="shared" si="24"/>
        <v>156.9</v>
      </c>
      <c r="J95" s="45">
        <f t="shared" si="24"/>
        <v>138</v>
      </c>
      <c r="K95" s="45">
        <f t="shared" si="24"/>
        <v>138</v>
      </c>
    </row>
    <row r="96" spans="1:11" ht="75">
      <c r="A96" s="34" t="s">
        <v>160</v>
      </c>
      <c r="B96" s="33" t="s">
        <v>17</v>
      </c>
      <c r="C96" s="33" t="s">
        <v>37</v>
      </c>
      <c r="D96" s="47" t="s">
        <v>82</v>
      </c>
      <c r="E96" s="47" t="s">
        <v>83</v>
      </c>
      <c r="F96" s="47"/>
      <c r="G96" s="47"/>
      <c r="H96" s="44"/>
      <c r="I96" s="45">
        <f t="shared" si="24"/>
        <v>156.9</v>
      </c>
      <c r="J96" s="45">
        <f t="shared" si="24"/>
        <v>138</v>
      </c>
      <c r="K96" s="45">
        <f t="shared" si="24"/>
        <v>138</v>
      </c>
    </row>
    <row r="97" spans="1:11" ht="90">
      <c r="A97" s="34" t="s">
        <v>180</v>
      </c>
      <c r="B97" s="33" t="s">
        <v>17</v>
      </c>
      <c r="C97" s="33" t="s">
        <v>37</v>
      </c>
      <c r="D97" s="47" t="s">
        <v>82</v>
      </c>
      <c r="E97" s="47" t="s">
        <v>8</v>
      </c>
      <c r="F97" s="47"/>
      <c r="G97" s="47"/>
      <c r="H97" s="44"/>
      <c r="I97" s="45">
        <f t="shared" si="24"/>
        <v>156.9</v>
      </c>
      <c r="J97" s="45">
        <f t="shared" si="24"/>
        <v>138</v>
      </c>
      <c r="K97" s="45">
        <f t="shared" si="24"/>
        <v>138</v>
      </c>
    </row>
    <row r="98" spans="1:11" ht="30">
      <c r="A98" s="34" t="s">
        <v>65</v>
      </c>
      <c r="B98" s="33" t="s">
        <v>17</v>
      </c>
      <c r="C98" s="33" t="s">
        <v>37</v>
      </c>
      <c r="D98" s="47" t="s">
        <v>82</v>
      </c>
      <c r="E98" s="47" t="s">
        <v>8</v>
      </c>
      <c r="F98" s="47" t="s">
        <v>67</v>
      </c>
      <c r="G98" s="47" t="s">
        <v>86</v>
      </c>
      <c r="H98" s="44"/>
      <c r="I98" s="45">
        <f t="shared" si="24"/>
        <v>156.9</v>
      </c>
      <c r="J98" s="45">
        <f t="shared" si="24"/>
        <v>138</v>
      </c>
      <c r="K98" s="45">
        <f t="shared" si="24"/>
        <v>138</v>
      </c>
    </row>
    <row r="99" spans="1:11" ht="30">
      <c r="A99" s="34" t="s">
        <v>58</v>
      </c>
      <c r="B99" s="33" t="s">
        <v>17</v>
      </c>
      <c r="C99" s="33" t="s">
        <v>37</v>
      </c>
      <c r="D99" s="47" t="s">
        <v>82</v>
      </c>
      <c r="E99" s="47" t="s">
        <v>8</v>
      </c>
      <c r="F99" s="47" t="s">
        <v>67</v>
      </c>
      <c r="G99" s="47" t="s">
        <v>86</v>
      </c>
      <c r="H99" s="44" t="s">
        <v>76</v>
      </c>
      <c r="I99" s="45">
        <f>I100</f>
        <v>156.9</v>
      </c>
      <c r="J99" s="45">
        <f t="shared" si="24"/>
        <v>138</v>
      </c>
      <c r="K99" s="45">
        <f t="shared" si="24"/>
        <v>138</v>
      </c>
    </row>
    <row r="100" spans="1:11" ht="30">
      <c r="A100" s="34" t="s">
        <v>66</v>
      </c>
      <c r="B100" s="33" t="s">
        <v>17</v>
      </c>
      <c r="C100" s="33" t="s">
        <v>37</v>
      </c>
      <c r="D100" s="47" t="s">
        <v>82</v>
      </c>
      <c r="E100" s="47" t="s">
        <v>8</v>
      </c>
      <c r="F100" s="47" t="s">
        <v>67</v>
      </c>
      <c r="G100" s="47" t="s">
        <v>86</v>
      </c>
      <c r="H100" s="44" t="s">
        <v>77</v>
      </c>
      <c r="I100" s="45">
        <f>'Приложение 2'!J102</f>
        <v>156.9</v>
      </c>
      <c r="J100" s="45">
        <f>'Приложение 2'!K102</f>
        <v>138</v>
      </c>
      <c r="K100" s="45">
        <v>138</v>
      </c>
    </row>
    <row r="101" spans="1:11" ht="15">
      <c r="A101" s="34" t="str">
        <f>'Приложение 2'!A103</f>
        <v>условно утвержденные расходы</v>
      </c>
      <c r="B101" s="33" t="s">
        <v>169</v>
      </c>
      <c r="C101" s="33"/>
      <c r="D101" s="47"/>
      <c r="E101" s="47"/>
      <c r="F101" s="47"/>
      <c r="G101" s="47"/>
      <c r="H101" s="53"/>
      <c r="I101" s="54"/>
      <c r="J101" s="54">
        <f>'Приложение 2'!K103</f>
        <v>29.7</v>
      </c>
      <c r="K101" s="45">
        <f>'Приложение 2'!L103</f>
        <v>61.5</v>
      </c>
    </row>
    <row r="102" spans="1:11" ht="15">
      <c r="A102" s="34" t="str">
        <f>'Приложение 2'!A104</f>
        <v>условно утвержденные расходы</v>
      </c>
      <c r="B102" s="33" t="s">
        <v>169</v>
      </c>
      <c r="C102" s="33" t="s">
        <v>169</v>
      </c>
      <c r="D102" s="47"/>
      <c r="E102" s="47"/>
      <c r="F102" s="47"/>
      <c r="G102" s="47"/>
      <c r="H102" s="44"/>
      <c r="I102" s="45"/>
      <c r="J102" s="45">
        <f>'Приложение 2'!K104</f>
        <v>29.7</v>
      </c>
      <c r="K102" s="54">
        <f>'Приложение 2'!L104</f>
        <v>61.5</v>
      </c>
    </row>
    <row r="103" spans="1:11" ht="28.5" customHeight="1">
      <c r="A103" s="34" t="str">
        <f>'Приложение 2'!A105</f>
        <v>Обеспечение деятельности аппарата  Администрации Набережного сельского поселения Ромодановского  муниципального района Республики Мордовия</v>
      </c>
      <c r="B103" s="33" t="s">
        <v>169</v>
      </c>
      <c r="C103" s="33" t="s">
        <v>169</v>
      </c>
      <c r="D103" s="47" t="s">
        <v>170</v>
      </c>
      <c r="E103" s="47" t="s">
        <v>83</v>
      </c>
      <c r="F103" s="47"/>
      <c r="G103" s="47"/>
      <c r="H103" s="44"/>
      <c r="I103" s="45"/>
      <c r="J103" s="45">
        <f>'Приложение 2'!K105</f>
        <v>29.7</v>
      </c>
      <c r="K103" s="45">
        <f>'Приложение 2'!L105</f>
        <v>61.5</v>
      </c>
    </row>
    <row r="104" spans="1:11" ht="15">
      <c r="A104" s="34" t="str">
        <f>'Приложение 2'!A106</f>
        <v xml:space="preserve">Высшее должностное лицо </v>
      </c>
      <c r="B104" s="33" t="s">
        <v>169</v>
      </c>
      <c r="C104" s="33" t="s">
        <v>169</v>
      </c>
      <c r="D104" s="47" t="s">
        <v>170</v>
      </c>
      <c r="E104" s="47" t="s">
        <v>8</v>
      </c>
      <c r="F104" s="47"/>
      <c r="G104" s="47"/>
      <c r="H104" s="44"/>
      <c r="I104" s="45"/>
      <c r="J104" s="45">
        <f>'Приложение 2'!K106</f>
        <v>29.7</v>
      </c>
      <c r="K104" s="45">
        <f>'Приложение 2'!L106</f>
        <v>61.5</v>
      </c>
    </row>
    <row r="105" spans="1:11" ht="15">
      <c r="A105" s="34" t="str">
        <f>'Приложение 2'!A107</f>
        <v>условно утвержденные расходы</v>
      </c>
      <c r="B105" s="33" t="s">
        <v>169</v>
      </c>
      <c r="C105" s="33" t="s">
        <v>169</v>
      </c>
      <c r="D105" s="47" t="s">
        <v>170</v>
      </c>
      <c r="E105" s="47" t="s">
        <v>8</v>
      </c>
      <c r="F105" s="47" t="s">
        <v>67</v>
      </c>
      <c r="G105" s="47" t="s">
        <v>171</v>
      </c>
      <c r="H105" s="44"/>
      <c r="I105" s="45"/>
      <c r="J105" s="45">
        <f>'Приложение 2'!K107</f>
        <v>29.7</v>
      </c>
      <c r="K105" s="45">
        <f>'Приложение 2'!L107</f>
        <v>61.5</v>
      </c>
    </row>
    <row r="106" spans="1:11" ht="15">
      <c r="A106" s="34" t="str">
        <f>'Приложение 2'!A108</f>
        <v>Иные бюджетные ассигнования</v>
      </c>
      <c r="B106" s="33" t="s">
        <v>169</v>
      </c>
      <c r="C106" s="33" t="s">
        <v>169</v>
      </c>
      <c r="D106" s="47" t="s">
        <v>170</v>
      </c>
      <c r="E106" s="47" t="s">
        <v>8</v>
      </c>
      <c r="F106" s="47" t="s">
        <v>67</v>
      </c>
      <c r="G106" s="47" t="s">
        <v>171</v>
      </c>
      <c r="H106" s="44" t="s">
        <v>73</v>
      </c>
      <c r="I106" s="45"/>
      <c r="J106" s="45">
        <f>'Приложение 2'!K108</f>
        <v>29.7</v>
      </c>
      <c r="K106" s="45">
        <f>'Приложение 2'!L108</f>
        <v>61.5</v>
      </c>
    </row>
    <row r="107" spans="1:11" ht="15">
      <c r="A107" s="34" t="str">
        <f>'Приложение 2'!A109</f>
        <v>Резервные средства</v>
      </c>
      <c r="B107" s="33" t="s">
        <v>169</v>
      </c>
      <c r="C107" s="33" t="s">
        <v>169</v>
      </c>
      <c r="D107" s="47" t="s">
        <v>170</v>
      </c>
      <c r="E107" s="47" t="s">
        <v>8</v>
      </c>
      <c r="F107" s="47" t="s">
        <v>67</v>
      </c>
      <c r="G107" s="47" t="s">
        <v>171</v>
      </c>
      <c r="H107" s="44" t="s">
        <v>75</v>
      </c>
      <c r="I107" s="45"/>
      <c r="J107" s="45">
        <f>'Приложение 2'!K109</f>
        <v>29.7</v>
      </c>
      <c r="K107" s="45">
        <f>'Приложение 2'!L109</f>
        <v>61.5</v>
      </c>
    </row>
  </sheetData>
  <autoFilter ref="A1:K107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9:C19">
    <cfRule type="expression" dxfId="9" priority="1" stopIfTrue="1">
      <formula>$F19=""</formula>
    </cfRule>
    <cfRule type="expression" dxfId="8" priority="2" stopIfTrue="1">
      <formula>#REF!&lt;&gt;""</formula>
    </cfRule>
    <cfRule type="expression" dxfId="7" priority="3" stopIfTrue="1">
      <formula>AND($G19="",$F19&lt;&gt;"")</formula>
    </cfRule>
  </conditionalFormatting>
  <conditionalFormatting sqref="A54">
    <cfRule type="expression" dxfId="6" priority="19" stopIfTrue="1">
      <formula>$F54=""</formula>
    </cfRule>
    <cfRule type="expression" dxfId="5" priority="20" stopIfTrue="1">
      <formula>#REF!&lt;&gt;""</formula>
    </cfRule>
    <cfRule type="expression" dxfId="4" priority="21" stopIfTrue="1">
      <formula>AND($G54="",$F54&lt;&gt;"")</formula>
    </cfRule>
  </conditionalFormatting>
  <conditionalFormatting sqref="A54">
    <cfRule type="expression" dxfId="3" priority="10" stopIfTrue="1">
      <formula>$F54=""</formula>
    </cfRule>
    <cfRule type="expression" dxfId="2" priority="11" stopIfTrue="1">
      <formula>#REF!&lt;&gt;""</formula>
    </cfRule>
    <cfRule type="expression" dxfId="1" priority="12" stopIfTrue="1">
      <formula>AND($G54="",$F54&lt;&gt;"")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33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2" width="5.6640625" customWidth="1"/>
    <col min="3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6" t="s">
        <v>229</v>
      </c>
      <c r="J1" s="177"/>
      <c r="K1" s="177"/>
      <c r="L1" s="177"/>
    </row>
    <row r="2" spans="1:12" ht="129.75" customHeight="1">
      <c r="A2" s="178" t="s">
        <v>164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7" t="s">
        <v>1</v>
      </c>
      <c r="J3" s="177"/>
      <c r="K3" s="177"/>
      <c r="L3" s="177"/>
    </row>
    <row r="4" spans="1:12" ht="19.5" customHeight="1">
      <c r="A4" s="179" t="s">
        <v>2</v>
      </c>
      <c r="B4" s="179" t="s">
        <v>5</v>
      </c>
      <c r="C4" s="179"/>
      <c r="D4" s="179"/>
      <c r="E4" s="179"/>
      <c r="F4" s="179" t="s">
        <v>22</v>
      </c>
      <c r="G4" s="179" t="s">
        <v>3</v>
      </c>
      <c r="H4" s="179" t="s">
        <v>4</v>
      </c>
      <c r="I4" s="179" t="s">
        <v>21</v>
      </c>
      <c r="J4" s="179" t="s">
        <v>7</v>
      </c>
      <c r="K4" s="179"/>
      <c r="L4" s="179"/>
    </row>
    <row r="5" spans="1:12" ht="14.85" customHeight="1">
      <c r="A5" s="179" t="s">
        <v>0</v>
      </c>
      <c r="B5" s="179" t="s">
        <v>0</v>
      </c>
      <c r="C5" s="179"/>
      <c r="D5" s="179"/>
      <c r="E5" s="179"/>
      <c r="F5" s="179" t="s">
        <v>0</v>
      </c>
      <c r="G5" s="179" t="s">
        <v>0</v>
      </c>
      <c r="H5" s="179" t="s">
        <v>0</v>
      </c>
      <c r="I5" s="179" t="s">
        <v>0</v>
      </c>
      <c r="J5" s="110" t="s">
        <v>26</v>
      </c>
      <c r="K5" s="110" t="s">
        <v>27</v>
      </c>
      <c r="L5" s="110" t="s">
        <v>28</v>
      </c>
    </row>
    <row r="6" spans="1:12" ht="13.7" customHeight="1">
      <c r="A6" s="111" t="s">
        <v>8</v>
      </c>
      <c r="B6" s="111" t="s">
        <v>9</v>
      </c>
      <c r="C6" s="111" t="s">
        <v>10</v>
      </c>
      <c r="D6" s="111" t="s">
        <v>11</v>
      </c>
      <c r="E6" s="111" t="s">
        <v>12</v>
      </c>
      <c r="F6" s="111" t="s">
        <v>13</v>
      </c>
      <c r="G6" s="111" t="s">
        <v>14</v>
      </c>
      <c r="H6" s="111" t="s">
        <v>15</v>
      </c>
      <c r="I6" s="111" t="s">
        <v>16</v>
      </c>
      <c r="J6" s="111" t="s">
        <v>17</v>
      </c>
      <c r="K6" s="111" t="s">
        <v>18</v>
      </c>
      <c r="L6" s="111" t="s">
        <v>20</v>
      </c>
    </row>
    <row r="7" spans="1:12" ht="13.7" customHeight="1">
      <c r="A7" s="112" t="s">
        <v>19</v>
      </c>
      <c r="B7" s="113" t="s">
        <v>0</v>
      </c>
      <c r="C7" s="113" t="s">
        <v>0</v>
      </c>
      <c r="D7" s="113" t="s">
        <v>0</v>
      </c>
      <c r="E7" s="113" t="s">
        <v>0</v>
      </c>
      <c r="F7" s="113" t="s">
        <v>0</v>
      </c>
      <c r="G7" s="113" t="s">
        <v>0</v>
      </c>
      <c r="H7" s="113" t="s">
        <v>0</v>
      </c>
      <c r="I7" s="113" t="s">
        <v>0</v>
      </c>
      <c r="J7" s="114">
        <f>J8+J17+J40+J54+J98+J104+J116+J128+J122+J32+J110</f>
        <v>2662.6</v>
      </c>
      <c r="K7" s="114">
        <f>K8+K17+K40+K54+K98+K104+K128</f>
        <v>1279.2</v>
      </c>
      <c r="L7" s="114">
        <f>L8+L17+L40+L54+L98+L104+L128</f>
        <v>1326.1000000000001</v>
      </c>
    </row>
    <row r="8" spans="1:12" ht="105" customHeight="1">
      <c r="A8" s="37" t="s">
        <v>182</v>
      </c>
      <c r="B8" s="124" t="s">
        <v>17</v>
      </c>
      <c r="C8" s="124" t="s">
        <v>83</v>
      </c>
      <c r="D8" s="124"/>
      <c r="E8" s="124"/>
      <c r="F8" s="122"/>
      <c r="G8" s="116"/>
      <c r="H8" s="116"/>
      <c r="I8" s="116"/>
      <c r="J8" s="114">
        <f>J10</f>
        <v>323.60000000000002</v>
      </c>
      <c r="K8" s="114">
        <f>K10</f>
        <v>265</v>
      </c>
      <c r="L8" s="114">
        <f>L10</f>
        <v>265</v>
      </c>
    </row>
    <row r="9" spans="1:12" ht="105" customHeight="1">
      <c r="A9" s="37" t="str">
        <f>'Приложение 2'!A63</f>
        <v>Подпрограмма "Комплекного развития транспортной инфраструктуры Набережного сельского поселения Ромодановского муниципального района Республики Мордовия на 2018-2028гг"</v>
      </c>
      <c r="B9" s="130" t="s">
        <v>17</v>
      </c>
      <c r="C9" s="130" t="s">
        <v>8</v>
      </c>
      <c r="D9" s="130"/>
      <c r="E9" s="130"/>
      <c r="F9" s="129"/>
      <c r="G9" s="116"/>
      <c r="H9" s="116"/>
      <c r="I9" s="116"/>
      <c r="J9" s="114">
        <f>J10</f>
        <v>323.60000000000002</v>
      </c>
      <c r="K9" s="114">
        <f>K10</f>
        <v>265</v>
      </c>
      <c r="L9" s="114">
        <f>L10</f>
        <v>265</v>
      </c>
    </row>
    <row r="10" spans="1:12" ht="74.25" customHeight="1">
      <c r="A10" s="37" t="s">
        <v>127</v>
      </c>
      <c r="B10" s="124" t="s">
        <v>17</v>
      </c>
      <c r="C10" s="124" t="s">
        <v>8</v>
      </c>
      <c r="D10" s="130" t="s">
        <v>45</v>
      </c>
      <c r="E10" s="124"/>
      <c r="F10" s="122"/>
      <c r="G10" s="116"/>
      <c r="H10" s="116"/>
      <c r="I10" s="116"/>
      <c r="J10" s="115">
        <f t="shared" ref="J10:L10" si="0">J11</f>
        <v>323.60000000000002</v>
      </c>
      <c r="K10" s="115">
        <f t="shared" si="0"/>
        <v>265</v>
      </c>
      <c r="L10" s="115">
        <f t="shared" si="0"/>
        <v>265</v>
      </c>
    </row>
    <row r="11" spans="1:12" ht="345">
      <c r="A11" s="148" t="s">
        <v>167</v>
      </c>
      <c r="B11" s="124" t="s">
        <v>17</v>
      </c>
      <c r="C11" s="124" t="s">
        <v>8</v>
      </c>
      <c r="D11" s="130" t="s">
        <v>45</v>
      </c>
      <c r="E11" s="124" t="s">
        <v>88</v>
      </c>
      <c r="F11" s="122"/>
      <c r="G11" s="116"/>
      <c r="H11" s="116"/>
      <c r="I11" s="116"/>
      <c r="J11" s="115">
        <f>J12</f>
        <v>323.60000000000002</v>
      </c>
      <c r="K11" s="115">
        <f t="shared" ref="K11" si="1">K12</f>
        <v>265</v>
      </c>
      <c r="L11" s="115">
        <f t="shared" ref="L11" si="2">L12</f>
        <v>265</v>
      </c>
    </row>
    <row r="12" spans="1:12" ht="45.75" customHeight="1">
      <c r="A12" s="121" t="s">
        <v>46</v>
      </c>
      <c r="B12" s="124" t="s">
        <v>17</v>
      </c>
      <c r="C12" s="124" t="s">
        <v>8</v>
      </c>
      <c r="D12" s="130" t="s">
        <v>45</v>
      </c>
      <c r="E12" s="124" t="s">
        <v>88</v>
      </c>
      <c r="F12" s="122" t="s">
        <v>71</v>
      </c>
      <c r="G12" s="116"/>
      <c r="H12" s="116"/>
      <c r="I12" s="116"/>
      <c r="J12" s="115">
        <f t="shared" ref="J12:J14" si="3">J13</f>
        <v>323.60000000000002</v>
      </c>
      <c r="K12" s="115">
        <f t="shared" ref="K12:K14" si="4">K13</f>
        <v>265</v>
      </c>
      <c r="L12" s="115">
        <f t="shared" ref="L12:L14" si="5">L13</f>
        <v>265</v>
      </c>
    </row>
    <row r="13" spans="1:12" ht="60">
      <c r="A13" s="121" t="s">
        <v>47</v>
      </c>
      <c r="B13" s="124" t="s">
        <v>17</v>
      </c>
      <c r="C13" s="124" t="s">
        <v>8</v>
      </c>
      <c r="D13" s="130" t="s">
        <v>45</v>
      </c>
      <c r="E13" s="124" t="s">
        <v>88</v>
      </c>
      <c r="F13" s="122" t="s">
        <v>72</v>
      </c>
      <c r="G13" s="116"/>
      <c r="H13" s="116"/>
      <c r="I13" s="116"/>
      <c r="J13" s="115">
        <f t="shared" si="3"/>
        <v>323.60000000000002</v>
      </c>
      <c r="K13" s="115">
        <f t="shared" si="4"/>
        <v>265</v>
      </c>
      <c r="L13" s="115">
        <f t="shared" si="5"/>
        <v>265</v>
      </c>
    </row>
    <row r="14" spans="1:12" ht="15">
      <c r="A14" s="127" t="s">
        <v>57</v>
      </c>
      <c r="B14" s="124" t="s">
        <v>17</v>
      </c>
      <c r="C14" s="124" t="s">
        <v>8</v>
      </c>
      <c r="D14" s="130" t="s">
        <v>45</v>
      </c>
      <c r="E14" s="124" t="s">
        <v>88</v>
      </c>
      <c r="F14" s="122" t="s">
        <v>72</v>
      </c>
      <c r="G14" s="118" t="s">
        <v>45</v>
      </c>
      <c r="H14" s="118"/>
      <c r="I14" s="118"/>
      <c r="J14" s="115">
        <f t="shared" si="3"/>
        <v>323.60000000000002</v>
      </c>
      <c r="K14" s="115">
        <f t="shared" si="4"/>
        <v>265</v>
      </c>
      <c r="L14" s="115">
        <f t="shared" si="5"/>
        <v>265</v>
      </c>
    </row>
    <row r="15" spans="1:12" ht="15">
      <c r="A15" s="128" t="s">
        <v>131</v>
      </c>
      <c r="B15" s="124" t="s">
        <v>17</v>
      </c>
      <c r="C15" s="124" t="s">
        <v>8</v>
      </c>
      <c r="D15" s="130" t="s">
        <v>45</v>
      </c>
      <c r="E15" s="124" t="s">
        <v>88</v>
      </c>
      <c r="F15" s="122" t="s">
        <v>72</v>
      </c>
      <c r="G15" s="118" t="s">
        <v>45</v>
      </c>
      <c r="H15" s="118" t="s">
        <v>60</v>
      </c>
      <c r="I15" s="118"/>
      <c r="J15" s="115">
        <f>J16</f>
        <v>323.60000000000002</v>
      </c>
      <c r="K15" s="115">
        <f>K16</f>
        <v>265</v>
      </c>
      <c r="L15" s="115">
        <f>L16</f>
        <v>265</v>
      </c>
    </row>
    <row r="16" spans="1:12" ht="60">
      <c r="A16" s="128" t="s">
        <v>179</v>
      </c>
      <c r="B16" s="124" t="s">
        <v>17</v>
      </c>
      <c r="C16" s="124" t="s">
        <v>8</v>
      </c>
      <c r="D16" s="130" t="s">
        <v>45</v>
      </c>
      <c r="E16" s="124" t="s">
        <v>88</v>
      </c>
      <c r="F16" s="122" t="s">
        <v>72</v>
      </c>
      <c r="G16" s="118" t="s">
        <v>45</v>
      </c>
      <c r="H16" s="118" t="s">
        <v>60</v>
      </c>
      <c r="I16" s="146" t="s">
        <v>165</v>
      </c>
      <c r="J16" s="115">
        <f>'Приложение 2'!J68</f>
        <v>323.60000000000002</v>
      </c>
      <c r="K16" s="115">
        <f>'Приложение 2'!K68</f>
        <v>265</v>
      </c>
      <c r="L16" s="115">
        <f>'Приложение 2'!L68</f>
        <v>265</v>
      </c>
    </row>
    <row r="17" spans="1:12" ht="135">
      <c r="A17" s="38" t="s">
        <v>183</v>
      </c>
      <c r="B17" s="130" t="s">
        <v>17</v>
      </c>
      <c r="C17" s="130" t="s">
        <v>83</v>
      </c>
      <c r="D17" s="130"/>
      <c r="E17" s="130"/>
      <c r="F17" s="129"/>
      <c r="G17" s="118"/>
      <c r="H17" s="118"/>
      <c r="I17" s="146"/>
      <c r="J17" s="115">
        <f>J19+J26</f>
        <v>382.4</v>
      </c>
      <c r="K17" s="115">
        <f>K19</f>
        <v>150</v>
      </c>
      <c r="L17" s="115">
        <f>L19</f>
        <v>150</v>
      </c>
    </row>
    <row r="18" spans="1:12" ht="121.5" customHeight="1">
      <c r="A18" s="38" t="str">
        <f>'Приложение 2'!A87</f>
        <v>Подпрограмма "Комплекного развития систем коммунальной инфраструктуры на территории муниципального образования  Набережного сельского поселения Ромодановского муниципального района Республики Мордовия на 2018-2028гг"</v>
      </c>
      <c r="B18" s="130" t="s">
        <v>17</v>
      </c>
      <c r="C18" s="130" t="s">
        <v>8</v>
      </c>
      <c r="D18" s="130"/>
      <c r="E18" s="130"/>
      <c r="F18" s="129"/>
      <c r="G18" s="118"/>
      <c r="H18" s="118"/>
      <c r="I18" s="146"/>
      <c r="J18" s="115">
        <f t="shared" ref="J18:L19" si="6">J19</f>
        <v>212.5</v>
      </c>
      <c r="K18" s="115">
        <f t="shared" si="6"/>
        <v>150</v>
      </c>
      <c r="L18" s="115">
        <f t="shared" si="6"/>
        <v>150</v>
      </c>
    </row>
    <row r="19" spans="1:12" ht="30">
      <c r="A19" s="120" t="s">
        <v>128</v>
      </c>
      <c r="B19" s="124" t="s">
        <v>17</v>
      </c>
      <c r="C19" s="124" t="s">
        <v>8</v>
      </c>
      <c r="D19" s="130" t="s">
        <v>162</v>
      </c>
      <c r="E19" s="124"/>
      <c r="F19" s="117"/>
      <c r="G19" s="116"/>
      <c r="H19" s="116"/>
      <c r="I19" s="116"/>
      <c r="J19" s="115">
        <f t="shared" si="6"/>
        <v>212.5</v>
      </c>
      <c r="K19" s="115">
        <f t="shared" si="6"/>
        <v>150</v>
      </c>
      <c r="L19" s="115">
        <f t="shared" si="6"/>
        <v>150</v>
      </c>
    </row>
    <row r="20" spans="1:12" ht="15">
      <c r="A20" s="119" t="s">
        <v>130</v>
      </c>
      <c r="B20" s="124" t="s">
        <v>17</v>
      </c>
      <c r="C20" s="124" t="s">
        <v>8</v>
      </c>
      <c r="D20" s="130" t="s">
        <v>162</v>
      </c>
      <c r="E20" s="124" t="s">
        <v>129</v>
      </c>
      <c r="F20" s="117"/>
      <c r="G20" s="116"/>
      <c r="H20" s="116"/>
      <c r="I20" s="116"/>
      <c r="J20" s="115">
        <f t="shared" ref="J20:J24" si="7">J21</f>
        <v>212.5</v>
      </c>
      <c r="K20" s="115">
        <f t="shared" ref="K20:K24" si="8">K21</f>
        <v>150</v>
      </c>
      <c r="L20" s="115">
        <f t="shared" ref="L20:L24" si="9">L21</f>
        <v>150</v>
      </c>
    </row>
    <row r="21" spans="1:12" ht="45" customHeight="1">
      <c r="A21" s="121" t="s">
        <v>46</v>
      </c>
      <c r="B21" s="124" t="s">
        <v>17</v>
      </c>
      <c r="C21" s="124" t="s">
        <v>8</v>
      </c>
      <c r="D21" s="130" t="s">
        <v>162</v>
      </c>
      <c r="E21" s="124" t="s">
        <v>129</v>
      </c>
      <c r="F21" s="117" t="s">
        <v>71</v>
      </c>
      <c r="G21" s="116"/>
      <c r="H21" s="116"/>
      <c r="I21" s="116"/>
      <c r="J21" s="115">
        <f t="shared" si="7"/>
        <v>212.5</v>
      </c>
      <c r="K21" s="115">
        <f t="shared" si="8"/>
        <v>150</v>
      </c>
      <c r="L21" s="115">
        <f t="shared" si="9"/>
        <v>150</v>
      </c>
    </row>
    <row r="22" spans="1:12" ht="60">
      <c r="A22" s="121" t="s">
        <v>47</v>
      </c>
      <c r="B22" s="124" t="s">
        <v>17</v>
      </c>
      <c r="C22" s="124" t="s">
        <v>8</v>
      </c>
      <c r="D22" s="130" t="s">
        <v>162</v>
      </c>
      <c r="E22" s="124" t="s">
        <v>129</v>
      </c>
      <c r="F22" s="117" t="s">
        <v>72</v>
      </c>
      <c r="G22" s="116"/>
      <c r="H22" s="116"/>
      <c r="I22" s="116"/>
      <c r="J22" s="115">
        <f t="shared" si="7"/>
        <v>212.5</v>
      </c>
      <c r="K22" s="115">
        <f t="shared" si="8"/>
        <v>150</v>
      </c>
      <c r="L22" s="115">
        <f t="shared" si="9"/>
        <v>150</v>
      </c>
    </row>
    <row r="23" spans="1:12" ht="15" customHeight="1">
      <c r="A23" s="128" t="s">
        <v>62</v>
      </c>
      <c r="B23" s="130" t="s">
        <v>17</v>
      </c>
      <c r="C23" s="130" t="s">
        <v>8</v>
      </c>
      <c r="D23" s="130" t="s">
        <v>162</v>
      </c>
      <c r="E23" s="130" t="s">
        <v>129</v>
      </c>
      <c r="F23" s="125" t="s">
        <v>72</v>
      </c>
      <c r="G23" s="126" t="s">
        <v>52</v>
      </c>
      <c r="H23" s="126"/>
      <c r="I23" s="126"/>
      <c r="J23" s="115">
        <f t="shared" si="7"/>
        <v>212.5</v>
      </c>
      <c r="K23" s="115">
        <f t="shared" si="8"/>
        <v>150</v>
      </c>
      <c r="L23" s="115">
        <f t="shared" si="9"/>
        <v>150</v>
      </c>
    </row>
    <row r="24" spans="1:12" ht="15">
      <c r="A24" s="38" t="s">
        <v>68</v>
      </c>
      <c r="B24" s="130" t="s">
        <v>17</v>
      </c>
      <c r="C24" s="130" t="s">
        <v>8</v>
      </c>
      <c r="D24" s="130" t="s">
        <v>162</v>
      </c>
      <c r="E24" s="130" t="s">
        <v>129</v>
      </c>
      <c r="F24" s="125" t="s">
        <v>72</v>
      </c>
      <c r="G24" s="126" t="s">
        <v>52</v>
      </c>
      <c r="H24" s="126" t="s">
        <v>56</v>
      </c>
      <c r="I24" s="126"/>
      <c r="J24" s="115">
        <f t="shared" si="7"/>
        <v>212.5</v>
      </c>
      <c r="K24" s="115">
        <f t="shared" si="8"/>
        <v>150</v>
      </c>
      <c r="L24" s="115">
        <f t="shared" si="9"/>
        <v>150</v>
      </c>
    </row>
    <row r="25" spans="1:12" ht="60">
      <c r="A25" s="128" t="s">
        <v>179</v>
      </c>
      <c r="B25" s="130" t="s">
        <v>17</v>
      </c>
      <c r="C25" s="130" t="s">
        <v>8</v>
      </c>
      <c r="D25" s="130" t="s">
        <v>37</v>
      </c>
      <c r="E25" s="130" t="s">
        <v>129</v>
      </c>
      <c r="F25" s="125" t="s">
        <v>72</v>
      </c>
      <c r="G25" s="126" t="s">
        <v>52</v>
      </c>
      <c r="H25" s="126" t="s">
        <v>56</v>
      </c>
      <c r="I25" s="147" t="s">
        <v>165</v>
      </c>
      <c r="J25" s="115">
        <f>'Приложение 2'!J92</f>
        <v>212.5</v>
      </c>
      <c r="K25" s="115">
        <f>'Приложение 2'!K92</f>
        <v>150</v>
      </c>
      <c r="L25" s="115">
        <f>'Приложение 2'!L92</f>
        <v>150</v>
      </c>
    </row>
    <row r="26" spans="1:12" ht="47.25" customHeight="1">
      <c r="A26" s="128" t="str">
        <f>'Приложение 2'!A93</f>
        <v>Прочие мероприятия по благоустройству городских округов и поселений</v>
      </c>
      <c r="B26" s="130" t="s">
        <v>17</v>
      </c>
      <c r="C26" s="130" t="s">
        <v>8</v>
      </c>
      <c r="D26" s="130" t="s">
        <v>162</v>
      </c>
      <c r="E26" s="130" t="s">
        <v>193</v>
      </c>
      <c r="F26" s="125"/>
      <c r="G26" s="126"/>
      <c r="H26" s="126"/>
      <c r="I26" s="147"/>
      <c r="J26" s="115">
        <f>J27</f>
        <v>169.9</v>
      </c>
      <c r="K26" s="115"/>
      <c r="L26" s="115"/>
    </row>
    <row r="27" spans="1:12" ht="43.5" customHeight="1">
      <c r="A27" s="128" t="str">
        <f>A21</f>
        <v>Закупка товаров, работ и услуг для обеспечения государственных (муниципальных) нужд</v>
      </c>
      <c r="B27" s="130" t="s">
        <v>17</v>
      </c>
      <c r="C27" s="130" t="s">
        <v>8</v>
      </c>
      <c r="D27" s="130" t="s">
        <v>162</v>
      </c>
      <c r="E27" s="130" t="s">
        <v>193</v>
      </c>
      <c r="F27" s="125" t="s">
        <v>71</v>
      </c>
      <c r="G27" s="126"/>
      <c r="H27" s="126"/>
      <c r="I27" s="147"/>
      <c r="J27" s="115">
        <f>J28</f>
        <v>169.9</v>
      </c>
      <c r="K27" s="115"/>
      <c r="L27" s="115"/>
    </row>
    <row r="28" spans="1:12" ht="61.5" customHeight="1">
      <c r="A28" s="128" t="str">
        <f>A22</f>
        <v>Иные закупки товаров, работ и услуг для обеспечения государственных (муниципальных) нужд</v>
      </c>
      <c r="B28" s="130" t="s">
        <v>17</v>
      </c>
      <c r="C28" s="130" t="s">
        <v>8</v>
      </c>
      <c r="D28" s="130" t="s">
        <v>162</v>
      </c>
      <c r="E28" s="130" t="s">
        <v>193</v>
      </c>
      <c r="F28" s="125" t="s">
        <v>72</v>
      </c>
      <c r="G28" s="126"/>
      <c r="H28" s="126"/>
      <c r="I28" s="147"/>
      <c r="J28" s="115">
        <f>J29</f>
        <v>169.9</v>
      </c>
      <c r="K28" s="115"/>
      <c r="L28" s="115"/>
    </row>
    <row r="29" spans="1:12" ht="14.25" customHeight="1">
      <c r="A29" s="128" t="str">
        <f>A23</f>
        <v>Жилищно-коммунальное хозяйство</v>
      </c>
      <c r="B29" s="130" t="s">
        <v>17</v>
      </c>
      <c r="C29" s="130" t="s">
        <v>8</v>
      </c>
      <c r="D29" s="130" t="s">
        <v>162</v>
      </c>
      <c r="E29" s="130" t="s">
        <v>193</v>
      </c>
      <c r="F29" s="125" t="s">
        <v>72</v>
      </c>
      <c r="G29" s="164" t="s">
        <v>52</v>
      </c>
      <c r="H29" s="126"/>
      <c r="I29" s="147"/>
      <c r="J29" s="115">
        <f>J30</f>
        <v>169.9</v>
      </c>
      <c r="K29" s="115"/>
      <c r="L29" s="115"/>
    </row>
    <row r="30" spans="1:12" ht="15.75" customHeight="1">
      <c r="A30" s="128" t="str">
        <f>A24</f>
        <v>Благоустройство</v>
      </c>
      <c r="B30" s="130" t="s">
        <v>17</v>
      </c>
      <c r="C30" s="130" t="s">
        <v>8</v>
      </c>
      <c r="D30" s="130" t="s">
        <v>162</v>
      </c>
      <c r="E30" s="130" t="s">
        <v>193</v>
      </c>
      <c r="F30" s="125" t="s">
        <v>72</v>
      </c>
      <c r="G30" s="164" t="s">
        <v>52</v>
      </c>
      <c r="H30" s="164" t="s">
        <v>56</v>
      </c>
      <c r="I30" s="147"/>
      <c r="J30" s="115">
        <f>J31</f>
        <v>169.9</v>
      </c>
      <c r="K30" s="115"/>
      <c r="L30" s="115"/>
    </row>
    <row r="31" spans="1:12" ht="57.75" customHeight="1">
      <c r="A31" s="128" t="str">
        <f>A25</f>
        <v>Администрация Набережного сельского поселения Ромодановского муниципального района Республики Мордовия</v>
      </c>
      <c r="B31" s="130" t="s">
        <v>17</v>
      </c>
      <c r="C31" s="130" t="s">
        <v>8</v>
      </c>
      <c r="D31" s="130" t="s">
        <v>162</v>
      </c>
      <c r="E31" s="130" t="s">
        <v>193</v>
      </c>
      <c r="F31" s="125" t="s">
        <v>72</v>
      </c>
      <c r="G31" s="164" t="s">
        <v>52</v>
      </c>
      <c r="H31" s="164" t="s">
        <v>56</v>
      </c>
      <c r="I31" s="164" t="s">
        <v>165</v>
      </c>
      <c r="J31" s="115">
        <f>'Приложение 2'!J95</f>
        <v>169.9</v>
      </c>
      <c r="K31" s="115"/>
      <c r="L31" s="115"/>
    </row>
    <row r="32" spans="1:12" ht="78" customHeight="1">
      <c r="A32" s="128" t="str">
        <f>'Приложение 2'!A80</f>
        <v>Муниципальная программа "Энергосбережение и повышение энергетической эффетивности в Ромодановсом муниципальном районе"</v>
      </c>
      <c r="B32" s="130" t="s">
        <v>20</v>
      </c>
      <c r="C32" s="130" t="s">
        <v>67</v>
      </c>
      <c r="D32" s="130"/>
      <c r="E32" s="130"/>
      <c r="F32" s="125"/>
      <c r="G32" s="164"/>
      <c r="H32" s="164"/>
      <c r="I32" s="164"/>
      <c r="J32" s="115">
        <f t="shared" ref="J32:J38" si="10">J33</f>
        <v>57.4</v>
      </c>
      <c r="K32" s="115"/>
      <c r="L32" s="115"/>
    </row>
    <row r="33" spans="1:12" ht="80.25" customHeight="1">
      <c r="A33" s="128" t="str">
        <f>'Приложение 2'!A81</f>
        <v>Основное мероприятие"Субсидирование оформления прав собственности на бесхозяйные объекты инженерной инфраструктуры"</v>
      </c>
      <c r="B33" s="130" t="s">
        <v>20</v>
      </c>
      <c r="C33" s="130" t="s">
        <v>67</v>
      </c>
      <c r="D33" s="130" t="s">
        <v>8</v>
      </c>
      <c r="E33" s="130"/>
      <c r="F33" s="125"/>
      <c r="G33" s="164"/>
      <c r="H33" s="164"/>
      <c r="I33" s="164"/>
      <c r="J33" s="115">
        <f t="shared" si="10"/>
        <v>57.4</v>
      </c>
      <c r="K33" s="115"/>
      <c r="L33" s="115"/>
    </row>
    <row r="34" spans="1:12" ht="78" customHeight="1">
      <c r="A34" s="128" t="str">
        <f>'Приложение 2'!A82</f>
        <v xml:space="preserve">Оформление прав собственности на бесхозяйные объекты недвижимого имущества, используемые для передачи энергетических ресурсов </v>
      </c>
      <c r="B34" s="130" t="s">
        <v>20</v>
      </c>
      <c r="C34" s="130" t="s">
        <v>67</v>
      </c>
      <c r="D34" s="130" t="s">
        <v>8</v>
      </c>
      <c r="E34" s="130" t="s">
        <v>216</v>
      </c>
      <c r="F34" s="125"/>
      <c r="G34" s="164"/>
      <c r="H34" s="164"/>
      <c r="I34" s="164"/>
      <c r="J34" s="115">
        <f t="shared" si="10"/>
        <v>57.4</v>
      </c>
      <c r="K34" s="115"/>
      <c r="L34" s="115"/>
    </row>
    <row r="35" spans="1:12" ht="45.75" customHeight="1">
      <c r="A35" s="128" t="str">
        <f>'Приложение 2'!A83</f>
        <v>Закупка товаров, работ и услуг для  государственных (муниципальных) нужд</v>
      </c>
      <c r="B35" s="130" t="s">
        <v>20</v>
      </c>
      <c r="C35" s="130" t="s">
        <v>67</v>
      </c>
      <c r="D35" s="130" t="s">
        <v>8</v>
      </c>
      <c r="E35" s="130" t="s">
        <v>216</v>
      </c>
      <c r="F35" s="125" t="s">
        <v>71</v>
      </c>
      <c r="G35" s="164"/>
      <c r="H35" s="164"/>
      <c r="I35" s="164"/>
      <c r="J35" s="115">
        <f t="shared" si="10"/>
        <v>57.4</v>
      </c>
      <c r="K35" s="115"/>
      <c r="L35" s="115"/>
    </row>
    <row r="36" spans="1:12" ht="57.75" customHeight="1">
      <c r="A36" s="128" t="str">
        <f>'Приложение 2'!A84</f>
        <v>Иные закупки товаров, работ и услуг для обеспечения государственных (муниципальных) нужд</v>
      </c>
      <c r="B36" s="130" t="s">
        <v>20</v>
      </c>
      <c r="C36" s="130" t="s">
        <v>67</v>
      </c>
      <c r="D36" s="130" t="s">
        <v>8</v>
      </c>
      <c r="E36" s="130" t="s">
        <v>216</v>
      </c>
      <c r="F36" s="125" t="s">
        <v>72</v>
      </c>
      <c r="G36" s="164"/>
      <c r="H36" s="164"/>
      <c r="I36" s="164"/>
      <c r="J36" s="115">
        <f t="shared" si="10"/>
        <v>57.4</v>
      </c>
      <c r="K36" s="115"/>
      <c r="L36" s="115"/>
    </row>
    <row r="37" spans="1:12" ht="16.5" customHeight="1">
      <c r="A37" s="128" t="str">
        <f>'Приложение 2'!A78</f>
        <v>Жилищно-коммунальное хозяйство</v>
      </c>
      <c r="B37" s="130" t="s">
        <v>20</v>
      </c>
      <c r="C37" s="130" t="s">
        <v>67</v>
      </c>
      <c r="D37" s="130" t="s">
        <v>8</v>
      </c>
      <c r="E37" s="130" t="s">
        <v>216</v>
      </c>
      <c r="F37" s="125" t="s">
        <v>72</v>
      </c>
      <c r="G37" s="169" t="s">
        <v>52</v>
      </c>
      <c r="H37" s="164"/>
      <c r="I37" s="164"/>
      <c r="J37" s="115">
        <f t="shared" si="10"/>
        <v>57.4</v>
      </c>
      <c r="K37" s="115"/>
      <c r="L37" s="115"/>
    </row>
    <row r="38" spans="1:12" ht="15.75" customHeight="1">
      <c r="A38" s="128" t="str">
        <f>'Приложение 2'!A79</f>
        <v>Коммунальное хозяйство</v>
      </c>
      <c r="B38" s="130" t="s">
        <v>20</v>
      </c>
      <c r="C38" s="130" t="s">
        <v>67</v>
      </c>
      <c r="D38" s="130" t="s">
        <v>8</v>
      </c>
      <c r="E38" s="130" t="s">
        <v>216</v>
      </c>
      <c r="F38" s="125" t="s">
        <v>72</v>
      </c>
      <c r="G38" s="169" t="s">
        <v>52</v>
      </c>
      <c r="H38" s="169" t="s">
        <v>39</v>
      </c>
      <c r="I38" s="164"/>
      <c r="J38" s="115">
        <f t="shared" si="10"/>
        <v>57.4</v>
      </c>
      <c r="K38" s="115"/>
      <c r="L38" s="115"/>
    </row>
    <row r="39" spans="1:12" ht="57.75" customHeight="1">
      <c r="A39" s="128" t="str">
        <f>A31</f>
        <v>Администрация Набережного сельского поселения Ромодановского муниципального района Республики Мордовия</v>
      </c>
      <c r="B39" s="130" t="s">
        <v>20</v>
      </c>
      <c r="C39" s="130" t="s">
        <v>67</v>
      </c>
      <c r="D39" s="130" t="s">
        <v>8</v>
      </c>
      <c r="E39" s="130" t="s">
        <v>216</v>
      </c>
      <c r="F39" s="125" t="s">
        <v>72</v>
      </c>
      <c r="G39" s="169" t="s">
        <v>52</v>
      </c>
      <c r="H39" s="169" t="s">
        <v>39</v>
      </c>
      <c r="I39" s="169" t="s">
        <v>165</v>
      </c>
      <c r="J39" s="115">
        <f>'Приложение 2'!J84</f>
        <v>57.4</v>
      </c>
      <c r="K39" s="115"/>
      <c r="L39" s="115"/>
    </row>
    <row r="40" spans="1:12" ht="73.5" customHeight="1">
      <c r="A40" s="128" t="str">
        <f>'Приложение 2'!A52</f>
        <v>Государственная программа повышения эффективности управления государственными финансами в Республике Мордовия</v>
      </c>
      <c r="B40" s="124" t="s">
        <v>87</v>
      </c>
      <c r="C40" s="124" t="s">
        <v>83</v>
      </c>
      <c r="D40" s="124"/>
      <c r="E40" s="124"/>
      <c r="F40" s="122"/>
      <c r="G40" s="116"/>
      <c r="H40" s="116"/>
      <c r="I40" s="116"/>
      <c r="J40" s="115">
        <f>J41</f>
        <v>95.300000000000011</v>
      </c>
      <c r="K40" s="115">
        <f t="shared" ref="K40:L40" si="11">K41</f>
        <v>92.8</v>
      </c>
      <c r="L40" s="115">
        <f t="shared" si="11"/>
        <v>96</v>
      </c>
    </row>
    <row r="41" spans="1:12" ht="60">
      <c r="A41" s="121" t="s">
        <v>122</v>
      </c>
      <c r="B41" s="124" t="s">
        <v>87</v>
      </c>
      <c r="C41" s="124" t="s">
        <v>10</v>
      </c>
      <c r="D41" s="124"/>
      <c r="E41" s="124"/>
      <c r="F41" s="122"/>
      <c r="G41" s="116"/>
      <c r="H41" s="116"/>
      <c r="I41" s="116"/>
      <c r="J41" s="115">
        <f>J42</f>
        <v>95.300000000000011</v>
      </c>
      <c r="K41" s="115">
        <f t="shared" ref="K41:L52" si="12">K42</f>
        <v>92.8</v>
      </c>
      <c r="L41" s="115">
        <f t="shared" si="12"/>
        <v>96</v>
      </c>
    </row>
    <row r="42" spans="1:12" ht="45">
      <c r="A42" s="121" t="s">
        <v>123</v>
      </c>
      <c r="B42" s="124" t="s">
        <v>87</v>
      </c>
      <c r="C42" s="124" t="s">
        <v>10</v>
      </c>
      <c r="D42" s="124" t="s">
        <v>39</v>
      </c>
      <c r="E42" s="124"/>
      <c r="F42" s="122"/>
      <c r="G42" s="116"/>
      <c r="H42" s="116"/>
      <c r="I42" s="116"/>
      <c r="J42" s="115">
        <f>J43</f>
        <v>95.300000000000011</v>
      </c>
      <c r="K42" s="115">
        <f t="shared" si="12"/>
        <v>92.8</v>
      </c>
      <c r="L42" s="115">
        <f t="shared" si="12"/>
        <v>96</v>
      </c>
    </row>
    <row r="43" spans="1:12" ht="60.75" customHeight="1">
      <c r="A43" s="123" t="s">
        <v>124</v>
      </c>
      <c r="B43" s="124" t="s">
        <v>87</v>
      </c>
      <c r="C43" s="124" t="s">
        <v>10</v>
      </c>
      <c r="D43" s="124" t="s">
        <v>39</v>
      </c>
      <c r="E43" s="124" t="s">
        <v>125</v>
      </c>
      <c r="F43" s="122"/>
      <c r="G43" s="116"/>
      <c r="H43" s="116"/>
      <c r="I43" s="116"/>
      <c r="J43" s="115">
        <f>J49+J44</f>
        <v>95.300000000000011</v>
      </c>
      <c r="K43" s="115">
        <f t="shared" ref="K43:L43" si="13">K49+K44</f>
        <v>92.8</v>
      </c>
      <c r="L43" s="115">
        <f t="shared" si="13"/>
        <v>96</v>
      </c>
    </row>
    <row r="44" spans="1:12" ht="59.25" customHeight="1">
      <c r="A44" s="128" t="s">
        <v>126</v>
      </c>
      <c r="B44" s="130" t="s">
        <v>87</v>
      </c>
      <c r="C44" s="130" t="s">
        <v>10</v>
      </c>
      <c r="D44" s="130" t="s">
        <v>39</v>
      </c>
      <c r="E44" s="130" t="s">
        <v>125</v>
      </c>
      <c r="F44" s="129" t="s">
        <v>69</v>
      </c>
      <c r="G44" s="116"/>
      <c r="H44" s="116"/>
      <c r="I44" s="116"/>
      <c r="J44" s="115">
        <f t="shared" ref="J44:J47" si="14">J45</f>
        <v>91.9</v>
      </c>
      <c r="K44" s="115">
        <f t="shared" si="12"/>
        <v>87.8</v>
      </c>
      <c r="L44" s="115">
        <f t="shared" si="12"/>
        <v>91</v>
      </c>
    </row>
    <row r="45" spans="1:12" ht="44.25" customHeight="1">
      <c r="A45" s="34" t="s">
        <v>42</v>
      </c>
      <c r="B45" s="130" t="s">
        <v>87</v>
      </c>
      <c r="C45" s="130" t="s">
        <v>10</v>
      </c>
      <c r="D45" s="130" t="s">
        <v>39</v>
      </c>
      <c r="E45" s="130" t="s">
        <v>125</v>
      </c>
      <c r="F45" s="129" t="s">
        <v>70</v>
      </c>
      <c r="G45" s="116"/>
      <c r="H45" s="116"/>
      <c r="I45" s="116"/>
      <c r="J45" s="115">
        <f t="shared" si="14"/>
        <v>91.9</v>
      </c>
      <c r="K45" s="115">
        <f t="shared" si="12"/>
        <v>87.8</v>
      </c>
      <c r="L45" s="115">
        <f t="shared" si="12"/>
        <v>91</v>
      </c>
    </row>
    <row r="46" spans="1:12" ht="15.75" customHeight="1">
      <c r="A46" s="34" t="str">
        <f>'Приложение 2'!A50</f>
        <v>Национальная оборона</v>
      </c>
      <c r="B46" s="130" t="s">
        <v>87</v>
      </c>
      <c r="C46" s="130" t="s">
        <v>10</v>
      </c>
      <c r="D46" s="130" t="s">
        <v>39</v>
      </c>
      <c r="E46" s="130" t="s">
        <v>125</v>
      </c>
      <c r="F46" s="129" t="s">
        <v>70</v>
      </c>
      <c r="G46" s="118" t="s">
        <v>39</v>
      </c>
      <c r="H46" s="118"/>
      <c r="I46" s="118"/>
      <c r="J46" s="115">
        <f t="shared" si="14"/>
        <v>91.9</v>
      </c>
      <c r="K46" s="115">
        <f t="shared" si="12"/>
        <v>87.8</v>
      </c>
      <c r="L46" s="115">
        <f t="shared" si="12"/>
        <v>91</v>
      </c>
    </row>
    <row r="47" spans="1:12" ht="28.5" customHeight="1">
      <c r="A47" s="128" t="str">
        <f>'Приложение 2'!A51</f>
        <v>Мобилизация и вневойсковая подготовка</v>
      </c>
      <c r="B47" s="130" t="s">
        <v>87</v>
      </c>
      <c r="C47" s="130" t="s">
        <v>10</v>
      </c>
      <c r="D47" s="130" t="s">
        <v>39</v>
      </c>
      <c r="E47" s="130" t="s">
        <v>125</v>
      </c>
      <c r="F47" s="129" t="s">
        <v>70</v>
      </c>
      <c r="G47" s="118" t="s">
        <v>39</v>
      </c>
      <c r="H47" s="118" t="s">
        <v>56</v>
      </c>
      <c r="I47" s="118"/>
      <c r="J47" s="115">
        <f t="shared" si="14"/>
        <v>91.9</v>
      </c>
      <c r="K47" s="115">
        <f t="shared" si="12"/>
        <v>87.8</v>
      </c>
      <c r="L47" s="115">
        <f t="shared" si="12"/>
        <v>91</v>
      </c>
    </row>
    <row r="48" spans="1:12" ht="61.5" customHeight="1">
      <c r="A48" s="128" t="str">
        <f>A39</f>
        <v>Администрация Набережного сельского поселения Ромодановского муниципального района Республики Мордовия</v>
      </c>
      <c r="B48" s="130" t="s">
        <v>87</v>
      </c>
      <c r="C48" s="130" t="s">
        <v>10</v>
      </c>
      <c r="D48" s="130" t="s">
        <v>39</v>
      </c>
      <c r="E48" s="130" t="s">
        <v>125</v>
      </c>
      <c r="F48" s="129" t="s">
        <v>70</v>
      </c>
      <c r="G48" s="118" t="s">
        <v>39</v>
      </c>
      <c r="H48" s="118" t="s">
        <v>56</v>
      </c>
      <c r="I48" s="146" t="s">
        <v>165</v>
      </c>
      <c r="J48" s="115">
        <f>'Приложение 2'!J57</f>
        <v>91.9</v>
      </c>
      <c r="K48" s="115">
        <f>'Приложение 2'!K57</f>
        <v>87.8</v>
      </c>
      <c r="L48" s="115">
        <f>'Приложение 2'!L57</f>
        <v>91</v>
      </c>
    </row>
    <row r="49" spans="1:12" ht="44.25" customHeight="1">
      <c r="A49" s="128" t="str">
        <f>'Приложение 2'!A58</f>
        <v>Закупка товаров, работ и услуг для  государственных (муниципальных) нужд</v>
      </c>
      <c r="B49" s="124" t="s">
        <v>87</v>
      </c>
      <c r="C49" s="124" t="s">
        <v>10</v>
      </c>
      <c r="D49" s="124" t="s">
        <v>39</v>
      </c>
      <c r="E49" s="124" t="s">
        <v>125</v>
      </c>
      <c r="F49" s="122" t="s">
        <v>71</v>
      </c>
      <c r="G49" s="116"/>
      <c r="H49" s="116"/>
      <c r="I49" s="116"/>
      <c r="J49" s="115">
        <f t="shared" ref="J49:J52" si="15">J50</f>
        <v>3.4</v>
      </c>
      <c r="K49" s="115">
        <f t="shared" si="12"/>
        <v>5</v>
      </c>
      <c r="L49" s="115">
        <f t="shared" si="12"/>
        <v>5</v>
      </c>
    </row>
    <row r="50" spans="1:12" ht="60.75" customHeight="1">
      <c r="A50" s="121" t="str">
        <f>'Приложение 2'!A59</f>
        <v>Иные закупки товаров, работ и услуг для обеспечения государственных (муниципальных) нужд</v>
      </c>
      <c r="B50" s="124" t="s">
        <v>87</v>
      </c>
      <c r="C50" s="124" t="s">
        <v>10</v>
      </c>
      <c r="D50" s="124" t="s">
        <v>39</v>
      </c>
      <c r="E50" s="124" t="s">
        <v>125</v>
      </c>
      <c r="F50" s="122" t="s">
        <v>72</v>
      </c>
      <c r="G50" s="116"/>
      <c r="H50" s="116"/>
      <c r="I50" s="116"/>
      <c r="J50" s="115">
        <f t="shared" si="15"/>
        <v>3.4</v>
      </c>
      <c r="K50" s="115">
        <f t="shared" si="12"/>
        <v>5</v>
      </c>
      <c r="L50" s="115">
        <f t="shared" si="12"/>
        <v>5</v>
      </c>
    </row>
    <row r="51" spans="1:12" ht="15">
      <c r="A51" s="121" t="str">
        <f>A46</f>
        <v>Национальная оборона</v>
      </c>
      <c r="B51" s="124" t="s">
        <v>87</v>
      </c>
      <c r="C51" s="124" t="s">
        <v>10</v>
      </c>
      <c r="D51" s="124" t="s">
        <v>39</v>
      </c>
      <c r="E51" s="124" t="s">
        <v>125</v>
      </c>
      <c r="F51" s="122" t="s">
        <v>72</v>
      </c>
      <c r="G51" s="118" t="s">
        <v>39</v>
      </c>
      <c r="H51" s="118"/>
      <c r="I51" s="118"/>
      <c r="J51" s="115">
        <f t="shared" si="15"/>
        <v>3.4</v>
      </c>
      <c r="K51" s="115">
        <f t="shared" si="12"/>
        <v>5</v>
      </c>
      <c r="L51" s="115">
        <f t="shared" si="12"/>
        <v>5</v>
      </c>
    </row>
    <row r="52" spans="1:12" ht="36" customHeight="1">
      <c r="A52" s="128" t="str">
        <f>A47</f>
        <v>Мобилизация и вневойсковая подготовка</v>
      </c>
      <c r="B52" s="124" t="s">
        <v>87</v>
      </c>
      <c r="C52" s="124" t="s">
        <v>10</v>
      </c>
      <c r="D52" s="124" t="s">
        <v>39</v>
      </c>
      <c r="E52" s="124" t="s">
        <v>125</v>
      </c>
      <c r="F52" s="122" t="s">
        <v>72</v>
      </c>
      <c r="G52" s="118" t="s">
        <v>39</v>
      </c>
      <c r="H52" s="118" t="s">
        <v>56</v>
      </c>
      <c r="I52" s="118"/>
      <c r="J52" s="115">
        <f t="shared" si="15"/>
        <v>3.4</v>
      </c>
      <c r="K52" s="115">
        <f t="shared" si="12"/>
        <v>5</v>
      </c>
      <c r="L52" s="115">
        <f t="shared" si="12"/>
        <v>5</v>
      </c>
    </row>
    <row r="53" spans="1:12" ht="66" customHeight="1">
      <c r="A53" s="128" t="str">
        <f>A48</f>
        <v>Администрация Набережного сельского поселения Ромодановского муниципального района Республики Мордовия</v>
      </c>
      <c r="B53" s="124" t="s">
        <v>87</v>
      </c>
      <c r="C53" s="124" t="s">
        <v>10</v>
      </c>
      <c r="D53" s="124" t="s">
        <v>39</v>
      </c>
      <c r="E53" s="124" t="s">
        <v>125</v>
      </c>
      <c r="F53" s="122" t="s">
        <v>72</v>
      </c>
      <c r="G53" s="118" t="s">
        <v>39</v>
      </c>
      <c r="H53" s="118" t="s">
        <v>56</v>
      </c>
      <c r="I53" s="146" t="s">
        <v>165</v>
      </c>
      <c r="J53" s="115">
        <f>'Приложение 2'!J59</f>
        <v>3.4</v>
      </c>
      <c r="K53" s="115">
        <f>'Приложение 2'!K59</f>
        <v>5</v>
      </c>
      <c r="L53" s="115">
        <f>'Приложение 2'!L59</f>
        <v>5</v>
      </c>
    </row>
    <row r="54" spans="1:12" ht="74.25" customHeight="1">
      <c r="A54" s="128" t="str">
        <f>'Приложение 2'!A11</f>
        <v>Обеспечение деятельности аппарата  Администрации Набережного сельского поселения Ромодановского  муниципального района Республики Мордовия</v>
      </c>
      <c r="B54" s="124">
        <v>65</v>
      </c>
      <c r="C54" s="124">
        <v>0</v>
      </c>
      <c r="D54" s="124"/>
      <c r="E54" s="124"/>
      <c r="F54" s="117"/>
      <c r="G54" s="116"/>
      <c r="H54" s="116"/>
      <c r="I54" s="116"/>
      <c r="J54" s="115">
        <f>J55+J74+J62</f>
        <v>1197.8</v>
      </c>
      <c r="K54" s="115">
        <f>K55+K68+K74</f>
        <v>628.20000000000005</v>
      </c>
      <c r="L54" s="115">
        <f>L55+L68+L74</f>
        <v>671.9</v>
      </c>
    </row>
    <row r="55" spans="1:12" ht="15">
      <c r="A55" s="128" t="str">
        <f>'Приложение 2'!A12</f>
        <v xml:space="preserve">Высшее должностное лицо </v>
      </c>
      <c r="B55" s="124">
        <v>65</v>
      </c>
      <c r="C55" s="124">
        <v>1</v>
      </c>
      <c r="D55" s="124"/>
      <c r="E55" s="124"/>
      <c r="F55" s="117"/>
      <c r="G55" s="116"/>
      <c r="H55" s="116"/>
      <c r="I55" s="116"/>
      <c r="J55" s="115">
        <f>J56</f>
        <v>239.5</v>
      </c>
      <c r="K55" s="115">
        <f t="shared" ref="K55:L55" si="16">K56</f>
        <v>220</v>
      </c>
      <c r="L55" s="115">
        <f t="shared" si="16"/>
        <v>213.7</v>
      </c>
    </row>
    <row r="56" spans="1:12" ht="30.75" customHeight="1">
      <c r="A56" s="121" t="str">
        <f>'Приложение 2'!A13</f>
        <v>Расходы на выплаты по оплате труда высшего должностного лица</v>
      </c>
      <c r="B56" s="124">
        <v>65</v>
      </c>
      <c r="C56" s="124">
        <v>1</v>
      </c>
      <c r="D56" s="124" t="s">
        <v>67</v>
      </c>
      <c r="E56" s="124" t="s">
        <v>78</v>
      </c>
      <c r="F56" s="117"/>
      <c r="G56" s="116"/>
      <c r="H56" s="116"/>
      <c r="I56" s="116"/>
      <c r="J56" s="115">
        <f>J57</f>
        <v>239.5</v>
      </c>
      <c r="K56" s="115">
        <f t="shared" ref="K56:L60" si="17">K57</f>
        <v>220</v>
      </c>
      <c r="L56" s="115">
        <f t="shared" si="17"/>
        <v>213.7</v>
      </c>
    </row>
    <row r="57" spans="1:12" ht="119.25" customHeight="1">
      <c r="A57" s="121" t="str">
        <f>'Приложение 2'!A14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7" s="124">
        <v>65</v>
      </c>
      <c r="C57" s="124">
        <v>1</v>
      </c>
      <c r="D57" s="124" t="s">
        <v>67</v>
      </c>
      <c r="E57" s="124" t="s">
        <v>78</v>
      </c>
      <c r="F57" s="117" t="s">
        <v>69</v>
      </c>
      <c r="G57" s="116"/>
      <c r="H57" s="116"/>
      <c r="I57" s="116"/>
      <c r="J57" s="115">
        <f t="shared" ref="J57:J60" si="18">J58</f>
        <v>239.5</v>
      </c>
      <c r="K57" s="115">
        <f t="shared" si="17"/>
        <v>220</v>
      </c>
      <c r="L57" s="115">
        <f t="shared" si="17"/>
        <v>213.7</v>
      </c>
    </row>
    <row r="58" spans="1:12" ht="42.75" customHeight="1">
      <c r="A58" s="121" t="str">
        <f>'Приложение 2'!A15</f>
        <v>Расходы на выплаты персоналу государственных (муниципальных) органов</v>
      </c>
      <c r="B58" s="124">
        <v>65</v>
      </c>
      <c r="C58" s="124">
        <v>1</v>
      </c>
      <c r="D58" s="124" t="s">
        <v>67</v>
      </c>
      <c r="E58" s="124" t="s">
        <v>78</v>
      </c>
      <c r="F58" s="117" t="s">
        <v>70</v>
      </c>
      <c r="G58" s="116"/>
      <c r="H58" s="116"/>
      <c r="I58" s="116"/>
      <c r="J58" s="115">
        <f t="shared" si="18"/>
        <v>239.5</v>
      </c>
      <c r="K58" s="115">
        <f t="shared" si="17"/>
        <v>220</v>
      </c>
      <c r="L58" s="115">
        <f t="shared" si="17"/>
        <v>213.7</v>
      </c>
    </row>
    <row r="59" spans="1:12" ht="15">
      <c r="A59" s="121" t="str">
        <f>'Приложение 2'!A9</f>
        <v>Общегосударственные вопросы</v>
      </c>
      <c r="B59" s="124">
        <v>65</v>
      </c>
      <c r="C59" s="124">
        <v>1</v>
      </c>
      <c r="D59" s="124" t="s">
        <v>67</v>
      </c>
      <c r="E59" s="124" t="s">
        <v>78</v>
      </c>
      <c r="F59" s="117" t="s">
        <v>70</v>
      </c>
      <c r="G59" s="118" t="s">
        <v>37</v>
      </c>
      <c r="H59" s="118"/>
      <c r="I59" s="118"/>
      <c r="J59" s="115">
        <f t="shared" si="18"/>
        <v>239.5</v>
      </c>
      <c r="K59" s="115">
        <f t="shared" si="17"/>
        <v>220</v>
      </c>
      <c r="L59" s="115">
        <f t="shared" si="17"/>
        <v>213.7</v>
      </c>
    </row>
    <row r="60" spans="1:12" ht="60.75" customHeight="1">
      <c r="A60" s="128" t="str">
        <f>'Приложение 2'!A10</f>
        <v>Функционирование высшего должностного лица субъекта Российской Федерации и муниципального образования</v>
      </c>
      <c r="B60" s="124">
        <v>65</v>
      </c>
      <c r="C60" s="124">
        <v>1</v>
      </c>
      <c r="D60" s="124" t="s">
        <v>67</v>
      </c>
      <c r="E60" s="124" t="s">
        <v>78</v>
      </c>
      <c r="F60" s="117" t="s">
        <v>70</v>
      </c>
      <c r="G60" s="118" t="s">
        <v>37</v>
      </c>
      <c r="H60" s="118" t="s">
        <v>39</v>
      </c>
      <c r="I60" s="118"/>
      <c r="J60" s="115">
        <f t="shared" si="18"/>
        <v>239.5</v>
      </c>
      <c r="K60" s="115">
        <f t="shared" si="17"/>
        <v>220</v>
      </c>
      <c r="L60" s="115">
        <f t="shared" si="17"/>
        <v>213.7</v>
      </c>
    </row>
    <row r="61" spans="1:12" ht="60" customHeight="1">
      <c r="A61" s="34" t="str">
        <f>A53</f>
        <v>Администрация Набережного сельского поселения Ромодановского муниципального района Республики Мордовия</v>
      </c>
      <c r="B61" s="124">
        <v>65</v>
      </c>
      <c r="C61" s="124">
        <v>1</v>
      </c>
      <c r="D61" s="124" t="s">
        <v>67</v>
      </c>
      <c r="E61" s="124" t="s">
        <v>78</v>
      </c>
      <c r="F61" s="117" t="s">
        <v>70</v>
      </c>
      <c r="G61" s="118" t="s">
        <v>37</v>
      </c>
      <c r="H61" s="118" t="s">
        <v>39</v>
      </c>
      <c r="I61" s="146" t="s">
        <v>165</v>
      </c>
      <c r="J61" s="115">
        <f>'Приложение 2'!J15</f>
        <v>239.5</v>
      </c>
      <c r="K61" s="115">
        <f>'Приложение 2'!K15</f>
        <v>220</v>
      </c>
      <c r="L61" s="115">
        <f>'Приложение 2'!L15</f>
        <v>213.7</v>
      </c>
    </row>
    <row r="62" spans="1:12" ht="91.5" customHeight="1">
      <c r="A62" s="128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2" s="130" t="s">
        <v>170</v>
      </c>
      <c r="C62" s="130" t="s">
        <v>8</v>
      </c>
      <c r="D62" s="130" t="s">
        <v>67</v>
      </c>
      <c r="E62" s="130" t="s">
        <v>192</v>
      </c>
      <c r="F62" s="125"/>
      <c r="G62" s="118"/>
      <c r="H62" s="118"/>
      <c r="I62" s="146"/>
      <c r="J62" s="115">
        <f>J63</f>
        <v>264</v>
      </c>
      <c r="K62" s="115"/>
      <c r="L62" s="115"/>
    </row>
    <row r="63" spans="1:12" ht="124.5" customHeight="1">
      <c r="A63" s="128" t="str">
        <f>'Приложение 2'!A14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3" s="130" t="s">
        <v>170</v>
      </c>
      <c r="C63" s="130" t="s">
        <v>8</v>
      </c>
      <c r="D63" s="130" t="s">
        <v>67</v>
      </c>
      <c r="E63" s="130" t="s">
        <v>192</v>
      </c>
      <c r="F63" s="125" t="s">
        <v>69</v>
      </c>
      <c r="G63" s="118"/>
      <c r="H63" s="118"/>
      <c r="I63" s="146"/>
      <c r="J63" s="115">
        <f>J64</f>
        <v>264</v>
      </c>
      <c r="K63" s="115"/>
      <c r="L63" s="115"/>
    </row>
    <row r="64" spans="1:12" ht="47.25" customHeight="1">
      <c r="A64" s="128" t="str">
        <f>'Приложение 2'!A17</f>
        <v>Расходы на выплаты персоналу в целях обеспечения выполнения функций государственными (муниципальными),органами, казенными учреждениями, органами управления государственными . внебюджетными фондами</v>
      </c>
      <c r="B64" s="130" t="s">
        <v>170</v>
      </c>
      <c r="C64" s="130" t="s">
        <v>8</v>
      </c>
      <c r="D64" s="130" t="s">
        <v>67</v>
      </c>
      <c r="E64" s="130" t="s">
        <v>192</v>
      </c>
      <c r="F64" s="125" t="s">
        <v>70</v>
      </c>
      <c r="G64" s="118"/>
      <c r="H64" s="118"/>
      <c r="I64" s="146"/>
      <c r="J64" s="115">
        <f>J65</f>
        <v>264</v>
      </c>
      <c r="K64" s="115"/>
      <c r="L64" s="115"/>
    </row>
    <row r="65" spans="1:12" ht="15">
      <c r="A65" s="128" t="str">
        <f>'Приложение 2'!A9</f>
        <v>Общегосударственные вопросы</v>
      </c>
      <c r="B65" s="130" t="s">
        <v>170</v>
      </c>
      <c r="C65" s="130" t="s">
        <v>8</v>
      </c>
      <c r="D65" s="130" t="s">
        <v>67</v>
      </c>
      <c r="E65" s="130" t="s">
        <v>192</v>
      </c>
      <c r="F65" s="125" t="s">
        <v>70</v>
      </c>
      <c r="G65" s="163" t="s">
        <v>37</v>
      </c>
      <c r="H65" s="118"/>
      <c r="I65" s="146"/>
      <c r="J65" s="115">
        <f>J66</f>
        <v>264</v>
      </c>
      <c r="K65" s="115"/>
      <c r="L65" s="115"/>
    </row>
    <row r="66" spans="1:12" ht="60" customHeight="1">
      <c r="A66" s="128" t="str">
        <f>A60</f>
        <v>Функционирование высшего должностного лица субъекта Российской Федерации и муниципального образования</v>
      </c>
      <c r="B66" s="130" t="s">
        <v>170</v>
      </c>
      <c r="C66" s="130" t="s">
        <v>8</v>
      </c>
      <c r="D66" s="130" t="s">
        <v>67</v>
      </c>
      <c r="E66" s="130" t="s">
        <v>192</v>
      </c>
      <c r="F66" s="125" t="s">
        <v>70</v>
      </c>
      <c r="G66" s="163" t="s">
        <v>37</v>
      </c>
      <c r="H66" s="163" t="s">
        <v>39</v>
      </c>
      <c r="I66" s="146"/>
      <c r="J66" s="115">
        <f>J67</f>
        <v>264</v>
      </c>
      <c r="K66" s="115"/>
      <c r="L66" s="115"/>
    </row>
    <row r="67" spans="1:12" ht="61.5" customHeight="1">
      <c r="A67" s="128" t="str">
        <f>A61</f>
        <v>Администрация Набережного сельского поселения Ромодановского муниципального района Республики Мордовия</v>
      </c>
      <c r="B67" s="130" t="s">
        <v>170</v>
      </c>
      <c r="C67" s="130" t="s">
        <v>8</v>
      </c>
      <c r="D67" s="130" t="s">
        <v>67</v>
      </c>
      <c r="E67" s="130" t="s">
        <v>192</v>
      </c>
      <c r="F67" s="125" t="s">
        <v>70</v>
      </c>
      <c r="G67" s="163" t="s">
        <v>37</v>
      </c>
      <c r="H67" s="163" t="s">
        <v>39</v>
      </c>
      <c r="I67" s="163" t="s">
        <v>165</v>
      </c>
      <c r="J67" s="115">
        <f>'Приложение 2'!J18</f>
        <v>264</v>
      </c>
      <c r="K67" s="115"/>
      <c r="L67" s="115"/>
    </row>
    <row r="68" spans="1:12" ht="90">
      <c r="A68" s="128" t="str">
        <f>A62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8" s="130" t="s">
        <v>170</v>
      </c>
      <c r="C68" s="130" t="s">
        <v>8</v>
      </c>
      <c r="D68" s="130" t="s">
        <v>67</v>
      </c>
      <c r="E68" s="130" t="s">
        <v>171</v>
      </c>
      <c r="F68" s="125"/>
      <c r="G68" s="118"/>
      <c r="H68" s="118"/>
      <c r="I68" s="146"/>
      <c r="J68" s="115"/>
      <c r="K68" s="115">
        <f t="shared" ref="K68:L72" si="19">K69</f>
        <v>29.7</v>
      </c>
      <c r="L68" s="115">
        <f t="shared" si="19"/>
        <v>61.5</v>
      </c>
    </row>
    <row r="69" spans="1:12" ht="15">
      <c r="A69" s="128" t="str">
        <f>'Приложение 3'!A105</f>
        <v>условно утвержденные расходы</v>
      </c>
      <c r="B69" s="130" t="s">
        <v>170</v>
      </c>
      <c r="C69" s="130" t="s">
        <v>8</v>
      </c>
      <c r="D69" s="130" t="s">
        <v>67</v>
      </c>
      <c r="E69" s="130" t="s">
        <v>171</v>
      </c>
      <c r="F69" s="125" t="s">
        <v>73</v>
      </c>
      <c r="G69" s="118"/>
      <c r="H69" s="118"/>
      <c r="I69" s="146"/>
      <c r="J69" s="115"/>
      <c r="K69" s="115">
        <f t="shared" si="19"/>
        <v>29.7</v>
      </c>
      <c r="L69" s="115">
        <f t="shared" si="19"/>
        <v>61.5</v>
      </c>
    </row>
    <row r="70" spans="1:12" ht="15">
      <c r="A70" s="128" t="str">
        <f>'Приложение 3'!A106</f>
        <v>Иные бюджетные ассигнования</v>
      </c>
      <c r="B70" s="130" t="s">
        <v>170</v>
      </c>
      <c r="C70" s="130" t="s">
        <v>8</v>
      </c>
      <c r="D70" s="130" t="s">
        <v>67</v>
      </c>
      <c r="E70" s="130" t="s">
        <v>171</v>
      </c>
      <c r="F70" s="125" t="s">
        <v>75</v>
      </c>
      <c r="G70" s="118"/>
      <c r="H70" s="118"/>
      <c r="I70" s="146"/>
      <c r="J70" s="115"/>
      <c r="K70" s="115">
        <f t="shared" si="19"/>
        <v>29.7</v>
      </c>
      <c r="L70" s="115">
        <f t="shared" si="19"/>
        <v>61.5</v>
      </c>
    </row>
    <row r="71" spans="1:12" ht="15">
      <c r="A71" s="128" t="str">
        <f>'Приложение 3'!A107</f>
        <v>Резервные средства</v>
      </c>
      <c r="B71" s="130" t="s">
        <v>170</v>
      </c>
      <c r="C71" s="130" t="s">
        <v>8</v>
      </c>
      <c r="D71" s="130" t="s">
        <v>67</v>
      </c>
      <c r="E71" s="130" t="s">
        <v>171</v>
      </c>
      <c r="F71" s="125" t="s">
        <v>75</v>
      </c>
      <c r="G71" s="156" t="s">
        <v>169</v>
      </c>
      <c r="H71" s="118"/>
      <c r="I71" s="146"/>
      <c r="J71" s="115"/>
      <c r="K71" s="115">
        <f t="shared" si="19"/>
        <v>29.7</v>
      </c>
      <c r="L71" s="115">
        <f t="shared" si="19"/>
        <v>61.5</v>
      </c>
    </row>
    <row r="72" spans="1:12" ht="15">
      <c r="A72" s="128" t="str">
        <f>'Приложение 3'!A101</f>
        <v>условно утвержденные расходы</v>
      </c>
      <c r="B72" s="130" t="s">
        <v>170</v>
      </c>
      <c r="C72" s="130" t="s">
        <v>8</v>
      </c>
      <c r="D72" s="130" t="s">
        <v>67</v>
      </c>
      <c r="E72" s="130" t="s">
        <v>171</v>
      </c>
      <c r="F72" s="125" t="s">
        <v>75</v>
      </c>
      <c r="G72" s="156" t="s">
        <v>169</v>
      </c>
      <c r="H72" s="156" t="s">
        <v>169</v>
      </c>
      <c r="I72" s="146"/>
      <c r="J72" s="115"/>
      <c r="K72" s="115">
        <f t="shared" si="19"/>
        <v>29.7</v>
      </c>
      <c r="L72" s="115">
        <f t="shared" si="19"/>
        <v>61.5</v>
      </c>
    </row>
    <row r="73" spans="1:12" ht="63.75" customHeight="1">
      <c r="A73" s="128" t="str">
        <f>A67</f>
        <v>Администрация Набережного сельского поселения Ромодановского муниципального района Республики Мордовия</v>
      </c>
      <c r="B73" s="130" t="s">
        <v>170</v>
      </c>
      <c r="C73" s="130" t="s">
        <v>8</v>
      </c>
      <c r="D73" s="130" t="s">
        <v>67</v>
      </c>
      <c r="E73" s="130" t="s">
        <v>171</v>
      </c>
      <c r="F73" s="125" t="s">
        <v>75</v>
      </c>
      <c r="G73" s="156" t="s">
        <v>169</v>
      </c>
      <c r="H73" s="156" t="s">
        <v>169</v>
      </c>
      <c r="I73" s="156" t="s">
        <v>165</v>
      </c>
      <c r="J73" s="115"/>
      <c r="K73" s="115">
        <f>'Приложение 3'!J107</f>
        <v>29.7</v>
      </c>
      <c r="L73" s="115">
        <f>'Приложение 3'!K107</f>
        <v>61.5</v>
      </c>
    </row>
    <row r="74" spans="1:12" ht="45" customHeight="1">
      <c r="A74" s="128" t="str">
        <f>'Приложение 2'!A21</f>
        <v>Обеспечение деятельности Администрации сельского поселения</v>
      </c>
      <c r="B74" s="130" t="s">
        <v>170</v>
      </c>
      <c r="C74" s="130" t="s">
        <v>9</v>
      </c>
      <c r="D74" s="130"/>
      <c r="E74" s="130"/>
      <c r="F74" s="129"/>
      <c r="G74" s="116"/>
      <c r="H74" s="116"/>
      <c r="I74" s="116"/>
      <c r="J74" s="115">
        <f>J75+J87+J93+J81</f>
        <v>694.3</v>
      </c>
      <c r="K74" s="115">
        <f>K75+K87+K93</f>
        <v>378.5</v>
      </c>
      <c r="L74" s="115">
        <f>L75+L87+L93</f>
        <v>396.7</v>
      </c>
    </row>
    <row r="75" spans="1:12" ht="50.25" customHeight="1">
      <c r="A75" s="128" t="str">
        <f>'Приложение 2'!A22</f>
        <v xml:space="preserve">Расходы на выплаты по оплате труда работников органов местного самоуправления </v>
      </c>
      <c r="B75" s="124">
        <v>65</v>
      </c>
      <c r="C75" s="124">
        <v>2</v>
      </c>
      <c r="D75" s="124" t="s">
        <v>67</v>
      </c>
      <c r="E75" s="124" t="s">
        <v>79</v>
      </c>
      <c r="F75" s="122"/>
      <c r="G75" s="116"/>
      <c r="H75" s="116"/>
      <c r="I75" s="116"/>
      <c r="J75" s="115">
        <f>J76</f>
        <v>178.4</v>
      </c>
      <c r="K75" s="115">
        <f t="shared" ref="K75:L75" si="20">K76</f>
        <v>263.5</v>
      </c>
      <c r="L75" s="115">
        <f t="shared" si="20"/>
        <v>281.7</v>
      </c>
    </row>
    <row r="76" spans="1:12" ht="121.5" customHeight="1">
      <c r="A76" s="128" t="str">
        <f>'Приложение 2'!A23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6" s="124">
        <v>65</v>
      </c>
      <c r="C76" s="124">
        <v>2</v>
      </c>
      <c r="D76" s="124" t="s">
        <v>67</v>
      </c>
      <c r="E76" s="124" t="s">
        <v>79</v>
      </c>
      <c r="F76" s="122" t="s">
        <v>69</v>
      </c>
      <c r="G76" s="116"/>
      <c r="H76" s="116"/>
      <c r="I76" s="116"/>
      <c r="J76" s="115">
        <f t="shared" ref="J76:J79" si="21">J77</f>
        <v>178.4</v>
      </c>
      <c r="K76" s="115">
        <f t="shared" ref="K76:K79" si="22">K77</f>
        <v>263.5</v>
      </c>
      <c r="L76" s="115">
        <f t="shared" ref="L76:L79" si="23">L77</f>
        <v>281.7</v>
      </c>
    </row>
    <row r="77" spans="1:12" ht="120">
      <c r="A77" s="128" t="s">
        <v>42</v>
      </c>
      <c r="B77" s="124">
        <v>65</v>
      </c>
      <c r="C77" s="124">
        <v>2</v>
      </c>
      <c r="D77" s="124" t="s">
        <v>67</v>
      </c>
      <c r="E77" s="124" t="s">
        <v>79</v>
      </c>
      <c r="F77" s="122" t="s">
        <v>70</v>
      </c>
      <c r="G77" s="116"/>
      <c r="H77" s="116"/>
      <c r="I77" s="116"/>
      <c r="J77" s="115">
        <f t="shared" si="21"/>
        <v>178.4</v>
      </c>
      <c r="K77" s="115">
        <f t="shared" si="22"/>
        <v>263.5</v>
      </c>
      <c r="L77" s="115">
        <f t="shared" si="23"/>
        <v>281.7</v>
      </c>
    </row>
    <row r="78" spans="1:12" ht="50.25" customHeight="1">
      <c r="A78" s="128" t="str">
        <f>'Приложение 2'!A24</f>
        <v>Расходы на выплаты персоналу государственных (муниципальных) органов</v>
      </c>
      <c r="B78" s="124">
        <v>65</v>
      </c>
      <c r="C78" s="124">
        <v>2</v>
      </c>
      <c r="D78" s="124" t="s">
        <v>67</v>
      </c>
      <c r="E78" s="124" t="s">
        <v>79</v>
      </c>
      <c r="F78" s="122" t="s">
        <v>70</v>
      </c>
      <c r="G78" s="118" t="s">
        <v>37</v>
      </c>
      <c r="H78" s="118"/>
      <c r="I78" s="118"/>
      <c r="J78" s="115">
        <f t="shared" si="21"/>
        <v>178.4</v>
      </c>
      <c r="K78" s="115">
        <f t="shared" si="22"/>
        <v>263.5</v>
      </c>
      <c r="L78" s="115">
        <f t="shared" si="23"/>
        <v>281.7</v>
      </c>
    </row>
    <row r="79" spans="1:12" ht="16.5" customHeight="1">
      <c r="A79" s="128" t="s">
        <v>36</v>
      </c>
      <c r="B79" s="124">
        <v>65</v>
      </c>
      <c r="C79" s="124">
        <v>2</v>
      </c>
      <c r="D79" s="124" t="s">
        <v>67</v>
      </c>
      <c r="E79" s="124" t="s">
        <v>79</v>
      </c>
      <c r="F79" s="122" t="s">
        <v>70</v>
      </c>
      <c r="G79" s="118" t="s">
        <v>37</v>
      </c>
      <c r="H79" s="118" t="s">
        <v>45</v>
      </c>
      <c r="I79" s="118"/>
      <c r="J79" s="115">
        <f t="shared" si="21"/>
        <v>178.4</v>
      </c>
      <c r="K79" s="115">
        <f t="shared" si="22"/>
        <v>263.5</v>
      </c>
      <c r="L79" s="115">
        <f t="shared" si="23"/>
        <v>281.7</v>
      </c>
    </row>
    <row r="80" spans="1:12" ht="69" customHeight="1">
      <c r="A80" s="34" t="str">
        <f>A73</f>
        <v>Администрация Набережного сельского поселения Ромодановского муниципального района Республики Мордовия</v>
      </c>
      <c r="B80" s="124">
        <v>65</v>
      </c>
      <c r="C80" s="124">
        <v>2</v>
      </c>
      <c r="D80" s="124" t="s">
        <v>67</v>
      </c>
      <c r="E80" s="124" t="s">
        <v>79</v>
      </c>
      <c r="F80" s="122" t="s">
        <v>70</v>
      </c>
      <c r="G80" s="118" t="s">
        <v>37</v>
      </c>
      <c r="H80" s="118" t="s">
        <v>45</v>
      </c>
      <c r="I80" s="146" t="s">
        <v>165</v>
      </c>
      <c r="J80" s="115">
        <f>'Приложение 2'!J24</f>
        <v>178.4</v>
      </c>
      <c r="K80" s="115">
        <f>'Приложение 2'!K24</f>
        <v>263.5</v>
      </c>
      <c r="L80" s="115">
        <f>'Приложение 2'!L24</f>
        <v>281.7</v>
      </c>
    </row>
    <row r="81" spans="1:12" ht="90.75" customHeight="1">
      <c r="A81" s="128" t="str">
        <f>'Приложение 2'!A30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1" s="130" t="s">
        <v>170</v>
      </c>
      <c r="C81" s="130" t="s">
        <v>9</v>
      </c>
      <c r="D81" s="130" t="s">
        <v>67</v>
      </c>
      <c r="E81" s="130" t="s">
        <v>192</v>
      </c>
      <c r="F81" s="129"/>
      <c r="G81" s="118"/>
      <c r="H81" s="118"/>
      <c r="I81" s="146"/>
      <c r="J81" s="115">
        <f>J82</f>
        <v>89.8</v>
      </c>
      <c r="K81" s="115"/>
      <c r="L81" s="115"/>
    </row>
    <row r="82" spans="1:12" ht="123" customHeight="1">
      <c r="A82" s="128" t="str">
        <f>'Приложение 2'!A31</f>
        <v>Расходы на выплаты персоналу в целях обеспечения выполнения функций государственными (муниципальными),органами, казенными учреждениями, органами управления государственными . внебюджетными фондами</v>
      </c>
      <c r="B82" s="130" t="s">
        <v>170</v>
      </c>
      <c r="C82" s="130" t="s">
        <v>9</v>
      </c>
      <c r="D82" s="130" t="s">
        <v>67</v>
      </c>
      <c r="E82" s="130" t="s">
        <v>192</v>
      </c>
      <c r="F82" s="129" t="s">
        <v>69</v>
      </c>
      <c r="G82" s="118"/>
      <c r="H82" s="118"/>
      <c r="I82" s="146"/>
      <c r="J82" s="115">
        <f>J83</f>
        <v>89.8</v>
      </c>
      <c r="K82" s="115"/>
      <c r="L82" s="115"/>
    </row>
    <row r="83" spans="1:12" ht="50.25" customHeight="1">
      <c r="A83" s="128" t="str">
        <f>'Приложение 2'!A32</f>
        <v>Расходы на выплаты персоналу государственных (муниципальных)органов</v>
      </c>
      <c r="B83" s="130" t="s">
        <v>170</v>
      </c>
      <c r="C83" s="130" t="s">
        <v>9</v>
      </c>
      <c r="D83" s="130" t="s">
        <v>67</v>
      </c>
      <c r="E83" s="130" t="s">
        <v>192</v>
      </c>
      <c r="F83" s="129" t="s">
        <v>70</v>
      </c>
      <c r="G83" s="118"/>
      <c r="H83" s="118"/>
      <c r="I83" s="146"/>
      <c r="J83" s="115">
        <f>J84</f>
        <v>89.8</v>
      </c>
      <c r="K83" s="115"/>
      <c r="L83" s="115"/>
    </row>
    <row r="84" spans="1:12" ht="15">
      <c r="A84" s="128" t="str">
        <f>A79</f>
        <v>Общегосударственные вопросы</v>
      </c>
      <c r="B84" s="130" t="s">
        <v>170</v>
      </c>
      <c r="C84" s="130" t="s">
        <v>9</v>
      </c>
      <c r="D84" s="130" t="s">
        <v>67</v>
      </c>
      <c r="E84" s="130" t="s">
        <v>192</v>
      </c>
      <c r="F84" s="129" t="s">
        <v>70</v>
      </c>
      <c r="G84" s="163" t="s">
        <v>37</v>
      </c>
      <c r="H84" s="118"/>
      <c r="I84" s="146"/>
      <c r="J84" s="115">
        <f>J85</f>
        <v>89.8</v>
      </c>
      <c r="K84" s="115"/>
      <c r="L84" s="115"/>
    </row>
    <row r="85" spans="1:12" ht="91.5" customHeight="1">
      <c r="A85" s="128" t="str">
        <f>'Приложение 2'!A19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5" s="130" t="s">
        <v>170</v>
      </c>
      <c r="C85" s="130" t="s">
        <v>9</v>
      </c>
      <c r="D85" s="130" t="s">
        <v>67</v>
      </c>
      <c r="E85" s="130" t="s">
        <v>192</v>
      </c>
      <c r="F85" s="129" t="s">
        <v>70</v>
      </c>
      <c r="G85" s="163" t="s">
        <v>37</v>
      </c>
      <c r="H85" s="163" t="s">
        <v>45</v>
      </c>
      <c r="I85" s="146"/>
      <c r="J85" s="115">
        <f>J86</f>
        <v>89.8</v>
      </c>
      <c r="K85" s="115"/>
      <c r="L85" s="115"/>
    </row>
    <row r="86" spans="1:12" ht="61.5" customHeight="1">
      <c r="A86" s="128" t="str">
        <f>A80</f>
        <v>Администрация Набережного сельского поселения Ромодановского муниципального района Республики Мордовия</v>
      </c>
      <c r="B86" s="130" t="s">
        <v>170</v>
      </c>
      <c r="C86" s="130" t="s">
        <v>9</v>
      </c>
      <c r="D86" s="130" t="s">
        <v>67</v>
      </c>
      <c r="E86" s="130" t="s">
        <v>192</v>
      </c>
      <c r="F86" s="129" t="s">
        <v>70</v>
      </c>
      <c r="G86" s="163" t="s">
        <v>37</v>
      </c>
      <c r="H86" s="163" t="s">
        <v>45</v>
      </c>
      <c r="I86" s="163" t="s">
        <v>165</v>
      </c>
      <c r="J86" s="115">
        <f>'Приложение 2'!J32</f>
        <v>89.8</v>
      </c>
      <c r="K86" s="115"/>
      <c r="L86" s="115"/>
    </row>
    <row r="87" spans="1:12" ht="31.5" customHeight="1">
      <c r="A87" s="128" t="str">
        <f>'Приложение 2'!A25</f>
        <v>Расходы на обеспечение функций органов местного самоуправления</v>
      </c>
      <c r="B87" s="130" t="s">
        <v>170</v>
      </c>
      <c r="C87" s="130" t="s">
        <v>9</v>
      </c>
      <c r="D87" s="130" t="s">
        <v>67</v>
      </c>
      <c r="E87" s="130" t="s">
        <v>80</v>
      </c>
      <c r="F87" s="129"/>
      <c r="G87" s="116"/>
      <c r="H87" s="116"/>
      <c r="I87" s="116"/>
      <c r="J87" s="115">
        <f>J88</f>
        <v>425.4</v>
      </c>
      <c r="K87" s="115">
        <f>K88</f>
        <v>110</v>
      </c>
      <c r="L87" s="115">
        <f>L88</f>
        <v>110</v>
      </c>
    </row>
    <row r="88" spans="1:12" ht="45" customHeight="1">
      <c r="A88" s="128" t="str">
        <f>'Приложение 2'!A26</f>
        <v>Закупка товаров, работ и услуг для  государственных (муниципальных) нужд</v>
      </c>
      <c r="B88" s="124">
        <v>65</v>
      </c>
      <c r="C88" s="124">
        <v>2</v>
      </c>
      <c r="D88" s="124" t="s">
        <v>67</v>
      </c>
      <c r="E88" s="124" t="s">
        <v>80</v>
      </c>
      <c r="F88" s="129" t="s">
        <v>71</v>
      </c>
      <c r="G88" s="116"/>
      <c r="H88" s="116"/>
      <c r="I88" s="116"/>
      <c r="J88" s="115">
        <f>J90</f>
        <v>425.4</v>
      </c>
      <c r="K88" s="115">
        <f>K90</f>
        <v>110</v>
      </c>
      <c r="L88" s="115">
        <f>L90</f>
        <v>110</v>
      </c>
    </row>
    <row r="89" spans="1:12" ht="45" customHeight="1">
      <c r="A89" s="128" t="str">
        <f>'Приложение 2'!A27</f>
        <v>Иные закупки товаров, работ и услуг для обеспечения государственных (муниципальных) нужд</v>
      </c>
      <c r="B89" s="130" t="s">
        <v>170</v>
      </c>
      <c r="C89" s="130" t="s">
        <v>9</v>
      </c>
      <c r="D89" s="130" t="s">
        <v>67</v>
      </c>
      <c r="E89" s="130" t="s">
        <v>80</v>
      </c>
      <c r="F89" s="129" t="s">
        <v>72</v>
      </c>
      <c r="G89" s="116"/>
      <c r="H89" s="116"/>
      <c r="I89" s="116"/>
      <c r="J89" s="115">
        <f>J90</f>
        <v>425.4</v>
      </c>
      <c r="K89" s="115">
        <f>K90</f>
        <v>110</v>
      </c>
      <c r="L89" s="115">
        <f>L90</f>
        <v>110</v>
      </c>
    </row>
    <row r="90" spans="1:12" ht="15">
      <c r="A90" s="128" t="str">
        <f>'Приложение 2'!A9</f>
        <v>Общегосударственные вопросы</v>
      </c>
      <c r="B90" s="124">
        <v>65</v>
      </c>
      <c r="C90" s="124">
        <v>2</v>
      </c>
      <c r="D90" s="124" t="s">
        <v>67</v>
      </c>
      <c r="E90" s="124" t="s">
        <v>80</v>
      </c>
      <c r="F90" s="122" t="s">
        <v>72</v>
      </c>
      <c r="G90" s="118" t="s">
        <v>37</v>
      </c>
      <c r="H90" s="118"/>
      <c r="I90" s="118"/>
      <c r="J90" s="115">
        <f t="shared" ref="J90:J91" si="24">J91</f>
        <v>425.4</v>
      </c>
      <c r="K90" s="115">
        <f t="shared" ref="K90:K91" si="25">K91</f>
        <v>110</v>
      </c>
      <c r="L90" s="115">
        <f t="shared" ref="L90:L91" si="26">L91</f>
        <v>110</v>
      </c>
    </row>
    <row r="91" spans="1:12" ht="94.5" customHeight="1">
      <c r="A91" s="128" t="str">
        <f>'Приложение 2'!A19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1" s="124">
        <v>65</v>
      </c>
      <c r="C91" s="124">
        <v>2</v>
      </c>
      <c r="D91" s="124" t="s">
        <v>67</v>
      </c>
      <c r="E91" s="124" t="s">
        <v>80</v>
      </c>
      <c r="F91" s="122" t="s">
        <v>72</v>
      </c>
      <c r="G91" s="118" t="s">
        <v>37</v>
      </c>
      <c r="H91" s="118" t="s">
        <v>45</v>
      </c>
      <c r="I91" s="118"/>
      <c r="J91" s="115">
        <f t="shared" si="24"/>
        <v>425.4</v>
      </c>
      <c r="K91" s="115">
        <f t="shared" si="25"/>
        <v>110</v>
      </c>
      <c r="L91" s="115">
        <f t="shared" si="26"/>
        <v>110</v>
      </c>
    </row>
    <row r="92" spans="1:12" ht="63" customHeight="1">
      <c r="A92" s="128" t="str">
        <f>A80</f>
        <v>Администрация Набережного сельского поселения Ромодановского муниципального района Республики Мордовия</v>
      </c>
      <c r="B92" s="124">
        <v>65</v>
      </c>
      <c r="C92" s="124">
        <v>2</v>
      </c>
      <c r="D92" s="124" t="s">
        <v>67</v>
      </c>
      <c r="E92" s="124" t="s">
        <v>80</v>
      </c>
      <c r="F92" s="122" t="s">
        <v>72</v>
      </c>
      <c r="G92" s="118" t="s">
        <v>37</v>
      </c>
      <c r="H92" s="118" t="s">
        <v>45</v>
      </c>
      <c r="I92" s="146" t="s">
        <v>165</v>
      </c>
      <c r="J92" s="115">
        <f>'Приложение 2'!J27</f>
        <v>425.4</v>
      </c>
      <c r="K92" s="115">
        <f>'Приложение 2'!K27</f>
        <v>110</v>
      </c>
      <c r="L92" s="115">
        <f>'Приложение 2'!L27</f>
        <v>110</v>
      </c>
    </row>
    <row r="93" spans="1:12" ht="13.5" customHeight="1">
      <c r="A93" s="34" t="str">
        <f>'Приложение 2'!A42</f>
        <v>Иные бюджетные ассигнования</v>
      </c>
      <c r="B93" s="124">
        <v>65</v>
      </c>
      <c r="C93" s="124">
        <v>2</v>
      </c>
      <c r="D93" s="124" t="s">
        <v>67</v>
      </c>
      <c r="E93" s="124" t="s">
        <v>80</v>
      </c>
      <c r="F93" s="122" t="s">
        <v>73</v>
      </c>
      <c r="G93" s="116"/>
      <c r="H93" s="116"/>
      <c r="I93" s="116"/>
      <c r="J93" s="115">
        <f>J94</f>
        <v>0.7</v>
      </c>
      <c r="K93" s="115">
        <f t="shared" ref="K93:K96" si="27">K94</f>
        <v>5</v>
      </c>
      <c r="L93" s="115">
        <f t="shared" ref="L93:L96" si="28">L94</f>
        <v>5</v>
      </c>
    </row>
    <row r="94" spans="1:12" ht="33" customHeight="1">
      <c r="A94" s="128" t="str">
        <f>'Приложение 2'!A29</f>
        <v>Уплата налогов, сборов и иных платежей</v>
      </c>
      <c r="B94" s="124">
        <v>65</v>
      </c>
      <c r="C94" s="124">
        <v>2</v>
      </c>
      <c r="D94" s="124" t="s">
        <v>67</v>
      </c>
      <c r="E94" s="124" t="s">
        <v>80</v>
      </c>
      <c r="F94" s="122" t="s">
        <v>74</v>
      </c>
      <c r="G94" s="116"/>
      <c r="H94" s="116"/>
      <c r="I94" s="116"/>
      <c r="J94" s="115">
        <f t="shared" ref="J94:J96" si="29">J95</f>
        <v>0.7</v>
      </c>
      <c r="K94" s="115">
        <f t="shared" si="27"/>
        <v>5</v>
      </c>
      <c r="L94" s="115">
        <f t="shared" si="28"/>
        <v>5</v>
      </c>
    </row>
    <row r="95" spans="1:12" ht="24" customHeight="1">
      <c r="A95" s="128" t="str">
        <f>'Приложение 2'!A9</f>
        <v>Общегосударственные вопросы</v>
      </c>
      <c r="B95" s="124">
        <v>65</v>
      </c>
      <c r="C95" s="124">
        <v>2</v>
      </c>
      <c r="D95" s="124" t="s">
        <v>67</v>
      </c>
      <c r="E95" s="124" t="s">
        <v>80</v>
      </c>
      <c r="F95" s="122" t="s">
        <v>74</v>
      </c>
      <c r="G95" s="118" t="s">
        <v>37</v>
      </c>
      <c r="H95" s="118"/>
      <c r="I95" s="118"/>
      <c r="J95" s="115">
        <f t="shared" si="29"/>
        <v>0.7</v>
      </c>
      <c r="K95" s="115">
        <f t="shared" si="27"/>
        <v>5</v>
      </c>
      <c r="L95" s="115">
        <f t="shared" si="28"/>
        <v>5</v>
      </c>
    </row>
    <row r="96" spans="1:12" ht="93" customHeight="1">
      <c r="A96" s="128" t="str">
        <f>A91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6" s="124">
        <v>65</v>
      </c>
      <c r="C96" s="124">
        <v>2</v>
      </c>
      <c r="D96" s="124" t="s">
        <v>67</v>
      </c>
      <c r="E96" s="124" t="s">
        <v>80</v>
      </c>
      <c r="F96" s="122" t="s">
        <v>74</v>
      </c>
      <c r="G96" s="118" t="s">
        <v>37</v>
      </c>
      <c r="H96" s="118" t="s">
        <v>45</v>
      </c>
      <c r="I96" s="118"/>
      <c r="J96" s="115">
        <f t="shared" si="29"/>
        <v>0.7</v>
      </c>
      <c r="K96" s="115">
        <f t="shared" si="27"/>
        <v>5</v>
      </c>
      <c r="L96" s="115">
        <f t="shared" si="28"/>
        <v>5</v>
      </c>
    </row>
    <row r="97" spans="1:12" ht="68.25" customHeight="1">
      <c r="A97" s="128" t="str">
        <f>A92</f>
        <v>Администрация Набережного сельского поселения Ромодановского муниципального района Республики Мордовия</v>
      </c>
      <c r="B97" s="124">
        <v>65</v>
      </c>
      <c r="C97" s="124">
        <v>2</v>
      </c>
      <c r="D97" s="124" t="s">
        <v>67</v>
      </c>
      <c r="E97" s="124" t="s">
        <v>80</v>
      </c>
      <c r="F97" s="122" t="s">
        <v>74</v>
      </c>
      <c r="G97" s="118" t="s">
        <v>37</v>
      </c>
      <c r="H97" s="118" t="s">
        <v>45</v>
      </c>
      <c r="I97" s="146" t="s">
        <v>165</v>
      </c>
      <c r="J97" s="115">
        <f>'Приложение 2'!J29</f>
        <v>0.7</v>
      </c>
      <c r="K97" s="115">
        <f>'Приложение 2'!K29</f>
        <v>5</v>
      </c>
      <c r="L97" s="115">
        <f>'Приложение 2'!L29</f>
        <v>5</v>
      </c>
    </row>
    <row r="98" spans="1:12" ht="45" customHeight="1">
      <c r="A98" s="34" t="str">
        <f>'Приложение 2'!A100</f>
        <v>Доплаты к пенсиям муниципальных служащих Республики Мордовия</v>
      </c>
      <c r="B98" s="130" t="s">
        <v>82</v>
      </c>
      <c r="C98" s="130" t="s">
        <v>8</v>
      </c>
      <c r="D98" s="130" t="s">
        <v>67</v>
      </c>
      <c r="E98" s="130" t="s">
        <v>86</v>
      </c>
      <c r="F98" s="129"/>
      <c r="G98" s="118"/>
      <c r="H98" s="118"/>
      <c r="I98" s="146"/>
      <c r="J98" s="115">
        <f t="shared" ref="J98:L102" si="30">J99</f>
        <v>156.9</v>
      </c>
      <c r="K98" s="115">
        <f t="shared" si="30"/>
        <v>138</v>
      </c>
      <c r="L98" s="115">
        <f t="shared" si="30"/>
        <v>138</v>
      </c>
    </row>
    <row r="99" spans="1:12" ht="34.5" customHeight="1">
      <c r="A99" s="34" t="str">
        <f>'Приложение 2'!A101</f>
        <v>Социальное обеспечение и иные выплаты населению</v>
      </c>
      <c r="B99" s="130" t="s">
        <v>82</v>
      </c>
      <c r="C99" s="130" t="s">
        <v>8</v>
      </c>
      <c r="D99" s="130" t="s">
        <v>67</v>
      </c>
      <c r="E99" s="130" t="s">
        <v>86</v>
      </c>
      <c r="F99" s="129" t="s">
        <v>76</v>
      </c>
      <c r="G99" s="118"/>
      <c r="H99" s="118"/>
      <c r="I99" s="146"/>
      <c r="J99" s="115">
        <f t="shared" si="30"/>
        <v>156.9</v>
      </c>
      <c r="K99" s="115">
        <f t="shared" si="30"/>
        <v>138</v>
      </c>
      <c r="L99" s="115">
        <f t="shared" si="30"/>
        <v>138</v>
      </c>
    </row>
    <row r="100" spans="1:12" ht="34.5" customHeight="1">
      <c r="A100" s="34" t="str">
        <f>'Приложение 2'!A102</f>
        <v>Публичные нормативные социальные выплаты гражданам</v>
      </c>
      <c r="B100" s="130" t="s">
        <v>82</v>
      </c>
      <c r="C100" s="130" t="s">
        <v>8</v>
      </c>
      <c r="D100" s="130" t="s">
        <v>67</v>
      </c>
      <c r="E100" s="130" t="s">
        <v>86</v>
      </c>
      <c r="F100" s="129" t="s">
        <v>77</v>
      </c>
      <c r="G100" s="118"/>
      <c r="H100" s="118"/>
      <c r="I100" s="146"/>
      <c r="J100" s="115">
        <f t="shared" si="30"/>
        <v>156.9</v>
      </c>
      <c r="K100" s="115">
        <f t="shared" si="30"/>
        <v>138</v>
      </c>
      <c r="L100" s="115">
        <f t="shared" si="30"/>
        <v>138</v>
      </c>
    </row>
    <row r="101" spans="1:12" ht="18" customHeight="1">
      <c r="A101" s="34" t="str">
        <f>'Приложение 2'!A96</f>
        <v>Социальная политика</v>
      </c>
      <c r="B101" s="130" t="s">
        <v>82</v>
      </c>
      <c r="C101" s="130" t="s">
        <v>8</v>
      </c>
      <c r="D101" s="130" t="s">
        <v>67</v>
      </c>
      <c r="E101" s="130" t="s">
        <v>86</v>
      </c>
      <c r="F101" s="129" t="s">
        <v>77</v>
      </c>
      <c r="G101" s="159" t="s">
        <v>17</v>
      </c>
      <c r="H101" s="118"/>
      <c r="I101" s="146"/>
      <c r="J101" s="115">
        <f t="shared" si="30"/>
        <v>156.9</v>
      </c>
      <c r="K101" s="115">
        <f t="shared" si="30"/>
        <v>138</v>
      </c>
      <c r="L101" s="115">
        <f t="shared" si="30"/>
        <v>138</v>
      </c>
    </row>
    <row r="102" spans="1:12" ht="16.5" customHeight="1">
      <c r="A102" s="34" t="str">
        <f>'Приложение 2'!A97</f>
        <v xml:space="preserve"> Пенсионное обеспечение</v>
      </c>
      <c r="B102" s="130" t="s">
        <v>82</v>
      </c>
      <c r="C102" s="130" t="s">
        <v>8</v>
      </c>
      <c r="D102" s="130" t="s">
        <v>67</v>
      </c>
      <c r="E102" s="130" t="s">
        <v>86</v>
      </c>
      <c r="F102" s="129" t="s">
        <v>77</v>
      </c>
      <c r="G102" s="159" t="s">
        <v>17</v>
      </c>
      <c r="H102" s="159" t="s">
        <v>37</v>
      </c>
      <c r="I102" s="146"/>
      <c r="J102" s="115">
        <f t="shared" si="30"/>
        <v>156.9</v>
      </c>
      <c r="K102" s="115">
        <f t="shared" si="30"/>
        <v>138</v>
      </c>
      <c r="L102" s="115">
        <f t="shared" si="30"/>
        <v>138</v>
      </c>
    </row>
    <row r="103" spans="1:12" ht="66.75" customHeight="1">
      <c r="A103" s="34" t="str">
        <f>A97</f>
        <v>Администрация Набережного сельского поселения Ромодановского муниципального района Республики Мордовия</v>
      </c>
      <c r="B103" s="130" t="s">
        <v>82</v>
      </c>
      <c r="C103" s="130" t="s">
        <v>8</v>
      </c>
      <c r="D103" s="130" t="s">
        <v>67</v>
      </c>
      <c r="E103" s="130" t="s">
        <v>86</v>
      </c>
      <c r="F103" s="129" t="s">
        <v>77</v>
      </c>
      <c r="G103" s="159" t="s">
        <v>17</v>
      </c>
      <c r="H103" s="159" t="s">
        <v>37</v>
      </c>
      <c r="I103" s="161" t="s">
        <v>165</v>
      </c>
      <c r="J103" s="115">
        <f>'Приложение 2'!J102</f>
        <v>156.9</v>
      </c>
      <c r="K103" s="115">
        <f>'Приложение 2'!K102</f>
        <v>138</v>
      </c>
      <c r="L103" s="115">
        <f>'Приложение 2'!L102</f>
        <v>138</v>
      </c>
    </row>
    <row r="104" spans="1:12" ht="60" customHeight="1">
      <c r="A104" s="34" t="str">
        <f>'Приложение 2'!A41</f>
        <v>Резервный фонд Администрации Набережного сельского поселения Ромодановского муниципального района Республики Мордовия</v>
      </c>
      <c r="B104" s="130" t="s">
        <v>82</v>
      </c>
      <c r="C104" s="130" t="s">
        <v>8</v>
      </c>
      <c r="D104" s="130" t="s">
        <v>67</v>
      </c>
      <c r="E104" s="130" t="s">
        <v>84</v>
      </c>
      <c r="F104" s="129"/>
      <c r="G104" s="159"/>
      <c r="H104" s="159"/>
      <c r="I104" s="159"/>
      <c r="J104" s="115">
        <f t="shared" ref="J104:L108" si="31">J105</f>
        <v>0</v>
      </c>
      <c r="K104" s="115">
        <f t="shared" si="31"/>
        <v>5</v>
      </c>
      <c r="L104" s="115">
        <f t="shared" si="31"/>
        <v>5</v>
      </c>
    </row>
    <row r="105" spans="1:12" ht="19.5" customHeight="1">
      <c r="A105" s="34" t="str">
        <f>'Приложение 2'!A42</f>
        <v>Иные бюджетные ассигнования</v>
      </c>
      <c r="B105" s="130" t="s">
        <v>82</v>
      </c>
      <c r="C105" s="130" t="s">
        <v>8</v>
      </c>
      <c r="D105" s="130" t="s">
        <v>67</v>
      </c>
      <c r="E105" s="130" t="s">
        <v>84</v>
      </c>
      <c r="F105" s="129" t="s">
        <v>73</v>
      </c>
      <c r="G105" s="159"/>
      <c r="H105" s="159"/>
      <c r="I105" s="159"/>
      <c r="J105" s="115">
        <f t="shared" si="31"/>
        <v>0</v>
      </c>
      <c r="K105" s="115">
        <f t="shared" si="31"/>
        <v>5</v>
      </c>
      <c r="L105" s="115">
        <f t="shared" si="31"/>
        <v>5</v>
      </c>
    </row>
    <row r="106" spans="1:12" ht="18.75" customHeight="1">
      <c r="A106" s="34" t="str">
        <f>'Приложение 2'!A43</f>
        <v>Резервные средства</v>
      </c>
      <c r="B106" s="130" t="s">
        <v>82</v>
      </c>
      <c r="C106" s="130" t="s">
        <v>8</v>
      </c>
      <c r="D106" s="130" t="s">
        <v>67</v>
      </c>
      <c r="E106" s="130" t="s">
        <v>84</v>
      </c>
      <c r="F106" s="129" t="s">
        <v>75</v>
      </c>
      <c r="G106" s="159"/>
      <c r="H106" s="159"/>
      <c r="I106" s="159"/>
      <c r="J106" s="115">
        <f t="shared" si="31"/>
        <v>0</v>
      </c>
      <c r="K106" s="115">
        <f t="shared" si="31"/>
        <v>5</v>
      </c>
      <c r="L106" s="115">
        <f t="shared" si="31"/>
        <v>5</v>
      </c>
    </row>
    <row r="107" spans="1:12" ht="19.5" customHeight="1">
      <c r="A107" s="34" t="str">
        <f>'Приложение 2'!A9</f>
        <v>Общегосударственные вопросы</v>
      </c>
      <c r="B107" s="130" t="s">
        <v>82</v>
      </c>
      <c r="C107" s="130" t="s">
        <v>8</v>
      </c>
      <c r="D107" s="130" t="s">
        <v>67</v>
      </c>
      <c r="E107" s="130" t="s">
        <v>84</v>
      </c>
      <c r="F107" s="129" t="s">
        <v>75</v>
      </c>
      <c r="G107" s="159" t="s">
        <v>37</v>
      </c>
      <c r="H107" s="159"/>
      <c r="I107" s="159"/>
      <c r="J107" s="115">
        <f t="shared" si="31"/>
        <v>0</v>
      </c>
      <c r="K107" s="115">
        <f t="shared" si="31"/>
        <v>5</v>
      </c>
      <c r="L107" s="115">
        <f t="shared" si="31"/>
        <v>5</v>
      </c>
    </row>
    <row r="108" spans="1:12" ht="17.25" customHeight="1">
      <c r="A108" s="34" t="str">
        <f>'Приложение 2'!A9</f>
        <v>Общегосударственные вопросы</v>
      </c>
      <c r="B108" s="130" t="s">
        <v>82</v>
      </c>
      <c r="C108" s="130" t="s">
        <v>8</v>
      </c>
      <c r="D108" s="130" t="s">
        <v>67</v>
      </c>
      <c r="E108" s="130" t="s">
        <v>84</v>
      </c>
      <c r="F108" s="129" t="s">
        <v>75</v>
      </c>
      <c r="G108" s="159" t="s">
        <v>37</v>
      </c>
      <c r="H108" s="159" t="s">
        <v>18</v>
      </c>
      <c r="I108" s="159"/>
      <c r="J108" s="115">
        <f t="shared" si="31"/>
        <v>0</v>
      </c>
      <c r="K108" s="115">
        <f t="shared" si="31"/>
        <v>5</v>
      </c>
      <c r="L108" s="115">
        <f t="shared" si="31"/>
        <v>5</v>
      </c>
    </row>
    <row r="109" spans="1:12" ht="58.5" customHeight="1">
      <c r="A109" s="34" t="str">
        <f>A103</f>
        <v>Администрация Набережного сельского поселения Ромодановского муниципального района Республики Мордовия</v>
      </c>
      <c r="B109" s="130" t="s">
        <v>82</v>
      </c>
      <c r="C109" s="130" t="s">
        <v>8</v>
      </c>
      <c r="D109" s="130" t="s">
        <v>67</v>
      </c>
      <c r="E109" s="130" t="s">
        <v>84</v>
      </c>
      <c r="F109" s="129" t="s">
        <v>75</v>
      </c>
      <c r="G109" s="159" t="s">
        <v>37</v>
      </c>
      <c r="H109" s="159" t="s">
        <v>18</v>
      </c>
      <c r="I109" s="161" t="s">
        <v>165</v>
      </c>
      <c r="J109" s="115">
        <f>'Приложение 2'!J43</f>
        <v>0</v>
      </c>
      <c r="K109" s="115">
        <f>'Приложение 2'!K43</f>
        <v>5</v>
      </c>
      <c r="L109" s="115">
        <f>'Приложение 2'!L43</f>
        <v>5</v>
      </c>
    </row>
    <row r="110" spans="1:12" ht="47.25" customHeight="1">
      <c r="A110" s="34" t="str">
        <f>'Приложение 2'!A47</f>
        <v>оценка недвижимости,признание прав и регулирование отношенений по муниципальной собственности</v>
      </c>
      <c r="B110" s="130" t="s">
        <v>82</v>
      </c>
      <c r="C110" s="130" t="s">
        <v>8</v>
      </c>
      <c r="D110" s="130" t="s">
        <v>67</v>
      </c>
      <c r="E110" s="130" t="s">
        <v>214</v>
      </c>
      <c r="F110" s="129"/>
      <c r="G110" s="159"/>
      <c r="H110" s="159"/>
      <c r="I110" s="161"/>
      <c r="J110" s="115">
        <f>J111</f>
        <v>47</v>
      </c>
      <c r="K110" s="115"/>
      <c r="L110" s="115"/>
    </row>
    <row r="111" spans="1:12" ht="47.25" customHeight="1">
      <c r="A111" s="34" t="str">
        <f>'Приложение 2'!A48</f>
        <v>Закупка товаров, работ и услуг для  государственных (муниципальных) нужд</v>
      </c>
      <c r="B111" s="130" t="s">
        <v>82</v>
      </c>
      <c r="C111" s="130" t="s">
        <v>8</v>
      </c>
      <c r="D111" s="130" t="s">
        <v>67</v>
      </c>
      <c r="E111" s="130" t="s">
        <v>214</v>
      </c>
      <c r="F111" s="129" t="s">
        <v>71</v>
      </c>
      <c r="G111" s="159"/>
      <c r="H111" s="159"/>
      <c r="I111" s="161"/>
      <c r="J111" s="115">
        <f>J112</f>
        <v>47</v>
      </c>
      <c r="K111" s="115"/>
      <c r="L111" s="115"/>
    </row>
    <row r="112" spans="1:12" ht="58.5" customHeight="1">
      <c r="A112" s="34" t="str">
        <f>'Приложение 2'!A49</f>
        <v>Иные закупки товаров, работ и услуг для обеспечения государственных (муниципальных) нужд</v>
      </c>
      <c r="B112" s="130" t="s">
        <v>82</v>
      </c>
      <c r="C112" s="130" t="s">
        <v>8</v>
      </c>
      <c r="D112" s="130" t="s">
        <v>67</v>
      </c>
      <c r="E112" s="130" t="s">
        <v>214</v>
      </c>
      <c r="F112" s="129" t="s">
        <v>72</v>
      </c>
      <c r="G112" s="159"/>
      <c r="H112" s="159"/>
      <c r="I112" s="161"/>
      <c r="J112" s="115">
        <f>J113</f>
        <v>47</v>
      </c>
      <c r="K112" s="115"/>
      <c r="L112" s="115"/>
    </row>
    <row r="113" spans="1:12" ht="17.25" customHeight="1">
      <c r="A113" s="34" t="str">
        <f>'Приложение 2'!A9</f>
        <v>Общегосударственные вопросы</v>
      </c>
      <c r="B113" s="130" t="s">
        <v>82</v>
      </c>
      <c r="C113" s="130" t="s">
        <v>8</v>
      </c>
      <c r="D113" s="130" t="s">
        <v>67</v>
      </c>
      <c r="E113" s="130" t="s">
        <v>214</v>
      </c>
      <c r="F113" s="129" t="s">
        <v>72</v>
      </c>
      <c r="G113" s="170" t="s">
        <v>37</v>
      </c>
      <c r="H113" s="159"/>
      <c r="I113" s="161"/>
      <c r="J113" s="115">
        <f>J114</f>
        <v>47</v>
      </c>
      <c r="K113" s="115"/>
      <c r="L113" s="115"/>
    </row>
    <row r="114" spans="1:12" ht="28.5" customHeight="1">
      <c r="A114" s="34" t="str">
        <f>'Приложение 2'!A44</f>
        <v>Другие общегосударственные вопросы</v>
      </c>
      <c r="B114" s="130" t="s">
        <v>82</v>
      </c>
      <c r="C114" s="130" t="s">
        <v>8</v>
      </c>
      <c r="D114" s="130" t="s">
        <v>67</v>
      </c>
      <c r="E114" s="130" t="s">
        <v>214</v>
      </c>
      <c r="F114" s="129" t="s">
        <v>72</v>
      </c>
      <c r="G114" s="170" t="s">
        <v>37</v>
      </c>
      <c r="H114" s="170" t="s">
        <v>213</v>
      </c>
      <c r="I114" s="161"/>
      <c r="J114" s="115">
        <f>J115</f>
        <v>47</v>
      </c>
      <c r="K114" s="115"/>
      <c r="L114" s="115"/>
    </row>
    <row r="115" spans="1:12" ht="58.5" customHeight="1">
      <c r="A115" s="34" t="str">
        <f>A109</f>
        <v>Администрация Набережного сельского поселения Ромодановского муниципального района Республики Мордовия</v>
      </c>
      <c r="B115" s="130" t="s">
        <v>82</v>
      </c>
      <c r="C115" s="130" t="s">
        <v>8</v>
      </c>
      <c r="D115" s="130" t="s">
        <v>67</v>
      </c>
      <c r="E115" s="130" t="s">
        <v>214</v>
      </c>
      <c r="F115" s="129" t="s">
        <v>72</v>
      </c>
      <c r="G115" s="170" t="s">
        <v>37</v>
      </c>
      <c r="H115" s="170" t="s">
        <v>213</v>
      </c>
      <c r="I115" s="170" t="s">
        <v>165</v>
      </c>
      <c r="J115" s="115">
        <f>'Приложение 2'!J49</f>
        <v>47</v>
      </c>
      <c r="K115" s="115"/>
      <c r="L115" s="115"/>
    </row>
    <row r="116" spans="1:12" ht="31.5" customHeight="1">
      <c r="A116" s="34" t="str">
        <f>'Приложение 2'!A72</f>
        <v>Мероприятия по землеустройству и землепользованию</v>
      </c>
      <c r="B116" s="130" t="s">
        <v>82</v>
      </c>
      <c r="C116" s="130" t="s">
        <v>8</v>
      </c>
      <c r="D116" s="130" t="s">
        <v>67</v>
      </c>
      <c r="E116" s="130" t="s">
        <v>85</v>
      </c>
      <c r="F116" s="129"/>
      <c r="G116" s="159"/>
      <c r="H116" s="159"/>
      <c r="I116" s="159"/>
      <c r="J116" s="115">
        <f>J117</f>
        <v>61</v>
      </c>
      <c r="K116" s="115"/>
      <c r="L116" s="115"/>
    </row>
    <row r="117" spans="1:12" ht="51" customHeight="1">
      <c r="A117" s="34" t="str">
        <f>'Приложение 2'!A76</f>
        <v>Закупка товаров, работ и услуг для  государственных (муниципальных) нужд</v>
      </c>
      <c r="B117" s="130" t="s">
        <v>82</v>
      </c>
      <c r="C117" s="130" t="s">
        <v>8</v>
      </c>
      <c r="D117" s="130" t="s">
        <v>67</v>
      </c>
      <c r="E117" s="130" t="s">
        <v>85</v>
      </c>
      <c r="F117" s="129" t="s">
        <v>71</v>
      </c>
      <c r="G117" s="159"/>
      <c r="H117" s="159"/>
      <c r="I117" s="159"/>
      <c r="J117" s="115">
        <f>J118</f>
        <v>61</v>
      </c>
      <c r="K117" s="115"/>
      <c r="L117" s="115"/>
    </row>
    <row r="118" spans="1:12" ht="63.75" customHeight="1">
      <c r="A118" s="34" t="str">
        <f>'Приложение 2'!A77</f>
        <v>Иные закупки товаров, работ и услуг для обеспечения государственных (муниципальных) нужд</v>
      </c>
      <c r="B118" s="130" t="s">
        <v>82</v>
      </c>
      <c r="C118" s="130" t="s">
        <v>8</v>
      </c>
      <c r="D118" s="130" t="s">
        <v>67</v>
      </c>
      <c r="E118" s="130" t="s">
        <v>85</v>
      </c>
      <c r="F118" s="129" t="s">
        <v>72</v>
      </c>
      <c r="G118" s="159"/>
      <c r="H118" s="159"/>
      <c r="I118" s="159"/>
      <c r="J118" s="115">
        <f>J119</f>
        <v>61</v>
      </c>
      <c r="K118" s="115"/>
      <c r="L118" s="115"/>
    </row>
    <row r="119" spans="1:12" ht="15.75" customHeight="1">
      <c r="A119" s="34" t="str">
        <f>'Приложение 2'!A60</f>
        <v>Национальная экономика</v>
      </c>
      <c r="B119" s="130" t="s">
        <v>82</v>
      </c>
      <c r="C119" s="130" t="s">
        <v>8</v>
      </c>
      <c r="D119" s="130" t="s">
        <v>67</v>
      </c>
      <c r="E119" s="130" t="s">
        <v>85</v>
      </c>
      <c r="F119" s="129" t="s">
        <v>72</v>
      </c>
      <c r="G119" s="159" t="s">
        <v>45</v>
      </c>
      <c r="H119" s="159"/>
      <c r="I119" s="159"/>
      <c r="J119" s="115">
        <f>J120</f>
        <v>61</v>
      </c>
      <c r="K119" s="115"/>
      <c r="L119" s="115"/>
    </row>
    <row r="120" spans="1:12" ht="31.5" customHeight="1">
      <c r="A120" s="34" t="str">
        <f>'Приложение 2'!A69</f>
        <v>Другие вопросы в области национальной экономики</v>
      </c>
      <c r="B120" s="130" t="s">
        <v>82</v>
      </c>
      <c r="C120" s="130" t="s">
        <v>8</v>
      </c>
      <c r="D120" s="130" t="s">
        <v>67</v>
      </c>
      <c r="E120" s="130" t="s">
        <v>85</v>
      </c>
      <c r="F120" s="129" t="s">
        <v>72</v>
      </c>
      <c r="G120" s="159" t="s">
        <v>45</v>
      </c>
      <c r="H120" s="159" t="s">
        <v>20</v>
      </c>
      <c r="I120" s="159"/>
      <c r="J120" s="115">
        <f>J121</f>
        <v>61</v>
      </c>
      <c r="K120" s="115"/>
      <c r="L120" s="115"/>
    </row>
    <row r="121" spans="1:12" ht="61.5" customHeight="1">
      <c r="A121" s="34" t="str">
        <f>A103</f>
        <v>Администрация Набережного сельского поселения Ромодановского муниципального района Республики Мордовия</v>
      </c>
      <c r="B121" s="130" t="s">
        <v>82</v>
      </c>
      <c r="C121" s="130" t="s">
        <v>8</v>
      </c>
      <c r="D121" s="130" t="s">
        <v>67</v>
      </c>
      <c r="E121" s="130" t="s">
        <v>85</v>
      </c>
      <c r="F121" s="129" t="s">
        <v>72</v>
      </c>
      <c r="G121" s="159" t="s">
        <v>45</v>
      </c>
      <c r="H121" s="159" t="s">
        <v>20</v>
      </c>
      <c r="I121" s="161" t="s">
        <v>165</v>
      </c>
      <c r="J121" s="115">
        <f>'Приложение 2'!J74</f>
        <v>61</v>
      </c>
      <c r="K121" s="115"/>
      <c r="L121" s="115"/>
    </row>
    <row r="122" spans="1:12" ht="61.5" customHeight="1">
      <c r="A122" s="34" t="str">
        <f>'Приложение 2'!A75</f>
        <v>иные межбюджетные трансферты на осуществление полномочий по утверждению генеральных планов поселения</v>
      </c>
      <c r="B122" s="130" t="s">
        <v>82</v>
      </c>
      <c r="C122" s="130" t="s">
        <v>8</v>
      </c>
      <c r="D122" s="130" t="s">
        <v>67</v>
      </c>
      <c r="E122" s="130" t="s">
        <v>195</v>
      </c>
      <c r="F122" s="129"/>
      <c r="G122" s="159"/>
      <c r="H122" s="159"/>
      <c r="I122" s="161"/>
      <c r="J122" s="115">
        <f>J123</f>
        <v>341</v>
      </c>
      <c r="K122" s="115"/>
      <c r="L122" s="115"/>
    </row>
    <row r="123" spans="1:12" ht="43.5" customHeight="1">
      <c r="A123" s="34" t="str">
        <f>'Приложение 2'!A76</f>
        <v>Закупка товаров, работ и услуг для  государственных (муниципальных) нужд</v>
      </c>
      <c r="B123" s="130" t="s">
        <v>82</v>
      </c>
      <c r="C123" s="130" t="s">
        <v>8</v>
      </c>
      <c r="D123" s="130" t="s">
        <v>67</v>
      </c>
      <c r="E123" s="130" t="s">
        <v>195</v>
      </c>
      <c r="F123" s="129" t="s">
        <v>71</v>
      </c>
      <c r="G123" s="159"/>
      <c r="H123" s="159"/>
      <c r="I123" s="161"/>
      <c r="J123" s="115">
        <f>J124</f>
        <v>341</v>
      </c>
      <c r="K123" s="115"/>
      <c r="L123" s="115"/>
    </row>
    <row r="124" spans="1:12" ht="61.5" customHeight="1">
      <c r="A124" s="34" t="str">
        <f>A118</f>
        <v>Иные закупки товаров, работ и услуг для обеспечения государственных (муниципальных) нужд</v>
      </c>
      <c r="B124" s="130" t="s">
        <v>82</v>
      </c>
      <c r="C124" s="130" t="s">
        <v>8</v>
      </c>
      <c r="D124" s="130" t="s">
        <v>67</v>
      </c>
      <c r="E124" s="130" t="s">
        <v>195</v>
      </c>
      <c r="F124" s="129" t="s">
        <v>72</v>
      </c>
      <c r="G124" s="159"/>
      <c r="H124" s="159"/>
      <c r="I124" s="161"/>
      <c r="J124" s="115">
        <f>J125</f>
        <v>341</v>
      </c>
      <c r="K124" s="115"/>
      <c r="L124" s="115"/>
    </row>
    <row r="125" spans="1:12" ht="16.5" customHeight="1">
      <c r="A125" s="34" t="str">
        <f>A119</f>
        <v>Национальная экономика</v>
      </c>
      <c r="B125" s="130" t="s">
        <v>82</v>
      </c>
      <c r="C125" s="130" t="s">
        <v>8</v>
      </c>
      <c r="D125" s="130" t="s">
        <v>67</v>
      </c>
      <c r="E125" s="130" t="s">
        <v>195</v>
      </c>
      <c r="F125" s="129" t="s">
        <v>72</v>
      </c>
      <c r="G125" s="166" t="s">
        <v>45</v>
      </c>
      <c r="H125" s="159"/>
      <c r="I125" s="161"/>
      <c r="J125" s="115">
        <f>J126</f>
        <v>341</v>
      </c>
      <c r="K125" s="115"/>
      <c r="L125" s="115"/>
    </row>
    <row r="126" spans="1:12" ht="34.5" customHeight="1">
      <c r="A126" s="34" t="str">
        <f>A120</f>
        <v>Другие вопросы в области национальной экономики</v>
      </c>
      <c r="B126" s="130" t="s">
        <v>82</v>
      </c>
      <c r="C126" s="130" t="s">
        <v>8</v>
      </c>
      <c r="D126" s="130" t="s">
        <v>67</v>
      </c>
      <c r="E126" s="130" t="s">
        <v>195</v>
      </c>
      <c r="F126" s="129" t="s">
        <v>72</v>
      </c>
      <c r="G126" s="166" t="s">
        <v>45</v>
      </c>
      <c r="H126" s="166" t="s">
        <v>20</v>
      </c>
      <c r="I126" s="161"/>
      <c r="J126" s="115">
        <f>J127</f>
        <v>341</v>
      </c>
      <c r="K126" s="115"/>
      <c r="L126" s="115"/>
    </row>
    <row r="127" spans="1:12" ht="61.5" customHeight="1">
      <c r="A127" s="34" t="str">
        <f>A121</f>
        <v>Администрация Набережного сельского поселения Ромодановского муниципального района Республики Мордовия</v>
      </c>
      <c r="B127" s="130" t="s">
        <v>82</v>
      </c>
      <c r="C127" s="130" t="s">
        <v>8</v>
      </c>
      <c r="D127" s="130" t="s">
        <v>67</v>
      </c>
      <c r="E127" s="130" t="s">
        <v>195</v>
      </c>
      <c r="F127" s="129" t="s">
        <v>72</v>
      </c>
      <c r="G127" s="166" t="s">
        <v>45</v>
      </c>
      <c r="H127" s="166" t="s">
        <v>20</v>
      </c>
      <c r="I127" s="166" t="s">
        <v>165</v>
      </c>
      <c r="J127" s="115">
        <f>'Приложение 2'!J77</f>
        <v>341</v>
      </c>
      <c r="K127" s="115"/>
      <c r="L127" s="115"/>
    </row>
    <row r="128" spans="1:12" ht="195" customHeight="1">
      <c r="A128" s="34" t="str">
        <f>'Приложение 2'!A35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28" s="124">
        <v>89</v>
      </c>
      <c r="C128" s="124">
        <v>1</v>
      </c>
      <c r="D128" s="124" t="s">
        <v>67</v>
      </c>
      <c r="E128" s="124" t="s">
        <v>81</v>
      </c>
      <c r="F128" s="122"/>
      <c r="G128" s="116"/>
      <c r="H128" s="116"/>
      <c r="I128" s="116"/>
      <c r="J128" s="115">
        <f t="shared" ref="J128:L132" si="32">J129</f>
        <v>0.2</v>
      </c>
      <c r="K128" s="115">
        <f t="shared" si="32"/>
        <v>0.2</v>
      </c>
      <c r="L128" s="115">
        <f t="shared" si="32"/>
        <v>0.2</v>
      </c>
    </row>
    <row r="129" spans="1:12" ht="46.5" customHeight="1">
      <c r="A129" s="34" t="str">
        <f>'Приложение 2'!A36</f>
        <v>Закупка товаров, работ и услуг для обеспечения государственных (муниципальных) нужд</v>
      </c>
      <c r="B129" s="124">
        <v>89</v>
      </c>
      <c r="C129" s="124">
        <v>1</v>
      </c>
      <c r="D129" s="124" t="s">
        <v>67</v>
      </c>
      <c r="E129" s="124" t="s">
        <v>81</v>
      </c>
      <c r="F129" s="122" t="s">
        <v>71</v>
      </c>
      <c r="G129" s="116"/>
      <c r="H129" s="116"/>
      <c r="I129" s="116"/>
      <c r="J129" s="115">
        <f t="shared" si="32"/>
        <v>0.2</v>
      </c>
      <c r="K129" s="115">
        <f t="shared" ref="K129:K132" si="33">K130</f>
        <v>0.2</v>
      </c>
      <c r="L129" s="115">
        <f t="shared" ref="L129:L132" si="34">L130</f>
        <v>0.2</v>
      </c>
    </row>
    <row r="130" spans="1:12" ht="60" customHeight="1">
      <c r="A130" s="128" t="str">
        <f>'Приложение 2'!A37</f>
        <v>Иные закупки товаров, работ и услуг для обеспечения государственных (муниципальных) нужд</v>
      </c>
      <c r="B130" s="124">
        <v>89</v>
      </c>
      <c r="C130" s="124">
        <v>1</v>
      </c>
      <c r="D130" s="124" t="s">
        <v>67</v>
      </c>
      <c r="E130" s="124" t="s">
        <v>81</v>
      </c>
      <c r="F130" s="122" t="s">
        <v>72</v>
      </c>
      <c r="G130" s="116"/>
      <c r="H130" s="116"/>
      <c r="I130" s="116"/>
      <c r="J130" s="115">
        <f t="shared" si="32"/>
        <v>0.2</v>
      </c>
      <c r="K130" s="115">
        <f t="shared" si="33"/>
        <v>0.2</v>
      </c>
      <c r="L130" s="115">
        <f t="shared" si="34"/>
        <v>0.2</v>
      </c>
    </row>
    <row r="131" spans="1:12" ht="20.25" customHeight="1">
      <c r="A131" s="121" t="str">
        <f>'Приложение 2'!A9</f>
        <v>Общегосударственные вопросы</v>
      </c>
      <c r="B131" s="124">
        <v>89</v>
      </c>
      <c r="C131" s="124">
        <v>1</v>
      </c>
      <c r="D131" s="124" t="s">
        <v>67</v>
      </c>
      <c r="E131" s="124" t="s">
        <v>81</v>
      </c>
      <c r="F131" s="122" t="s">
        <v>72</v>
      </c>
      <c r="G131" s="118" t="s">
        <v>37</v>
      </c>
      <c r="H131" s="118"/>
      <c r="I131" s="118"/>
      <c r="J131" s="115">
        <f t="shared" si="32"/>
        <v>0.2</v>
      </c>
      <c r="K131" s="115">
        <f t="shared" si="33"/>
        <v>0.2</v>
      </c>
      <c r="L131" s="115">
        <f t="shared" si="34"/>
        <v>0.2</v>
      </c>
    </row>
    <row r="132" spans="1:12" ht="92.25" customHeight="1">
      <c r="A132" s="121" t="str">
        <f>'Приложение 2'!A19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32" s="124">
        <v>89</v>
      </c>
      <c r="C132" s="124">
        <v>1</v>
      </c>
      <c r="D132" s="124" t="s">
        <v>67</v>
      </c>
      <c r="E132" s="124" t="s">
        <v>81</v>
      </c>
      <c r="F132" s="122" t="s">
        <v>72</v>
      </c>
      <c r="G132" s="118" t="s">
        <v>37</v>
      </c>
      <c r="H132" s="118" t="s">
        <v>45</v>
      </c>
      <c r="I132" s="118"/>
      <c r="J132" s="115">
        <f t="shared" si="32"/>
        <v>0.2</v>
      </c>
      <c r="K132" s="115">
        <f t="shared" si="33"/>
        <v>0.2</v>
      </c>
      <c r="L132" s="115">
        <f t="shared" si="34"/>
        <v>0.2</v>
      </c>
    </row>
    <row r="133" spans="1:12" ht="58.5" customHeight="1">
      <c r="A133" s="121" t="str">
        <f>A127</f>
        <v>Администрация Набережного сельского поселения Ромодановского муниципального района Республики Мордовия</v>
      </c>
      <c r="B133" s="124">
        <v>89</v>
      </c>
      <c r="C133" s="124">
        <v>1</v>
      </c>
      <c r="D133" s="124" t="s">
        <v>67</v>
      </c>
      <c r="E133" s="124" t="s">
        <v>81</v>
      </c>
      <c r="F133" s="122" t="s">
        <v>72</v>
      </c>
      <c r="G133" s="118" t="s">
        <v>37</v>
      </c>
      <c r="H133" s="118" t="s">
        <v>45</v>
      </c>
      <c r="I133" s="146" t="s">
        <v>165</v>
      </c>
      <c r="J133" s="115">
        <f>'Приложение 2'!J37</f>
        <v>0.2</v>
      </c>
      <c r="K133" s="115">
        <f>'Приложение 2'!K37</f>
        <v>0.2</v>
      </c>
      <c r="L133" s="115">
        <f>'Приложение 2'!L37</f>
        <v>0.2</v>
      </c>
    </row>
  </sheetData>
  <autoFilter ref="A1:L133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C2" sqref="C2:E2"/>
    </sheetView>
  </sheetViews>
  <sheetFormatPr defaultRowHeight="12.75"/>
  <cols>
    <col min="1" max="1" width="58.6640625" style="58" customWidth="1"/>
    <col min="2" max="2" width="125" style="58" customWidth="1"/>
    <col min="3" max="3" width="27" style="58" customWidth="1"/>
    <col min="4" max="4" width="30.83203125" style="58" customWidth="1"/>
    <col min="5" max="5" width="27.5" style="58" customWidth="1"/>
    <col min="6" max="6" width="41.83203125" style="59" customWidth="1"/>
    <col min="7" max="7" width="23.6640625" style="58" customWidth="1"/>
    <col min="8" max="8" width="19.5" style="58" customWidth="1"/>
    <col min="9" max="9" width="25.5" style="58" customWidth="1"/>
    <col min="10" max="16384" width="9.33203125" style="58"/>
  </cols>
  <sheetData>
    <row r="1" spans="1:7" ht="51.6" customHeight="1">
      <c r="B1" s="108"/>
      <c r="C1" s="182" t="s">
        <v>156</v>
      </c>
      <c r="D1" s="182"/>
      <c r="E1" s="182"/>
      <c r="F1" s="57"/>
    </row>
    <row r="2" spans="1:7" ht="159.75" customHeight="1">
      <c r="A2" s="107"/>
      <c r="B2" s="106"/>
      <c r="C2" s="181" t="s">
        <v>230</v>
      </c>
      <c r="D2" s="181"/>
      <c r="E2" s="181"/>
      <c r="F2" s="55"/>
      <c r="G2" s="55"/>
    </row>
    <row r="3" spans="1:7" ht="13.15" customHeight="1">
      <c r="A3" s="180" t="s">
        <v>166</v>
      </c>
      <c r="B3" s="180"/>
      <c r="C3" s="180"/>
      <c r="D3" s="180"/>
      <c r="E3" s="180"/>
    </row>
    <row r="4" spans="1:7" ht="13.15" customHeight="1">
      <c r="A4" s="180"/>
      <c r="B4" s="180"/>
      <c r="C4" s="180"/>
      <c r="D4" s="180"/>
      <c r="E4" s="180"/>
    </row>
    <row r="5" spans="1:7" ht="83.25" customHeight="1">
      <c r="A5" s="180"/>
      <c r="B5" s="180"/>
      <c r="C5" s="180"/>
      <c r="D5" s="180"/>
      <c r="E5" s="180"/>
      <c r="F5" s="105"/>
    </row>
    <row r="6" spans="1:7" ht="23.25" customHeight="1">
      <c r="A6" s="104"/>
      <c r="B6" s="104"/>
      <c r="C6" s="103"/>
    </row>
    <row r="7" spans="1:7" ht="37.15" customHeight="1">
      <c r="A7" s="183" t="s">
        <v>23</v>
      </c>
      <c r="B7" s="184" t="s">
        <v>24</v>
      </c>
      <c r="C7" s="185" t="s">
        <v>25</v>
      </c>
      <c r="D7" s="185"/>
      <c r="E7" s="185"/>
    </row>
    <row r="8" spans="1:7" s="64" customFormat="1" ht="138.6" customHeight="1">
      <c r="A8" s="183"/>
      <c r="B8" s="184"/>
      <c r="C8" s="56" t="s">
        <v>26</v>
      </c>
      <c r="D8" s="56" t="s">
        <v>27</v>
      </c>
      <c r="E8" s="56" t="s">
        <v>28</v>
      </c>
      <c r="F8" s="65"/>
    </row>
    <row r="9" spans="1:7" s="80" customFormat="1" ht="28.15" customHeight="1">
      <c r="A9" s="102" t="s">
        <v>8</v>
      </c>
      <c r="B9" s="101" t="s">
        <v>9</v>
      </c>
      <c r="C9" s="100">
        <v>3</v>
      </c>
      <c r="D9" s="100">
        <v>4</v>
      </c>
      <c r="E9" s="100">
        <v>5</v>
      </c>
      <c r="F9" s="81"/>
    </row>
    <row r="10" spans="1:7" s="80" customFormat="1" ht="44.45" customHeight="1">
      <c r="A10" s="97" t="s">
        <v>90</v>
      </c>
      <c r="B10" s="109" t="s">
        <v>119</v>
      </c>
      <c r="C10" s="99">
        <f>C11+C22+C14+C18</f>
        <v>143.89999999999972</v>
      </c>
      <c r="D10" s="99">
        <f>D11+D22+D14+D18</f>
        <v>-4.2632564145606011E-14</v>
      </c>
      <c r="E10" s="99">
        <f>E11+E22+E14+E18</f>
        <v>-4.2632564145606011E-14</v>
      </c>
      <c r="F10" s="81"/>
    </row>
    <row r="11" spans="1:7" s="80" customFormat="1" ht="55.5" customHeight="1">
      <c r="A11" s="97" t="s">
        <v>118</v>
      </c>
      <c r="B11" s="98" t="s">
        <v>89</v>
      </c>
      <c r="C11" s="92">
        <f t="shared" ref="C11:E12" si="0">SUM(C12)</f>
        <v>0</v>
      </c>
      <c r="D11" s="91">
        <f t="shared" si="0"/>
        <v>0</v>
      </c>
      <c r="E11" s="91">
        <f t="shared" si="0"/>
        <v>0</v>
      </c>
      <c r="F11" s="81"/>
    </row>
    <row r="12" spans="1:7" s="80" customFormat="1" ht="54.75" customHeight="1">
      <c r="A12" s="97" t="s">
        <v>117</v>
      </c>
      <c r="B12" s="96" t="s">
        <v>186</v>
      </c>
      <c r="C12" s="92">
        <f t="shared" si="0"/>
        <v>0</v>
      </c>
      <c r="D12" s="91">
        <f t="shared" si="0"/>
        <v>0</v>
      </c>
      <c r="E12" s="91">
        <f t="shared" si="0"/>
        <v>0</v>
      </c>
      <c r="F12" s="81"/>
    </row>
    <row r="13" spans="1:7" s="80" customFormat="1" ht="51.75" customHeight="1">
      <c r="A13" s="97" t="s">
        <v>116</v>
      </c>
      <c r="B13" s="168" t="s">
        <v>210</v>
      </c>
      <c r="C13" s="92"/>
      <c r="D13" s="74"/>
      <c r="E13" s="74"/>
      <c r="F13" s="81"/>
    </row>
    <row r="14" spans="1:7" s="80" customFormat="1" ht="57" customHeight="1">
      <c r="A14" s="78" t="s">
        <v>115</v>
      </c>
      <c r="B14" s="95" t="s">
        <v>114</v>
      </c>
      <c r="C14" s="92">
        <f t="shared" ref="C14:E15" si="1">C15</f>
        <v>-61.9</v>
      </c>
      <c r="D14" s="91">
        <f t="shared" si="1"/>
        <v>-92.8</v>
      </c>
      <c r="E14" s="91">
        <f t="shared" si="1"/>
        <v>-123.8</v>
      </c>
      <c r="F14" s="81"/>
    </row>
    <row r="15" spans="1:7" s="80" customFormat="1" ht="57" customHeight="1">
      <c r="A15" s="78" t="s">
        <v>113</v>
      </c>
      <c r="B15" s="95" t="s">
        <v>112</v>
      </c>
      <c r="C15" s="92">
        <f t="shared" si="1"/>
        <v>-61.9</v>
      </c>
      <c r="D15" s="91">
        <f t="shared" si="1"/>
        <v>-92.8</v>
      </c>
      <c r="E15" s="91">
        <f t="shared" si="1"/>
        <v>-123.8</v>
      </c>
      <c r="F15" s="81"/>
    </row>
    <row r="16" spans="1:7" s="80" customFormat="1" ht="82.9" customHeight="1">
      <c r="A16" s="94" t="s">
        <v>111</v>
      </c>
      <c r="B16" s="93" t="s">
        <v>110</v>
      </c>
      <c r="C16" s="92">
        <f>SUM(C17)</f>
        <v>-61.9</v>
      </c>
      <c r="D16" s="91">
        <f>SUM(D17)</f>
        <v>-92.8</v>
      </c>
      <c r="E16" s="91">
        <f>SUM(E17)</f>
        <v>-123.8</v>
      </c>
      <c r="F16" s="81"/>
    </row>
    <row r="17" spans="1:6" s="80" customFormat="1" ht="77.45" customHeight="1">
      <c r="A17" s="78" t="s">
        <v>175</v>
      </c>
      <c r="B17" s="90" t="s">
        <v>174</v>
      </c>
      <c r="C17" s="89">
        <v>-61.9</v>
      </c>
      <c r="D17" s="89">
        <v>-92.8</v>
      </c>
      <c r="E17" s="89">
        <v>-123.8</v>
      </c>
      <c r="F17" s="81"/>
    </row>
    <row r="18" spans="1:6" s="80" customFormat="1" ht="48" customHeight="1">
      <c r="A18" s="85" t="s">
        <v>109</v>
      </c>
      <c r="B18" s="87" t="s">
        <v>108</v>
      </c>
      <c r="C18" s="86">
        <f t="shared" ref="C18:E20" si="2">C19</f>
        <v>0</v>
      </c>
      <c r="D18" s="74">
        <f t="shared" si="2"/>
        <v>0</v>
      </c>
      <c r="E18" s="74">
        <f t="shared" si="2"/>
        <v>0</v>
      </c>
      <c r="F18" s="81"/>
    </row>
    <row r="19" spans="1:6" s="80" customFormat="1" ht="57.6" customHeight="1">
      <c r="A19" s="85" t="s">
        <v>107</v>
      </c>
      <c r="B19" s="87" t="s">
        <v>106</v>
      </c>
      <c r="C19" s="86">
        <f t="shared" si="2"/>
        <v>0</v>
      </c>
      <c r="D19" s="74">
        <f t="shared" si="2"/>
        <v>0</v>
      </c>
      <c r="E19" s="74">
        <f t="shared" si="2"/>
        <v>0</v>
      </c>
      <c r="F19" s="81"/>
    </row>
    <row r="20" spans="1:6" s="80" customFormat="1" ht="77.45" customHeight="1">
      <c r="A20" s="88" t="s">
        <v>105</v>
      </c>
      <c r="B20" s="87" t="s">
        <v>104</v>
      </c>
      <c r="C20" s="86">
        <f t="shared" si="2"/>
        <v>0</v>
      </c>
      <c r="D20" s="74">
        <f t="shared" si="2"/>
        <v>0</v>
      </c>
      <c r="E20" s="74">
        <f t="shared" si="2"/>
        <v>0</v>
      </c>
      <c r="F20" s="81"/>
    </row>
    <row r="21" spans="1:6" s="80" customFormat="1" ht="101.45" customHeight="1">
      <c r="A21" s="88" t="s">
        <v>103</v>
      </c>
      <c r="B21" s="87" t="s">
        <v>187</v>
      </c>
      <c r="C21" s="86"/>
      <c r="D21" s="74"/>
      <c r="E21" s="74"/>
      <c r="F21" s="81"/>
    </row>
    <row r="22" spans="1:6" s="80" customFormat="1" ht="52.9" customHeight="1">
      <c r="A22" s="85" t="s">
        <v>102</v>
      </c>
      <c r="B22" s="84" t="s">
        <v>101</v>
      </c>
      <c r="C22" s="83">
        <f>C25+C26</f>
        <v>205.79999999999973</v>
      </c>
      <c r="D22" s="82">
        <f>D25+D26</f>
        <v>92.799999999999955</v>
      </c>
      <c r="E22" s="82">
        <f>E25+E26</f>
        <v>123.79999999999995</v>
      </c>
      <c r="F22" s="81"/>
    </row>
    <row r="23" spans="1:6" s="72" customFormat="1" ht="40.15" customHeight="1">
      <c r="A23" s="76" t="s">
        <v>100</v>
      </c>
      <c r="B23" s="79" t="s">
        <v>99</v>
      </c>
      <c r="C23" s="74">
        <f t="shared" ref="C23:E24" si="3">SUM(C24)</f>
        <v>-2518.7000000000003</v>
      </c>
      <c r="D23" s="74">
        <f t="shared" si="3"/>
        <v>-1279.2</v>
      </c>
      <c r="E23" s="74">
        <f t="shared" si="3"/>
        <v>-1326.1</v>
      </c>
      <c r="F23" s="73"/>
    </row>
    <row r="24" spans="1:6" s="64" customFormat="1" ht="46.15" customHeight="1">
      <c r="A24" s="78" t="s">
        <v>98</v>
      </c>
      <c r="B24" s="77" t="s">
        <v>97</v>
      </c>
      <c r="C24" s="60">
        <f t="shared" si="3"/>
        <v>-2518.7000000000003</v>
      </c>
      <c r="D24" s="60">
        <f t="shared" si="3"/>
        <v>-1279.2</v>
      </c>
      <c r="E24" s="60">
        <f t="shared" si="3"/>
        <v>-1326.1</v>
      </c>
      <c r="F24" s="65"/>
    </row>
    <row r="25" spans="1:6" s="64" customFormat="1" ht="58.15" customHeight="1">
      <c r="A25" s="78" t="s">
        <v>176</v>
      </c>
      <c r="B25" s="77" t="s">
        <v>188</v>
      </c>
      <c r="C25" s="60">
        <f>-'Приложение 1'!C11-C30</f>
        <v>-2518.7000000000003</v>
      </c>
      <c r="D25" s="60">
        <f>-'Приложение 1'!D11-D30</f>
        <v>-1279.2</v>
      </c>
      <c r="E25" s="60">
        <f>-'Приложение 1'!E11-E30</f>
        <v>-1326.1</v>
      </c>
      <c r="F25" s="65"/>
    </row>
    <row r="26" spans="1:6" s="72" customFormat="1" ht="43.15" customHeight="1">
      <c r="A26" s="76" t="s">
        <v>96</v>
      </c>
      <c r="B26" s="75" t="s">
        <v>95</v>
      </c>
      <c r="C26" s="74">
        <f t="shared" ref="C26:E27" si="4">SUM(C27)</f>
        <v>2724.5</v>
      </c>
      <c r="D26" s="74">
        <f t="shared" si="4"/>
        <v>1372</v>
      </c>
      <c r="E26" s="74">
        <f t="shared" si="4"/>
        <v>1449.8999999999999</v>
      </c>
      <c r="F26" s="73"/>
    </row>
    <row r="27" spans="1:6" s="64" customFormat="1" ht="47.45" customHeight="1">
      <c r="A27" s="71" t="s">
        <v>94</v>
      </c>
      <c r="B27" s="70" t="s">
        <v>93</v>
      </c>
      <c r="C27" s="60">
        <f t="shared" si="4"/>
        <v>2724.5</v>
      </c>
      <c r="D27" s="60">
        <f t="shared" si="4"/>
        <v>1372</v>
      </c>
      <c r="E27" s="60">
        <f t="shared" si="4"/>
        <v>1449.8999999999999</v>
      </c>
      <c r="F27" s="65"/>
    </row>
    <row r="28" spans="1:6" s="64" customFormat="1" ht="56.45" customHeight="1">
      <c r="A28" s="69" t="s">
        <v>92</v>
      </c>
      <c r="B28" s="68" t="s">
        <v>91</v>
      </c>
      <c r="C28" s="60">
        <f>-C17+'Приложение 2'!J7</f>
        <v>2724.5</v>
      </c>
      <c r="D28" s="60">
        <f>-D17+'Приложение 2'!K7</f>
        <v>1372</v>
      </c>
      <c r="E28" s="60">
        <f>-E17+'Приложение 2'!L7</f>
        <v>1449.8999999999999</v>
      </c>
      <c r="F28" s="65"/>
    </row>
    <row r="29" spans="1:6" s="64" customFormat="1" ht="80.25" customHeight="1">
      <c r="A29" s="67" t="s">
        <v>90</v>
      </c>
      <c r="B29" s="66" t="s">
        <v>185</v>
      </c>
      <c r="C29" s="60">
        <f>C10</f>
        <v>143.89999999999972</v>
      </c>
      <c r="D29" s="60">
        <f t="shared" ref="D29:E29" si="5">D10</f>
        <v>-4.2632564145606011E-14</v>
      </c>
      <c r="E29" s="60">
        <f t="shared" si="5"/>
        <v>-4.2632564145606011E-14</v>
      </c>
      <c r="F29" s="65"/>
    </row>
    <row r="30" spans="1:6" ht="37.15" customHeight="1">
      <c r="A30" s="63"/>
      <c r="B30" s="62" t="s">
        <v>157</v>
      </c>
      <c r="C30" s="61">
        <v>648.6</v>
      </c>
      <c r="D30" s="60">
        <v>614.6</v>
      </c>
      <c r="E30" s="60">
        <v>625.1</v>
      </c>
    </row>
    <row r="32" spans="1:6">
      <c r="F32" s="58"/>
    </row>
    <row r="33" spans="6:6" ht="44.45" customHeight="1">
      <c r="F33" s="58"/>
    </row>
    <row r="34" spans="6:6">
      <c r="F34" s="58"/>
    </row>
    <row r="35" spans="6:6">
      <c r="F35" s="58"/>
    </row>
    <row r="36" spans="6:6">
      <c r="F36" s="58"/>
    </row>
    <row r="37" spans="6:6">
      <c r="F37" s="58"/>
    </row>
    <row r="38" spans="6:6">
      <c r="F38" s="58"/>
    </row>
    <row r="39" spans="6:6">
      <c r="F39" s="58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 4</vt:lpstr>
      <vt:lpstr>прил 5</vt:lpstr>
      <vt:lpstr>Лист1</vt:lpstr>
      <vt:lpstr>Лист2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Админ</cp:lastModifiedBy>
  <cp:lastPrinted>2023-01-13T11:40:57Z</cp:lastPrinted>
  <dcterms:created xsi:type="dcterms:W3CDTF">2006-09-16T00:00:00Z</dcterms:created>
  <dcterms:modified xsi:type="dcterms:W3CDTF">2023-01-13T11:43:24Z</dcterms:modified>
</cp:coreProperties>
</file>