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2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3'!$A$1:$L$80</definedName>
    <definedName name="_xlnm._FilterDatabase" localSheetId="3" hidden="1">'Приложение 4'!$A$1:$K$80</definedName>
    <definedName name="_xlnm._FilterDatabase" localSheetId="4" hidden="1">'Приложение 5'!$A$1:$L$101</definedName>
    <definedName name="Z_146E8F15_80AC_4549_8E02_D6058BD21F29_.wvu.FilterData" localSheetId="2" hidden="1">'Приложение 3'!$A$1:$L$80</definedName>
    <definedName name="Z_146E8F15_80AC_4549_8E02_D6058BD21F29_.wvu.FilterData" localSheetId="3" hidden="1">'Приложение 4'!$A$1:$K$80</definedName>
    <definedName name="Z_146E8F15_80AC_4549_8E02_D6058BD21F29_.wvu.FilterData" localSheetId="4" hidden="1">'Приложение 5'!$A$6:$L$101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4'!$A$1:$K$80</definedName>
    <definedName name="Z_2EE6EB00_C2BB_404A_98A6_E66B3D281ECF_.wvu.FilterData" localSheetId="2" hidden="1">'Приложение 3'!$A$6:$L$73</definedName>
    <definedName name="Z_2EE6EB00_C2BB_404A_98A6_E66B3D281ECF_.wvu.FilterData" localSheetId="3" hidden="1">'Приложение 4'!$A$6:$O$80</definedName>
    <definedName name="Z_2EE6EB00_C2BB_404A_98A6_E66B3D281ECF_.wvu.FilterData" localSheetId="4" hidden="1">'Приложение 5'!$A$6:$L$101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3'!$A$1:$L$80</definedName>
    <definedName name="Z_D2A2E364_7F41_4DF0_B445_F266635B8190_.wvu.FilterData" localSheetId="3" hidden="1">'Приложение 4'!$A$1:$K$80</definedName>
    <definedName name="Z_D2A2E364_7F41_4DF0_B445_F266635B8190_.wvu.FilterData" localSheetId="4" hidden="1">'Приложение 5'!$A$6:$L$101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5'!$A$6:$L$101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2'!$A$1:$E$28</definedName>
    <definedName name="_xlnm.Print_Area" localSheetId="2">'Приложение 3'!$A$1:$L$80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A81" i="6"/>
  <c r="A80"/>
  <c r="A79"/>
  <c r="J81"/>
  <c r="J80" s="1"/>
  <c r="J79" s="1"/>
  <c r="J78" s="1"/>
  <c r="J77" s="1"/>
  <c r="J76" s="1"/>
  <c r="A57"/>
  <c r="A55"/>
  <c r="A56"/>
  <c r="A54"/>
  <c r="A53"/>
  <c r="A30" i="4"/>
  <c r="I31"/>
  <c r="I30" s="1"/>
  <c r="I29" s="1"/>
  <c r="A15"/>
  <c r="A29" s="1"/>
  <c r="A29" i="3"/>
  <c r="A76" i="6" s="1"/>
  <c r="A30" i="3"/>
  <c r="A77" i="6" s="1"/>
  <c r="A31" i="3"/>
  <c r="A31" i="4" s="1"/>
  <c r="J30" i="3"/>
  <c r="J29" s="1"/>
  <c r="J11"/>
  <c r="A17"/>
  <c r="A17" i="4" s="1"/>
  <c r="A16" i="3"/>
  <c r="A16" i="4" s="1"/>
  <c r="A52" i="6" l="1"/>
  <c r="A78"/>
  <c r="J16" i="3"/>
  <c r="J15" s="1"/>
  <c r="C18" i="2"/>
  <c r="C12"/>
  <c r="C13"/>
  <c r="C16"/>
  <c r="C19"/>
  <c r="A83" i="6"/>
  <c r="A82"/>
  <c r="A9"/>
  <c r="A8"/>
  <c r="A63" i="4"/>
  <c r="A62"/>
  <c r="K66"/>
  <c r="K73"/>
  <c r="I73"/>
  <c r="K59"/>
  <c r="K58" s="1"/>
  <c r="K57" s="1"/>
  <c r="K56" s="1"/>
  <c r="K55" s="1"/>
  <c r="K54" s="1"/>
  <c r="K53" s="1"/>
  <c r="I59"/>
  <c r="I58" s="1"/>
  <c r="I57" s="1"/>
  <c r="I56" s="1"/>
  <c r="A19" i="3"/>
  <c r="A19" i="4" s="1"/>
  <c r="A58" i="6"/>
  <c r="A38"/>
  <c r="A27"/>
  <c r="A26"/>
  <c r="A24"/>
  <c r="A22"/>
  <c r="A18"/>
  <c r="A48" i="4"/>
  <c r="A47"/>
  <c r="A45"/>
  <c r="A20"/>
  <c r="A10"/>
  <c r="A76" s="1"/>
  <c r="A76" i="3"/>
  <c r="L95" i="6"/>
  <c r="L94" s="1"/>
  <c r="L93" s="1"/>
  <c r="L92" s="1"/>
  <c r="L91" s="1"/>
  <c r="L90" s="1"/>
  <c r="K95"/>
  <c r="K94" s="1"/>
  <c r="K93" s="1"/>
  <c r="K92" s="1"/>
  <c r="K91" s="1"/>
  <c r="K90" s="1"/>
  <c r="J95"/>
  <c r="J94" s="1"/>
  <c r="J93" s="1"/>
  <c r="J92" s="1"/>
  <c r="J91" s="1"/>
  <c r="J90" s="1"/>
  <c r="A94"/>
  <c r="A93"/>
  <c r="A92"/>
  <c r="A91"/>
  <c r="A90"/>
  <c r="L89"/>
  <c r="L88" s="1"/>
  <c r="L87" s="1"/>
  <c r="L86" s="1"/>
  <c r="L85" s="1"/>
  <c r="L84" s="1"/>
  <c r="K89"/>
  <c r="K88" s="1"/>
  <c r="K87" s="1"/>
  <c r="K86" s="1"/>
  <c r="K85" s="1"/>
  <c r="K84" s="1"/>
  <c r="J89"/>
  <c r="J88" s="1"/>
  <c r="J87" s="1"/>
  <c r="J86" s="1"/>
  <c r="J85" s="1"/>
  <c r="J84" s="1"/>
  <c r="A88"/>
  <c r="A87"/>
  <c r="A86"/>
  <c r="A85"/>
  <c r="A84"/>
  <c r="A69"/>
  <c r="A74" s="1"/>
  <c r="A68"/>
  <c r="A73" s="1"/>
  <c r="A99" s="1"/>
  <c r="A70"/>
  <c r="A75" s="1"/>
  <c r="A67"/>
  <c r="A65"/>
  <c r="A71"/>
  <c r="A72"/>
  <c r="A100"/>
  <c r="A98"/>
  <c r="A97"/>
  <c r="A96"/>
  <c r="K80" i="4"/>
  <c r="L51" i="6" s="1"/>
  <c r="L50" s="1"/>
  <c r="L49" s="1"/>
  <c r="L48" s="1"/>
  <c r="L47" s="1"/>
  <c r="L46" s="1"/>
  <c r="J80" i="4"/>
  <c r="K51" i="6" s="1"/>
  <c r="K50" s="1"/>
  <c r="K49" s="1"/>
  <c r="K48" s="1"/>
  <c r="K47" s="1"/>
  <c r="K46" s="1"/>
  <c r="L79" i="3"/>
  <c r="K79" i="4" s="1"/>
  <c r="K79" i="3"/>
  <c r="J79" i="4" s="1"/>
  <c r="A80"/>
  <c r="A48" i="6" s="1"/>
  <c r="A79" i="4"/>
  <c r="A47" i="6" s="1"/>
  <c r="A78" i="4"/>
  <c r="A46" i="6" s="1"/>
  <c r="A77" i="4"/>
  <c r="A75"/>
  <c r="A50" i="6" s="1"/>
  <c r="A74" i="4"/>
  <c r="A49" i="6" s="1"/>
  <c r="L25" i="3"/>
  <c r="K58"/>
  <c r="K57" s="1"/>
  <c r="K55" s="1"/>
  <c r="K54" s="1"/>
  <c r="K53" s="1"/>
  <c r="L58"/>
  <c r="L57" s="1"/>
  <c r="L55" s="1"/>
  <c r="L54" s="1"/>
  <c r="L53" s="1"/>
  <c r="J58"/>
  <c r="J57" s="1"/>
  <c r="J55" s="1"/>
  <c r="J54" s="1"/>
  <c r="J53" s="1"/>
  <c r="E27" i="2"/>
  <c r="E26" s="1"/>
  <c r="D27"/>
  <c r="D26" s="1"/>
  <c r="C27"/>
  <c r="C26" s="1"/>
  <c r="E24"/>
  <c r="D24"/>
  <c r="C24"/>
  <c r="E22"/>
  <c r="D22"/>
  <c r="C22"/>
  <c r="E14"/>
  <c r="E13" s="1"/>
  <c r="D14"/>
  <c r="D13" s="1"/>
  <c r="C14"/>
  <c r="J57" i="6" l="1"/>
  <c r="J56" s="1"/>
  <c r="J55" s="1"/>
  <c r="J54" s="1"/>
  <c r="J53" s="1"/>
  <c r="J52" s="1"/>
  <c r="I17" i="4"/>
  <c r="I16" s="1"/>
  <c r="I15" s="1"/>
  <c r="A101" i="6"/>
  <c r="A89"/>
  <c r="A95" s="1"/>
  <c r="K78" i="3"/>
  <c r="J78" i="4" s="1"/>
  <c r="L78" i="3"/>
  <c r="K78" i="4" s="1"/>
  <c r="K77" i="3"/>
  <c r="E21" i="2"/>
  <c r="E12" s="1"/>
  <c r="D21"/>
  <c r="D12" s="1"/>
  <c r="C21"/>
  <c r="I55" i="4"/>
  <c r="I54" s="1"/>
  <c r="I53" s="1"/>
  <c r="L56" i="3"/>
  <c r="K56"/>
  <c r="J56"/>
  <c r="L77" l="1"/>
  <c r="L76" s="1"/>
  <c r="E11" i="2"/>
  <c r="D11"/>
  <c r="J77" i="4"/>
  <c r="K76" i="3"/>
  <c r="L32" i="6"/>
  <c r="L31" s="1"/>
  <c r="L30" s="1"/>
  <c r="L29" s="1"/>
  <c r="L28" s="1"/>
  <c r="K32"/>
  <c r="K31" s="1"/>
  <c r="K30" s="1"/>
  <c r="K29" s="1"/>
  <c r="K28" s="1"/>
  <c r="J32"/>
  <c r="J31" s="1"/>
  <c r="J30" s="1"/>
  <c r="J29" s="1"/>
  <c r="J28" s="1"/>
  <c r="K50" i="4"/>
  <c r="K49" s="1"/>
  <c r="J50"/>
  <c r="J49" s="1"/>
  <c r="I50"/>
  <c r="I49" s="1"/>
  <c r="L49" i="3"/>
  <c r="K49"/>
  <c r="J49"/>
  <c r="L101" i="6"/>
  <c r="L100" s="1"/>
  <c r="L99" s="1"/>
  <c r="L98" s="1"/>
  <c r="L97" s="1"/>
  <c r="L96" s="1"/>
  <c r="L83" s="1"/>
  <c r="L82" s="1"/>
  <c r="K101"/>
  <c r="K100" s="1"/>
  <c r="K99" s="1"/>
  <c r="K98" s="1"/>
  <c r="K97" s="1"/>
  <c r="K96" s="1"/>
  <c r="K83" s="1"/>
  <c r="K82" s="1"/>
  <c r="L75"/>
  <c r="L74" s="1"/>
  <c r="L73" s="1"/>
  <c r="L72" s="1"/>
  <c r="L71" s="1"/>
  <c r="K75"/>
  <c r="K74" s="1"/>
  <c r="K73" s="1"/>
  <c r="K72" s="1"/>
  <c r="K71" s="1"/>
  <c r="L70"/>
  <c r="L69" s="1"/>
  <c r="L68" s="1"/>
  <c r="K70"/>
  <c r="K69" s="1"/>
  <c r="K68" s="1"/>
  <c r="L64"/>
  <c r="L63" s="1"/>
  <c r="L62" s="1"/>
  <c r="L61" s="1"/>
  <c r="L60" s="1"/>
  <c r="L59" s="1"/>
  <c r="K64"/>
  <c r="K63" s="1"/>
  <c r="K62" s="1"/>
  <c r="K61" s="1"/>
  <c r="K60" s="1"/>
  <c r="K59" s="1"/>
  <c r="L45"/>
  <c r="L44" s="1"/>
  <c r="L43" s="1"/>
  <c r="L42" s="1"/>
  <c r="L41" s="1"/>
  <c r="L40" s="1"/>
  <c r="L39" s="1"/>
  <c r="K45"/>
  <c r="K44" s="1"/>
  <c r="K43" s="1"/>
  <c r="K42" s="1"/>
  <c r="K41" s="1"/>
  <c r="K40" s="1"/>
  <c r="K39" s="1"/>
  <c r="K37"/>
  <c r="K36" s="1"/>
  <c r="K35" s="1"/>
  <c r="K34" s="1"/>
  <c r="K33" s="1"/>
  <c r="L37"/>
  <c r="L36" s="1"/>
  <c r="L35" s="1"/>
  <c r="L34" s="1"/>
  <c r="L33" s="1"/>
  <c r="K15"/>
  <c r="K14" s="1"/>
  <c r="K13" s="1"/>
  <c r="K12" s="1"/>
  <c r="K11" s="1"/>
  <c r="K10" s="1"/>
  <c r="L15"/>
  <c r="L14" s="1"/>
  <c r="L13" s="1"/>
  <c r="L12" s="1"/>
  <c r="L11" s="1"/>
  <c r="L10" s="1"/>
  <c r="L23"/>
  <c r="L22" s="1"/>
  <c r="L21" s="1"/>
  <c r="L20" s="1"/>
  <c r="L19" s="1"/>
  <c r="L18" s="1"/>
  <c r="L17" s="1"/>
  <c r="K23"/>
  <c r="K22" s="1"/>
  <c r="K21" s="1"/>
  <c r="K20" s="1"/>
  <c r="K19" s="1"/>
  <c r="K18" s="1"/>
  <c r="K17" s="1"/>
  <c r="J101"/>
  <c r="J100" s="1"/>
  <c r="J99" s="1"/>
  <c r="J98" s="1"/>
  <c r="J97" s="1"/>
  <c r="J96" s="1"/>
  <c r="J83" s="1"/>
  <c r="J82" s="1"/>
  <c r="J75"/>
  <c r="J74" s="1"/>
  <c r="J73" s="1"/>
  <c r="J72" s="1"/>
  <c r="J71" s="1"/>
  <c r="J70"/>
  <c r="J69" s="1"/>
  <c r="J68" s="1"/>
  <c r="J64"/>
  <c r="J63" s="1"/>
  <c r="J62" s="1"/>
  <c r="J61" s="1"/>
  <c r="J60" s="1"/>
  <c r="J59" s="1"/>
  <c r="J45"/>
  <c r="J44" s="1"/>
  <c r="J43" s="1"/>
  <c r="J42" s="1"/>
  <c r="J41" s="1"/>
  <c r="J40" s="1"/>
  <c r="J39" s="1"/>
  <c r="J37"/>
  <c r="J36" s="1"/>
  <c r="J35" s="1"/>
  <c r="J34" s="1"/>
  <c r="J33" s="1"/>
  <c r="J15"/>
  <c r="J14" s="1"/>
  <c r="J13" s="1"/>
  <c r="J12" s="1"/>
  <c r="J11" s="1"/>
  <c r="J10" s="1"/>
  <c r="J23"/>
  <c r="J22" s="1"/>
  <c r="J21" s="1"/>
  <c r="J20" s="1"/>
  <c r="J19" s="1"/>
  <c r="J18" s="1"/>
  <c r="J17" s="1"/>
  <c r="K72" i="4"/>
  <c r="K71" s="1"/>
  <c r="J73"/>
  <c r="J72" s="1"/>
  <c r="J71" s="1"/>
  <c r="I72"/>
  <c r="I71" s="1"/>
  <c r="K65"/>
  <c r="K64" s="1"/>
  <c r="J66"/>
  <c r="J65" s="1"/>
  <c r="J64" s="1"/>
  <c r="I66"/>
  <c r="I65" s="1"/>
  <c r="I64" s="1"/>
  <c r="J59"/>
  <c r="J58" s="1"/>
  <c r="J57" s="1"/>
  <c r="J56" s="1"/>
  <c r="K52"/>
  <c r="K51" s="1"/>
  <c r="J52"/>
  <c r="J51" s="1"/>
  <c r="I52"/>
  <c r="I51" s="1"/>
  <c r="K42"/>
  <c r="K40" s="1"/>
  <c r="K39" s="1"/>
  <c r="K38" s="1"/>
  <c r="K37" s="1"/>
  <c r="J42"/>
  <c r="J40" s="1"/>
  <c r="J39" s="1"/>
  <c r="J38" s="1"/>
  <c r="J37" s="1"/>
  <c r="I42"/>
  <c r="I40" s="1"/>
  <c r="I39" s="1"/>
  <c r="I38" s="1"/>
  <c r="I37" s="1"/>
  <c r="K36"/>
  <c r="K35" s="1"/>
  <c r="K34" s="1"/>
  <c r="K33" s="1"/>
  <c r="J36"/>
  <c r="J35" s="1"/>
  <c r="J34" s="1"/>
  <c r="J33" s="1"/>
  <c r="I36"/>
  <c r="I35" s="1"/>
  <c r="I34" s="1"/>
  <c r="I33" s="1"/>
  <c r="K28"/>
  <c r="K27" s="1"/>
  <c r="J28"/>
  <c r="J27" s="1"/>
  <c r="I28"/>
  <c r="I27" s="1"/>
  <c r="K26"/>
  <c r="K25" s="1"/>
  <c r="J26"/>
  <c r="J25" s="1"/>
  <c r="I26"/>
  <c r="I25" s="1"/>
  <c r="K23"/>
  <c r="K22" s="1"/>
  <c r="K21" s="1"/>
  <c r="J23"/>
  <c r="J22" s="1"/>
  <c r="J21" s="1"/>
  <c r="I23"/>
  <c r="I22" s="1"/>
  <c r="I21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L72" i="3"/>
  <c r="L71" s="1"/>
  <c r="K72"/>
  <c r="K71" s="1"/>
  <c r="J72"/>
  <c r="I11" i="4" l="1"/>
  <c r="I10" s="1"/>
  <c r="I9" s="1"/>
  <c r="K77"/>
  <c r="I70"/>
  <c r="I69" s="1"/>
  <c r="I68" s="1"/>
  <c r="I67" s="1"/>
  <c r="K70"/>
  <c r="K69" s="1"/>
  <c r="K68" s="1"/>
  <c r="K67" s="1"/>
  <c r="K70" i="3"/>
  <c r="K69" s="1"/>
  <c r="K68" s="1"/>
  <c r="K67" s="1"/>
  <c r="L70"/>
  <c r="L69" s="1"/>
  <c r="L68" s="1"/>
  <c r="L67" s="1"/>
  <c r="J70" i="4"/>
  <c r="J69" s="1"/>
  <c r="J68" s="1"/>
  <c r="J67" s="1"/>
  <c r="J9" i="6"/>
  <c r="J8" s="1"/>
  <c r="K9"/>
  <c r="K8" s="1"/>
  <c r="L9"/>
  <c r="L8" s="1"/>
  <c r="J63" i="4"/>
  <c r="J62" s="1"/>
  <c r="I63"/>
  <c r="I62" s="1"/>
  <c r="C11" i="2"/>
  <c r="K16" i="6"/>
  <c r="K76" i="4"/>
  <c r="L75" i="3"/>
  <c r="J76" i="4"/>
  <c r="K75" i="3"/>
  <c r="J66" i="6"/>
  <c r="J67"/>
  <c r="L66"/>
  <c r="L67"/>
  <c r="K66"/>
  <c r="K67"/>
  <c r="J55" i="4"/>
  <c r="J54" s="1"/>
  <c r="J53" s="1"/>
  <c r="I24"/>
  <c r="I20" s="1"/>
  <c r="K24"/>
  <c r="K20" s="1"/>
  <c r="J24"/>
  <c r="J20" s="1"/>
  <c r="K27" i="6"/>
  <c r="K26" s="1"/>
  <c r="K25" s="1"/>
  <c r="K24" s="1"/>
  <c r="K48" i="4"/>
  <c r="K47" s="1"/>
  <c r="K46" s="1"/>
  <c r="K45" s="1"/>
  <c r="K44" s="1"/>
  <c r="K43" s="1"/>
  <c r="J48"/>
  <c r="J47" s="1"/>
  <c r="J46" s="1"/>
  <c r="J45" s="1"/>
  <c r="J44" s="1"/>
  <c r="J43" s="1"/>
  <c r="I48"/>
  <c r="I47" s="1"/>
  <c r="I46" s="1"/>
  <c r="I45" s="1"/>
  <c r="I44" s="1"/>
  <c r="I43" s="1"/>
  <c r="J27" i="6"/>
  <c r="J26" s="1"/>
  <c r="J25" s="1"/>
  <c r="J24" s="1"/>
  <c r="L27"/>
  <c r="L26" s="1"/>
  <c r="L25" s="1"/>
  <c r="L24" s="1"/>
  <c r="I41" i="4"/>
  <c r="K41"/>
  <c r="J41"/>
  <c r="J32"/>
  <c r="I32"/>
  <c r="K32"/>
  <c r="K63"/>
  <c r="K65" i="6" l="1"/>
  <c r="K58" s="1"/>
  <c r="K38" s="1"/>
  <c r="K7" s="1"/>
  <c r="L65"/>
  <c r="L58" s="1"/>
  <c r="L38" s="1"/>
  <c r="J65"/>
  <c r="J75" i="4"/>
  <c r="K74" i="3"/>
  <c r="J74" i="4" s="1"/>
  <c r="L74" i="3"/>
  <c r="K74" i="4" s="1"/>
  <c r="K75"/>
  <c r="J16" i="6"/>
  <c r="L16"/>
  <c r="J61" i="4"/>
  <c r="J60" s="1"/>
  <c r="K62"/>
  <c r="K61" s="1"/>
  <c r="K60" s="1"/>
  <c r="I61"/>
  <c r="I60" s="1"/>
  <c r="J19"/>
  <c r="J18" s="1"/>
  <c r="J8" s="1"/>
  <c r="I19"/>
  <c r="I18" s="1"/>
  <c r="K19"/>
  <c r="K18" s="1"/>
  <c r="J58" i="6" l="1"/>
  <c r="J38" s="1"/>
  <c r="J7" s="1"/>
  <c r="L7"/>
  <c r="I8" i="4"/>
  <c r="I7" s="1"/>
  <c r="K8"/>
  <c r="K7" s="1"/>
  <c r="J7"/>
  <c r="L65" i="3"/>
  <c r="L64" s="1"/>
  <c r="K65"/>
  <c r="K64" s="1"/>
  <c r="J65"/>
  <c r="J64" s="1"/>
  <c r="K63" l="1"/>
  <c r="L63"/>
  <c r="J63"/>
  <c r="L62" l="1"/>
  <c r="L61" s="1"/>
  <c r="L60" s="1"/>
  <c r="K62"/>
  <c r="K61" s="1"/>
  <c r="K60" s="1"/>
  <c r="J62"/>
  <c r="J61" s="1"/>
  <c r="J60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D20" s="1"/>
  <c r="E19"/>
  <c r="E16" s="1"/>
  <c r="L13" i="3"/>
  <c r="D16" i="13" l="1"/>
  <c r="E20"/>
  <c r="C20"/>
  <c r="J13" i="3" l="1"/>
  <c r="J51"/>
  <c r="J71"/>
  <c r="J41"/>
  <c r="J40"/>
  <c r="J39" s="1"/>
  <c r="J38" s="1"/>
  <c r="J37" s="1"/>
  <c r="J35"/>
  <c r="J34" s="1"/>
  <c r="J33" s="1"/>
  <c r="J27"/>
  <c r="J25"/>
  <c r="J22"/>
  <c r="J21" s="1"/>
  <c r="L51"/>
  <c r="L41"/>
  <c r="L40"/>
  <c r="L39" s="1"/>
  <c r="L38" s="1"/>
  <c r="L37" s="1"/>
  <c r="L35"/>
  <c r="L34" s="1"/>
  <c r="L33" s="1"/>
  <c r="L27"/>
  <c r="L24" s="1"/>
  <c r="L22"/>
  <c r="L21" s="1"/>
  <c r="K51"/>
  <c r="K41"/>
  <c r="K40"/>
  <c r="K39" s="1"/>
  <c r="K38" s="1"/>
  <c r="K37" s="1"/>
  <c r="K35"/>
  <c r="K34" s="1"/>
  <c r="K33" s="1"/>
  <c r="K27"/>
  <c r="K25"/>
  <c r="K22"/>
  <c r="K21" s="1"/>
  <c r="K13"/>
  <c r="K12" s="1"/>
  <c r="K11" s="1"/>
  <c r="K10" s="1"/>
  <c r="K9" s="1"/>
  <c r="J24" l="1"/>
  <c r="J20" s="1"/>
  <c r="K24"/>
  <c r="J70"/>
  <c r="J69" s="1"/>
  <c r="J68" s="1"/>
  <c r="J67" s="1"/>
  <c r="K20"/>
  <c r="L20"/>
  <c r="J48"/>
  <c r="J47" s="1"/>
  <c r="J46" s="1"/>
  <c r="J45" s="1"/>
  <c r="J44" s="1"/>
  <c r="J43" s="1"/>
  <c r="K48"/>
  <c r="K47" s="1"/>
  <c r="K46" s="1"/>
  <c r="K45" s="1"/>
  <c r="K44" s="1"/>
  <c r="K43" s="1"/>
  <c r="L48"/>
  <c r="L47" s="1"/>
  <c r="L46" s="1"/>
  <c r="L45" s="1"/>
  <c r="L44" s="1"/>
  <c r="L43" s="1"/>
  <c r="J12"/>
  <c r="J10" s="1"/>
  <c r="J9" s="1"/>
  <c r="L12"/>
  <c r="L11" s="1"/>
  <c r="L10" s="1"/>
  <c r="L9" s="1"/>
  <c r="K32"/>
  <c r="J32"/>
  <c r="L32"/>
  <c r="K19" l="1"/>
  <c r="K18" s="1"/>
  <c r="K8" s="1"/>
  <c r="L19"/>
  <c r="L18" s="1"/>
  <c r="L8" s="1"/>
  <c r="J19"/>
  <c r="J18" s="1"/>
  <c r="J8" l="1"/>
  <c r="J7" s="1"/>
  <c r="L7"/>
  <c r="K7"/>
  <c r="C27" i="14" l="1"/>
  <c r="C26" s="1"/>
  <c r="E27"/>
  <c r="E26" s="1"/>
  <c r="D24" l="1"/>
  <c r="D23" s="1"/>
  <c r="D27"/>
  <c r="D26" s="1"/>
  <c r="D10" s="1"/>
  <c r="E24"/>
  <c r="E23" s="1"/>
  <c r="E10"/>
  <c r="C24"/>
  <c r="C23" s="1"/>
  <c r="C10"/>
</calcChain>
</file>

<file path=xl/sharedStrings.xml><?xml version="1.0" encoding="utf-8"?>
<sst xmlns="http://schemas.openxmlformats.org/spreadsheetml/2006/main" count="1632" uniqueCount="251">
  <si>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</si>
  <si>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</si>
  <si>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</si>
  <si>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</si>
  <si>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</si>
  <si>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</si>
  <si>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</si>
  <si>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</si>
  <si>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</si>
  <si>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</si>
  <si>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</si>
  <si>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</si>
  <si>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</si>
  <si>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</si>
  <si>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</si>
  <si>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</si>
  <si>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</si>
  <si>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</si>
  <si>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</si>
  <si>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</si>
  <si>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</si>
  <si>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</si>
  <si>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</si>
  <si>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</si>
  <si>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</si>
  <si>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</si>
  <si>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</si>
  <si>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</si>
  <si>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</si>
  <si>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</si>
  <si>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</si>
  <si>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</si>
  <si>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</si>
  <si>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</si>
  <si>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</si>
  <si>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</si>
  <si>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</si>
  <si>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</si>
  <si>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</si>
  <si>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</si>
  <si>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</si>
  <si>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</si>
  <si>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</si>
  <si>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</si>
  <si>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</si>
  <si>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</si>
  <si>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</si>
  <si>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</si>
  <si>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</si>
  <si>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</si>
  <si>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</si>
  <si>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</si>
  <si>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</si>
  <si>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</si>
  <si>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</si>
  <si>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</si>
  <si>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</si>
  <si>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</si>
  <si>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</si>
  <si>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</si>
  <si>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</si>
  <si>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</si>
  <si>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</si>
  <si>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</si>
  <si>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</si>
  <si>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</si>
  <si>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</si>
  <si>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</si>
  <si>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</si>
  <si>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</si>
  <si>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</si>
  <si>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</si>
  <si>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</si>
  <si>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</si>
  <si>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</si>
  <si>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</si>
  <si>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</si>
  <si>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</si>
  <si>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</si>
  <si>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</si>
  <si>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</si>
  <si>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</si>
  <si>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</si>
  <si>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</si>
  <si>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</si>
  <si>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</si>
  <si>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</si>
  <si>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</si>
  <si>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</si>
  <si>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</si>
  <si>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</si>
  <si>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</si>
  <si>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</si>
  <si>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</si>
  <si>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</si>
  <si>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</si>
  <si>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</si>
  <si>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</si>
  <si>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</si>
  <si>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</si>
  <si>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</si>
  <si>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</si>
  <si>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</si>
  <si>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</si>
  <si>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</si>
  <si>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</si>
  <si>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</si>
  <si>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</si>
  <si>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</si>
  <si>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</si>
  <si>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</si>
  <si>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</si>
  <si>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</si>
  <si>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</si>
  <si>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</si>
  <si>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</si>
  <si>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</si>
  <si>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</si>
  <si>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</si>
  <si>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</si>
  <si>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</si>
  <si>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</si>
  <si>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</si>
  <si>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</si>
  <si>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</si>
  <si>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</si>
  <si>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</si>
  <si>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</si>
  <si>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</si>
  <si>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</si>
  <si>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</si>
  <si>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</si>
  <si>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</si>
  <si>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</si>
  <si>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</si>
  <si>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</si>
  <si>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</si>
  <si>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</si>
  <si>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</si>
  <si>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</si>
  <si>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</si>
  <si>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</si>
  <si>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</si>
  <si>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</si>
  <si>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</si>
  <si>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</si>
  <si>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</si>
  <si>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</si>
  <si>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</si>
  <si>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</si>
  <si>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</si>
  <si>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</si>
  <si>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</si>
  <si>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</si>
  <si>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</si>
  <si>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</si>
  <si>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</si>
  <si>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</si>
  <si>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</si>
  <si>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</si>
  <si>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</si>
  <si>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43010</t>
  </si>
  <si>
    <t>Уличное освещение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</si>
  <si>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</si>
  <si>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</si>
  <si>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</si>
  <si>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</si>
  <si>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</si>
  <si>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</si>
  <si>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</si>
  <si>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</si>
  <si>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</si>
  <si>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</si>
  <si>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</si>
  <si>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</si>
  <si>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</si>
  <si>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</si>
  <si>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</si>
  <si>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</si>
  <si>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</si>
  <si>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</si>
  <si>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</si>
  <si>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919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</si>
  <si>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</si>
  <si>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</si>
  <si>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</si>
  <si>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</si>
  <si>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</si>
  <si>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</si>
  <si>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</si>
  <si>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</si>
  <si>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</si>
  <si>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</si>
  <si>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Набережного сельского поселения Ромодановского муниципального района Республики Мордовия</t>
  </si>
  <si>
    <t>Муниципальная программа «Комплексного развития  транспортной инфраструктуры Набережного сельского поселения Ромодановского муниципального района Республики Мордовия на 2018- 2028 года"</t>
  </si>
  <si>
    <t>Итого источников внутреннего финансирования дефицита бюджета Набережного сельского поселения Ромодановского муниципального района Республики Мордовия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</si>
  <si>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</si>
  <si>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</si>
  <si>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</si>
  <si>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Объем средств, направляемых на погашение основной суммы долга</t>
  </si>
  <si>
    <t xml:space="preserve"> Увеличение прочих остатков денежных средств бюджетов сельских поселений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</si>
  <si>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</si>
  <si>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 органами местного самоуправления поселений,муниципальных и городских округов</t>
  </si>
  <si>
    <t xml:space="preserve">НОРМАТИВЫ 
РАСПРЕДЕЛЕНИЯ ДОХОДОВ МЕЖДУ БЮДЖЕТОМ НАБЕРЕЖНОГО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2023 ГОД И НА ПЛАНОВЫЙ ПЕРИОД 2024 И 2025 ГОДОВ
 (в процентах от сумм, зачисляемых в консолидированный бюджет 
Набережного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</si>
  <si>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НАБЕРЕЖНОГО СЕЛЬСКОГО ПОСЕЛЕНИЯ  РОМОДАНОВСКОГО МУНИЦИПАЛЬНОГО РАЙОНА  РЕСПУБЛИКИ МОРДОВИЯ НА 2023 ГОД И НА ПЛАНОВЫЙ ПЕРИОД 2024 И 2025 ГОДОВ
</t>
  </si>
  <si>
    <t>2025 год</t>
  </si>
  <si>
    <t>ВЕДОМСТВЕННАЯ СТРУКТУРА 
РАСХОДОВ БЮДЖЕТА НАБЕРЕЖНОГО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</si>
  <si>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НАБЕРЕЖНОГО 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</si>
  <si>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НАБЕРЕЖНОГО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</si>
  <si>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НАБЕРЕЖНОГО  СЕЛЬСКОГО ПОСЕЛЕНИЯ  РОМОДАНОВСКОГО МУНИЦИПАЛЬНОГО РАЙОНА РЕСПУБЛИКИ МОРДОВИЯ НА 2023 ГОД И НА ПЛАНОВЫЙ ПЕРИОД 2024 и 2025 ГОДОВ</t>
  </si>
  <si>
    <t xml:space="preserve">ПРОГРАММА 
МУНИЦИПАЛЬНЫХ ВНУТРЕННИХ ЗАИМСТВОВАНИЙ НАБЕРЕЖНОГО СЕЛЬСКОГО ПОСЕЛЕНИЯ РОМОДАНОВСКОГО МУНИЦИПАЛЬНОГО РАЙОНА РЕСПУБЛИКИ МОРДОВИЯ НА 2023 ГОД И 
НА ПЛАНОВЫЙ ПЕРИОД 2024 И 2025 ГОДОВ </t>
  </si>
  <si>
    <t>Расходы в рамках обеспечения деятельности администрации Набережного сельского поселения</t>
  </si>
  <si>
    <t>Государственная программа повышения эффективности управления госдарственными финансами в Республике Мордовия</t>
  </si>
  <si>
    <t>Основное мероприятие "Содействие развитию систем автомобильных дорог общего пользования,регионального и или межмуниципального,а так же местного значения"</t>
  </si>
  <si>
    <t>Иные межбюджетнын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</si>
  <si>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</si>
  <si>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Непрограммные расходы главных распорядителей средств бюджета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</si>
  <si>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</si>
  <si>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</si>
  <si>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бюджетав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</si>
  <si>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Набережного сельского поселения Ромодановского муниципального района Республики Мордовия</t>
  </si>
  <si>
    <t>Обеспечение деятельности Администрации Набережного сельского поселения Ромодановского муниципального района Республики Мордовия</t>
  </si>
  <si>
    <t>13</t>
  </si>
  <si>
    <t>Муниципальная программа "Комплексного развития социальной  инфраструктуры Набережного сельского поселения  Ромодановского муниципального района Республики Мордовия на  2018-2028 года"</t>
  </si>
  <si>
    <t>08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</si>
  <si>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</si>
  <si>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</si>
  <si>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</si>
  <si>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мероприятия "Освещение территории сельского поселения"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</si>
  <si>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</si>
  <si>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</si>
  <si>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Прочие субсидии</t>
  </si>
  <si>
    <t>2 02 15002 00 0000 150</t>
  </si>
  <si>
    <t>2 02 15002 10 0000 150</t>
  </si>
  <si>
    <t>2 02 29999 00 0000 150</t>
  </si>
  <si>
    <t>2 02 29999 10 0000 150</t>
  </si>
  <si>
    <t>2 02 20000 00 0000 150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</si>
  <si>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</si>
  <si>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</si>
  <si>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к  решению Совета депутатов Набережного сельского поселения Ромодановского муниципального района Республики Мордовия "О бюджете Набережного сельского поселения Ромодановского муниципального района Республики Мордовия на 2023 год и на плановый период 2024 и 2025 годов"</t>
  </si>
  <si>
    <t xml:space="preserve">Приложение 2
к решению  Совета депутатов Набережного сельского поселения Ромодановского муниципального района  Республики Мордовия «О бюджете Набережного сельского поселения Ромодановского муниципального района  Республики Мордовия на 2023 год и на плановый период 2024 и 2025 годов»
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</si>
  <si>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</si>
  <si>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</si>
  <si>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Приложение 3 
к  решению  Совета депутатов Набережного сельского поселения Ромодановского муниципального района Республики Мордовия «О бюджете Набережного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</si>
  <si>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4 
к   решению  Совета депутатов Набережного сельского поселения Ромодановского муниципального района Республики Мордовия «О бюджете Набережного сельского поселеняи  Ромодановского муниципального района Республики Мордовия на 2023 год и на плановый период 2024 и 2025 годов»</t>
  </si>
  <si>
    <t xml:space="preserve">к  решению Совета депутатов Набережного сельского поселения Ромодановского муниципального района Республики Мордовия "О бюджете Набережного сельского поселения Ромодановского муниципального района Республики Мордовия на 2023 год и на плановый период 2024 и 2025 годов"
</t>
  </si>
  <si>
    <t>к решению Совета депутатов Набережного  сельского поселения Ромодановского муниципального района Республики Мордовия "О бюджете Набережного сельского поселения  Ромодановского муниципального района Республики Мордовия на 2023 год и на  плановый период 2024 и 2025 годов"</t>
  </si>
  <si>
    <t>Приложение 5 
к  решению  Совета депутатов Набережного сельского поселения Ромодановского муниципального района Республики Мордовия «О бюджете Набережного сельского поселения Ромодановского муниципального района Республики Мордовия на 2023 год и на плановый период 2024 и 2025 годов»</t>
  </si>
  <si>
    <t>Резервный фонд администрации Набережного сельского поселения Ромодановского муниципального района Республики Мордовия</t>
  </si>
  <si>
    <t>Условно утвержденные расходы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</si>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</sst>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3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7">
    <xf numFmtId="164" fontId="0" fillId="0" borderId="0">
      <alignment vertical="top" wrapText="1"/>
    </xf>
    <xf numFmtId="0" fontId="17" fillId="0" borderId="0"/>
    <xf numFmtId="0" fontId="15" fillId="0" borderId="0"/>
    <xf numFmtId="43" fontId="24" fillId="0" borderId="0" applyFont="0" applyFill="0" applyBorder="0" applyAlignment="0" applyProtection="0"/>
    <xf numFmtId="0" fontId="26" fillId="0" borderId="0"/>
    <xf numFmtId="0" fontId="27" fillId="0" borderId="0"/>
    <xf numFmtId="0" fontId="9" fillId="0" borderId="0"/>
    <xf numFmtId="0" fontId="8" fillId="0" borderId="0"/>
    <xf numFmtId="0" fontId="30" fillId="0" borderId="0"/>
    <xf numFmtId="0" fontId="31" fillId="0" borderId="0"/>
    <xf numFmtId="0" fontId="32" fillId="0" borderId="0"/>
    <xf numFmtId="0" fontId="26" fillId="0" borderId="0">
      <alignment horizontal="left"/>
    </xf>
    <xf numFmtId="0" fontId="26" fillId="0" borderId="0">
      <alignment horizontal="left"/>
    </xf>
    <xf numFmtId="0" fontId="33" fillId="0" borderId="0"/>
    <xf numFmtId="0" fontId="27" fillId="0" borderId="0"/>
    <xf numFmtId="0" fontId="27" fillId="0" borderId="0"/>
    <xf numFmtId="0" fontId="26" fillId="0" borderId="0">
      <alignment horizontal="left"/>
    </xf>
    <xf numFmtId="4" fontId="34" fillId="0" borderId="12">
      <alignment horizontal="right"/>
    </xf>
    <xf numFmtId="4" fontId="34" fillId="0" borderId="13">
      <alignment horizontal="right"/>
    </xf>
    <xf numFmtId="49" fontId="34" fillId="0" borderId="0">
      <alignment horizontal="right"/>
    </xf>
    <xf numFmtId="0" fontId="34" fillId="0" borderId="14">
      <alignment horizontal="left" wrapText="1"/>
    </xf>
    <xf numFmtId="0" fontId="34" fillId="0" borderId="15">
      <alignment horizontal="left" wrapText="1" indent="1"/>
    </xf>
    <xf numFmtId="0" fontId="35" fillId="0" borderId="16">
      <alignment horizontal="left" wrapText="1"/>
    </xf>
    <xf numFmtId="0" fontId="34" fillId="3" borderId="0"/>
    <xf numFmtId="0" fontId="34" fillId="0" borderId="4"/>
    <xf numFmtId="0" fontId="34" fillId="0" borderId="0">
      <alignment horizontal="center"/>
    </xf>
    <xf numFmtId="0" fontId="27" fillId="0" borderId="4"/>
    <xf numFmtId="4" fontId="34" fillId="0" borderId="17">
      <alignment horizontal="right"/>
    </xf>
    <xf numFmtId="49" fontId="34" fillId="0" borderId="16">
      <alignment horizontal="center"/>
    </xf>
    <xf numFmtId="4" fontId="34" fillId="0" borderId="18">
      <alignment horizontal="right"/>
    </xf>
    <xf numFmtId="0" fontId="35" fillId="0" borderId="0">
      <alignment horizontal="center"/>
    </xf>
    <xf numFmtId="0" fontId="35" fillId="0" borderId="4"/>
    <xf numFmtId="0" fontId="34" fillId="0" borderId="19">
      <alignment horizontal="left" wrapText="1"/>
    </xf>
    <xf numFmtId="0" fontId="34" fillId="0" borderId="20">
      <alignment horizontal="left" wrapText="1" indent="1"/>
    </xf>
    <xf numFmtId="0" fontId="34" fillId="0" borderId="19">
      <alignment horizontal="left" wrapText="1" indent="2"/>
    </xf>
    <xf numFmtId="0" fontId="34" fillId="0" borderId="14">
      <alignment horizontal="left" wrapText="1" indent="2"/>
    </xf>
    <xf numFmtId="0" fontId="34" fillId="0" borderId="0">
      <alignment horizontal="center" wrapText="1"/>
    </xf>
    <xf numFmtId="49" fontId="34" fillId="0" borderId="4">
      <alignment horizontal="left"/>
    </xf>
    <xf numFmtId="49" fontId="34" fillId="0" borderId="21">
      <alignment horizontal="center" wrapText="1"/>
    </xf>
    <xf numFmtId="49" fontId="34" fillId="0" borderId="21">
      <alignment horizontal="left" wrapText="1"/>
    </xf>
    <xf numFmtId="49" fontId="34" fillId="0" borderId="21">
      <alignment horizontal="center" shrinkToFit="1"/>
    </xf>
    <xf numFmtId="49" fontId="34" fillId="0" borderId="12">
      <alignment horizontal="center" shrinkToFit="1"/>
    </xf>
    <xf numFmtId="0" fontId="34" fillId="0" borderId="15">
      <alignment horizontal="left" wrapText="1"/>
    </xf>
    <xf numFmtId="0" fontId="34" fillId="0" borderId="14">
      <alignment horizontal="left" wrapText="1" indent="1"/>
    </xf>
    <xf numFmtId="0" fontId="34" fillId="0" borderId="15">
      <alignment horizontal="left" wrapText="1" indent="2"/>
    </xf>
    <xf numFmtId="0" fontId="27" fillId="0" borderId="22"/>
    <xf numFmtId="0" fontId="27" fillId="0" borderId="23"/>
    <xf numFmtId="49" fontId="34" fillId="0" borderId="17">
      <alignment horizontal="center"/>
    </xf>
    <xf numFmtId="0" fontId="35" fillId="0" borderId="3">
      <alignment horizontal="center" vertical="center" textRotation="90" wrapText="1"/>
    </xf>
    <xf numFmtId="0" fontId="35" fillId="0" borderId="23">
      <alignment horizontal="center" vertical="center" textRotation="90" wrapText="1"/>
    </xf>
    <xf numFmtId="0" fontId="34" fillId="0" borderId="0">
      <alignment vertical="center"/>
    </xf>
    <xf numFmtId="0" fontId="35" fillId="0" borderId="0">
      <alignment horizontal="center" vertical="center" textRotation="90" wrapText="1"/>
    </xf>
    <xf numFmtId="0" fontId="35" fillId="0" borderId="24">
      <alignment horizontal="center" vertical="center" textRotation="90" wrapText="1"/>
    </xf>
    <xf numFmtId="0" fontId="35" fillId="0" borderId="0">
      <alignment horizontal="center" vertical="center" textRotation="90"/>
    </xf>
    <xf numFmtId="0" fontId="35" fillId="0" borderId="24">
      <alignment horizontal="center" vertical="center" textRotation="90"/>
    </xf>
    <xf numFmtId="0" fontId="35" fillId="0" borderId="1">
      <alignment horizontal="center" vertical="center" textRotation="90"/>
    </xf>
    <xf numFmtId="0" fontId="16" fillId="0" borderId="4">
      <alignment wrapText="1"/>
    </xf>
    <xf numFmtId="0" fontId="16" fillId="0" borderId="1">
      <alignment wrapText="1"/>
    </xf>
    <xf numFmtId="0" fontId="16" fillId="0" borderId="23">
      <alignment wrapText="1"/>
    </xf>
    <xf numFmtId="0" fontId="34" fillId="0" borderId="1">
      <alignment horizontal="center" vertical="top" wrapText="1"/>
    </xf>
    <xf numFmtId="0" fontId="35" fillId="0" borderId="25"/>
    <xf numFmtId="49" fontId="36" fillId="0" borderId="26">
      <alignment horizontal="left" vertical="center" wrapText="1"/>
    </xf>
    <xf numFmtId="49" fontId="34" fillId="0" borderId="15">
      <alignment horizontal="left" vertical="center" wrapText="1" indent="2"/>
    </xf>
    <xf numFmtId="49" fontId="34" fillId="0" borderId="14">
      <alignment horizontal="left" vertical="center" wrapText="1" indent="3"/>
    </xf>
    <xf numFmtId="49" fontId="34" fillId="0" borderId="26">
      <alignment horizontal="left" vertical="center" wrapText="1" indent="3"/>
    </xf>
    <xf numFmtId="49" fontId="34" fillId="0" borderId="27">
      <alignment horizontal="left" vertical="center" wrapText="1" indent="3"/>
    </xf>
    <xf numFmtId="0" fontId="36" fillId="0" borderId="25">
      <alignment horizontal="left" vertical="center" wrapText="1"/>
    </xf>
    <xf numFmtId="49" fontId="34" fillId="0" borderId="23">
      <alignment horizontal="left" vertical="center" wrapText="1" indent="3"/>
    </xf>
    <xf numFmtId="49" fontId="34" fillId="0" borderId="0">
      <alignment horizontal="left" vertical="center" wrapText="1" indent="3"/>
    </xf>
    <xf numFmtId="49" fontId="34" fillId="0" borderId="4">
      <alignment horizontal="left" vertical="center" wrapText="1" indent="3"/>
    </xf>
    <xf numFmtId="49" fontId="36" fillId="0" borderId="25">
      <alignment horizontal="left" vertical="center" wrapText="1"/>
    </xf>
    <xf numFmtId="0" fontId="34" fillId="0" borderId="26">
      <alignment horizontal="left" vertical="center" wrapText="1"/>
    </xf>
    <xf numFmtId="0" fontId="34" fillId="0" borderId="27">
      <alignment horizontal="left" vertical="center" wrapText="1"/>
    </xf>
    <xf numFmtId="49" fontId="36" fillId="0" borderId="28">
      <alignment horizontal="left" vertical="center" wrapText="1"/>
    </xf>
    <xf numFmtId="49" fontId="34" fillId="0" borderId="29">
      <alignment horizontal="left" vertical="center" wrapText="1"/>
    </xf>
    <xf numFmtId="49" fontId="34" fillId="0" borderId="30">
      <alignment horizontal="left" vertical="center" wrapText="1"/>
    </xf>
    <xf numFmtId="49" fontId="35" fillId="0" borderId="31">
      <alignment horizontal="center"/>
    </xf>
    <xf numFmtId="49" fontId="35" fillId="0" borderId="32">
      <alignment horizontal="center" vertical="center" wrapText="1"/>
    </xf>
    <xf numFmtId="49" fontId="34" fillId="0" borderId="33">
      <alignment horizontal="center" vertical="center" wrapText="1"/>
    </xf>
    <xf numFmtId="49" fontId="34" fillId="0" borderId="21">
      <alignment horizontal="center" vertical="center" wrapText="1"/>
    </xf>
    <xf numFmtId="49" fontId="34" fillId="0" borderId="32">
      <alignment horizontal="center" vertical="center" wrapText="1"/>
    </xf>
    <xf numFmtId="49" fontId="34" fillId="0" borderId="23">
      <alignment horizontal="center" vertical="center" wrapText="1"/>
    </xf>
    <xf numFmtId="49" fontId="34" fillId="0" borderId="0">
      <alignment horizontal="center" vertical="center" wrapText="1"/>
    </xf>
    <xf numFmtId="49" fontId="34" fillId="0" borderId="4">
      <alignment horizontal="center" vertical="center" wrapText="1"/>
    </xf>
    <xf numFmtId="49" fontId="35" fillId="0" borderId="31">
      <alignment horizontal="center" vertical="center" wrapText="1"/>
    </xf>
    <xf numFmtId="49" fontId="34" fillId="0" borderId="34">
      <alignment horizontal="center" vertical="center" wrapText="1"/>
    </xf>
    <xf numFmtId="0" fontId="27" fillId="0" borderId="35"/>
    <xf numFmtId="0" fontId="34" fillId="0" borderId="31">
      <alignment horizontal="center" vertical="center"/>
    </xf>
    <xf numFmtId="0" fontId="34" fillId="0" borderId="33">
      <alignment horizontal="center" vertical="center"/>
    </xf>
    <xf numFmtId="0" fontId="34" fillId="0" borderId="21">
      <alignment horizontal="center" vertical="center"/>
    </xf>
    <xf numFmtId="0" fontId="34" fillId="0" borderId="32">
      <alignment horizontal="center" vertical="center"/>
    </xf>
    <xf numFmtId="49" fontId="34" fillId="0" borderId="13">
      <alignment horizontal="center" vertical="center"/>
    </xf>
    <xf numFmtId="49" fontId="34" fillId="0" borderId="11">
      <alignment horizontal="center" vertical="center"/>
    </xf>
    <xf numFmtId="49" fontId="34" fillId="0" borderId="12">
      <alignment horizontal="center" vertical="center"/>
    </xf>
    <xf numFmtId="49" fontId="34" fillId="0" borderId="1">
      <alignment horizontal="center" vertical="center"/>
    </xf>
    <xf numFmtId="49" fontId="34" fillId="0" borderId="4">
      <alignment horizontal="center"/>
    </xf>
    <xf numFmtId="0" fontId="34" fillId="0" borderId="23">
      <alignment horizontal="center"/>
    </xf>
    <xf numFmtId="0" fontId="34" fillId="0" borderId="0">
      <alignment horizontal="center"/>
    </xf>
    <xf numFmtId="49" fontId="34" fillId="0" borderId="4"/>
    <xf numFmtId="0" fontId="34" fillId="0" borderId="1">
      <alignment horizontal="center" vertical="top"/>
    </xf>
    <xf numFmtId="49" fontId="34" fillId="0" borderId="1">
      <alignment horizontal="center" vertical="top" wrapText="1"/>
    </xf>
    <xf numFmtId="0" fontId="34" fillId="0" borderId="11"/>
    <xf numFmtId="4" fontId="34" fillId="0" borderId="23">
      <alignment horizontal="right"/>
    </xf>
    <xf numFmtId="4" fontId="34" fillId="0" borderId="0">
      <alignment horizontal="right" shrinkToFit="1"/>
    </xf>
    <xf numFmtId="4" fontId="34" fillId="0" borderId="4">
      <alignment horizontal="right"/>
    </xf>
    <xf numFmtId="4" fontId="34" fillId="0" borderId="36">
      <alignment horizontal="right"/>
    </xf>
    <xf numFmtId="0" fontId="34" fillId="0" borderId="23"/>
    <xf numFmtId="0" fontId="34" fillId="0" borderId="1">
      <alignment horizontal="center" vertical="top" wrapText="1"/>
    </xf>
    <xf numFmtId="0" fontId="34" fillId="0" borderId="4">
      <alignment horizontal="center"/>
    </xf>
    <xf numFmtId="49" fontId="34" fillId="0" borderId="23">
      <alignment horizontal="center"/>
    </xf>
    <xf numFmtId="49" fontId="34" fillId="0" borderId="0">
      <alignment horizontal="left"/>
    </xf>
    <xf numFmtId="4" fontId="34" fillId="0" borderId="11">
      <alignment horizontal="right"/>
    </xf>
    <xf numFmtId="0" fontId="34" fillId="0" borderId="1">
      <alignment horizontal="center" vertical="top"/>
    </xf>
    <xf numFmtId="4" fontId="34" fillId="0" borderId="37">
      <alignment horizontal="right"/>
    </xf>
    <xf numFmtId="0" fontId="34" fillId="0" borderId="37"/>
    <xf numFmtId="4" fontId="34" fillId="0" borderId="38">
      <alignment horizontal="right"/>
    </xf>
    <xf numFmtId="0" fontId="27" fillId="4" borderId="0"/>
    <xf numFmtId="0" fontId="35" fillId="0" borderId="0"/>
    <xf numFmtId="0" fontId="37" fillId="0" borderId="0"/>
    <xf numFmtId="0" fontId="34" fillId="0" borderId="0">
      <alignment horizontal="left"/>
    </xf>
    <xf numFmtId="0" fontId="34" fillId="0" borderId="0"/>
    <xf numFmtId="0" fontId="38" fillId="0" borderId="0"/>
    <xf numFmtId="0" fontId="27" fillId="0" borderId="0"/>
    <xf numFmtId="0" fontId="27" fillId="4" borderId="4"/>
    <xf numFmtId="49" fontId="34" fillId="0" borderId="1">
      <alignment horizontal="center" vertical="center" wrapText="1"/>
    </xf>
    <xf numFmtId="49" fontId="34" fillId="0" borderId="1">
      <alignment horizontal="center" vertical="center" wrapText="1"/>
    </xf>
    <xf numFmtId="0" fontId="27" fillId="4" borderId="2"/>
    <xf numFmtId="0" fontId="34" fillId="0" borderId="39">
      <alignment horizontal="left" wrapText="1"/>
    </xf>
    <xf numFmtId="0" fontId="34" fillId="0" borderId="19">
      <alignment horizontal="left" wrapText="1" indent="1"/>
    </xf>
    <xf numFmtId="0" fontId="34" fillId="0" borderId="25">
      <alignment horizontal="left" wrapText="1" indent="2"/>
    </xf>
    <xf numFmtId="0" fontId="27" fillId="4" borderId="40"/>
    <xf numFmtId="0" fontId="39" fillId="0" borderId="0">
      <alignment horizontal="center" wrapText="1"/>
    </xf>
    <xf numFmtId="0" fontId="40" fillId="0" borderId="0">
      <alignment horizontal="center" vertical="top"/>
    </xf>
    <xf numFmtId="0" fontId="34" fillId="0" borderId="4">
      <alignment wrapText="1"/>
    </xf>
    <xf numFmtId="0" fontId="34" fillId="0" borderId="2">
      <alignment wrapText="1"/>
    </xf>
    <xf numFmtId="0" fontId="34" fillId="0" borderId="23">
      <alignment horizontal="left"/>
    </xf>
    <xf numFmtId="0" fontId="27" fillId="4" borderId="41"/>
    <xf numFmtId="49" fontId="34" fillId="0" borderId="31">
      <alignment horizontal="center" wrapText="1"/>
    </xf>
    <xf numFmtId="49" fontId="34" fillId="0" borderId="33">
      <alignment horizontal="center" wrapText="1"/>
    </xf>
    <xf numFmtId="49" fontId="34" fillId="0" borderId="32">
      <alignment horizontal="center"/>
    </xf>
    <xf numFmtId="0" fontId="27" fillId="4" borderId="23"/>
    <xf numFmtId="0" fontId="27" fillId="4" borderId="42"/>
    <xf numFmtId="0" fontId="34" fillId="0" borderId="35"/>
    <xf numFmtId="0" fontId="34" fillId="0" borderId="0">
      <alignment horizontal="left"/>
    </xf>
    <xf numFmtId="49" fontId="34" fillId="0" borderId="23"/>
    <xf numFmtId="49" fontId="34" fillId="0" borderId="0"/>
    <xf numFmtId="49" fontId="34" fillId="0" borderId="13">
      <alignment horizontal="center"/>
    </xf>
    <xf numFmtId="49" fontId="34" fillId="0" borderId="11">
      <alignment horizontal="center"/>
    </xf>
    <xf numFmtId="49" fontId="34" fillId="0" borderId="1">
      <alignment horizontal="center"/>
    </xf>
    <xf numFmtId="49" fontId="34" fillId="0" borderId="1">
      <alignment horizontal="center" vertical="center" wrapText="1"/>
    </xf>
    <xf numFmtId="49" fontId="34" fillId="0" borderId="36">
      <alignment horizontal="center" vertical="center" wrapText="1"/>
    </xf>
    <xf numFmtId="0" fontId="27" fillId="4" borderId="43"/>
    <xf numFmtId="4" fontId="34" fillId="0" borderId="1">
      <alignment horizontal="right"/>
    </xf>
    <xf numFmtId="0" fontId="34" fillId="3" borderId="35"/>
    <xf numFmtId="0" fontId="39" fillId="0" borderId="0">
      <alignment horizontal="center" wrapText="1"/>
    </xf>
    <xf numFmtId="0" fontId="41" fillId="0" borderId="24"/>
    <xf numFmtId="49" fontId="42" fillId="0" borderId="44">
      <alignment horizontal="right"/>
    </xf>
    <xf numFmtId="0" fontId="34" fillId="0" borderId="44">
      <alignment horizontal="right"/>
    </xf>
    <xf numFmtId="0" fontId="41" fillId="0" borderId="4"/>
    <xf numFmtId="0" fontId="34" fillId="0" borderId="36">
      <alignment horizontal="center"/>
    </xf>
    <xf numFmtId="49" fontId="27" fillId="0" borderId="45">
      <alignment horizontal="center"/>
    </xf>
    <xf numFmtId="14" fontId="34" fillId="0" borderId="46">
      <alignment horizontal="center"/>
    </xf>
    <xf numFmtId="0" fontId="34" fillId="0" borderId="47">
      <alignment horizontal="center"/>
    </xf>
    <xf numFmtId="49" fontId="34" fillId="0" borderId="48">
      <alignment horizontal="center"/>
    </xf>
    <xf numFmtId="49" fontId="34" fillId="0" borderId="46">
      <alignment horizontal="center"/>
    </xf>
    <xf numFmtId="0" fontId="34" fillId="0" borderId="46">
      <alignment horizontal="center"/>
    </xf>
    <xf numFmtId="49" fontId="34" fillId="0" borderId="49">
      <alignment horizontal="center"/>
    </xf>
    <xf numFmtId="0" fontId="38" fillId="0" borderId="35"/>
    <xf numFmtId="0" fontId="41" fillId="0" borderId="0"/>
    <xf numFmtId="0" fontId="27" fillId="0" borderId="50"/>
    <xf numFmtId="0" fontId="27" fillId="0" borderId="51"/>
    <xf numFmtId="0" fontId="34" fillId="0" borderId="16">
      <alignment horizontal="left" wrapText="1"/>
    </xf>
    <xf numFmtId="49" fontId="34" fillId="0" borderId="37">
      <alignment horizontal="center"/>
    </xf>
    <xf numFmtId="0" fontId="39" fillId="0" borderId="0">
      <alignment horizontal="left" wrapText="1"/>
    </xf>
    <xf numFmtId="49" fontId="27" fillId="0" borderId="0"/>
    <xf numFmtId="0" fontId="34" fillId="0" borderId="0">
      <alignment horizontal="right"/>
    </xf>
    <xf numFmtId="49" fontId="34" fillId="0" borderId="0">
      <alignment horizontal="right"/>
    </xf>
    <xf numFmtId="4" fontId="34" fillId="0" borderId="16">
      <alignment horizontal="right"/>
    </xf>
    <xf numFmtId="0" fontId="34" fillId="0" borderId="0">
      <alignment horizontal="left" wrapText="1"/>
    </xf>
    <xf numFmtId="0" fontId="34" fillId="0" borderId="4">
      <alignment horizontal="left"/>
    </xf>
    <xf numFmtId="0" fontId="34" fillId="0" borderId="20">
      <alignment horizontal="left" wrapText="1"/>
    </xf>
    <xf numFmtId="0" fontId="34" fillId="0" borderId="2"/>
    <xf numFmtId="0" fontId="35" fillId="0" borderId="52">
      <alignment horizontal="left" wrapText="1"/>
    </xf>
    <xf numFmtId="0" fontId="34" fillId="0" borderId="17">
      <alignment horizontal="left" wrapText="1" indent="2"/>
    </xf>
    <xf numFmtId="49" fontId="34" fillId="0" borderId="0">
      <alignment horizontal="center" wrapText="1"/>
    </xf>
    <xf numFmtId="49" fontId="34" fillId="0" borderId="32">
      <alignment horizontal="center" wrapText="1"/>
    </xf>
    <xf numFmtId="0" fontId="34" fillId="0" borderId="53"/>
    <xf numFmtId="0" fontId="34" fillId="0" borderId="54">
      <alignment horizontal="center" wrapText="1"/>
    </xf>
    <xf numFmtId="0" fontId="27" fillId="4" borderId="35"/>
    <xf numFmtId="49" fontId="34" fillId="0" borderId="21">
      <alignment horizontal="center"/>
    </xf>
    <xf numFmtId="49" fontId="34" fillId="0" borderId="0">
      <alignment horizontal="center"/>
    </xf>
    <xf numFmtId="49" fontId="34" fillId="0" borderId="12">
      <alignment horizontal="center" wrapText="1"/>
    </xf>
    <xf numFmtId="49" fontId="34" fillId="0" borderId="55">
      <alignment horizontal="center" wrapText="1"/>
    </xf>
    <xf numFmtId="49" fontId="34" fillId="0" borderId="12">
      <alignment horizontal="center"/>
    </xf>
    <xf numFmtId="49" fontId="34" fillId="0" borderId="4"/>
    <xf numFmtId="0" fontId="32" fillId="0" borderId="0"/>
    <xf numFmtId="169" fontId="27" fillId="0" borderId="0" applyFont="0" applyFill="0" applyBorder="0" applyAlignment="0" applyProtection="0"/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7" fillId="0" borderId="0"/>
    <xf numFmtId="164" fontId="14" fillId="0" borderId="0">
      <alignment vertical="top" wrapText="1"/>
    </xf>
    <xf numFmtId="43" fontId="14" fillId="0" borderId="0" applyFont="0" applyFill="0" applyBorder="0" applyAlignment="0" applyProtection="0"/>
    <xf numFmtId="0" fontId="7" fillId="0" borderId="0"/>
    <xf numFmtId="0" fontId="7" fillId="0" borderId="0"/>
    <xf numFmtId="0" fontId="27" fillId="0" borderId="0"/>
    <xf numFmtId="0" fontId="71" fillId="0" borderId="16">
      <alignment horizontal="left" wrapText="1" indent="2"/>
    </xf>
    <xf numFmtId="49" fontId="71" fillId="0" borderId="11">
      <alignment horizontal="center"/>
    </xf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70" fillId="22" borderId="0" applyNumberFormat="0" applyBorder="0" applyAlignment="0" applyProtection="0"/>
    <xf numFmtId="0" fontId="70" fillId="23" borderId="0" applyNumberFormat="0" applyBorder="0" applyAlignment="0" applyProtection="0"/>
    <xf numFmtId="0" fontId="70" fillId="24" borderId="0" applyNumberFormat="0" applyBorder="0" applyAlignment="0" applyProtection="0"/>
    <xf numFmtId="0" fontId="70" fillId="25" borderId="0" applyNumberFormat="0" applyBorder="0" applyAlignment="0" applyProtection="0"/>
    <xf numFmtId="0" fontId="70" fillId="26" borderId="0" applyNumberFormat="0" applyBorder="0" applyAlignment="0" applyProtection="0"/>
    <xf numFmtId="0" fontId="70" fillId="27" borderId="0" applyNumberFormat="0" applyBorder="0" applyAlignment="0" applyProtection="0"/>
    <xf numFmtId="0" fontId="70" fillId="28" borderId="0" applyNumberFormat="0" applyBorder="0" applyAlignment="0" applyProtection="0"/>
    <xf numFmtId="0" fontId="70" fillId="29" borderId="0" applyNumberFormat="0" applyBorder="0" applyAlignment="0" applyProtection="0"/>
    <xf numFmtId="0" fontId="70" fillId="30" borderId="0" applyNumberFormat="0" applyBorder="0" applyAlignment="0" applyProtection="0"/>
    <xf numFmtId="0" fontId="70" fillId="31" borderId="0" applyNumberFormat="0" applyBorder="0" applyAlignment="0" applyProtection="0"/>
    <xf numFmtId="0" fontId="70" fillId="32" borderId="0" applyNumberFormat="0" applyBorder="0" applyAlignment="0" applyProtection="0"/>
    <xf numFmtId="0" fontId="70" fillId="33" borderId="0" applyNumberFormat="0" applyBorder="0" applyAlignment="0" applyProtection="0"/>
    <xf numFmtId="0" fontId="60" fillId="34" borderId="0" applyNumberFormat="0" applyBorder="0" applyAlignment="0" applyProtection="0"/>
    <xf numFmtId="0" fontId="64" fillId="35" borderId="67" applyNumberFormat="0" applyAlignment="0" applyProtection="0"/>
    <xf numFmtId="0" fontId="66" fillId="36" borderId="70" applyNumberFormat="0" applyAlignment="0" applyProtection="0"/>
    <xf numFmtId="0" fontId="68" fillId="0" borderId="0" applyNumberFormat="0" applyFill="0" applyBorder="0" applyAlignment="0" applyProtection="0"/>
    <xf numFmtId="0" fontId="59" fillId="37" borderId="0" applyNumberFormat="0" applyBorder="0" applyAlignment="0" applyProtection="0"/>
    <xf numFmtId="0" fontId="56" fillId="0" borderId="64" applyNumberFormat="0" applyFill="0" applyAlignment="0" applyProtection="0"/>
    <xf numFmtId="0" fontId="57" fillId="0" borderId="65" applyNumberFormat="0" applyFill="0" applyAlignment="0" applyProtection="0"/>
    <xf numFmtId="0" fontId="58" fillId="0" borderId="66" applyNumberFormat="0" applyFill="0" applyAlignment="0" applyProtection="0"/>
    <xf numFmtId="0" fontId="58" fillId="0" borderId="0" applyNumberFormat="0" applyFill="0" applyBorder="0" applyAlignment="0" applyProtection="0"/>
    <xf numFmtId="0" fontId="62" fillId="38" borderId="67" applyNumberFormat="0" applyAlignment="0" applyProtection="0"/>
    <xf numFmtId="0" fontId="65" fillId="0" borderId="69" applyNumberFormat="0" applyFill="0" applyAlignment="0" applyProtection="0"/>
    <xf numFmtId="0" fontId="61" fillId="39" borderId="0" applyNumberFormat="0" applyBorder="0" applyAlignment="0" applyProtection="0"/>
    <xf numFmtId="0" fontId="6" fillId="40" borderId="71" applyNumberFormat="0" applyFont="0" applyAlignment="0" applyProtection="0"/>
    <xf numFmtId="0" fontId="63" fillId="35" borderId="68" applyNumberFormat="0" applyAlignment="0" applyProtection="0"/>
    <xf numFmtId="0" fontId="72" fillId="0" borderId="0" applyNumberFormat="0" applyFill="0" applyBorder="0" applyAlignment="0" applyProtection="0"/>
    <xf numFmtId="0" fontId="69" fillId="0" borderId="72" applyNumberFormat="0" applyFill="0" applyAlignment="0" applyProtection="0"/>
    <xf numFmtId="0" fontId="67" fillId="0" borderId="0" applyNumberFormat="0" applyFill="0" applyBorder="0" applyAlignment="0" applyProtection="0"/>
  </cellStyleXfs>
  <cellXfs count="248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wrapText="1"/>
    </xf>
    <xf numFmtId="0" fontId="12" fillId="0" borderId="1" xfId="0" applyNumberFormat="1" applyFont="1" applyFill="1" applyBorder="1" applyAlignment="1">
      <alignment horizontal="left" wrapText="1"/>
    </xf>
    <xf numFmtId="0" fontId="13" fillId="0" borderId="1" xfId="0" applyNumberFormat="1" applyFont="1" applyFill="1" applyBorder="1" applyAlignment="1">
      <alignment horizontal="left" wrapText="1"/>
    </xf>
    <xf numFmtId="164" fontId="16" fillId="0" borderId="0" xfId="0" applyFont="1" applyFill="1" applyAlignment="1"/>
    <xf numFmtId="164" fontId="18" fillId="0" borderId="0" xfId="0" applyFont="1" applyFill="1" applyAlignment="1">
      <alignment horizontal="left"/>
    </xf>
    <xf numFmtId="165" fontId="18" fillId="0" borderId="0" xfId="0" applyNumberFormat="1" applyFont="1" applyFill="1" applyAlignment="1"/>
    <xf numFmtId="166" fontId="18" fillId="0" borderId="0" xfId="0" applyNumberFormat="1" applyFont="1" applyFill="1" applyAlignment="1"/>
    <xf numFmtId="164" fontId="18" fillId="0" borderId="0" xfId="0" applyFont="1" applyFill="1" applyAlignment="1"/>
    <xf numFmtId="164" fontId="19" fillId="0" borderId="0" xfId="0" applyFont="1" applyFill="1" applyAlignment="1">
      <alignment horizontal="left" wrapText="1"/>
    </xf>
    <xf numFmtId="164" fontId="19" fillId="0" borderId="0" xfId="0" applyFont="1" applyFill="1" applyAlignment="1">
      <alignment horizontal="center"/>
    </xf>
    <xf numFmtId="165" fontId="18" fillId="0" borderId="0" xfId="0" applyNumberFormat="1" applyFont="1" applyFill="1" applyAlignment="1">
      <alignment horizontal="right"/>
    </xf>
    <xf numFmtId="165" fontId="18" fillId="0" borderId="0" xfId="0" applyNumberFormat="1" applyFont="1" applyFill="1" applyBorder="1" applyAlignment="1"/>
    <xf numFmtId="166" fontId="18" fillId="0" borderId="0" xfId="0" applyNumberFormat="1" applyFont="1" applyFill="1" applyBorder="1" applyAlignment="1"/>
    <xf numFmtId="164" fontId="18" fillId="0" borderId="0" xfId="0" applyFont="1" applyFill="1" applyBorder="1" applyAlignment="1"/>
    <xf numFmtId="49" fontId="19" fillId="0" borderId="5" xfId="0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/>
    <xf numFmtId="165" fontId="18" fillId="2" borderId="0" xfId="0" applyNumberFormat="1" applyFont="1" applyFill="1" applyAlignment="1"/>
    <xf numFmtId="166" fontId="18" fillId="2" borderId="0" xfId="0" applyNumberFormat="1" applyFont="1" applyFill="1" applyBorder="1" applyAlignment="1"/>
    <xf numFmtId="164" fontId="18" fillId="2" borderId="0" xfId="0" applyFont="1" applyFill="1" applyAlignment="1"/>
    <xf numFmtId="0" fontId="11" fillId="0" borderId="1" xfId="0" applyNumberFormat="1" applyFont="1" applyFill="1" applyBorder="1" applyAlignment="1">
      <alignment horizontal="center" wrapText="1"/>
    </xf>
    <xf numFmtId="168" fontId="21" fillId="2" borderId="5" xfId="0" applyNumberFormat="1" applyFont="1" applyFill="1" applyBorder="1" applyAlignment="1">
      <alignment horizontal="center"/>
    </xf>
    <xf numFmtId="49" fontId="20" fillId="2" borderId="5" xfId="5" applyNumberFormat="1" applyFont="1" applyFill="1" applyBorder="1" applyAlignment="1">
      <alignment horizontal="center"/>
    </xf>
    <xf numFmtId="1" fontId="23" fillId="2" borderId="5" xfId="5" applyNumberFormat="1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left"/>
    </xf>
    <xf numFmtId="49" fontId="16" fillId="2" borderId="5" xfId="5" applyNumberFormat="1" applyFont="1" applyFill="1" applyBorder="1" applyAlignment="1">
      <alignment horizontal="left"/>
    </xf>
    <xf numFmtId="1" fontId="16" fillId="2" borderId="5" xfId="5" applyNumberFormat="1" applyFont="1" applyFill="1" applyBorder="1" applyAlignment="1">
      <alignment horizontal="left" vertical="top" wrapText="1"/>
    </xf>
    <xf numFmtId="49" fontId="16" fillId="2" borderId="5" xfId="5" applyNumberFormat="1" applyFont="1" applyFill="1" applyBorder="1" applyAlignment="1">
      <alignment horizontal="left" wrapText="1"/>
    </xf>
    <xf numFmtId="0" fontId="16" fillId="2" borderId="0" xfId="6" applyFont="1" applyFill="1" applyAlignment="1">
      <alignment horizontal="left" vertical="top" wrapText="1"/>
    </xf>
    <xf numFmtId="0" fontId="16" fillId="2" borderId="5" xfId="5" applyFont="1" applyFill="1" applyBorder="1" applyAlignment="1">
      <alignment horizontal="left" vertical="top" wrapText="1"/>
    </xf>
    <xf numFmtId="0" fontId="28" fillId="2" borderId="5" xfId="5" applyFont="1" applyFill="1" applyBorder="1" applyAlignment="1">
      <alignment horizontal="left" vertical="top" wrapText="1"/>
    </xf>
    <xf numFmtId="0" fontId="29" fillId="2" borderId="5" xfId="6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center"/>
    </xf>
    <xf numFmtId="165" fontId="23" fillId="2" borderId="5" xfId="5" applyNumberFormat="1" applyFont="1" applyFill="1" applyBorder="1" applyAlignment="1">
      <alignment horizontal="center"/>
    </xf>
    <xf numFmtId="49" fontId="16" fillId="2" borderId="5" xfId="5" applyNumberFormat="1" applyFont="1" applyFill="1" applyBorder="1" applyAlignment="1"/>
    <xf numFmtId="165" fontId="16" fillId="2" borderId="5" xfId="5" applyNumberFormat="1" applyFont="1" applyFill="1" applyBorder="1" applyAlignment="1">
      <alignment horizontal="center"/>
    </xf>
    <xf numFmtId="167" fontId="16" fillId="2" borderId="5" xfId="5" applyNumberFormat="1" applyFont="1" applyFill="1" applyBorder="1" applyAlignment="1">
      <alignment horizontal="center"/>
    </xf>
    <xf numFmtId="49" fontId="13" fillId="0" borderId="1" xfId="0" applyNumberFormat="1" applyFont="1" applyFill="1" applyBorder="1" applyAlignment="1">
      <alignment horizontal="left" wrapText="1"/>
    </xf>
    <xf numFmtId="49" fontId="12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6" fillId="0" borderId="5" xfId="5" applyNumberFormat="1" applyFont="1" applyFill="1" applyBorder="1" applyAlignment="1"/>
    <xf numFmtId="165" fontId="16" fillId="0" borderId="5" xfId="5" applyNumberFormat="1" applyFont="1" applyFill="1" applyBorder="1" applyAlignment="1">
      <alignment horizontal="center"/>
    </xf>
    <xf numFmtId="0" fontId="21" fillId="0" borderId="0" xfId="10" applyFont="1" applyBorder="1"/>
    <xf numFmtId="0" fontId="21" fillId="0" borderId="0" xfId="8" applyFont="1" applyFill="1" applyAlignment="1">
      <alignment vertical="center" wrapText="1"/>
    </xf>
    <xf numFmtId="0" fontId="21" fillId="0" borderId="0" xfId="10" applyFont="1" applyBorder="1" applyAlignment="1">
      <alignment horizontal="left"/>
    </xf>
    <xf numFmtId="4" fontId="21" fillId="0" borderId="0" xfId="10" applyNumberFormat="1" applyFont="1" applyBorder="1"/>
    <xf numFmtId="0" fontId="43" fillId="0" borderId="0" xfId="10" applyFont="1" applyBorder="1"/>
    <xf numFmtId="0" fontId="43" fillId="0" borderId="0" xfId="10" applyFont="1" applyBorder="1" applyAlignment="1">
      <alignment horizontal="left"/>
    </xf>
    <xf numFmtId="165" fontId="44" fillId="0" borderId="5" xfId="10" applyNumberFormat="1" applyFont="1" applyBorder="1" applyAlignment="1">
      <alignment horizontal="right"/>
    </xf>
    <xf numFmtId="0" fontId="43" fillId="0" borderId="56" xfId="8" applyFont="1" applyFill="1" applyBorder="1" applyAlignment="1">
      <alignment wrapText="1"/>
    </xf>
    <xf numFmtId="0" fontId="43" fillId="0" borderId="57" xfId="10" applyFont="1" applyBorder="1" applyAlignment="1">
      <alignment horizontal="center" vertical="top"/>
    </xf>
    <xf numFmtId="0" fontId="43" fillId="0" borderId="56" xfId="10" applyFont="1" applyBorder="1" applyAlignment="1">
      <alignment wrapText="1"/>
    </xf>
    <xf numFmtId="165" fontId="45" fillId="0" borderId="5" xfId="10" applyNumberFormat="1" applyFont="1" applyBorder="1" applyAlignment="1">
      <alignment horizontal="right"/>
    </xf>
    <xf numFmtId="0" fontId="43" fillId="0" borderId="56" xfId="10" applyFont="1" applyBorder="1" applyAlignment="1">
      <alignment vertical="top" wrapText="1"/>
    </xf>
    <xf numFmtId="0" fontId="46" fillId="0" borderId="57" xfId="10" applyFont="1" applyBorder="1" applyAlignment="1">
      <alignment horizontal="center" vertical="top"/>
    </xf>
    <xf numFmtId="0" fontId="46" fillId="0" borderId="56" xfId="10" applyFont="1" applyBorder="1" applyAlignment="1">
      <alignment vertical="top" wrapText="1"/>
    </xf>
    <xf numFmtId="0" fontId="43" fillId="0" borderId="5" xfId="10" applyFont="1" applyBorder="1"/>
    <xf numFmtId="165" fontId="44" fillId="5" borderId="5" xfId="10" applyNumberFormat="1" applyFont="1" applyFill="1" applyBorder="1" applyAlignment="1">
      <alignment horizontal="right"/>
    </xf>
    <xf numFmtId="0" fontId="46" fillId="0" borderId="56" xfId="10" applyFont="1" applyBorder="1" applyAlignment="1">
      <alignment wrapText="1"/>
    </xf>
    <xf numFmtId="165" fontId="46" fillId="0" borderId="5" xfId="10" applyNumberFormat="1" applyFont="1" applyBorder="1" applyAlignment="1">
      <alignment horizontal="right"/>
    </xf>
    <xf numFmtId="0" fontId="46" fillId="0" borderId="5" xfId="10" applyFont="1" applyBorder="1" applyAlignment="1">
      <alignment horizontal="center"/>
    </xf>
    <xf numFmtId="3" fontId="46" fillId="0" borderId="5" xfId="10" applyNumberFormat="1" applyFont="1" applyBorder="1" applyAlignment="1">
      <alignment horizontal="center"/>
    </xf>
    <xf numFmtId="0" fontId="46" fillId="0" borderId="58" xfId="10" applyFont="1" applyBorder="1" applyAlignment="1">
      <alignment horizontal="center"/>
    </xf>
    <xf numFmtId="0" fontId="46" fillId="0" borderId="59" xfId="10" applyFont="1" applyBorder="1" applyAlignment="1">
      <alignment horizontal="center" vertical="top"/>
    </xf>
    <xf numFmtId="0" fontId="47" fillId="0" borderId="9" xfId="8" applyFont="1" applyBorder="1" applyAlignment="1">
      <alignment horizontal="center" vertical="center" wrapText="1"/>
    </xf>
    <xf numFmtId="0" fontId="22" fillId="0" borderId="8" xfId="9" applyFont="1" applyBorder="1" applyAlignment="1">
      <alignment vertical="center"/>
    </xf>
    <xf numFmtId="0" fontId="22" fillId="0" borderId="7" xfId="9" applyFont="1" applyBorder="1" applyAlignment="1">
      <alignment vertical="center"/>
    </xf>
    <xf numFmtId="0" fontId="44" fillId="0" borderId="0" xfId="10" applyFont="1" applyBorder="1" applyAlignment="1">
      <alignment horizontal="right"/>
    </xf>
    <xf numFmtId="0" fontId="21" fillId="0" borderId="0" xfId="10" applyFont="1" applyBorder="1" applyAlignment="1">
      <alignment horizontal="center"/>
    </xf>
    <xf numFmtId="0" fontId="20" fillId="0" borderId="0" xfId="10" applyFont="1" applyBorder="1" applyAlignment="1">
      <alignment horizontal="center"/>
    </xf>
    <xf numFmtId="0" fontId="48" fillId="0" borderId="0" xfId="8" applyFont="1" applyFill="1" applyAlignment="1">
      <alignment horizontal="left" vertical="top" wrapText="1"/>
    </xf>
    <xf numFmtId="0" fontId="20" fillId="0" borderId="0" xfId="8" applyFont="1" applyFill="1" applyAlignment="1">
      <alignment horizontal="left" wrapText="1"/>
    </xf>
    <xf numFmtId="0" fontId="18" fillId="0" borderId="0" xfId="10" applyFont="1" applyBorder="1"/>
    <xf numFmtId="0" fontId="49" fillId="0" borderId="0" xfId="8" applyFont="1" applyAlignment="1">
      <alignment horizontal="right"/>
    </xf>
    <xf numFmtId="0" fontId="32" fillId="0" borderId="0" xfId="10" applyBorder="1" applyAlignment="1">
      <alignment horizontal="center"/>
    </xf>
    <xf numFmtId="0" fontId="50" fillId="0" borderId="0" xfId="8" applyFont="1" applyFill="1" applyAlignment="1">
      <alignment horizontal="left" wrapText="1"/>
    </xf>
    <xf numFmtId="0" fontId="20" fillId="0" borderId="0" xfId="8" applyFont="1" applyAlignment="1">
      <alignment horizontal="left" vertical="center"/>
    </xf>
    <xf numFmtId="0" fontId="18" fillId="0" borderId="0" xfId="195" applyFont="1" applyBorder="1"/>
    <xf numFmtId="0" fontId="18" fillId="0" borderId="0" xfId="195" applyFont="1" applyBorder="1" applyAlignment="1">
      <alignment horizontal="left"/>
    </xf>
    <xf numFmtId="167" fontId="44" fillId="0" borderId="5" xfId="195" applyNumberFormat="1" applyFont="1" applyBorder="1" applyAlignment="1">
      <alignment horizontal="center"/>
    </xf>
    <xf numFmtId="165" fontId="44" fillId="0" borderId="5" xfId="195" applyNumberFormat="1" applyFont="1" applyBorder="1" applyAlignment="1">
      <alignment horizontal="center"/>
    </xf>
    <xf numFmtId="0" fontId="43" fillId="0" borderId="7" xfId="195" applyFont="1" applyBorder="1" applyAlignment="1">
      <alignment horizontal="left" wrapText="1"/>
    </xf>
    <xf numFmtId="49" fontId="46" fillId="0" borderId="60" xfId="195" applyNumberFormat="1" applyFont="1" applyBorder="1" applyAlignment="1">
      <alignment horizontal="center" vertical="justify"/>
    </xf>
    <xf numFmtId="0" fontId="44" fillId="0" borderId="0" xfId="195" applyFont="1" applyBorder="1"/>
    <xf numFmtId="0" fontId="44" fillId="0" borderId="0" xfId="195" applyFont="1" applyBorder="1" applyAlignment="1">
      <alignment horizontal="left"/>
    </xf>
    <xf numFmtId="49" fontId="43" fillId="0" borderId="10" xfId="195" applyNumberFormat="1" applyFont="1" applyBorder="1" applyAlignment="1">
      <alignment horizontal="left" wrapText="1"/>
    </xf>
    <xf numFmtId="49" fontId="43" fillId="0" borderId="60" xfId="195" applyNumberFormat="1" applyFont="1" applyBorder="1" applyAlignment="1">
      <alignment horizontal="center" vertical="center"/>
    </xf>
    <xf numFmtId="0" fontId="43" fillId="0" borderId="6" xfId="195" applyFont="1" applyBorder="1" applyAlignment="1">
      <alignment horizontal="left" vertical="top" wrapText="1"/>
    </xf>
    <xf numFmtId="49" fontId="43" fillId="0" borderId="5" xfId="195" applyNumberFormat="1" applyFont="1" applyBorder="1" applyAlignment="1">
      <alignment horizontal="center" vertical="center"/>
    </xf>
    <xf numFmtId="0" fontId="43" fillId="0" borderId="61" xfId="195" applyFont="1" applyBorder="1" applyAlignment="1">
      <alignment horizontal="left" vertical="top" wrapText="1"/>
    </xf>
    <xf numFmtId="49" fontId="43" fillId="0" borderId="62" xfId="195" applyNumberFormat="1" applyFont="1" applyBorder="1" applyAlignment="1">
      <alignment horizontal="center" vertical="center"/>
    </xf>
    <xf numFmtId="0" fontId="45" fillId="0" borderId="0" xfId="195" applyFont="1" applyBorder="1"/>
    <xf numFmtId="0" fontId="45" fillId="0" borderId="0" xfId="195" applyFont="1" applyBorder="1" applyAlignment="1">
      <alignment horizontal="left"/>
    </xf>
    <xf numFmtId="167" fontId="45" fillId="0" borderId="5" xfId="195" applyNumberFormat="1" applyFont="1" applyBorder="1" applyAlignment="1">
      <alignment horizontal="center"/>
    </xf>
    <xf numFmtId="0" fontId="46" fillId="0" borderId="56" xfId="195" applyFont="1" applyBorder="1" applyAlignment="1">
      <alignment horizontal="left" vertical="top" wrapText="1"/>
    </xf>
    <xf numFmtId="49" fontId="46" fillId="0" borderId="57" xfId="195" applyNumberFormat="1" applyFont="1" applyBorder="1" applyAlignment="1">
      <alignment horizontal="center" vertical="center"/>
    </xf>
    <xf numFmtId="0" fontId="43" fillId="0" borderId="56" xfId="195" applyFont="1" applyBorder="1" applyAlignment="1">
      <alignment horizontal="left" vertical="top" wrapText="1"/>
    </xf>
    <xf numFmtId="49" fontId="43" fillId="0" borderId="57" xfId="195" applyNumberFormat="1" applyFont="1" applyBorder="1" applyAlignment="1">
      <alignment horizontal="center" vertical="center"/>
    </xf>
    <xf numFmtId="0" fontId="46" fillId="0" borderId="58" xfId="195" applyFont="1" applyBorder="1" applyAlignment="1">
      <alignment horizontal="left" vertical="top" wrapText="1"/>
    </xf>
    <xf numFmtId="0" fontId="51" fillId="0" borderId="0" xfId="195" applyFont="1" applyBorder="1"/>
    <xf numFmtId="0" fontId="51" fillId="0" borderId="0" xfId="195" applyFont="1" applyBorder="1" applyAlignment="1">
      <alignment horizontal="left"/>
    </xf>
    <xf numFmtId="167" fontId="45" fillId="0" borderId="8" xfId="195" applyNumberFormat="1" applyFont="1" applyBorder="1" applyAlignment="1">
      <alignment horizontal="center"/>
    </xf>
    <xf numFmtId="167" fontId="45" fillId="0" borderId="8" xfId="195" applyNumberFormat="1" applyFont="1" applyFill="1" applyBorder="1" applyAlignment="1">
      <alignment horizontal="center"/>
    </xf>
    <xf numFmtId="49" fontId="46" fillId="0" borderId="5" xfId="195" applyNumberFormat="1" applyFont="1" applyFill="1" applyBorder="1" applyAlignment="1">
      <alignment horizontal="left" vertical="center" wrapText="1"/>
    </xf>
    <xf numFmtId="49" fontId="43" fillId="0" borderId="56" xfId="195" applyNumberFormat="1" applyFont="1" applyBorder="1" applyAlignment="1">
      <alignment horizontal="center" vertical="center"/>
    </xf>
    <xf numFmtId="167" fontId="45" fillId="0" borderId="5" xfId="195" applyNumberFormat="1" applyFont="1" applyFill="1" applyBorder="1" applyAlignment="1">
      <alignment horizontal="center"/>
    </xf>
    <xf numFmtId="49" fontId="43" fillId="0" borderId="5" xfId="195" applyNumberFormat="1" applyFont="1" applyFill="1" applyBorder="1" applyAlignment="1">
      <alignment horizontal="left" wrapText="1"/>
    </xf>
    <xf numFmtId="49" fontId="43" fillId="0" borderId="56" xfId="195" applyNumberFormat="1" applyFont="1" applyFill="1" applyBorder="1" applyAlignment="1">
      <alignment horizontal="center" vertical="center"/>
    </xf>
    <xf numFmtId="167" fontId="45" fillId="0" borderId="9" xfId="195" applyNumberFormat="1" applyFont="1" applyBorder="1" applyAlignment="1">
      <alignment horizontal="center"/>
    </xf>
    <xf numFmtId="49" fontId="43" fillId="0" borderId="62" xfId="195" applyNumberFormat="1" applyFont="1" applyFill="1" applyBorder="1" applyAlignment="1">
      <alignment horizontal="left" wrapText="1"/>
    </xf>
    <xf numFmtId="167" fontId="45" fillId="0" borderId="56" xfId="195" applyNumberFormat="1" applyFont="1" applyBorder="1" applyAlignment="1">
      <alignment horizontal="center"/>
    </xf>
    <xf numFmtId="167" fontId="45" fillId="0" borderId="56" xfId="195" applyNumberFormat="1" applyFont="1" applyFill="1" applyBorder="1" applyAlignment="1">
      <alignment horizontal="center"/>
    </xf>
    <xf numFmtId="49" fontId="43" fillId="0" borderId="57" xfId="195" applyNumberFormat="1" applyFont="1" applyFill="1" applyBorder="1" applyAlignment="1">
      <alignment horizontal="left" wrapText="1"/>
    </xf>
    <xf numFmtId="49" fontId="43" fillId="0" borderId="57" xfId="195" applyNumberFormat="1" applyFont="1" applyFill="1" applyBorder="1" applyAlignment="1">
      <alignment horizontal="center" vertical="center"/>
    </xf>
    <xf numFmtId="49" fontId="43" fillId="0" borderId="56" xfId="195" applyNumberFormat="1" applyFont="1" applyFill="1" applyBorder="1" applyAlignment="1">
      <alignment horizontal="left" wrapText="1"/>
    </xf>
    <xf numFmtId="0" fontId="43" fillId="0" borderId="8" xfId="195" applyFont="1" applyBorder="1" applyAlignment="1">
      <alignment horizontal="left" wrapText="1"/>
    </xf>
    <xf numFmtId="0" fontId="43" fillId="0" borderId="60" xfId="195" applyFont="1" applyBorder="1" applyAlignment="1">
      <alignment horizontal="center" vertical="justify"/>
    </xf>
    <xf numFmtId="0" fontId="43" fillId="0" borderId="8" xfId="195" applyFont="1" applyBorder="1" applyAlignment="1">
      <alignment horizontal="left" vertical="top" wrapText="1"/>
    </xf>
    <xf numFmtId="167" fontId="45" fillId="0" borderId="58" xfId="195" applyNumberFormat="1" applyFont="1" applyBorder="1" applyAlignment="1">
      <alignment horizontal="center"/>
    </xf>
    <xf numFmtId="1" fontId="50" fillId="0" borderId="5" xfId="195" applyNumberFormat="1" applyFont="1" applyBorder="1" applyAlignment="1">
      <alignment horizontal="center"/>
    </xf>
    <xf numFmtId="49" fontId="50" fillId="0" borderId="5" xfId="195" applyNumberFormat="1" applyFont="1" applyBorder="1" applyAlignment="1">
      <alignment horizontal="center"/>
    </xf>
    <xf numFmtId="49" fontId="50" fillId="0" borderId="5" xfId="195" applyNumberFormat="1" applyFont="1" applyBorder="1" applyAlignment="1">
      <alignment horizontal="center" vertical="top"/>
    </xf>
    <xf numFmtId="0" fontId="21" fillId="0" borderId="63" xfId="195" applyFont="1" applyBorder="1" applyAlignment="1"/>
    <xf numFmtId="0" fontId="21" fillId="0" borderId="0" xfId="195" applyFont="1" applyBorder="1" applyAlignment="1"/>
    <xf numFmtId="0" fontId="47" fillId="0" borderId="0" xfId="195" applyFont="1" applyBorder="1" applyAlignment="1">
      <alignment horizontal="left" wrapText="1"/>
    </xf>
    <xf numFmtId="0" fontId="32" fillId="0" borderId="0" xfId="195" applyBorder="1" applyAlignment="1"/>
    <xf numFmtId="0" fontId="52" fillId="0" borderId="0" xfId="195" applyFont="1" applyBorder="1" applyAlignment="1">
      <alignment horizontal="left"/>
    </xf>
    <xf numFmtId="0" fontId="45" fillId="0" borderId="0" xfId="8" applyFont="1" applyAlignment="1"/>
    <xf numFmtId="49" fontId="51" fillId="0" borderId="10" xfId="195" applyNumberFormat="1" applyFont="1" applyBorder="1" applyAlignment="1">
      <alignment horizontal="left" wrapText="1"/>
    </xf>
    <xf numFmtId="0" fontId="27" fillId="0" borderId="0" xfId="5"/>
    <xf numFmtId="0" fontId="18" fillId="0" borderId="0" xfId="5" applyFont="1"/>
    <xf numFmtId="0" fontId="21" fillId="0" borderId="0" xfId="5" applyFont="1" applyAlignment="1">
      <alignment horizontal="justify"/>
    </xf>
    <xf numFmtId="0" fontId="21" fillId="0" borderId="5" xfId="5" applyFont="1" applyBorder="1" applyAlignment="1">
      <alignment horizontal="center" wrapText="1"/>
    </xf>
    <xf numFmtId="0" fontId="21" fillId="0" borderId="5" xfId="5" applyFont="1" applyBorder="1" applyAlignment="1">
      <alignment horizontal="justify" vertical="top" wrapText="1"/>
    </xf>
    <xf numFmtId="0" fontId="21" fillId="0" borderId="5" xfId="5" applyFont="1" applyBorder="1" applyAlignment="1">
      <alignment horizontal="justify" wrapText="1"/>
    </xf>
    <xf numFmtId="0" fontId="20" fillId="0" borderId="5" xfId="5" applyFont="1" applyBorder="1" applyAlignment="1">
      <alignment horizontal="justify" vertical="top" wrapText="1"/>
    </xf>
    <xf numFmtId="0" fontId="20" fillId="0" borderId="5" xfId="5" applyFont="1" applyBorder="1" applyAlignment="1">
      <alignment horizontal="justify" wrapText="1"/>
    </xf>
    <xf numFmtId="0" fontId="16" fillId="0" borderId="5" xfId="5" applyFont="1" applyBorder="1" applyAlignment="1">
      <alignment horizontal="center" wrapText="1"/>
    </xf>
    <xf numFmtId="0" fontId="53" fillId="0" borderId="0" xfId="5" applyFont="1" applyBorder="1" applyAlignment="1">
      <alignment horizontal="center"/>
    </xf>
    <xf numFmtId="0" fontId="54" fillId="0" borderId="0" xfId="5" applyFont="1" applyAlignment="1">
      <alignment wrapText="1"/>
    </xf>
    <xf numFmtId="0" fontId="20" fillId="0" borderId="0" xfId="5" applyFont="1" applyAlignment="1">
      <alignment wrapText="1"/>
    </xf>
    <xf numFmtId="0" fontId="55" fillId="0" borderId="0" xfId="5" applyFont="1"/>
    <xf numFmtId="0" fontId="23" fillId="0" borderId="0" xfId="5" applyFont="1" applyFill="1" applyAlignment="1">
      <alignment wrapText="1"/>
    </xf>
    <xf numFmtId="0" fontId="55" fillId="0" borderId="0" xfId="5" applyFont="1" applyAlignment="1">
      <alignment horizontal="right"/>
    </xf>
    <xf numFmtId="0" fontId="48" fillId="0" borderId="0" xfId="5" applyFont="1"/>
    <xf numFmtId="0" fontId="20" fillId="0" borderId="0" xfId="5" applyFont="1" applyFill="1" applyAlignment="1">
      <alignment vertical="center"/>
    </xf>
    <xf numFmtId="0" fontId="11" fillId="0" borderId="11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left" wrapText="1"/>
    </xf>
    <xf numFmtId="0" fontId="13" fillId="0" borderId="5" xfId="0" applyNumberFormat="1" applyFont="1" applyFill="1" applyBorder="1" applyAlignment="1">
      <alignment horizontal="left" wrapText="1"/>
    </xf>
    <xf numFmtId="165" fontId="12" fillId="0" borderId="5" xfId="0" applyNumberFormat="1" applyFont="1" applyFill="1" applyBorder="1" applyAlignment="1">
      <alignment horizontal="right" wrapText="1"/>
    </xf>
    <xf numFmtId="165" fontId="13" fillId="0" borderId="5" xfId="0" applyNumberFormat="1" applyFont="1" applyFill="1" applyBorder="1" applyAlignment="1">
      <alignment horizontal="right" wrapText="1"/>
    </xf>
    <xf numFmtId="0" fontId="21" fillId="0" borderId="5" xfId="5" applyFont="1" applyBorder="1" applyAlignment="1">
      <alignment horizontal="center" vertical="center" wrapText="1"/>
    </xf>
    <xf numFmtId="0" fontId="21" fillId="0" borderId="0" xfId="5" applyFont="1" applyBorder="1" applyAlignment="1">
      <alignment horizontal="center" vertical="center" wrapText="1"/>
    </xf>
    <xf numFmtId="0" fontId="7" fillId="0" borderId="5" xfId="298" applyFill="1" applyBorder="1"/>
    <xf numFmtId="49" fontId="16" fillId="0" borderId="5" xfId="5" applyNumberFormat="1" applyFont="1" applyFill="1" applyBorder="1" applyAlignment="1">
      <alignment horizontal="left"/>
    </xf>
    <xf numFmtId="49" fontId="7" fillId="0" borderId="5" xfId="298" applyNumberFormat="1" applyFill="1" applyBorder="1"/>
    <xf numFmtId="0" fontId="28" fillId="0" borderId="5" xfId="5" applyFont="1" applyFill="1" applyBorder="1" applyAlignment="1">
      <alignment horizontal="left" vertical="top" wrapText="1"/>
    </xf>
    <xf numFmtId="0" fontId="29" fillId="0" borderId="5" xfId="301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0" fontId="16" fillId="0" borderId="5" xfId="301" applyFont="1" applyFill="1" applyBorder="1" applyAlignment="1">
      <alignment horizontal="left" vertical="top" wrapText="1"/>
    </xf>
    <xf numFmtId="49" fontId="13" fillId="0" borderId="5" xfId="299" applyNumberFormat="1" applyFont="1" applyFill="1" applyBorder="1" applyAlignment="1">
      <alignment horizontal="left" wrapText="1"/>
    </xf>
    <xf numFmtId="49" fontId="16" fillId="0" borderId="5" xfId="5" applyNumberFormat="1" applyFont="1" applyFill="1" applyBorder="1" applyAlignment="1">
      <alignment horizontal="left"/>
    </xf>
    <xf numFmtId="49" fontId="7" fillId="0" borderId="5" xfId="302" applyNumberFormat="1" applyFill="1" applyBorder="1"/>
    <xf numFmtId="0" fontId="28" fillId="0" borderId="5" xfId="5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49" fontId="13" fillId="0" borderId="5" xfId="299" applyNumberFormat="1" applyFont="1" applyFill="1" applyBorder="1" applyAlignment="1">
      <alignment horizontal="left" wrapText="1"/>
    </xf>
    <xf numFmtId="0" fontId="21" fillId="0" borderId="5" xfId="5" applyFont="1" applyBorder="1" applyAlignment="1">
      <alignment horizontal="center" vertical="center" wrapText="1"/>
    </xf>
    <xf numFmtId="0" fontId="23" fillId="6" borderId="5" xfId="1" applyFont="1" applyFill="1" applyBorder="1" applyAlignment="1">
      <alignment horizontal="center" vertical="top"/>
    </xf>
    <xf numFmtId="0" fontId="16" fillId="6" borderId="5" xfId="1" applyFont="1" applyFill="1" applyBorder="1" applyAlignment="1">
      <alignment horizontal="center" vertical="top"/>
    </xf>
    <xf numFmtId="0" fontId="16" fillId="7" borderId="5" xfId="1" applyFont="1" applyFill="1" applyBorder="1" applyAlignment="1">
      <alignment horizontal="center" vertical="top"/>
    </xf>
    <xf numFmtId="0" fontId="23" fillId="6" borderId="5" xfId="1" applyFont="1" applyFill="1" applyBorder="1" applyAlignment="1">
      <alignment horizontal="justify" vertical="top" wrapText="1"/>
    </xf>
    <xf numFmtId="0" fontId="16" fillId="6" borderId="5" xfId="1" applyFont="1" applyFill="1" applyBorder="1" applyAlignment="1">
      <alignment horizontal="justify" vertical="top" wrapText="1"/>
    </xf>
    <xf numFmtId="0" fontId="23" fillId="7" borderId="5" xfId="1" applyFont="1" applyFill="1" applyBorder="1" applyAlignment="1">
      <alignment horizontal="justify" vertical="top" wrapText="1"/>
    </xf>
    <xf numFmtId="49" fontId="29" fillId="8" borderId="1" xfId="305" applyNumberFormat="1" applyFont="1" applyFill="1" applyBorder="1" applyProtection="1">
      <alignment horizontal="center"/>
    </xf>
    <xf numFmtId="0" fontId="29" fillId="8" borderId="16" xfId="304" applyNumberFormat="1" applyFont="1" applyFill="1" applyAlignment="1" applyProtection="1">
      <alignment wrapText="1"/>
    </xf>
    <xf numFmtId="49" fontId="29" fillId="0" borderId="1" xfId="305" applyNumberFormat="1" applyFont="1" applyBorder="1" applyProtection="1">
      <alignment horizontal="center"/>
    </xf>
    <xf numFmtId="0" fontId="29" fillId="0" borderId="16" xfId="304" applyNumberFormat="1" applyFont="1" applyAlignment="1" applyProtection="1">
      <alignment wrapText="1"/>
    </xf>
    <xf numFmtId="49" fontId="29" fillId="7" borderId="1" xfId="305" applyNumberFormat="1" applyFont="1" applyFill="1" applyBorder="1" applyProtection="1">
      <alignment horizontal="center"/>
    </xf>
    <xf numFmtId="0" fontId="29" fillId="7" borderId="16" xfId="304" applyNumberFormat="1" applyFont="1" applyFill="1" applyAlignment="1" applyProtection="1">
      <alignment wrapText="1"/>
    </xf>
    <xf numFmtId="49" fontId="29" fillId="9" borderId="1" xfId="305" applyNumberFormat="1" applyFont="1" applyFill="1" applyBorder="1" applyProtection="1">
      <alignment horizontal="center"/>
    </xf>
    <xf numFmtId="0" fontId="29" fillId="9" borderId="16" xfId="304" applyNumberFormat="1" applyFont="1" applyFill="1" applyAlignment="1" applyProtection="1">
      <alignment wrapText="1"/>
    </xf>
    <xf numFmtId="49" fontId="23" fillId="2" borderId="5" xfId="5" applyNumberFormat="1" applyFont="1" applyFill="1" applyBorder="1" applyAlignment="1">
      <alignment horizontal="left" wrapText="1"/>
    </xf>
    <xf numFmtId="49" fontId="5" fillId="0" borderId="5" xfId="298" applyNumberFormat="1" applyFont="1" applyFill="1" applyBorder="1"/>
    <xf numFmtId="49" fontId="5" fillId="0" borderId="5" xfId="302" applyNumberFormat="1" applyFont="1" applyFill="1" applyBorder="1"/>
    <xf numFmtId="0" fontId="16" fillId="2" borderId="5" xfId="5" applyNumberFormat="1" applyFont="1" applyFill="1" applyBorder="1" applyAlignment="1">
      <alignment horizontal="left" vertical="top" wrapText="1"/>
    </xf>
    <xf numFmtId="1" fontId="16" fillId="2" borderId="9" xfId="5" applyNumberFormat="1" applyFont="1" applyFill="1" applyBorder="1" applyAlignment="1">
      <alignment horizontal="left" vertical="top" wrapText="1"/>
    </xf>
    <xf numFmtId="49" fontId="16" fillId="2" borderId="9" xfId="5" applyNumberFormat="1" applyFont="1" applyFill="1" applyBorder="1" applyAlignment="1">
      <alignment horizontal="left"/>
    </xf>
    <xf numFmtId="49" fontId="13" fillId="0" borderId="11" xfId="0" applyNumberFormat="1" applyFont="1" applyFill="1" applyBorder="1" applyAlignment="1">
      <alignment horizontal="left" wrapText="1"/>
    </xf>
    <xf numFmtId="49" fontId="16" fillId="2" borderId="9" xfId="5" applyNumberFormat="1" applyFont="1" applyFill="1" applyBorder="1" applyAlignment="1"/>
    <xf numFmtId="165" fontId="16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164" fontId="29" fillId="0" borderId="5" xfId="0" applyNumberFormat="1" applyFont="1" applyFill="1" applyBorder="1" applyAlignment="1">
      <alignment vertical="top" wrapText="1"/>
    </xf>
    <xf numFmtId="49" fontId="4" fillId="0" borderId="5" xfId="298" applyNumberFormat="1" applyFont="1" applyFill="1" applyBorder="1"/>
    <xf numFmtId="170" fontId="0" fillId="0" borderId="5" xfId="0" applyNumberFormat="1" applyFont="1" applyFill="1" applyBorder="1" applyAlignment="1">
      <alignment vertical="top" wrapText="1"/>
    </xf>
    <xf numFmtId="49" fontId="23" fillId="0" borderId="5" xfId="5" applyNumberFormat="1" applyFont="1" applyFill="1" applyBorder="1" applyAlignment="1">
      <alignment horizontal="left"/>
    </xf>
    <xf numFmtId="49" fontId="3" fillId="0" borderId="5" xfId="298" applyNumberFormat="1" applyFont="1" applyFill="1" applyBorder="1"/>
    <xf numFmtId="1" fontId="23" fillId="0" borderId="5" xfId="5" applyNumberFormat="1" applyFont="1" applyFill="1" applyBorder="1" applyAlignment="1">
      <alignment horizontal="left" vertical="top" wrapText="1"/>
    </xf>
    <xf numFmtId="49" fontId="2" fillId="0" borderId="5" xfId="298" applyNumberFormat="1" applyFont="1" applyFill="1" applyBorder="1"/>
    <xf numFmtId="0" fontId="29" fillId="0" borderId="73" xfId="304" applyNumberFormat="1" applyFont="1" applyBorder="1" applyAlignment="1" applyProtection="1">
      <alignment wrapText="1"/>
    </xf>
    <xf numFmtId="165" fontId="19" fillId="0" borderId="5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49" fontId="19" fillId="0" borderId="5" xfId="0" applyNumberFormat="1" applyFont="1" applyFill="1" applyBorder="1" applyAlignment="1"/>
    <xf numFmtId="168" fontId="25" fillId="2" borderId="5" xfId="3" applyNumberFormat="1" applyFont="1" applyFill="1" applyBorder="1" applyAlignment="1">
      <alignment vertical="center" wrapText="1"/>
    </xf>
    <xf numFmtId="168" fontId="21" fillId="2" borderId="5" xfId="3" applyNumberFormat="1" applyFont="1" applyFill="1" applyBorder="1" applyAlignment="1">
      <alignment vertical="center" wrapText="1"/>
    </xf>
    <xf numFmtId="168" fontId="21" fillId="2" borderId="5" xfId="0" applyNumberFormat="1" applyFont="1" applyFill="1" applyBorder="1" applyAlignment="1"/>
    <xf numFmtId="164" fontId="29" fillId="0" borderId="0" xfId="0" applyNumberFormat="1" applyFont="1" applyFill="1" applyAlignment="1">
      <alignment horizontal="left" vertical="top" wrapText="1"/>
    </xf>
    <xf numFmtId="0" fontId="16" fillId="7" borderId="74" xfId="1" applyFont="1" applyFill="1" applyBorder="1" applyAlignment="1">
      <alignment horizontal="center" vertical="top"/>
    </xf>
    <xf numFmtId="0" fontId="29" fillId="7" borderId="16" xfId="126" applyNumberFormat="1" applyFont="1" applyFill="1" applyBorder="1" applyAlignment="1" applyProtection="1">
      <alignment wrapText="1"/>
    </xf>
    <xf numFmtId="0" fontId="29" fillId="0" borderId="16" xfId="126" applyNumberFormat="1" applyFont="1" applyFill="1" applyBorder="1" applyAlignment="1" applyProtection="1">
      <alignment wrapText="1"/>
    </xf>
    <xf numFmtId="49" fontId="1" fillId="0" borderId="5" xfId="298" applyNumberFormat="1" applyFont="1" applyFill="1" applyBorder="1"/>
    <xf numFmtId="0" fontId="48" fillId="0" borderId="0" xfId="5" applyFont="1" applyFill="1" applyAlignment="1">
      <alignment horizontal="left"/>
    </xf>
    <xf numFmtId="0" fontId="21" fillId="0" borderId="0" xfId="5" applyFont="1" applyAlignment="1">
      <alignment horizontal="left" wrapText="1"/>
    </xf>
    <xf numFmtId="0" fontId="48" fillId="0" borderId="0" xfId="5" applyFont="1" applyFill="1" applyAlignment="1">
      <alignment horizontal="center" wrapText="1"/>
    </xf>
    <xf numFmtId="0" fontId="27" fillId="0" borderId="0" xfId="5" applyBorder="1" applyAlignment="1">
      <alignment horizontal="center"/>
    </xf>
    <xf numFmtId="0" fontId="21" fillId="0" borderId="5" xfId="5" applyFont="1" applyBorder="1" applyAlignment="1">
      <alignment horizontal="center" vertical="center" wrapText="1"/>
    </xf>
    <xf numFmtId="164" fontId="20" fillId="0" borderId="0" xfId="0" applyFont="1" applyFill="1" applyAlignment="1">
      <alignment horizontal="center" vertical="top" wrapText="1"/>
    </xf>
    <xf numFmtId="164" fontId="19" fillId="0" borderId="5" xfId="0" applyFont="1" applyFill="1" applyBorder="1" applyAlignment="1">
      <alignment horizontal="center" vertical="center"/>
    </xf>
    <xf numFmtId="165" fontId="19" fillId="0" borderId="5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Border="1" applyAlignment="1">
      <alignment horizontal="left" vertical="top" wrapText="1"/>
    </xf>
    <xf numFmtId="165" fontId="18" fillId="0" borderId="0" xfId="0" applyNumberFormat="1" applyFont="1" applyFill="1" applyBorder="1" applyAlignment="1">
      <alignment horizontal="left" vertical="top"/>
    </xf>
    <xf numFmtId="0" fontId="14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45" fillId="0" borderId="0" xfId="195" applyFont="1" applyFill="1" applyBorder="1" applyAlignment="1">
      <alignment horizontal="center" vertical="center" wrapText="1"/>
    </xf>
    <xf numFmtId="0" fontId="51" fillId="0" borderId="0" xfId="8" applyFont="1" applyFill="1" applyAlignment="1">
      <alignment horizontal="left" wrapText="1"/>
    </xf>
    <xf numFmtId="0" fontId="50" fillId="0" borderId="0" xfId="8" applyFont="1" applyFill="1" applyAlignment="1"/>
    <xf numFmtId="0" fontId="45" fillId="0" borderId="5" xfId="195" applyFont="1" applyBorder="1" applyAlignment="1">
      <alignment horizontal="center" vertical="center"/>
    </xf>
    <xf numFmtId="0" fontId="46" fillId="0" borderId="5" xfId="195" applyFont="1" applyBorder="1" applyAlignment="1">
      <alignment horizontal="center" vertical="center" wrapText="1"/>
    </xf>
    <xf numFmtId="0" fontId="50" fillId="0" borderId="5" xfId="9" applyFont="1" applyBorder="1" applyAlignment="1">
      <alignment horizontal="center" vertical="center"/>
    </xf>
    <xf numFmtId="0" fontId="46" fillId="0" borderId="57" xfId="10" applyFont="1" applyBorder="1" applyAlignment="1">
      <alignment horizontal="left" vertical="top"/>
    </xf>
    <xf numFmtId="0" fontId="46" fillId="0" borderId="56" xfId="10" applyFont="1" applyBorder="1" applyAlignment="1">
      <alignment horizontal="left" vertical="top"/>
    </xf>
    <xf numFmtId="0" fontId="45" fillId="0" borderId="0" xfId="10" applyFont="1" applyBorder="1" applyAlignment="1">
      <alignment horizontal="right"/>
    </xf>
    <xf numFmtId="0" fontId="48" fillId="0" borderId="0" xfId="8" applyFont="1" applyFill="1" applyAlignment="1">
      <alignment horizontal="left"/>
    </xf>
    <xf numFmtId="0" fontId="21" fillId="0" borderId="0" xfId="8" applyFont="1" applyFill="1" applyAlignment="1">
      <alignment horizontal="left" wrapText="1"/>
    </xf>
    <xf numFmtId="0" fontId="46" fillId="0" borderId="0" xfId="10" applyFont="1" applyBorder="1" applyAlignment="1">
      <alignment horizontal="center" vertical="center" wrapText="1"/>
    </xf>
    <xf numFmtId="0" fontId="46" fillId="0" borderId="5" xfId="10" applyFont="1" applyBorder="1" applyAlignment="1">
      <alignment horizontal="center" vertical="center"/>
    </xf>
    <xf numFmtId="0" fontId="46" fillId="0" borderId="6" xfId="10" applyFont="1" applyBorder="1" applyAlignment="1">
      <alignment horizontal="center" vertical="center"/>
    </xf>
    <xf numFmtId="0" fontId="47" fillId="0" borderId="6" xfId="9" applyFont="1" applyBorder="1" applyAlignment="1">
      <alignment horizontal="center" vertical="center"/>
    </xf>
    <xf numFmtId="0" fontId="47" fillId="0" borderId="7" xfId="9" applyFont="1" applyBorder="1" applyAlignment="1">
      <alignment horizontal="center" vertical="center"/>
    </xf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16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A3" sqref="A3:C3"/>
    </sheetView>
  </sheetViews>
  <sheetFormatPr defaultRowHeight="12.75"/>
  <cols>
    <col min="1" max="1" width="88.6640625" style="134" customWidth="1"/>
    <col min="2" max="2" width="31" style="134" customWidth="1"/>
    <col min="3" max="3" width="22" style="134" customWidth="1"/>
    <col min="4" max="4" width="23.33203125" style="135" customWidth="1"/>
    <col min="5" max="16384" width="9.33203125" style="134"/>
  </cols>
  <sheetData>
    <row r="1" spans="1:9" ht="38.25" customHeight="1">
      <c r="B1" s="217" t="s">
        <v>155</v>
      </c>
      <c r="C1" s="217"/>
      <c r="D1" s="150"/>
      <c r="E1" s="148"/>
      <c r="F1" s="149"/>
      <c r="I1" s="148"/>
    </row>
    <row r="2" spans="1:9" ht="126.75" customHeight="1">
      <c r="B2" s="218" t="s">
        <v>239</v>
      </c>
      <c r="C2" s="218"/>
      <c r="D2" s="147"/>
      <c r="F2" s="146"/>
    </row>
    <row r="3" spans="1:9" ht="189" customHeight="1">
      <c r="A3" s="219" t="s">
        <v>203</v>
      </c>
      <c r="B3" s="219"/>
      <c r="C3" s="219"/>
      <c r="D3" s="145"/>
      <c r="E3" s="144"/>
      <c r="F3" s="144"/>
      <c r="G3" s="144"/>
      <c r="H3" s="144"/>
      <c r="I3" s="144"/>
    </row>
    <row r="4" spans="1:9" ht="15.75">
      <c r="A4" s="143"/>
      <c r="B4" s="220"/>
      <c r="C4" s="220"/>
    </row>
    <row r="5" spans="1:9" ht="18.600000000000001" customHeight="1">
      <c r="A5" s="221" t="s">
        <v>24</v>
      </c>
      <c r="B5" s="156" t="s">
        <v>23</v>
      </c>
      <c r="C5" s="157"/>
    </row>
    <row r="6" spans="1:9" ht="54.75" customHeight="1">
      <c r="A6" s="221"/>
      <c r="B6" s="173" t="s">
        <v>163</v>
      </c>
      <c r="C6" s="135"/>
      <c r="D6" s="134"/>
    </row>
    <row r="7" spans="1:9" ht="16.149999999999999" customHeight="1">
      <c r="A7" s="142">
        <v>1</v>
      </c>
      <c r="B7" s="142">
        <v>3</v>
      </c>
      <c r="C7" s="135"/>
      <c r="D7" s="134"/>
    </row>
    <row r="8" spans="1:9" ht="21" customHeight="1">
      <c r="A8" s="141" t="s">
        <v>88</v>
      </c>
      <c r="B8" s="137"/>
      <c r="C8" s="135"/>
      <c r="D8" s="134"/>
    </row>
    <row r="9" spans="1:9" ht="37.9" customHeight="1">
      <c r="A9" s="140" t="s">
        <v>89</v>
      </c>
      <c r="B9" s="137"/>
      <c r="C9" s="135"/>
      <c r="D9" s="134"/>
    </row>
    <row r="10" spans="1:9" ht="39" customHeight="1">
      <c r="A10" s="138" t="s">
        <v>90</v>
      </c>
      <c r="B10" s="137">
        <v>100</v>
      </c>
      <c r="C10" s="135"/>
      <c r="D10" s="134"/>
    </row>
    <row r="11" spans="1:9" ht="15.75">
      <c r="A11" s="138" t="s">
        <v>91</v>
      </c>
      <c r="B11" s="137">
        <v>0</v>
      </c>
      <c r="C11" s="135"/>
      <c r="D11" s="134"/>
    </row>
    <row r="12" spans="1:9" ht="47.25">
      <c r="A12" s="138" t="s">
        <v>92</v>
      </c>
      <c r="B12" s="137">
        <v>0</v>
      </c>
      <c r="C12" s="135"/>
      <c r="D12" s="134"/>
    </row>
    <row r="13" spans="1:9" ht="21" customHeight="1">
      <c r="A13" s="138" t="s">
        <v>93</v>
      </c>
      <c r="B13" s="137">
        <v>0</v>
      </c>
      <c r="C13" s="135"/>
      <c r="D13" s="134"/>
    </row>
    <row r="14" spans="1:9" ht="47.25">
      <c r="A14" s="138" t="s">
        <v>94</v>
      </c>
      <c r="B14" s="137">
        <v>0</v>
      </c>
      <c r="C14" s="135"/>
      <c r="D14" s="134"/>
    </row>
    <row r="15" spans="1:9" ht="15.75">
      <c r="A15" s="138" t="s">
        <v>95</v>
      </c>
      <c r="B15" s="137">
        <v>0</v>
      </c>
      <c r="C15" s="135"/>
      <c r="D15" s="134"/>
    </row>
    <row r="16" spans="1:9" ht="15.75">
      <c r="A16" s="138" t="s">
        <v>96</v>
      </c>
      <c r="B16" s="137">
        <v>0</v>
      </c>
      <c r="C16" s="135"/>
      <c r="D16" s="134"/>
    </row>
    <row r="17" spans="1:4" ht="31.5">
      <c r="A17" s="140" t="s">
        <v>97</v>
      </c>
      <c r="B17" s="139"/>
      <c r="D17" s="134"/>
    </row>
    <row r="18" spans="1:4" ht="31.5">
      <c r="A18" s="138" t="s">
        <v>98</v>
      </c>
      <c r="B18" s="137">
        <v>0</v>
      </c>
      <c r="D18" s="134"/>
    </row>
    <row r="19" spans="1:4" ht="33" customHeight="1">
      <c r="A19" s="138" t="s">
        <v>99</v>
      </c>
      <c r="B19" s="137">
        <v>100</v>
      </c>
      <c r="D19" s="134"/>
    </row>
    <row r="20" spans="1:4" ht="31.5">
      <c r="A20" s="138" t="s">
        <v>100</v>
      </c>
      <c r="B20" s="137">
        <v>0</v>
      </c>
      <c r="D20" s="134"/>
    </row>
    <row r="21" spans="1:4" ht="15.75">
      <c r="A21" s="138" t="s">
        <v>101</v>
      </c>
      <c r="B21" s="137">
        <v>100</v>
      </c>
      <c r="D21" s="134"/>
    </row>
    <row r="22" spans="1:4" ht="15.75">
      <c r="A22" s="140" t="s">
        <v>102</v>
      </c>
      <c r="B22" s="139"/>
      <c r="D22" s="134"/>
    </row>
    <row r="23" spans="1:4" ht="47.25">
      <c r="A23" s="138" t="s">
        <v>103</v>
      </c>
      <c r="B23" s="137">
        <v>0</v>
      </c>
      <c r="D23" s="134"/>
    </row>
    <row r="24" spans="1:4" ht="31.5">
      <c r="A24" s="138" t="s">
        <v>104</v>
      </c>
      <c r="B24" s="137">
        <v>100</v>
      </c>
      <c r="D24" s="134"/>
    </row>
    <row r="25" spans="1:4" ht="15.75">
      <c r="A25" s="140" t="s">
        <v>105</v>
      </c>
      <c r="B25" s="139"/>
      <c r="D25" s="134"/>
    </row>
    <row r="26" spans="1:4" ht="51.6" customHeight="1">
      <c r="A26" s="138" t="s">
        <v>106</v>
      </c>
      <c r="B26" s="137">
        <v>0</v>
      </c>
      <c r="D26" s="134"/>
    </row>
    <row r="27" spans="1:4" ht="39" customHeight="1">
      <c r="A27" s="138" t="s">
        <v>107</v>
      </c>
      <c r="B27" s="137">
        <v>100</v>
      </c>
      <c r="D27" s="134"/>
    </row>
    <row r="28" spans="1:4" ht="55.15" customHeight="1">
      <c r="A28" s="138" t="s">
        <v>108</v>
      </c>
      <c r="B28" s="137">
        <v>0</v>
      </c>
      <c r="D28" s="134"/>
    </row>
    <row r="29" spans="1:4" ht="55.9" customHeight="1">
      <c r="A29" s="138" t="s">
        <v>109</v>
      </c>
      <c r="B29" s="137">
        <v>100</v>
      </c>
      <c r="D29" s="134"/>
    </row>
    <row r="30" spans="1:4" ht="51.6" customHeight="1">
      <c r="A30" s="138" t="s">
        <v>110</v>
      </c>
      <c r="B30" s="137">
        <v>0</v>
      </c>
      <c r="D30" s="134"/>
    </row>
    <row r="31" spans="1:4" ht="50.45" customHeight="1">
      <c r="A31" s="138" t="s">
        <v>111</v>
      </c>
      <c r="B31" s="137">
        <v>100</v>
      </c>
      <c r="D31" s="134"/>
    </row>
    <row r="32" spans="1:4" ht="36.6" customHeight="1">
      <c r="A32" s="138" t="s">
        <v>112</v>
      </c>
      <c r="B32" s="137">
        <v>0</v>
      </c>
      <c r="D32" s="134"/>
    </row>
    <row r="33" spans="1:4" ht="33" customHeight="1">
      <c r="A33" s="138" t="s">
        <v>113</v>
      </c>
      <c r="B33" s="137">
        <v>100</v>
      </c>
      <c r="D33" s="134"/>
    </row>
    <row r="34" spans="1:4" ht="15.75">
      <c r="A34" s="140" t="s">
        <v>114</v>
      </c>
      <c r="B34" s="139"/>
      <c r="D34" s="134"/>
    </row>
    <row r="35" spans="1:4" ht="18.600000000000001" customHeight="1">
      <c r="A35" s="138" t="s">
        <v>115</v>
      </c>
      <c r="B35" s="137">
        <v>0</v>
      </c>
      <c r="D35" s="134"/>
    </row>
    <row r="36" spans="1:4" ht="18.600000000000001" customHeight="1">
      <c r="A36" s="138" t="s">
        <v>116</v>
      </c>
      <c r="B36" s="137">
        <v>100</v>
      </c>
      <c r="D36" s="134"/>
    </row>
    <row r="37" spans="1:4" ht="19.899999999999999" customHeight="1">
      <c r="A37" s="138" t="s">
        <v>117</v>
      </c>
      <c r="B37" s="137">
        <v>0</v>
      </c>
      <c r="D37" s="134"/>
    </row>
    <row r="38" spans="1:4" ht="20.45" customHeight="1">
      <c r="A38" s="138" t="s">
        <v>118</v>
      </c>
      <c r="B38" s="137">
        <v>100</v>
      </c>
      <c r="D38" s="134"/>
    </row>
    <row r="39" spans="1:4" ht="15.75">
      <c r="A39" s="136"/>
      <c r="D39" s="134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topLeftCell="A7" zoomScaleSheetLayoutView="100" workbookViewId="0">
      <selection activeCell="E24" sqref="E24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225" t="s">
        <v>240</v>
      </c>
      <c r="D1" s="226"/>
      <c r="E1" s="226"/>
    </row>
    <row r="2" spans="1:8" ht="15">
      <c r="B2" s="7"/>
      <c r="C2" s="226"/>
      <c r="D2" s="226"/>
      <c r="E2" s="226"/>
    </row>
    <row r="3" spans="1:8" ht="15">
      <c r="B3" s="7"/>
      <c r="C3" s="226"/>
      <c r="D3" s="226"/>
      <c r="E3" s="226"/>
    </row>
    <row r="4" spans="1:8" ht="33.75" customHeight="1">
      <c r="B4" s="7"/>
      <c r="C4" s="226"/>
      <c r="D4" s="226"/>
      <c r="E4" s="226"/>
    </row>
    <row r="5" spans="1:8" ht="28.5" customHeight="1">
      <c r="C5" s="226"/>
      <c r="D5" s="226"/>
      <c r="E5" s="226"/>
    </row>
    <row r="6" spans="1:8" ht="63" customHeight="1">
      <c r="A6" s="222" t="s">
        <v>204</v>
      </c>
      <c r="B6" s="222"/>
      <c r="C6" s="222"/>
      <c r="D6" s="222"/>
      <c r="E6" s="222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223" t="s">
        <v>25</v>
      </c>
      <c r="B8" s="223" t="s">
        <v>2</v>
      </c>
      <c r="C8" s="224" t="s">
        <v>7</v>
      </c>
      <c r="D8" s="224"/>
      <c r="E8" s="224"/>
      <c r="F8" s="15"/>
      <c r="G8" s="16"/>
    </row>
    <row r="9" spans="1:8" s="17" customFormat="1" ht="16.5" customHeight="1">
      <c r="A9" s="223"/>
      <c r="B9" s="223"/>
      <c r="C9" s="206" t="s">
        <v>30</v>
      </c>
      <c r="D9" s="206" t="s">
        <v>31</v>
      </c>
      <c r="E9" s="206" t="s">
        <v>205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20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74" t="s">
        <v>32</v>
      </c>
      <c r="B11" s="177" t="s">
        <v>33</v>
      </c>
      <c r="C11" s="209">
        <f>C12</f>
        <v>1499.1</v>
      </c>
      <c r="D11" s="209">
        <f>D12</f>
        <v>729.9</v>
      </c>
      <c r="E11" s="209">
        <f>E12</f>
        <v>801</v>
      </c>
      <c r="F11" s="20"/>
      <c r="G11" s="21"/>
    </row>
    <row r="12" spans="1:8" s="22" customFormat="1" ht="30">
      <c r="A12" s="175" t="s">
        <v>34</v>
      </c>
      <c r="B12" s="178" t="s">
        <v>35</v>
      </c>
      <c r="C12" s="210">
        <f>C13+C21+C26+C19</f>
        <v>1499.1</v>
      </c>
      <c r="D12" s="210">
        <f>D13+D21+D26</f>
        <v>729.9</v>
      </c>
      <c r="E12" s="210">
        <f>E13+E21+E26</f>
        <v>801</v>
      </c>
      <c r="F12" s="20"/>
      <c r="G12" s="21"/>
    </row>
    <row r="13" spans="1:8" s="22" customFormat="1" ht="28.5">
      <c r="A13" s="176" t="s">
        <v>164</v>
      </c>
      <c r="B13" s="179" t="s">
        <v>174</v>
      </c>
      <c r="C13" s="210">
        <f>C14+C16</f>
        <v>754.3</v>
      </c>
      <c r="D13" s="210">
        <f t="shared" ref="C13:E14" si="0">D14</f>
        <v>350</v>
      </c>
      <c r="E13" s="210">
        <f t="shared" si="0"/>
        <v>416.8</v>
      </c>
      <c r="F13" s="20"/>
      <c r="G13" s="21"/>
    </row>
    <row r="14" spans="1:8" s="22" customFormat="1" ht="15.75">
      <c r="A14" s="180" t="s">
        <v>165</v>
      </c>
      <c r="B14" s="181" t="s">
        <v>175</v>
      </c>
      <c r="C14" s="211">
        <f t="shared" si="0"/>
        <v>436.5</v>
      </c>
      <c r="D14" s="211">
        <f t="shared" si="0"/>
        <v>350</v>
      </c>
      <c r="E14" s="211">
        <f t="shared" si="0"/>
        <v>416.8</v>
      </c>
      <c r="F14" s="20"/>
      <c r="G14" s="21"/>
    </row>
    <row r="15" spans="1:8" s="22" customFormat="1" ht="45">
      <c r="A15" s="182" t="s">
        <v>187</v>
      </c>
      <c r="B15" s="183" t="s">
        <v>186</v>
      </c>
      <c r="C15" s="211">
        <v>436.5</v>
      </c>
      <c r="D15" s="211">
        <v>350</v>
      </c>
      <c r="E15" s="211">
        <v>416.8</v>
      </c>
      <c r="F15" s="20"/>
      <c r="G15" s="21"/>
    </row>
    <row r="16" spans="1:8" s="22" customFormat="1" ht="30">
      <c r="A16" s="182" t="s">
        <v>232</v>
      </c>
      <c r="B16" s="183" t="s">
        <v>229</v>
      </c>
      <c r="C16" s="211">
        <f>C17</f>
        <v>317.8</v>
      </c>
      <c r="D16" s="211"/>
      <c r="E16" s="211"/>
      <c r="F16" s="20"/>
      <c r="G16" s="21"/>
    </row>
    <row r="17" spans="1:7" s="22" customFormat="1" ht="30">
      <c r="A17" s="182" t="s">
        <v>233</v>
      </c>
      <c r="B17" s="183" t="s">
        <v>230</v>
      </c>
      <c r="C17" s="211">
        <v>317.8</v>
      </c>
      <c r="D17" s="211"/>
      <c r="E17" s="211"/>
      <c r="F17" s="20"/>
      <c r="G17" s="21"/>
    </row>
    <row r="18" spans="1:7" s="22" customFormat="1" ht="30">
      <c r="A18" s="213" t="s">
        <v>236</v>
      </c>
      <c r="B18" s="214" t="s">
        <v>237</v>
      </c>
      <c r="C18" s="211">
        <f>C19</f>
        <v>370</v>
      </c>
      <c r="D18" s="211"/>
      <c r="E18" s="211"/>
      <c r="F18" s="20"/>
      <c r="G18" s="21"/>
    </row>
    <row r="19" spans="1:7" s="22" customFormat="1" ht="15.75">
      <c r="A19" s="182" t="s">
        <v>234</v>
      </c>
      <c r="B19" s="215" t="s">
        <v>231</v>
      </c>
      <c r="C19" s="211">
        <f>C20</f>
        <v>370</v>
      </c>
      <c r="D19" s="211"/>
      <c r="E19" s="211"/>
      <c r="F19" s="20"/>
      <c r="G19" s="21"/>
    </row>
    <row r="20" spans="1:7" s="22" customFormat="1" ht="15.75">
      <c r="A20" s="182" t="s">
        <v>235</v>
      </c>
      <c r="B20" s="215" t="s">
        <v>238</v>
      </c>
      <c r="C20" s="211">
        <v>370</v>
      </c>
      <c r="D20" s="211"/>
      <c r="E20" s="211"/>
      <c r="F20" s="20"/>
      <c r="G20" s="21"/>
    </row>
    <row r="21" spans="1:7" s="22" customFormat="1" ht="30">
      <c r="A21" s="184" t="s">
        <v>166</v>
      </c>
      <c r="B21" s="185" t="s">
        <v>176</v>
      </c>
      <c r="C21" s="24">
        <f>C22+C24</f>
        <v>109.8</v>
      </c>
      <c r="D21" s="24">
        <f t="shared" ref="D21:E21" si="1">D22+D24</f>
        <v>114.9</v>
      </c>
      <c r="E21" s="24">
        <f t="shared" si="1"/>
        <v>119.2</v>
      </c>
      <c r="F21" s="20"/>
      <c r="G21" s="21"/>
    </row>
    <row r="22" spans="1:7" s="22" customFormat="1" ht="45">
      <c r="A22" s="180" t="s">
        <v>167</v>
      </c>
      <c r="B22" s="181" t="s">
        <v>177</v>
      </c>
      <c r="C22" s="24">
        <f>C23</f>
        <v>0.5</v>
      </c>
      <c r="D22" s="24">
        <f>D23</f>
        <v>0.5</v>
      </c>
      <c r="E22" s="24">
        <f>E23</f>
        <v>0.5</v>
      </c>
      <c r="F22" s="20"/>
      <c r="G22" s="21"/>
    </row>
    <row r="23" spans="1:7" s="22" customFormat="1" ht="45">
      <c r="A23" s="182" t="s">
        <v>168</v>
      </c>
      <c r="B23" s="183" t="s">
        <v>178</v>
      </c>
      <c r="C23" s="24">
        <v>0.5</v>
      </c>
      <c r="D23" s="24">
        <v>0.5</v>
      </c>
      <c r="E23" s="24">
        <v>0.5</v>
      </c>
      <c r="F23" s="20"/>
      <c r="G23" s="21"/>
    </row>
    <row r="24" spans="1:7" s="22" customFormat="1" ht="45">
      <c r="A24" s="180" t="s">
        <v>169</v>
      </c>
      <c r="B24" s="181" t="s">
        <v>201</v>
      </c>
      <c r="C24" s="24">
        <f>C25</f>
        <v>109.3</v>
      </c>
      <c r="D24" s="24">
        <f>D25</f>
        <v>114.4</v>
      </c>
      <c r="E24" s="24">
        <f>E25</f>
        <v>118.7</v>
      </c>
      <c r="F24" s="20"/>
      <c r="G24" s="21"/>
    </row>
    <row r="25" spans="1:7" s="22" customFormat="1" ht="60">
      <c r="A25" s="182" t="s">
        <v>170</v>
      </c>
      <c r="B25" s="183" t="s">
        <v>202</v>
      </c>
      <c r="C25" s="24">
        <v>109.3</v>
      </c>
      <c r="D25" s="24">
        <v>114.4</v>
      </c>
      <c r="E25" s="24">
        <v>118.7</v>
      </c>
      <c r="F25" s="20"/>
      <c r="G25" s="21"/>
    </row>
    <row r="26" spans="1:7" s="22" customFormat="1" ht="15.75">
      <c r="A26" s="186" t="s">
        <v>171</v>
      </c>
      <c r="B26" s="187" t="s">
        <v>37</v>
      </c>
      <c r="C26" s="24">
        <f>C27</f>
        <v>265</v>
      </c>
      <c r="D26" s="24">
        <f>D27</f>
        <v>265</v>
      </c>
      <c r="E26" s="24">
        <f>E27</f>
        <v>265</v>
      </c>
      <c r="F26" s="20"/>
      <c r="G26" s="21"/>
    </row>
    <row r="27" spans="1:7" s="22" customFormat="1" ht="60.75" customHeight="1">
      <c r="A27" s="180" t="s">
        <v>172</v>
      </c>
      <c r="B27" s="181" t="s">
        <v>191</v>
      </c>
      <c r="C27" s="24">
        <f>C28</f>
        <v>265</v>
      </c>
      <c r="D27" s="24">
        <f t="shared" ref="D27:E27" si="2">D28</f>
        <v>265</v>
      </c>
      <c r="E27" s="24">
        <f t="shared" si="2"/>
        <v>265</v>
      </c>
      <c r="F27" s="20"/>
      <c r="G27" s="21"/>
    </row>
    <row r="28" spans="1:7" s="22" customFormat="1" ht="75">
      <c r="A28" s="182" t="s">
        <v>173</v>
      </c>
      <c r="B28" s="205" t="s">
        <v>192</v>
      </c>
      <c r="C28" s="24">
        <v>265</v>
      </c>
      <c r="D28" s="24">
        <v>265</v>
      </c>
      <c r="E28" s="24">
        <v>265</v>
      </c>
      <c r="F28" s="20"/>
      <c r="G28" s="21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03"/>
  <sheetViews>
    <sheetView tabSelected="1" view="pageBreakPreview" topLeftCell="A67" zoomScaleSheetLayoutView="100" workbookViewId="0">
      <selection activeCell="K66" sqref="K66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24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7" t="s">
        <v>243</v>
      </c>
      <c r="J1" s="228"/>
      <c r="K1" s="228"/>
      <c r="L1" s="228"/>
    </row>
    <row r="2" spans="1:12" ht="66" customHeight="1">
      <c r="A2" s="229" t="s">
        <v>206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30" t="s">
        <v>1</v>
      </c>
      <c r="J3" s="230"/>
      <c r="K3" s="230"/>
      <c r="L3" s="230"/>
    </row>
    <row r="4" spans="1:12" ht="19.899999999999999" customHeight="1">
      <c r="A4" s="231" t="s">
        <v>2</v>
      </c>
      <c r="B4" s="231" t="s">
        <v>21</v>
      </c>
      <c r="C4" s="231" t="s">
        <v>3</v>
      </c>
      <c r="D4" s="231" t="s">
        <v>4</v>
      </c>
      <c r="E4" s="231" t="s">
        <v>5</v>
      </c>
      <c r="F4" s="231"/>
      <c r="G4" s="231"/>
      <c r="H4" s="231"/>
      <c r="I4" s="231" t="s">
        <v>6</v>
      </c>
      <c r="J4" s="231" t="s">
        <v>7</v>
      </c>
      <c r="K4" s="231"/>
      <c r="L4" s="231"/>
    </row>
    <row r="5" spans="1:12" ht="16.350000000000001" customHeight="1">
      <c r="A5" s="231" t="s">
        <v>0</v>
      </c>
      <c r="B5" s="231" t="s">
        <v>0</v>
      </c>
      <c r="C5" s="231" t="s">
        <v>0</v>
      </c>
      <c r="D5" s="231" t="s">
        <v>0</v>
      </c>
      <c r="E5" s="231" t="s">
        <v>0</v>
      </c>
      <c r="F5" s="231"/>
      <c r="G5" s="231"/>
      <c r="H5" s="231"/>
      <c r="I5" s="231" t="s">
        <v>0</v>
      </c>
      <c r="J5" s="207" t="s">
        <v>30</v>
      </c>
      <c r="K5" s="207" t="s">
        <v>31</v>
      </c>
      <c r="L5" s="207" t="s">
        <v>205</v>
      </c>
    </row>
    <row r="6" spans="1:12" ht="32.2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>
      <c r="A7" s="26" t="s">
        <v>193</v>
      </c>
      <c r="B7" s="27" t="s">
        <v>182</v>
      </c>
      <c r="C7" s="27"/>
      <c r="D7" s="27"/>
      <c r="E7" s="6"/>
      <c r="F7" s="6"/>
      <c r="G7" s="6"/>
      <c r="H7" s="6"/>
      <c r="I7" s="35"/>
      <c r="J7" s="36">
        <f>J8+J43+J53+J60+J67</f>
        <v>1998.1</v>
      </c>
      <c r="K7" s="36">
        <f>K8+K43+K53+K60+K67+K74</f>
        <v>1210.3999999999999</v>
      </c>
      <c r="L7" s="36">
        <f>L8+L43+L53+L60+L67+L74</f>
        <v>1256.7</v>
      </c>
    </row>
    <row r="8" spans="1:12" ht="28.5">
      <c r="A8" s="26" t="s">
        <v>38</v>
      </c>
      <c r="B8" s="27" t="s">
        <v>182</v>
      </c>
      <c r="C8" s="201" t="s">
        <v>39</v>
      </c>
      <c r="D8" s="28"/>
      <c r="E8" s="41"/>
      <c r="F8" s="41"/>
      <c r="G8" s="41"/>
      <c r="H8" s="41"/>
      <c r="I8" s="37"/>
      <c r="J8" s="38">
        <f>J9+J18+J37</f>
        <v>1359.6</v>
      </c>
      <c r="K8" s="38">
        <f>K9+K18+K37</f>
        <v>555.29999999999995</v>
      </c>
      <c r="L8" s="38">
        <f>L9+L18+L37</f>
        <v>567.59999999999991</v>
      </c>
    </row>
    <row r="9" spans="1:12" ht="59.25" customHeight="1">
      <c r="A9" s="29" t="s">
        <v>40</v>
      </c>
      <c r="B9" s="28" t="s">
        <v>182</v>
      </c>
      <c r="C9" s="167" t="s">
        <v>39</v>
      </c>
      <c r="D9" s="167" t="s">
        <v>41</v>
      </c>
      <c r="E9" s="41"/>
      <c r="F9" s="41"/>
      <c r="G9" s="41"/>
      <c r="H9" s="41"/>
      <c r="I9" s="28"/>
      <c r="J9" s="46">
        <f>J10</f>
        <v>540.5</v>
      </c>
      <c r="K9" s="38">
        <f>K10</f>
        <v>185.2</v>
      </c>
      <c r="L9" s="38">
        <f>L10</f>
        <v>155.69999999999999</v>
      </c>
    </row>
    <row r="10" spans="1:12" ht="78" customHeight="1">
      <c r="A10" s="29" t="s">
        <v>221</v>
      </c>
      <c r="B10" s="28" t="s">
        <v>182</v>
      </c>
      <c r="C10" s="28" t="s">
        <v>39</v>
      </c>
      <c r="D10" s="28" t="s">
        <v>41</v>
      </c>
      <c r="E10" s="40">
        <v>65</v>
      </c>
      <c r="F10" s="40"/>
      <c r="G10" s="40"/>
      <c r="H10" s="40"/>
      <c r="I10" s="28"/>
      <c r="J10" s="38">
        <f t="shared" ref="J10:J12" si="0">J11</f>
        <v>540.5</v>
      </c>
      <c r="K10" s="38">
        <f t="shared" ref="K10:L12" si="1">K11</f>
        <v>185.2</v>
      </c>
      <c r="L10" s="38">
        <f t="shared" si="1"/>
        <v>155.69999999999999</v>
      </c>
    </row>
    <row r="11" spans="1:12" ht="20.25" customHeight="1">
      <c r="A11" s="29" t="s">
        <v>42</v>
      </c>
      <c r="B11" s="28" t="s">
        <v>182</v>
      </c>
      <c r="C11" s="28" t="s">
        <v>39</v>
      </c>
      <c r="D11" s="28" t="s">
        <v>41</v>
      </c>
      <c r="E11" s="40">
        <v>65</v>
      </c>
      <c r="F11" s="40">
        <v>1</v>
      </c>
      <c r="G11" s="40"/>
      <c r="H11" s="40"/>
      <c r="I11" s="28"/>
      <c r="J11" s="38">
        <f>J14+J17</f>
        <v>540.5</v>
      </c>
      <c r="K11" s="38">
        <f t="shared" si="1"/>
        <v>185.2</v>
      </c>
      <c r="L11" s="38">
        <f t="shared" si="1"/>
        <v>155.69999999999999</v>
      </c>
    </row>
    <row r="12" spans="1:12" ht="33.75" customHeight="1">
      <c r="A12" s="29" t="s">
        <v>43</v>
      </c>
      <c r="B12" s="28" t="s">
        <v>182</v>
      </c>
      <c r="C12" s="28" t="s">
        <v>39</v>
      </c>
      <c r="D12" s="28" t="s">
        <v>41</v>
      </c>
      <c r="E12" s="40">
        <v>65</v>
      </c>
      <c r="F12" s="40">
        <v>1</v>
      </c>
      <c r="G12" s="40" t="s">
        <v>67</v>
      </c>
      <c r="H12" s="40" t="s">
        <v>78</v>
      </c>
      <c r="I12" s="28"/>
      <c r="J12" s="38">
        <f t="shared" si="0"/>
        <v>306</v>
      </c>
      <c r="K12" s="38">
        <f t="shared" si="1"/>
        <v>185.2</v>
      </c>
      <c r="L12" s="38">
        <f t="shared" si="1"/>
        <v>155.69999999999999</v>
      </c>
    </row>
    <row r="13" spans="1:12" ht="123.75" customHeight="1">
      <c r="A13" s="29" t="s">
        <v>44</v>
      </c>
      <c r="B13" s="28" t="s">
        <v>182</v>
      </c>
      <c r="C13" s="28" t="s">
        <v>39</v>
      </c>
      <c r="D13" s="28" t="s">
        <v>41</v>
      </c>
      <c r="E13" s="40">
        <v>65</v>
      </c>
      <c r="F13" s="40">
        <v>1</v>
      </c>
      <c r="G13" s="40" t="s">
        <v>67</v>
      </c>
      <c r="H13" s="40" t="s">
        <v>78</v>
      </c>
      <c r="I13" s="28" t="s">
        <v>69</v>
      </c>
      <c r="J13" s="38">
        <f>J14</f>
        <v>306</v>
      </c>
      <c r="K13" s="38">
        <f>K14</f>
        <v>185.2</v>
      </c>
      <c r="L13" s="38">
        <f>L14</f>
        <v>155.69999999999999</v>
      </c>
    </row>
    <row r="14" spans="1:12" ht="48.75" customHeight="1">
      <c r="A14" s="29" t="s">
        <v>45</v>
      </c>
      <c r="B14" s="28" t="s">
        <v>182</v>
      </c>
      <c r="C14" s="28" t="s">
        <v>39</v>
      </c>
      <c r="D14" s="28" t="s">
        <v>41</v>
      </c>
      <c r="E14" s="40">
        <v>65</v>
      </c>
      <c r="F14" s="40">
        <v>1</v>
      </c>
      <c r="G14" s="40" t="s">
        <v>67</v>
      </c>
      <c r="H14" s="40" t="s">
        <v>78</v>
      </c>
      <c r="I14" s="28" t="s">
        <v>70</v>
      </c>
      <c r="J14" s="38">
        <v>306</v>
      </c>
      <c r="K14" s="38">
        <v>185.2</v>
      </c>
      <c r="L14" s="38">
        <v>155.69999999999999</v>
      </c>
    </row>
    <row r="15" spans="1:12" ht="97.5" customHeight="1">
      <c r="A15" s="198" t="s">
        <v>242</v>
      </c>
      <c r="B15" s="28" t="s">
        <v>182</v>
      </c>
      <c r="C15" s="28" t="s">
        <v>39</v>
      </c>
      <c r="D15" s="28" t="s">
        <v>41</v>
      </c>
      <c r="E15" s="40" t="s">
        <v>184</v>
      </c>
      <c r="F15" s="40" t="s">
        <v>8</v>
      </c>
      <c r="G15" s="40" t="s">
        <v>67</v>
      </c>
      <c r="H15" s="40" t="s">
        <v>241</v>
      </c>
      <c r="I15" s="28"/>
      <c r="J15" s="38">
        <f>J16</f>
        <v>234.5</v>
      </c>
      <c r="K15" s="38"/>
      <c r="L15" s="38"/>
    </row>
    <row r="16" spans="1:12" ht="125.25" customHeight="1">
      <c r="A16" s="29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8" t="s">
        <v>182</v>
      </c>
      <c r="C16" s="28" t="s">
        <v>39</v>
      </c>
      <c r="D16" s="28" t="s">
        <v>41</v>
      </c>
      <c r="E16" s="40" t="s">
        <v>184</v>
      </c>
      <c r="F16" s="40" t="s">
        <v>8</v>
      </c>
      <c r="G16" s="40" t="s">
        <v>67</v>
      </c>
      <c r="H16" s="40" t="s">
        <v>241</v>
      </c>
      <c r="I16" s="28" t="s">
        <v>69</v>
      </c>
      <c r="J16" s="38">
        <f>J17</f>
        <v>234.5</v>
      </c>
      <c r="K16" s="38"/>
      <c r="L16" s="38"/>
    </row>
    <row r="17" spans="1:12" ht="54.75" customHeight="1">
      <c r="A17" s="29" t="str">
        <f>A14</f>
        <v>Расходы на выплаты персоналу государственных (муниципальных) органов</v>
      </c>
      <c r="B17" s="28" t="s">
        <v>182</v>
      </c>
      <c r="C17" s="28" t="s">
        <v>39</v>
      </c>
      <c r="D17" s="28" t="s">
        <v>41</v>
      </c>
      <c r="E17" s="40" t="s">
        <v>184</v>
      </c>
      <c r="F17" s="40" t="s">
        <v>8</v>
      </c>
      <c r="G17" s="40" t="s">
        <v>67</v>
      </c>
      <c r="H17" s="40" t="s">
        <v>241</v>
      </c>
      <c r="I17" s="28" t="s">
        <v>70</v>
      </c>
      <c r="J17" s="38">
        <v>234.5</v>
      </c>
      <c r="K17" s="38"/>
      <c r="L17" s="38"/>
    </row>
    <row r="18" spans="1:12" ht="97.5" customHeight="1">
      <c r="A18" s="29" t="s">
        <v>46</v>
      </c>
      <c r="B18" s="28" t="s">
        <v>182</v>
      </c>
      <c r="C18" s="167" t="s">
        <v>39</v>
      </c>
      <c r="D18" s="167" t="s">
        <v>47</v>
      </c>
      <c r="E18" s="40"/>
      <c r="F18" s="40"/>
      <c r="G18" s="40"/>
      <c r="H18" s="40"/>
      <c r="I18" s="37"/>
      <c r="J18" s="46">
        <f>J19+J32+J29</f>
        <v>814.1</v>
      </c>
      <c r="K18" s="46">
        <f>K19+K32</f>
        <v>365.1</v>
      </c>
      <c r="L18" s="46">
        <f>L19+L32</f>
        <v>406.9</v>
      </c>
    </row>
    <row r="19" spans="1:12" ht="78.75" customHeight="1">
      <c r="A19" s="29" t="str">
        <f>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9" s="28" t="s">
        <v>182</v>
      </c>
      <c r="C19" s="188" t="s">
        <v>39</v>
      </c>
      <c r="D19" s="188" t="s">
        <v>47</v>
      </c>
      <c r="E19" s="40">
        <v>65</v>
      </c>
      <c r="F19" s="40"/>
      <c r="G19" s="40"/>
      <c r="H19" s="40"/>
      <c r="I19" s="37"/>
      <c r="J19" s="38">
        <f t="shared" ref="J19" si="2">J20</f>
        <v>678.1</v>
      </c>
      <c r="K19" s="38">
        <f t="shared" ref="K19:L19" si="3">K20</f>
        <v>364.6</v>
      </c>
      <c r="L19" s="38">
        <f t="shared" si="3"/>
        <v>406.4</v>
      </c>
    </row>
    <row r="20" spans="1:12" ht="48" customHeight="1">
      <c r="A20" s="29" t="s">
        <v>211</v>
      </c>
      <c r="B20" s="28" t="s">
        <v>182</v>
      </c>
      <c r="C20" s="28" t="s">
        <v>39</v>
      </c>
      <c r="D20" s="28" t="s">
        <v>47</v>
      </c>
      <c r="E20" s="40">
        <v>65</v>
      </c>
      <c r="F20" s="40">
        <v>2</v>
      </c>
      <c r="G20" s="40"/>
      <c r="H20" s="40"/>
      <c r="I20" s="37"/>
      <c r="J20" s="38">
        <f>J21+J24</f>
        <v>678.1</v>
      </c>
      <c r="K20" s="38">
        <f>K21+K24</f>
        <v>364.6</v>
      </c>
      <c r="L20" s="38">
        <f>L21+L24</f>
        <v>406.4</v>
      </c>
    </row>
    <row r="21" spans="1:12" ht="48.75" customHeight="1">
      <c r="A21" s="29" t="s">
        <v>49</v>
      </c>
      <c r="B21" s="28" t="s">
        <v>182</v>
      </c>
      <c r="C21" s="28" t="s">
        <v>39</v>
      </c>
      <c r="D21" s="28" t="s">
        <v>47</v>
      </c>
      <c r="E21" s="40">
        <v>65</v>
      </c>
      <c r="F21" s="40">
        <v>2</v>
      </c>
      <c r="G21" s="40" t="s">
        <v>67</v>
      </c>
      <c r="H21" s="40" t="s">
        <v>79</v>
      </c>
      <c r="I21" s="37"/>
      <c r="J21" s="38">
        <f t="shared" ref="J21:J22" si="4">J22</f>
        <v>286.8</v>
      </c>
      <c r="K21" s="38">
        <f t="shared" ref="K21:L22" si="5">K22</f>
        <v>200.2</v>
      </c>
      <c r="L21" s="38">
        <f t="shared" si="5"/>
        <v>247.2</v>
      </c>
    </row>
    <row r="22" spans="1:12" ht="121.5" customHeight="1">
      <c r="A22" s="29" t="s">
        <v>44</v>
      </c>
      <c r="B22" s="28" t="s">
        <v>182</v>
      </c>
      <c r="C22" s="28" t="s">
        <v>39</v>
      </c>
      <c r="D22" s="28" t="s">
        <v>47</v>
      </c>
      <c r="E22" s="40">
        <v>65</v>
      </c>
      <c r="F22" s="40">
        <v>2</v>
      </c>
      <c r="G22" s="40" t="s">
        <v>67</v>
      </c>
      <c r="H22" s="40" t="s">
        <v>79</v>
      </c>
      <c r="I22" s="37" t="s">
        <v>69</v>
      </c>
      <c r="J22" s="38">
        <f t="shared" si="4"/>
        <v>286.8</v>
      </c>
      <c r="K22" s="38">
        <f t="shared" si="5"/>
        <v>200.2</v>
      </c>
      <c r="L22" s="38">
        <f t="shared" si="5"/>
        <v>247.2</v>
      </c>
    </row>
    <row r="23" spans="1:12" ht="45.75" customHeight="1">
      <c r="A23" s="29" t="s">
        <v>45</v>
      </c>
      <c r="B23" s="28" t="s">
        <v>182</v>
      </c>
      <c r="C23" s="28" t="s">
        <v>39</v>
      </c>
      <c r="D23" s="28" t="s">
        <v>47</v>
      </c>
      <c r="E23" s="40">
        <v>65</v>
      </c>
      <c r="F23" s="40">
        <v>2</v>
      </c>
      <c r="G23" s="40" t="s">
        <v>67</v>
      </c>
      <c r="H23" s="40" t="s">
        <v>79</v>
      </c>
      <c r="I23" s="37" t="s">
        <v>70</v>
      </c>
      <c r="J23" s="38">
        <v>286.8</v>
      </c>
      <c r="K23" s="38">
        <v>200.2</v>
      </c>
      <c r="L23" s="38">
        <v>247.2</v>
      </c>
    </row>
    <row r="24" spans="1:12" ht="29.25" customHeight="1">
      <c r="A24" s="29" t="s">
        <v>50</v>
      </c>
      <c r="B24" s="28" t="s">
        <v>182</v>
      </c>
      <c r="C24" s="28" t="s">
        <v>39</v>
      </c>
      <c r="D24" s="28" t="s">
        <v>47</v>
      </c>
      <c r="E24" s="40">
        <v>65</v>
      </c>
      <c r="F24" s="40">
        <v>2</v>
      </c>
      <c r="G24" s="40" t="s">
        <v>67</v>
      </c>
      <c r="H24" s="40" t="s">
        <v>80</v>
      </c>
      <c r="I24" s="37"/>
      <c r="J24" s="38">
        <f>J25+J27</f>
        <v>391.3</v>
      </c>
      <c r="K24" s="38">
        <f t="shared" ref="K24:L24" si="6">K25+K27</f>
        <v>164.4</v>
      </c>
      <c r="L24" s="38">
        <f t="shared" si="6"/>
        <v>159.19999999999999</v>
      </c>
    </row>
    <row r="25" spans="1:12" ht="48.75" customHeight="1">
      <c r="A25" s="29" t="s">
        <v>225</v>
      </c>
      <c r="B25" s="28" t="s">
        <v>182</v>
      </c>
      <c r="C25" s="28" t="s">
        <v>39</v>
      </c>
      <c r="D25" s="28" t="s">
        <v>47</v>
      </c>
      <c r="E25" s="40">
        <v>65</v>
      </c>
      <c r="F25" s="40">
        <v>2</v>
      </c>
      <c r="G25" s="40" t="s">
        <v>67</v>
      </c>
      <c r="H25" s="40" t="s">
        <v>80</v>
      </c>
      <c r="I25" s="37" t="s">
        <v>71</v>
      </c>
      <c r="J25" s="38">
        <f t="shared" ref="J25" si="7">J26</f>
        <v>389.3</v>
      </c>
      <c r="K25" s="38">
        <f t="shared" ref="K25" si="8">K26</f>
        <v>162.4</v>
      </c>
      <c r="L25" s="38">
        <f>L26</f>
        <v>157.19999999999999</v>
      </c>
    </row>
    <row r="26" spans="1:12" ht="57.75" customHeight="1">
      <c r="A26" s="29" t="s">
        <v>48</v>
      </c>
      <c r="B26" s="28" t="s">
        <v>182</v>
      </c>
      <c r="C26" s="28" t="s">
        <v>39</v>
      </c>
      <c r="D26" s="28" t="s">
        <v>47</v>
      </c>
      <c r="E26" s="40">
        <v>65</v>
      </c>
      <c r="F26" s="40">
        <v>2</v>
      </c>
      <c r="G26" s="40" t="s">
        <v>67</v>
      </c>
      <c r="H26" s="40" t="s">
        <v>80</v>
      </c>
      <c r="I26" s="37" t="s">
        <v>72</v>
      </c>
      <c r="J26" s="38">
        <v>389.3</v>
      </c>
      <c r="K26" s="38">
        <v>162.4</v>
      </c>
      <c r="L26" s="38">
        <v>157.19999999999999</v>
      </c>
    </row>
    <row r="27" spans="1:12" ht="15.75" customHeight="1">
      <c r="A27" s="29" t="s">
        <v>51</v>
      </c>
      <c r="B27" s="28" t="s">
        <v>182</v>
      </c>
      <c r="C27" s="28" t="s">
        <v>39</v>
      </c>
      <c r="D27" s="28" t="s">
        <v>47</v>
      </c>
      <c r="E27" s="40">
        <v>65</v>
      </c>
      <c r="F27" s="40">
        <v>2</v>
      </c>
      <c r="G27" s="40" t="s">
        <v>67</v>
      </c>
      <c r="H27" s="40" t="s">
        <v>80</v>
      </c>
      <c r="I27" s="37" t="s">
        <v>73</v>
      </c>
      <c r="J27" s="38">
        <f t="shared" ref="J27" si="9">J28</f>
        <v>2</v>
      </c>
      <c r="K27" s="38">
        <f>K28</f>
        <v>2</v>
      </c>
      <c r="L27" s="38">
        <f>L28</f>
        <v>2</v>
      </c>
    </row>
    <row r="28" spans="1:12" ht="32.25" customHeight="1">
      <c r="A28" s="29" t="s">
        <v>52</v>
      </c>
      <c r="B28" s="28" t="s">
        <v>182</v>
      </c>
      <c r="C28" s="28" t="s">
        <v>39</v>
      </c>
      <c r="D28" s="28" t="s">
        <v>47</v>
      </c>
      <c r="E28" s="40">
        <v>65</v>
      </c>
      <c r="F28" s="40">
        <v>2</v>
      </c>
      <c r="G28" s="40" t="s">
        <v>67</v>
      </c>
      <c r="H28" s="40" t="s">
        <v>80</v>
      </c>
      <c r="I28" s="37" t="s">
        <v>74</v>
      </c>
      <c r="J28" s="38">
        <v>2</v>
      </c>
      <c r="K28" s="38">
        <v>2</v>
      </c>
      <c r="L28" s="38">
        <v>2</v>
      </c>
    </row>
    <row r="29" spans="1:12" ht="90" customHeight="1">
      <c r="A29" s="29" t="str">
        <f>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8" t="s">
        <v>182</v>
      </c>
      <c r="C29" s="28" t="s">
        <v>39</v>
      </c>
      <c r="D29" s="28" t="s">
        <v>47</v>
      </c>
      <c r="E29" s="40" t="s">
        <v>184</v>
      </c>
      <c r="F29" s="40" t="s">
        <v>9</v>
      </c>
      <c r="G29" s="40" t="s">
        <v>67</v>
      </c>
      <c r="H29" s="40" t="s">
        <v>241</v>
      </c>
      <c r="I29" s="37"/>
      <c r="J29" s="38">
        <f>J30</f>
        <v>135.5</v>
      </c>
      <c r="K29" s="38"/>
      <c r="L29" s="38"/>
    </row>
    <row r="30" spans="1:12" ht="126.75" customHeight="1">
      <c r="A30" s="29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8" t="s">
        <v>182</v>
      </c>
      <c r="C30" s="28" t="s">
        <v>39</v>
      </c>
      <c r="D30" s="28" t="s">
        <v>47</v>
      </c>
      <c r="E30" s="40" t="s">
        <v>184</v>
      </c>
      <c r="F30" s="40" t="s">
        <v>9</v>
      </c>
      <c r="G30" s="40" t="s">
        <v>67</v>
      </c>
      <c r="H30" s="40" t="s">
        <v>241</v>
      </c>
      <c r="I30" s="37" t="s">
        <v>69</v>
      </c>
      <c r="J30" s="38">
        <f>J31</f>
        <v>135.5</v>
      </c>
      <c r="K30" s="38"/>
      <c r="L30" s="38"/>
    </row>
    <row r="31" spans="1:12" ht="48" customHeight="1">
      <c r="A31" s="29" t="str">
        <f>A23</f>
        <v>Расходы на выплаты персоналу государственных (муниципальных) органов</v>
      </c>
      <c r="B31" s="28" t="s">
        <v>182</v>
      </c>
      <c r="C31" s="28" t="s">
        <v>39</v>
      </c>
      <c r="D31" s="28" t="s">
        <v>47</v>
      </c>
      <c r="E31" s="40" t="s">
        <v>184</v>
      </c>
      <c r="F31" s="40" t="s">
        <v>9</v>
      </c>
      <c r="G31" s="40" t="s">
        <v>67</v>
      </c>
      <c r="H31" s="40" t="s">
        <v>241</v>
      </c>
      <c r="I31" s="37" t="s">
        <v>70</v>
      </c>
      <c r="J31" s="38">
        <v>135.5</v>
      </c>
      <c r="K31" s="38"/>
      <c r="L31" s="38"/>
    </row>
    <row r="32" spans="1:12" ht="76.5" customHeight="1">
      <c r="A32" s="29" t="s">
        <v>216</v>
      </c>
      <c r="B32" s="28" t="s">
        <v>182</v>
      </c>
      <c r="C32" s="28" t="s">
        <v>39</v>
      </c>
      <c r="D32" s="28" t="s">
        <v>47</v>
      </c>
      <c r="E32" s="40">
        <v>89</v>
      </c>
      <c r="F32" s="40"/>
      <c r="G32" s="40"/>
      <c r="H32" s="40"/>
      <c r="I32" s="37"/>
      <c r="J32" s="38">
        <f t="shared" ref="J32" si="10">J33</f>
        <v>0.5</v>
      </c>
      <c r="K32" s="38">
        <f t="shared" ref="K32:L33" si="11">K33</f>
        <v>0.5</v>
      </c>
      <c r="L32" s="38">
        <f t="shared" si="11"/>
        <v>0.5</v>
      </c>
    </row>
    <row r="33" spans="1:12" ht="116.25" customHeight="1">
      <c r="A33" s="29" t="s">
        <v>217</v>
      </c>
      <c r="B33" s="28" t="s">
        <v>182</v>
      </c>
      <c r="C33" s="28" t="s">
        <v>39</v>
      </c>
      <c r="D33" s="28" t="s">
        <v>47</v>
      </c>
      <c r="E33" s="40">
        <v>89</v>
      </c>
      <c r="F33" s="40">
        <v>1</v>
      </c>
      <c r="G33" s="40"/>
      <c r="H33" s="40"/>
      <c r="I33" s="37"/>
      <c r="J33" s="38">
        <f>J34</f>
        <v>0.5</v>
      </c>
      <c r="K33" s="38">
        <f t="shared" si="11"/>
        <v>0.5</v>
      </c>
      <c r="L33" s="38">
        <f t="shared" si="11"/>
        <v>0.5</v>
      </c>
    </row>
    <row r="34" spans="1:12" ht="198" customHeight="1">
      <c r="A34" s="29" t="s">
        <v>36</v>
      </c>
      <c r="B34" s="28" t="s">
        <v>182</v>
      </c>
      <c r="C34" s="28" t="s">
        <v>39</v>
      </c>
      <c r="D34" s="28" t="s">
        <v>47</v>
      </c>
      <c r="E34" s="40">
        <v>89</v>
      </c>
      <c r="F34" s="40">
        <v>1</v>
      </c>
      <c r="G34" s="40" t="s">
        <v>67</v>
      </c>
      <c r="H34" s="40" t="s">
        <v>81</v>
      </c>
      <c r="I34" s="37"/>
      <c r="J34" s="39">
        <f t="shared" ref="J34:J35" si="12">J35</f>
        <v>0.5</v>
      </c>
      <c r="K34" s="39">
        <f t="shared" ref="K34:L35" si="13">K35</f>
        <v>0.5</v>
      </c>
      <c r="L34" s="39">
        <f t="shared" si="13"/>
        <v>0.5</v>
      </c>
    </row>
    <row r="35" spans="1:12" ht="46.5" customHeight="1">
      <c r="A35" s="29" t="s">
        <v>225</v>
      </c>
      <c r="B35" s="28" t="s">
        <v>182</v>
      </c>
      <c r="C35" s="28" t="s">
        <v>39</v>
      </c>
      <c r="D35" s="28" t="s">
        <v>47</v>
      </c>
      <c r="E35" s="40">
        <v>89</v>
      </c>
      <c r="F35" s="40">
        <v>1</v>
      </c>
      <c r="G35" s="40" t="s">
        <v>67</v>
      </c>
      <c r="H35" s="40" t="s">
        <v>81</v>
      </c>
      <c r="I35" s="37" t="s">
        <v>71</v>
      </c>
      <c r="J35" s="39">
        <f t="shared" si="12"/>
        <v>0.5</v>
      </c>
      <c r="K35" s="39">
        <f t="shared" si="13"/>
        <v>0.5</v>
      </c>
      <c r="L35" s="39">
        <f t="shared" si="13"/>
        <v>0.5</v>
      </c>
    </row>
    <row r="36" spans="1:12" ht="61.5" customHeight="1">
      <c r="A36" s="29" t="s">
        <v>48</v>
      </c>
      <c r="B36" s="28" t="s">
        <v>182</v>
      </c>
      <c r="C36" s="28" t="s">
        <v>39</v>
      </c>
      <c r="D36" s="28" t="s">
        <v>47</v>
      </c>
      <c r="E36" s="40">
        <v>89</v>
      </c>
      <c r="F36" s="40">
        <v>1</v>
      </c>
      <c r="G36" s="40" t="s">
        <v>67</v>
      </c>
      <c r="H36" s="40" t="s">
        <v>81</v>
      </c>
      <c r="I36" s="37" t="s">
        <v>72</v>
      </c>
      <c r="J36" s="39">
        <v>0.5</v>
      </c>
      <c r="K36" s="39">
        <v>0.5</v>
      </c>
      <c r="L36" s="39">
        <v>0.5</v>
      </c>
    </row>
    <row r="37" spans="1:12" ht="15">
      <c r="A37" s="29" t="s">
        <v>54</v>
      </c>
      <c r="B37" s="28" t="s">
        <v>182</v>
      </c>
      <c r="C37" s="167" t="s">
        <v>39</v>
      </c>
      <c r="D37" s="167" t="s">
        <v>18</v>
      </c>
      <c r="E37" s="40"/>
      <c r="F37" s="40"/>
      <c r="G37" s="40"/>
      <c r="H37" s="40"/>
      <c r="I37" s="37"/>
      <c r="J37" s="46">
        <f t="shared" ref="J37:J39" si="14">J38</f>
        <v>5</v>
      </c>
      <c r="K37" s="38">
        <f t="shared" ref="K37:L39" si="15">K38</f>
        <v>5</v>
      </c>
      <c r="L37" s="38">
        <f t="shared" si="15"/>
        <v>5</v>
      </c>
    </row>
    <row r="38" spans="1:12" ht="81.75" customHeight="1">
      <c r="A38" s="29" t="s">
        <v>218</v>
      </c>
      <c r="B38" s="28" t="s">
        <v>182</v>
      </c>
      <c r="C38" s="28" t="s">
        <v>39</v>
      </c>
      <c r="D38" s="28" t="s">
        <v>18</v>
      </c>
      <c r="E38" s="40" t="s">
        <v>82</v>
      </c>
      <c r="F38" s="40"/>
      <c r="G38" s="40"/>
      <c r="H38" s="40"/>
      <c r="I38" s="37"/>
      <c r="J38" s="38">
        <f t="shared" si="14"/>
        <v>5</v>
      </c>
      <c r="K38" s="38">
        <f t="shared" si="15"/>
        <v>5</v>
      </c>
      <c r="L38" s="38">
        <f t="shared" si="15"/>
        <v>5</v>
      </c>
    </row>
    <row r="39" spans="1:12" ht="111.75" customHeight="1">
      <c r="A39" s="29" t="s">
        <v>219</v>
      </c>
      <c r="B39" s="28" t="s">
        <v>182</v>
      </c>
      <c r="C39" s="28" t="s">
        <v>39</v>
      </c>
      <c r="D39" s="28" t="s">
        <v>18</v>
      </c>
      <c r="E39" s="40" t="s">
        <v>82</v>
      </c>
      <c r="F39" s="40" t="s">
        <v>8</v>
      </c>
      <c r="G39" s="40"/>
      <c r="H39" s="40"/>
      <c r="I39" s="37"/>
      <c r="J39" s="38">
        <f t="shared" si="14"/>
        <v>5</v>
      </c>
      <c r="K39" s="38">
        <f t="shared" si="15"/>
        <v>5</v>
      </c>
      <c r="L39" s="38">
        <f t="shared" si="15"/>
        <v>5</v>
      </c>
    </row>
    <row r="40" spans="1:12" ht="60" customHeight="1">
      <c r="A40" s="29" t="s">
        <v>248</v>
      </c>
      <c r="B40" s="28" t="s">
        <v>182</v>
      </c>
      <c r="C40" s="28" t="s">
        <v>39</v>
      </c>
      <c r="D40" s="28" t="s">
        <v>18</v>
      </c>
      <c r="E40" s="40" t="s">
        <v>82</v>
      </c>
      <c r="F40" s="40" t="s">
        <v>8</v>
      </c>
      <c r="G40" s="40" t="s">
        <v>67</v>
      </c>
      <c r="H40" s="40" t="s">
        <v>84</v>
      </c>
      <c r="I40" s="37"/>
      <c r="J40" s="38">
        <f>J42</f>
        <v>5</v>
      </c>
      <c r="K40" s="38">
        <f>K42</f>
        <v>5</v>
      </c>
      <c r="L40" s="38">
        <f>L42</f>
        <v>5</v>
      </c>
    </row>
    <row r="41" spans="1:12" ht="16.5" customHeight="1">
      <c r="A41" s="29" t="s">
        <v>51</v>
      </c>
      <c r="B41" s="28" t="s">
        <v>182</v>
      </c>
      <c r="C41" s="28" t="s">
        <v>39</v>
      </c>
      <c r="D41" s="28" t="s">
        <v>18</v>
      </c>
      <c r="E41" s="40" t="s">
        <v>82</v>
      </c>
      <c r="F41" s="40" t="s">
        <v>8</v>
      </c>
      <c r="G41" s="40" t="s">
        <v>67</v>
      </c>
      <c r="H41" s="40" t="s">
        <v>84</v>
      </c>
      <c r="I41" s="37" t="s">
        <v>73</v>
      </c>
      <c r="J41" s="38">
        <f>J42</f>
        <v>5</v>
      </c>
      <c r="K41" s="38">
        <f>K42</f>
        <v>5</v>
      </c>
      <c r="L41" s="38">
        <f>L42</f>
        <v>5</v>
      </c>
    </row>
    <row r="42" spans="1:12" ht="21.75" customHeight="1">
      <c r="A42" s="29" t="s">
        <v>55</v>
      </c>
      <c r="B42" s="28" t="s">
        <v>182</v>
      </c>
      <c r="C42" s="28" t="s">
        <v>39</v>
      </c>
      <c r="D42" s="28" t="s">
        <v>56</v>
      </c>
      <c r="E42" s="40" t="s">
        <v>82</v>
      </c>
      <c r="F42" s="40" t="s">
        <v>8</v>
      </c>
      <c r="G42" s="40" t="s">
        <v>67</v>
      </c>
      <c r="H42" s="40" t="s">
        <v>84</v>
      </c>
      <c r="I42" s="37" t="s">
        <v>75</v>
      </c>
      <c r="J42" s="38">
        <v>5</v>
      </c>
      <c r="K42" s="38">
        <v>5</v>
      </c>
      <c r="L42" s="38">
        <v>5</v>
      </c>
    </row>
    <row r="43" spans="1:12" ht="15">
      <c r="A43" s="26" t="s">
        <v>156</v>
      </c>
      <c r="B43" s="27" t="s">
        <v>182</v>
      </c>
      <c r="C43" s="27" t="s">
        <v>41</v>
      </c>
      <c r="D43" s="28"/>
      <c r="E43" s="40"/>
      <c r="F43" s="40"/>
      <c r="G43" s="40"/>
      <c r="H43" s="40"/>
      <c r="I43" s="37"/>
      <c r="J43" s="38">
        <f>J44</f>
        <v>109.3</v>
      </c>
      <c r="K43" s="38">
        <f t="shared" ref="K43:L43" si="16">K44</f>
        <v>114.4</v>
      </c>
      <c r="L43" s="38">
        <f t="shared" si="16"/>
        <v>118.7</v>
      </c>
    </row>
    <row r="44" spans="1:12" ht="30">
      <c r="A44" s="29" t="s">
        <v>226</v>
      </c>
      <c r="B44" s="28" t="s">
        <v>182</v>
      </c>
      <c r="C44" s="28" t="s">
        <v>41</v>
      </c>
      <c r="D44" s="28" t="s">
        <v>57</v>
      </c>
      <c r="E44" s="40"/>
      <c r="F44" s="40"/>
      <c r="G44" s="40"/>
      <c r="H44" s="40"/>
      <c r="I44" s="37"/>
      <c r="J44" s="38">
        <f t="shared" ref="J44:L45" si="17">J45</f>
        <v>109.3</v>
      </c>
      <c r="K44" s="38">
        <f t="shared" si="17"/>
        <v>114.4</v>
      </c>
      <c r="L44" s="38">
        <f t="shared" si="17"/>
        <v>118.7</v>
      </c>
    </row>
    <row r="45" spans="1:12" ht="75">
      <c r="A45" s="29" t="s">
        <v>212</v>
      </c>
      <c r="B45" s="28" t="s">
        <v>182</v>
      </c>
      <c r="C45" s="28" t="s">
        <v>41</v>
      </c>
      <c r="D45" s="28" t="s">
        <v>57</v>
      </c>
      <c r="E45" s="40" t="s">
        <v>86</v>
      </c>
      <c r="F45" s="40"/>
      <c r="G45" s="40"/>
      <c r="H45" s="40"/>
      <c r="I45" s="37"/>
      <c r="J45" s="38">
        <f>J46</f>
        <v>109.3</v>
      </c>
      <c r="K45" s="38">
        <f t="shared" si="17"/>
        <v>114.4</v>
      </c>
      <c r="L45" s="38">
        <f t="shared" si="17"/>
        <v>118.7</v>
      </c>
    </row>
    <row r="46" spans="1:12" ht="45">
      <c r="A46" s="29" t="s">
        <v>158</v>
      </c>
      <c r="B46" s="28" t="s">
        <v>182</v>
      </c>
      <c r="C46" s="28" t="s">
        <v>41</v>
      </c>
      <c r="D46" s="28" t="s">
        <v>57</v>
      </c>
      <c r="E46" s="40" t="s">
        <v>86</v>
      </c>
      <c r="F46" s="40" t="s">
        <v>10</v>
      </c>
      <c r="G46" s="40"/>
      <c r="H46" s="40"/>
      <c r="I46" s="37"/>
      <c r="J46" s="38">
        <f t="shared" ref="J46:J51" si="18">J47</f>
        <v>109.3</v>
      </c>
      <c r="K46" s="38">
        <f t="shared" ref="K46:L51" si="19">K47</f>
        <v>114.4</v>
      </c>
      <c r="L46" s="38">
        <f t="shared" si="19"/>
        <v>118.7</v>
      </c>
    </row>
    <row r="47" spans="1:12" ht="78" customHeight="1">
      <c r="A47" s="31" t="s">
        <v>227</v>
      </c>
      <c r="B47" s="28" t="s">
        <v>182</v>
      </c>
      <c r="C47" s="28" t="s">
        <v>41</v>
      </c>
      <c r="D47" s="28" t="s">
        <v>57</v>
      </c>
      <c r="E47" s="40" t="s">
        <v>86</v>
      </c>
      <c r="F47" s="40" t="s">
        <v>10</v>
      </c>
      <c r="G47" s="40" t="s">
        <v>41</v>
      </c>
      <c r="H47" s="40"/>
      <c r="I47" s="37"/>
      <c r="J47" s="38">
        <f t="shared" si="18"/>
        <v>109.3</v>
      </c>
      <c r="K47" s="38">
        <f t="shared" si="19"/>
        <v>114.4</v>
      </c>
      <c r="L47" s="38">
        <f t="shared" si="19"/>
        <v>118.7</v>
      </c>
    </row>
    <row r="48" spans="1:12" ht="90.75" customHeight="1">
      <c r="A48" s="29" t="s">
        <v>250</v>
      </c>
      <c r="B48" s="28" t="s">
        <v>182</v>
      </c>
      <c r="C48" s="28" t="s">
        <v>41</v>
      </c>
      <c r="D48" s="28" t="s">
        <v>57</v>
      </c>
      <c r="E48" s="40" t="s">
        <v>86</v>
      </c>
      <c r="F48" s="40" t="s">
        <v>10</v>
      </c>
      <c r="G48" s="40" t="s">
        <v>41</v>
      </c>
      <c r="H48" s="40" t="s">
        <v>159</v>
      </c>
      <c r="I48" s="37"/>
      <c r="J48" s="38">
        <f>J51+J49</f>
        <v>109.3</v>
      </c>
      <c r="K48" s="38">
        <f t="shared" ref="K48:L48" si="20">K51+K49</f>
        <v>114.4</v>
      </c>
      <c r="L48" s="38">
        <f t="shared" si="20"/>
        <v>118.7</v>
      </c>
    </row>
    <row r="49" spans="1:12" ht="121.5" customHeight="1">
      <c r="A49" s="29" t="s">
        <v>44</v>
      </c>
      <c r="B49" s="28" t="s">
        <v>182</v>
      </c>
      <c r="C49" s="28" t="s">
        <v>41</v>
      </c>
      <c r="D49" s="28" t="s">
        <v>57</v>
      </c>
      <c r="E49" s="40" t="s">
        <v>86</v>
      </c>
      <c r="F49" s="40" t="s">
        <v>10</v>
      </c>
      <c r="G49" s="40" t="s">
        <v>41</v>
      </c>
      <c r="H49" s="40" t="s">
        <v>159</v>
      </c>
      <c r="I49" s="37" t="s">
        <v>69</v>
      </c>
      <c r="J49" s="38">
        <f>J50</f>
        <v>104.3</v>
      </c>
      <c r="K49" s="38">
        <f t="shared" ref="K49:L49" si="21">K50</f>
        <v>109.4</v>
      </c>
      <c r="L49" s="38">
        <f t="shared" si="21"/>
        <v>113.7</v>
      </c>
    </row>
    <row r="50" spans="1:12" ht="48" customHeight="1">
      <c r="A50" s="29" t="s">
        <v>45</v>
      </c>
      <c r="B50" s="28" t="s">
        <v>182</v>
      </c>
      <c r="C50" s="28" t="s">
        <v>41</v>
      </c>
      <c r="D50" s="28" t="s">
        <v>57</v>
      </c>
      <c r="E50" s="40" t="s">
        <v>86</v>
      </c>
      <c r="F50" s="40" t="s">
        <v>10</v>
      </c>
      <c r="G50" s="40" t="s">
        <v>41</v>
      </c>
      <c r="H50" s="40" t="s">
        <v>159</v>
      </c>
      <c r="I50" s="37" t="s">
        <v>70</v>
      </c>
      <c r="J50" s="38">
        <v>104.3</v>
      </c>
      <c r="K50" s="38">
        <v>109.4</v>
      </c>
      <c r="L50" s="38">
        <v>113.7</v>
      </c>
    </row>
    <row r="51" spans="1:12" ht="48" customHeight="1">
      <c r="A51" s="29" t="s">
        <v>225</v>
      </c>
      <c r="B51" s="28" t="s">
        <v>182</v>
      </c>
      <c r="C51" s="28" t="s">
        <v>41</v>
      </c>
      <c r="D51" s="28" t="s">
        <v>57</v>
      </c>
      <c r="E51" s="40" t="s">
        <v>86</v>
      </c>
      <c r="F51" s="40" t="s">
        <v>10</v>
      </c>
      <c r="G51" s="40" t="s">
        <v>41</v>
      </c>
      <c r="H51" s="40" t="s">
        <v>159</v>
      </c>
      <c r="I51" s="37" t="s">
        <v>71</v>
      </c>
      <c r="J51" s="38">
        <f t="shared" si="18"/>
        <v>5</v>
      </c>
      <c r="K51" s="38">
        <f t="shared" si="19"/>
        <v>5</v>
      </c>
      <c r="L51" s="38">
        <f t="shared" si="19"/>
        <v>5</v>
      </c>
    </row>
    <row r="52" spans="1:12" ht="64.5" customHeight="1">
      <c r="A52" s="29" t="s">
        <v>48</v>
      </c>
      <c r="B52" s="28" t="s">
        <v>182</v>
      </c>
      <c r="C52" s="28" t="s">
        <v>41</v>
      </c>
      <c r="D52" s="28" t="s">
        <v>57</v>
      </c>
      <c r="E52" s="40" t="s">
        <v>86</v>
      </c>
      <c r="F52" s="40" t="s">
        <v>10</v>
      </c>
      <c r="G52" s="40" t="s">
        <v>41</v>
      </c>
      <c r="H52" s="40" t="s">
        <v>159</v>
      </c>
      <c r="I52" s="37" t="s">
        <v>72</v>
      </c>
      <c r="J52" s="38">
        <v>5</v>
      </c>
      <c r="K52" s="38">
        <v>5</v>
      </c>
      <c r="L52" s="38">
        <v>5</v>
      </c>
    </row>
    <row r="53" spans="1:12" ht="18.75" customHeight="1">
      <c r="A53" s="203" t="s">
        <v>58</v>
      </c>
      <c r="B53" s="201" t="s">
        <v>182</v>
      </c>
      <c r="C53" s="201" t="s">
        <v>47</v>
      </c>
      <c r="D53" s="28"/>
      <c r="E53" s="40"/>
      <c r="F53" s="40"/>
      <c r="G53" s="40"/>
      <c r="H53" s="40"/>
      <c r="I53" s="37"/>
      <c r="J53" s="38">
        <f>J54</f>
        <v>265</v>
      </c>
      <c r="K53" s="38">
        <f>K54</f>
        <v>265</v>
      </c>
      <c r="L53" s="38">
        <f>L54</f>
        <v>265</v>
      </c>
    </row>
    <row r="54" spans="1:12" ht="30">
      <c r="A54" s="29" t="s">
        <v>60</v>
      </c>
      <c r="B54" s="28" t="s">
        <v>182</v>
      </c>
      <c r="C54" s="28" t="s">
        <v>47</v>
      </c>
      <c r="D54" s="28" t="s">
        <v>61</v>
      </c>
      <c r="E54" s="40"/>
      <c r="F54" s="40"/>
      <c r="G54" s="40"/>
      <c r="H54" s="40"/>
      <c r="I54" s="37"/>
      <c r="J54" s="38">
        <f>J55</f>
        <v>265</v>
      </c>
      <c r="K54" s="38">
        <f t="shared" ref="K54:L54" si="22">K55</f>
        <v>265</v>
      </c>
      <c r="L54" s="38">
        <f t="shared" si="22"/>
        <v>265</v>
      </c>
    </row>
    <row r="55" spans="1:12" ht="106.5" customHeight="1">
      <c r="A55" s="32" t="s">
        <v>194</v>
      </c>
      <c r="B55" s="28" t="s">
        <v>182</v>
      </c>
      <c r="C55" s="28" t="s">
        <v>47</v>
      </c>
      <c r="D55" s="28" t="s">
        <v>61</v>
      </c>
      <c r="E55" s="40" t="s">
        <v>222</v>
      </c>
      <c r="F55" s="40"/>
      <c r="G55" s="40"/>
      <c r="H55" s="40"/>
      <c r="I55" s="37"/>
      <c r="J55" s="38">
        <f>J57</f>
        <v>265</v>
      </c>
      <c r="K55" s="38">
        <f t="shared" ref="K55:L55" si="23">K57</f>
        <v>265</v>
      </c>
      <c r="L55" s="38">
        <f t="shared" si="23"/>
        <v>265</v>
      </c>
    </row>
    <row r="56" spans="1:12" ht="96" customHeight="1">
      <c r="A56" s="32" t="s">
        <v>213</v>
      </c>
      <c r="B56" s="28" t="s">
        <v>182</v>
      </c>
      <c r="C56" s="28" t="s">
        <v>47</v>
      </c>
      <c r="D56" s="28" t="s">
        <v>61</v>
      </c>
      <c r="E56" s="40" t="s">
        <v>222</v>
      </c>
      <c r="F56" s="40" t="s">
        <v>83</v>
      </c>
      <c r="G56" s="40" t="s">
        <v>39</v>
      </c>
      <c r="H56" s="40"/>
      <c r="I56" s="37"/>
      <c r="J56" s="38">
        <f t="shared" ref="J56:L56" si="24">J57</f>
        <v>265</v>
      </c>
      <c r="K56" s="38">
        <f t="shared" si="24"/>
        <v>265</v>
      </c>
      <c r="L56" s="38">
        <f t="shared" si="24"/>
        <v>265</v>
      </c>
    </row>
    <row r="57" spans="1:12" ht="202.5" customHeight="1">
      <c r="A57" s="191" t="s">
        <v>214</v>
      </c>
      <c r="B57" s="28" t="s">
        <v>182</v>
      </c>
      <c r="C57" s="28" t="s">
        <v>47</v>
      </c>
      <c r="D57" s="28" t="s">
        <v>61</v>
      </c>
      <c r="E57" s="40" t="s">
        <v>222</v>
      </c>
      <c r="F57" s="40" t="s">
        <v>83</v>
      </c>
      <c r="G57" s="40" t="s">
        <v>39</v>
      </c>
      <c r="H57" s="40" t="s">
        <v>87</v>
      </c>
      <c r="I57" s="37"/>
      <c r="J57" s="38">
        <f>J58</f>
        <v>265</v>
      </c>
      <c r="K57" s="38">
        <f t="shared" ref="K57:L57" si="25">K58</f>
        <v>265</v>
      </c>
      <c r="L57" s="38">
        <f t="shared" si="25"/>
        <v>265</v>
      </c>
    </row>
    <row r="58" spans="1:12" ht="51.75" customHeight="1">
      <c r="A58" s="29" t="s">
        <v>225</v>
      </c>
      <c r="B58" s="28" t="s">
        <v>182</v>
      </c>
      <c r="C58" s="28" t="s">
        <v>47</v>
      </c>
      <c r="D58" s="28" t="s">
        <v>61</v>
      </c>
      <c r="E58" s="40" t="s">
        <v>222</v>
      </c>
      <c r="F58" s="40" t="s">
        <v>83</v>
      </c>
      <c r="G58" s="40" t="s">
        <v>39</v>
      </c>
      <c r="H58" s="40" t="s">
        <v>87</v>
      </c>
      <c r="I58" s="37" t="s">
        <v>71</v>
      </c>
      <c r="J58" s="38">
        <f>J59</f>
        <v>265</v>
      </c>
      <c r="K58" s="38">
        <f t="shared" ref="K58:L58" si="26">K59</f>
        <v>265</v>
      </c>
      <c r="L58" s="38">
        <f t="shared" si="26"/>
        <v>265</v>
      </c>
    </row>
    <row r="59" spans="1:12" ht="50.25" customHeight="1">
      <c r="A59" s="29" t="s">
        <v>48</v>
      </c>
      <c r="B59" s="28" t="s">
        <v>182</v>
      </c>
      <c r="C59" s="28" t="s">
        <v>47</v>
      </c>
      <c r="D59" s="28" t="s">
        <v>61</v>
      </c>
      <c r="E59" s="40" t="s">
        <v>222</v>
      </c>
      <c r="F59" s="40" t="s">
        <v>83</v>
      </c>
      <c r="G59" s="40" t="s">
        <v>39</v>
      </c>
      <c r="H59" s="40" t="s">
        <v>87</v>
      </c>
      <c r="I59" s="37" t="s">
        <v>72</v>
      </c>
      <c r="J59" s="38">
        <v>265</v>
      </c>
      <c r="K59" s="38">
        <v>265</v>
      </c>
      <c r="L59" s="38">
        <v>265</v>
      </c>
    </row>
    <row r="60" spans="1:12" ht="15" customHeight="1">
      <c r="A60" s="26" t="s">
        <v>62</v>
      </c>
      <c r="B60" s="27" t="s">
        <v>182</v>
      </c>
      <c r="C60" s="27" t="s">
        <v>53</v>
      </c>
      <c r="D60" s="28"/>
      <c r="E60" s="40"/>
      <c r="F60" s="40"/>
      <c r="G60" s="40"/>
      <c r="H60" s="40"/>
      <c r="I60" s="37"/>
      <c r="J60" s="38">
        <f>J61</f>
        <v>98</v>
      </c>
      <c r="K60" s="38">
        <f t="shared" ref="K60:L60" si="27">K61</f>
        <v>80</v>
      </c>
      <c r="L60" s="38">
        <f t="shared" si="27"/>
        <v>80</v>
      </c>
    </row>
    <row r="61" spans="1:12" ht="15">
      <c r="A61" s="33" t="s">
        <v>68</v>
      </c>
      <c r="B61" s="28" t="s">
        <v>182</v>
      </c>
      <c r="C61" s="28" t="s">
        <v>53</v>
      </c>
      <c r="D61" s="28" t="s">
        <v>57</v>
      </c>
      <c r="E61" s="40"/>
      <c r="F61" s="40"/>
      <c r="G61" s="40"/>
      <c r="H61" s="40"/>
      <c r="I61" s="28"/>
      <c r="J61" s="38">
        <f>J62</f>
        <v>98</v>
      </c>
      <c r="K61" s="38">
        <f>K62</f>
        <v>80</v>
      </c>
      <c r="L61" s="38">
        <f>L62</f>
        <v>80</v>
      </c>
    </row>
    <row r="62" spans="1:12" ht="108.75" customHeight="1">
      <c r="A62" s="33" t="s">
        <v>223</v>
      </c>
      <c r="B62" s="28" t="s">
        <v>182</v>
      </c>
      <c r="C62" s="28" t="s">
        <v>53</v>
      </c>
      <c r="D62" s="28" t="s">
        <v>57</v>
      </c>
      <c r="E62" s="40" t="s">
        <v>17</v>
      </c>
      <c r="F62" s="40"/>
      <c r="G62" s="40"/>
      <c r="H62" s="40"/>
      <c r="I62" s="28"/>
      <c r="J62" s="38">
        <f>J63</f>
        <v>98</v>
      </c>
      <c r="K62" s="38">
        <f t="shared" ref="K62:L62" si="28">K63</f>
        <v>80</v>
      </c>
      <c r="L62" s="38">
        <f t="shared" si="28"/>
        <v>80</v>
      </c>
    </row>
    <row r="63" spans="1:12" ht="49.5" customHeight="1">
      <c r="A63" s="212" t="s">
        <v>228</v>
      </c>
      <c r="B63" s="28" t="s">
        <v>182</v>
      </c>
      <c r="C63" s="28" t="s">
        <v>53</v>
      </c>
      <c r="D63" s="28" t="s">
        <v>57</v>
      </c>
      <c r="E63" s="40" t="s">
        <v>17</v>
      </c>
      <c r="F63" s="40" t="s">
        <v>83</v>
      </c>
      <c r="G63" s="40" t="s">
        <v>224</v>
      </c>
      <c r="H63" s="40"/>
      <c r="I63" s="28"/>
      <c r="J63" s="38">
        <f>J64</f>
        <v>98</v>
      </c>
      <c r="K63" s="38">
        <f>K64</f>
        <v>80</v>
      </c>
      <c r="L63" s="38">
        <f>L64</f>
        <v>80</v>
      </c>
    </row>
    <row r="64" spans="1:12" ht="15.75" customHeight="1">
      <c r="A64" s="33" t="s">
        <v>162</v>
      </c>
      <c r="B64" s="28" t="s">
        <v>182</v>
      </c>
      <c r="C64" s="28" t="s">
        <v>53</v>
      </c>
      <c r="D64" s="28" t="s">
        <v>57</v>
      </c>
      <c r="E64" s="40" t="s">
        <v>17</v>
      </c>
      <c r="F64" s="40" t="s">
        <v>83</v>
      </c>
      <c r="G64" s="40" t="s">
        <v>224</v>
      </c>
      <c r="H64" s="40" t="s">
        <v>161</v>
      </c>
      <c r="I64" s="28"/>
      <c r="J64" s="38">
        <f t="shared" ref="J64" si="29">J65</f>
        <v>98</v>
      </c>
      <c r="K64" s="38">
        <f t="shared" ref="K64:K65" si="30">K65</f>
        <v>80</v>
      </c>
      <c r="L64" s="38">
        <f t="shared" ref="L64:L65" si="31">L65</f>
        <v>80</v>
      </c>
    </row>
    <row r="65" spans="1:12" ht="47.25" customHeight="1">
      <c r="A65" s="29" t="s">
        <v>225</v>
      </c>
      <c r="B65" s="28" t="s">
        <v>182</v>
      </c>
      <c r="C65" s="28" t="s">
        <v>53</v>
      </c>
      <c r="D65" s="28" t="s">
        <v>57</v>
      </c>
      <c r="E65" s="40" t="s">
        <v>17</v>
      </c>
      <c r="F65" s="40" t="s">
        <v>83</v>
      </c>
      <c r="G65" s="40" t="s">
        <v>224</v>
      </c>
      <c r="H65" s="40" t="s">
        <v>161</v>
      </c>
      <c r="I65" s="28" t="s">
        <v>71</v>
      </c>
      <c r="J65" s="38">
        <f>J66</f>
        <v>98</v>
      </c>
      <c r="K65" s="38">
        <f t="shared" si="30"/>
        <v>80</v>
      </c>
      <c r="L65" s="38">
        <f t="shared" si="31"/>
        <v>80</v>
      </c>
    </row>
    <row r="66" spans="1:12" ht="68.25" customHeight="1">
      <c r="A66" s="29" t="s">
        <v>48</v>
      </c>
      <c r="B66" s="28" t="s">
        <v>182</v>
      </c>
      <c r="C66" s="28" t="s">
        <v>53</v>
      </c>
      <c r="D66" s="28" t="s">
        <v>57</v>
      </c>
      <c r="E66" s="40" t="s">
        <v>17</v>
      </c>
      <c r="F66" s="40" t="s">
        <v>83</v>
      </c>
      <c r="G66" s="40" t="s">
        <v>224</v>
      </c>
      <c r="H66" s="40" t="s">
        <v>161</v>
      </c>
      <c r="I66" s="28" t="s">
        <v>72</v>
      </c>
      <c r="J66" s="38">
        <v>98</v>
      </c>
      <c r="K66" s="38">
        <v>80</v>
      </c>
      <c r="L66" s="38">
        <v>80</v>
      </c>
    </row>
    <row r="67" spans="1:12" ht="15">
      <c r="A67" s="26" t="s">
        <v>63</v>
      </c>
      <c r="B67" s="27" t="s">
        <v>182</v>
      </c>
      <c r="C67" s="201" t="s">
        <v>17</v>
      </c>
      <c r="D67" s="28"/>
      <c r="E67" s="40"/>
      <c r="F67" s="40"/>
      <c r="G67" s="40"/>
      <c r="H67" s="40"/>
      <c r="I67" s="37"/>
      <c r="J67" s="38">
        <f t="shared" ref="J67:L72" si="32">J68</f>
        <v>166.2</v>
      </c>
      <c r="K67" s="46">
        <f t="shared" si="32"/>
        <v>166.2</v>
      </c>
      <c r="L67" s="38">
        <f t="shared" si="32"/>
        <v>166.2</v>
      </c>
    </row>
    <row r="68" spans="1:12" ht="15">
      <c r="A68" s="29" t="s">
        <v>64</v>
      </c>
      <c r="B68" s="28" t="s">
        <v>182</v>
      </c>
      <c r="C68" s="28" t="s">
        <v>17</v>
      </c>
      <c r="D68" s="28" t="s">
        <v>39</v>
      </c>
      <c r="E68" s="40"/>
      <c r="F68" s="40"/>
      <c r="G68" s="40"/>
      <c r="H68" s="40"/>
      <c r="I68" s="37"/>
      <c r="J68" s="38">
        <f t="shared" si="32"/>
        <v>166.2</v>
      </c>
      <c r="K68" s="38">
        <f t="shared" si="32"/>
        <v>166.2</v>
      </c>
      <c r="L68" s="38">
        <f t="shared" si="32"/>
        <v>166.2</v>
      </c>
    </row>
    <row r="69" spans="1:12" ht="83.25" customHeight="1">
      <c r="A69" s="29" t="s">
        <v>218</v>
      </c>
      <c r="B69" s="28" t="s">
        <v>182</v>
      </c>
      <c r="C69" s="28" t="s">
        <v>17</v>
      </c>
      <c r="D69" s="28" t="s">
        <v>39</v>
      </c>
      <c r="E69" s="40" t="s">
        <v>82</v>
      </c>
      <c r="F69" s="40"/>
      <c r="G69" s="40"/>
      <c r="H69" s="40"/>
      <c r="I69" s="37"/>
      <c r="J69" s="38">
        <f t="shared" si="32"/>
        <v>166.2</v>
      </c>
      <c r="K69" s="38">
        <f t="shared" si="32"/>
        <v>166.2</v>
      </c>
      <c r="L69" s="38">
        <f t="shared" si="32"/>
        <v>166.2</v>
      </c>
    </row>
    <row r="70" spans="1:12" ht="108" customHeight="1">
      <c r="A70" s="29" t="s">
        <v>217</v>
      </c>
      <c r="B70" s="28" t="s">
        <v>182</v>
      </c>
      <c r="C70" s="28" t="s">
        <v>17</v>
      </c>
      <c r="D70" s="28" t="s">
        <v>39</v>
      </c>
      <c r="E70" s="40" t="s">
        <v>82</v>
      </c>
      <c r="F70" s="40" t="s">
        <v>8</v>
      </c>
      <c r="G70" s="40"/>
      <c r="H70" s="40"/>
      <c r="I70" s="37"/>
      <c r="J70" s="38">
        <f>J71</f>
        <v>166.2</v>
      </c>
      <c r="K70" s="38">
        <f>K71</f>
        <v>166.2</v>
      </c>
      <c r="L70" s="38">
        <f>L71</f>
        <v>166.2</v>
      </c>
    </row>
    <row r="71" spans="1:12" ht="53.25" customHeight="1">
      <c r="A71" s="29" t="s">
        <v>65</v>
      </c>
      <c r="B71" s="28" t="s">
        <v>182</v>
      </c>
      <c r="C71" s="28" t="s">
        <v>17</v>
      </c>
      <c r="D71" s="28" t="s">
        <v>39</v>
      </c>
      <c r="E71" s="40" t="s">
        <v>82</v>
      </c>
      <c r="F71" s="40" t="s">
        <v>8</v>
      </c>
      <c r="G71" s="40" t="s">
        <v>67</v>
      </c>
      <c r="H71" s="40" t="s">
        <v>85</v>
      </c>
      <c r="I71" s="37"/>
      <c r="J71" s="38">
        <f t="shared" si="32"/>
        <v>166.2</v>
      </c>
      <c r="K71" s="38">
        <f t="shared" si="32"/>
        <v>166.2</v>
      </c>
      <c r="L71" s="38">
        <f t="shared" si="32"/>
        <v>166.2</v>
      </c>
    </row>
    <row r="72" spans="1:12" ht="37.5" customHeight="1">
      <c r="A72" s="29" t="s">
        <v>59</v>
      </c>
      <c r="B72" s="28" t="s">
        <v>182</v>
      </c>
      <c r="C72" s="28" t="s">
        <v>17</v>
      </c>
      <c r="D72" s="28" t="s">
        <v>39</v>
      </c>
      <c r="E72" s="40" t="s">
        <v>82</v>
      </c>
      <c r="F72" s="40" t="s">
        <v>8</v>
      </c>
      <c r="G72" s="40" t="s">
        <v>67</v>
      </c>
      <c r="H72" s="40" t="s">
        <v>85</v>
      </c>
      <c r="I72" s="37" t="s">
        <v>76</v>
      </c>
      <c r="J72" s="38">
        <f>J73</f>
        <v>166.2</v>
      </c>
      <c r="K72" s="38">
        <f t="shared" si="32"/>
        <v>166.2</v>
      </c>
      <c r="L72" s="38">
        <f t="shared" si="32"/>
        <v>166.2</v>
      </c>
    </row>
    <row r="73" spans="1:12" ht="33" customHeight="1">
      <c r="A73" s="192" t="s">
        <v>66</v>
      </c>
      <c r="B73" s="28" t="s">
        <v>182</v>
      </c>
      <c r="C73" s="193" t="s">
        <v>17</v>
      </c>
      <c r="D73" s="193" t="s">
        <v>39</v>
      </c>
      <c r="E73" s="194" t="s">
        <v>82</v>
      </c>
      <c r="F73" s="194" t="s">
        <v>8</v>
      </c>
      <c r="G73" s="194" t="s">
        <v>67</v>
      </c>
      <c r="H73" s="194" t="s">
        <v>85</v>
      </c>
      <c r="I73" s="195" t="s">
        <v>77</v>
      </c>
      <c r="J73" s="196">
        <v>166.2</v>
      </c>
      <c r="K73" s="196">
        <v>166.2</v>
      </c>
      <c r="L73" s="196">
        <v>166.2</v>
      </c>
    </row>
    <row r="74" spans="1:12" ht="15">
      <c r="A74" s="198" t="s">
        <v>249</v>
      </c>
      <c r="B74" s="28" t="s">
        <v>182</v>
      </c>
      <c r="C74" s="28" t="s">
        <v>183</v>
      </c>
      <c r="D74" s="28"/>
      <c r="E74" s="40"/>
      <c r="F74" s="40"/>
      <c r="G74" s="40"/>
      <c r="H74" s="40"/>
      <c r="I74" s="37"/>
      <c r="J74" s="197"/>
      <c r="K74" s="200">
        <f t="shared" ref="K74:L79" si="33">K75</f>
        <v>29.5</v>
      </c>
      <c r="L74" s="200">
        <f t="shared" si="33"/>
        <v>59.2</v>
      </c>
    </row>
    <row r="75" spans="1:12" ht="15">
      <c r="A75" s="198" t="s">
        <v>249</v>
      </c>
      <c r="B75" s="28" t="s">
        <v>182</v>
      </c>
      <c r="C75" s="193" t="s">
        <v>183</v>
      </c>
      <c r="D75" s="193" t="s">
        <v>183</v>
      </c>
      <c r="E75" s="194"/>
      <c r="F75" s="194"/>
      <c r="G75" s="194"/>
      <c r="H75" s="194"/>
      <c r="I75" s="195"/>
      <c r="J75" s="197"/>
      <c r="K75" s="200">
        <f t="shared" si="33"/>
        <v>29.5</v>
      </c>
      <c r="L75" s="200">
        <f t="shared" si="33"/>
        <v>59.2</v>
      </c>
    </row>
    <row r="76" spans="1:12" ht="81.75" customHeight="1">
      <c r="A76" s="198" t="str">
        <f>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76" s="28" t="s">
        <v>182</v>
      </c>
      <c r="C76" s="28" t="s">
        <v>183</v>
      </c>
      <c r="D76" s="28" t="s">
        <v>183</v>
      </c>
      <c r="E76" s="40" t="s">
        <v>184</v>
      </c>
      <c r="F76" s="40"/>
      <c r="G76" s="40"/>
      <c r="H76" s="40"/>
      <c r="I76" s="37"/>
      <c r="J76" s="197"/>
      <c r="K76" s="200">
        <f t="shared" si="33"/>
        <v>29.5</v>
      </c>
      <c r="L76" s="200">
        <f t="shared" si="33"/>
        <v>59.2</v>
      </c>
    </row>
    <row r="77" spans="1:12" ht="15">
      <c r="A77" s="198" t="s">
        <v>42</v>
      </c>
      <c r="B77" s="28" t="s">
        <v>182</v>
      </c>
      <c r="C77" s="193" t="s">
        <v>183</v>
      </c>
      <c r="D77" s="193" t="s">
        <v>183</v>
      </c>
      <c r="E77" s="194" t="s">
        <v>184</v>
      </c>
      <c r="F77" s="194" t="s">
        <v>8</v>
      </c>
      <c r="G77" s="194"/>
      <c r="H77" s="194"/>
      <c r="I77" s="195"/>
      <c r="J77" s="197"/>
      <c r="K77" s="200">
        <f t="shared" si="33"/>
        <v>29.5</v>
      </c>
      <c r="L77" s="200">
        <f t="shared" si="33"/>
        <v>59.2</v>
      </c>
    </row>
    <row r="78" spans="1:12" ht="15">
      <c r="A78" s="198" t="s">
        <v>249</v>
      </c>
      <c r="B78" s="28" t="s">
        <v>182</v>
      </c>
      <c r="C78" s="28" t="s">
        <v>183</v>
      </c>
      <c r="D78" s="28" t="s">
        <v>183</v>
      </c>
      <c r="E78" s="40" t="s">
        <v>184</v>
      </c>
      <c r="F78" s="40" t="s">
        <v>8</v>
      </c>
      <c r="G78" s="40" t="s">
        <v>67</v>
      </c>
      <c r="H78" s="40" t="s">
        <v>185</v>
      </c>
      <c r="I78" s="37"/>
      <c r="J78" s="197"/>
      <c r="K78" s="200">
        <f t="shared" si="33"/>
        <v>29.5</v>
      </c>
      <c r="L78" s="200">
        <f t="shared" si="33"/>
        <v>59.2</v>
      </c>
    </row>
    <row r="79" spans="1:12" ht="15">
      <c r="A79" s="198" t="s">
        <v>51</v>
      </c>
      <c r="B79" s="28" t="s">
        <v>182</v>
      </c>
      <c r="C79" s="193" t="s">
        <v>183</v>
      </c>
      <c r="D79" s="193" t="s">
        <v>183</v>
      </c>
      <c r="E79" s="194" t="s">
        <v>184</v>
      </c>
      <c r="F79" s="194" t="s">
        <v>8</v>
      </c>
      <c r="G79" s="194" t="s">
        <v>67</v>
      </c>
      <c r="H79" s="194" t="s">
        <v>185</v>
      </c>
      <c r="I79" s="195" t="s">
        <v>73</v>
      </c>
      <c r="J79" s="197"/>
      <c r="K79" s="200">
        <f t="shared" si="33"/>
        <v>29.5</v>
      </c>
      <c r="L79" s="200">
        <f t="shared" si="33"/>
        <v>59.2</v>
      </c>
    </row>
    <row r="80" spans="1:12" ht="15">
      <c r="A80" s="198" t="s">
        <v>55</v>
      </c>
      <c r="B80" s="28" t="s">
        <v>182</v>
      </c>
      <c r="C80" s="28" t="s">
        <v>183</v>
      </c>
      <c r="D80" s="28" t="s">
        <v>183</v>
      </c>
      <c r="E80" s="40" t="s">
        <v>184</v>
      </c>
      <c r="F80" s="40" t="s">
        <v>8</v>
      </c>
      <c r="G80" s="40" t="s">
        <v>67</v>
      </c>
      <c r="H80" s="40" t="s">
        <v>185</v>
      </c>
      <c r="I80" s="37" t="s">
        <v>75</v>
      </c>
      <c r="J80" s="197"/>
      <c r="K80" s="200">
        <v>29.5</v>
      </c>
      <c r="L80" s="200">
        <v>59.2</v>
      </c>
    </row>
    <row r="81" spans="5:9">
      <c r="E81" s="42"/>
      <c r="F81" s="42"/>
      <c r="G81" s="42"/>
      <c r="H81" s="42"/>
      <c r="I81" s="42"/>
    </row>
    <row r="82" spans="5:9">
      <c r="E82" s="42"/>
      <c r="F82" s="42"/>
      <c r="G82" s="42"/>
      <c r="H82" s="42"/>
      <c r="I82" s="42"/>
    </row>
    <row r="83" spans="5:9">
      <c r="E83" s="42"/>
      <c r="F83" s="42"/>
      <c r="G83" s="42"/>
      <c r="H83" s="42"/>
      <c r="I83" s="42"/>
    </row>
    <row r="84" spans="5:9">
      <c r="E84" s="42"/>
      <c r="F84" s="42"/>
      <c r="G84" s="42"/>
      <c r="H84" s="42"/>
      <c r="I84" s="42"/>
    </row>
    <row r="85" spans="5:9">
      <c r="E85" s="42"/>
      <c r="F85" s="42"/>
      <c r="G85" s="42"/>
      <c r="H85" s="42"/>
      <c r="I85" s="42"/>
    </row>
    <row r="86" spans="5:9">
      <c r="E86" s="42"/>
      <c r="F86" s="42"/>
      <c r="G86" s="42"/>
      <c r="H86" s="42"/>
      <c r="I86" s="42"/>
    </row>
    <row r="87" spans="5:9">
      <c r="E87" s="42"/>
      <c r="F87" s="42"/>
      <c r="G87" s="42"/>
      <c r="H87" s="42"/>
      <c r="I87" s="42"/>
    </row>
    <row r="88" spans="5:9">
      <c r="E88" s="42"/>
      <c r="F88" s="42"/>
      <c r="G88" s="42"/>
      <c r="H88" s="42"/>
      <c r="I88" s="42"/>
    </row>
    <row r="89" spans="5:9">
      <c r="E89" s="42"/>
      <c r="F89" s="42"/>
      <c r="G89" s="42"/>
      <c r="H89" s="42"/>
      <c r="I89" s="42"/>
    </row>
    <row r="90" spans="5:9">
      <c r="E90" s="42"/>
      <c r="F90" s="42"/>
      <c r="G90" s="42"/>
      <c r="H90" s="42"/>
      <c r="I90" s="42"/>
    </row>
    <row r="91" spans="5:9">
      <c r="E91" s="42"/>
      <c r="F91" s="42"/>
      <c r="G91" s="42"/>
      <c r="H91" s="42"/>
      <c r="I91" s="42"/>
    </row>
    <row r="92" spans="5:9">
      <c r="E92" s="42"/>
      <c r="F92" s="42"/>
      <c r="G92" s="42"/>
      <c r="H92" s="42"/>
      <c r="I92" s="42"/>
    </row>
    <row r="93" spans="5:9">
      <c r="E93" s="42"/>
      <c r="F93" s="42"/>
      <c r="G93" s="42"/>
      <c r="H93" s="42"/>
      <c r="I93" s="42"/>
    </row>
    <row r="94" spans="5:9">
      <c r="E94" s="42"/>
      <c r="F94" s="42"/>
      <c r="G94" s="42"/>
      <c r="H94" s="42"/>
      <c r="I94" s="42"/>
    </row>
    <row r="95" spans="5:9">
      <c r="E95" s="42"/>
      <c r="F95" s="42"/>
      <c r="G95" s="42"/>
      <c r="H95" s="42"/>
      <c r="I95" s="42"/>
    </row>
    <row r="96" spans="5:9">
      <c r="E96" s="42"/>
      <c r="F96" s="42"/>
      <c r="G96" s="42"/>
      <c r="H96" s="42"/>
      <c r="I96" s="42"/>
    </row>
    <row r="97" spans="5:9">
      <c r="E97" s="42"/>
      <c r="F97" s="42"/>
      <c r="G97" s="42"/>
      <c r="H97" s="42"/>
      <c r="I97" s="42"/>
    </row>
    <row r="98" spans="5:9">
      <c r="E98" s="42"/>
      <c r="F98" s="42"/>
      <c r="G98" s="42"/>
      <c r="H98" s="42"/>
      <c r="I98" s="42"/>
    </row>
    <row r="99" spans="5:9">
      <c r="E99" s="42"/>
      <c r="F99" s="42"/>
      <c r="G99" s="42"/>
      <c r="H99" s="42"/>
      <c r="I99" s="42"/>
    </row>
    <row r="100" spans="5:9">
      <c r="E100" s="42"/>
      <c r="F100" s="42"/>
      <c r="G100" s="42"/>
      <c r="H100" s="42"/>
      <c r="I100" s="42"/>
    </row>
    <row r="101" spans="5:9">
      <c r="E101" s="42"/>
      <c r="F101" s="42"/>
      <c r="G101" s="42"/>
      <c r="H101" s="42"/>
      <c r="I101" s="42"/>
    </row>
    <row r="102" spans="5:9">
      <c r="E102" s="42"/>
      <c r="F102" s="42"/>
      <c r="G102" s="42"/>
      <c r="H102" s="42"/>
      <c r="I102" s="42"/>
    </row>
    <row r="103" spans="5:9">
      <c r="E103" s="42"/>
      <c r="F103" s="42"/>
      <c r="G103" s="42"/>
      <c r="H103" s="42"/>
      <c r="I103" s="42"/>
    </row>
  </sheetData>
  <autoFilter ref="A1:L80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9:D19 A48">
    <cfRule type="expression" dxfId="14" priority="49" stopIfTrue="1">
      <formula>$F19=""</formula>
    </cfRule>
    <cfRule type="expression" dxfId="13" priority="50" stopIfTrue="1">
      <formula>#REF!&lt;&gt;""</formula>
    </cfRule>
    <cfRule type="expression" dxfId="12" priority="51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0"/>
  <sheetViews>
    <sheetView view="pageBreakPreview" zoomScaleNormal="110" zoomScaleSheetLayoutView="100" workbookViewId="0">
      <selection activeCell="A48" sqref="A48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44" t="s">
        <v>0</v>
      </c>
      <c r="B1" s="44" t="s">
        <v>0</v>
      </c>
      <c r="C1" s="43" t="s">
        <v>0</v>
      </c>
      <c r="D1" s="43" t="s">
        <v>0</v>
      </c>
      <c r="E1" s="43" t="s">
        <v>0</v>
      </c>
      <c r="F1" s="43" t="s">
        <v>0</v>
      </c>
      <c r="G1" s="43" t="s">
        <v>0</v>
      </c>
      <c r="H1" s="227" t="s">
        <v>244</v>
      </c>
      <c r="I1" s="228"/>
      <c r="J1" s="228"/>
      <c r="K1" s="228"/>
    </row>
    <row r="2" spans="1:11" ht="132" customHeight="1">
      <c r="A2" s="229" t="s">
        <v>207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30" t="s">
        <v>1</v>
      </c>
      <c r="I3" s="230"/>
      <c r="J3" s="230"/>
      <c r="K3" s="230"/>
    </row>
    <row r="4" spans="1:11" ht="20.45" customHeight="1">
      <c r="A4" s="231" t="s">
        <v>2</v>
      </c>
      <c r="B4" s="231" t="s">
        <v>3</v>
      </c>
      <c r="C4" s="231" t="s">
        <v>4</v>
      </c>
      <c r="D4" s="231" t="s">
        <v>5</v>
      </c>
      <c r="E4" s="231"/>
      <c r="F4" s="231"/>
      <c r="G4" s="231"/>
      <c r="H4" s="231" t="s">
        <v>6</v>
      </c>
      <c r="I4" s="231" t="s">
        <v>7</v>
      </c>
      <c r="J4" s="231"/>
      <c r="K4" s="231"/>
    </row>
    <row r="5" spans="1:11" ht="16.7" customHeight="1">
      <c r="A5" s="231" t="s">
        <v>0</v>
      </c>
      <c r="B5" s="231" t="s">
        <v>0</v>
      </c>
      <c r="C5" s="231" t="s">
        <v>0</v>
      </c>
      <c r="D5" s="231" t="s">
        <v>0</v>
      </c>
      <c r="E5" s="231"/>
      <c r="F5" s="231"/>
      <c r="G5" s="231"/>
      <c r="H5" s="231" t="s">
        <v>0</v>
      </c>
      <c r="I5" s="207" t="s">
        <v>30</v>
      </c>
      <c r="J5" s="207" t="s">
        <v>31</v>
      </c>
      <c r="K5" s="207" t="s">
        <v>205</v>
      </c>
    </row>
    <row r="6" spans="1:11" ht="13.7" customHeight="1">
      <c r="A6" s="23" t="s">
        <v>8</v>
      </c>
      <c r="B6" s="23" t="s">
        <v>9</v>
      </c>
      <c r="C6" s="23" t="s">
        <v>10</v>
      </c>
      <c r="D6" s="23" t="s">
        <v>11</v>
      </c>
      <c r="E6" s="23" t="s">
        <v>12</v>
      </c>
      <c r="F6" s="23" t="s">
        <v>13</v>
      </c>
      <c r="G6" s="23" t="s">
        <v>14</v>
      </c>
      <c r="H6" s="23" t="s">
        <v>15</v>
      </c>
      <c r="I6" s="23" t="s">
        <v>16</v>
      </c>
      <c r="J6" s="23" t="s">
        <v>17</v>
      </c>
      <c r="K6" s="23" t="s">
        <v>18</v>
      </c>
    </row>
    <row r="7" spans="1:11" ht="14.45" customHeight="1">
      <c r="A7" s="5" t="s">
        <v>19</v>
      </c>
      <c r="B7" s="25"/>
      <c r="C7" s="25"/>
      <c r="D7" s="6" t="s">
        <v>0</v>
      </c>
      <c r="E7" s="6" t="s">
        <v>0</v>
      </c>
      <c r="F7" s="6" t="s">
        <v>0</v>
      </c>
      <c r="G7" s="6" t="s">
        <v>0</v>
      </c>
      <c r="H7" s="25" t="s">
        <v>0</v>
      </c>
      <c r="I7" s="36">
        <f>I8+I43+I53+I60+I67</f>
        <v>1998.1</v>
      </c>
      <c r="J7" s="36">
        <f>J8+J43+J53+J60+J67+J74</f>
        <v>1210.3999999999999</v>
      </c>
      <c r="K7" s="36">
        <f>K8+K43+K53+K60+K67+K74</f>
        <v>1256.7</v>
      </c>
    </row>
    <row r="8" spans="1:11" ht="15">
      <c r="A8" s="26" t="s">
        <v>38</v>
      </c>
      <c r="B8" s="201" t="s">
        <v>39</v>
      </c>
      <c r="C8" s="28"/>
      <c r="D8" s="41"/>
      <c r="E8" s="41"/>
      <c r="F8" s="41"/>
      <c r="G8" s="41"/>
      <c r="H8" s="37"/>
      <c r="I8" s="38">
        <f>I9+I18+I37</f>
        <v>1359.6</v>
      </c>
      <c r="J8" s="38">
        <f>J9+J18+J37</f>
        <v>555.29999999999995</v>
      </c>
      <c r="K8" s="38">
        <f>K9+K18+K37</f>
        <v>567.59999999999991</v>
      </c>
    </row>
    <row r="9" spans="1:11" ht="60">
      <c r="A9" s="29" t="s">
        <v>40</v>
      </c>
      <c r="B9" s="167" t="s">
        <v>39</v>
      </c>
      <c r="C9" s="167" t="s">
        <v>41</v>
      </c>
      <c r="D9" s="41"/>
      <c r="E9" s="41"/>
      <c r="F9" s="41"/>
      <c r="G9" s="41"/>
      <c r="H9" s="28"/>
      <c r="I9" s="46">
        <f>I10</f>
        <v>540.5</v>
      </c>
      <c r="J9" s="38">
        <f>J10</f>
        <v>185.2</v>
      </c>
      <c r="K9" s="38">
        <f>K10</f>
        <v>155.69999999999999</v>
      </c>
    </row>
    <row r="10" spans="1:11" ht="75" customHeight="1">
      <c r="A10" s="29" t="str">
        <f>'Приложение 3'!A10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0" s="28" t="s">
        <v>39</v>
      </c>
      <c r="C10" s="28" t="s">
        <v>41</v>
      </c>
      <c r="D10" s="40">
        <v>65</v>
      </c>
      <c r="E10" s="40"/>
      <c r="F10" s="40"/>
      <c r="G10" s="40"/>
      <c r="H10" s="28"/>
      <c r="I10" s="38">
        <f t="shared" ref="I10:K12" si="0">I11</f>
        <v>540.5</v>
      </c>
      <c r="J10" s="38">
        <f t="shared" si="0"/>
        <v>185.2</v>
      </c>
      <c r="K10" s="38">
        <f t="shared" si="0"/>
        <v>155.69999999999999</v>
      </c>
    </row>
    <row r="11" spans="1:11" ht="15">
      <c r="A11" s="29" t="s">
        <v>42</v>
      </c>
      <c r="B11" s="28" t="s">
        <v>39</v>
      </c>
      <c r="C11" s="28" t="s">
        <v>41</v>
      </c>
      <c r="D11" s="40">
        <v>65</v>
      </c>
      <c r="E11" s="40">
        <v>1</v>
      </c>
      <c r="F11" s="40"/>
      <c r="G11" s="40"/>
      <c r="H11" s="28"/>
      <c r="I11" s="38">
        <f>I12+I15</f>
        <v>540.5</v>
      </c>
      <c r="J11" s="38">
        <f t="shared" si="0"/>
        <v>185.2</v>
      </c>
      <c r="K11" s="38">
        <f t="shared" si="0"/>
        <v>155.69999999999999</v>
      </c>
    </row>
    <row r="12" spans="1:11" ht="30">
      <c r="A12" s="29" t="s">
        <v>43</v>
      </c>
      <c r="B12" s="28" t="s">
        <v>39</v>
      </c>
      <c r="C12" s="28" t="s">
        <v>41</v>
      </c>
      <c r="D12" s="40">
        <v>65</v>
      </c>
      <c r="E12" s="40">
        <v>1</v>
      </c>
      <c r="F12" s="40" t="s">
        <v>67</v>
      </c>
      <c r="G12" s="40" t="s">
        <v>78</v>
      </c>
      <c r="H12" s="28"/>
      <c r="I12" s="38">
        <f t="shared" si="0"/>
        <v>306</v>
      </c>
      <c r="J12" s="38">
        <f t="shared" si="0"/>
        <v>185.2</v>
      </c>
      <c r="K12" s="38">
        <f t="shared" si="0"/>
        <v>155.69999999999999</v>
      </c>
    </row>
    <row r="13" spans="1:11" ht="105">
      <c r="A13" s="29" t="s">
        <v>44</v>
      </c>
      <c r="B13" s="28" t="s">
        <v>39</v>
      </c>
      <c r="C13" s="28" t="s">
        <v>41</v>
      </c>
      <c r="D13" s="40">
        <v>65</v>
      </c>
      <c r="E13" s="40">
        <v>1</v>
      </c>
      <c r="F13" s="40" t="s">
        <v>67</v>
      </c>
      <c r="G13" s="40" t="s">
        <v>78</v>
      </c>
      <c r="H13" s="28" t="s">
        <v>69</v>
      </c>
      <c r="I13" s="38">
        <f>I14</f>
        <v>306</v>
      </c>
      <c r="J13" s="38">
        <f>J14</f>
        <v>185.2</v>
      </c>
      <c r="K13" s="38">
        <f>K14</f>
        <v>155.69999999999999</v>
      </c>
    </row>
    <row r="14" spans="1:11" ht="45">
      <c r="A14" s="29" t="s">
        <v>45</v>
      </c>
      <c r="B14" s="28" t="s">
        <v>39</v>
      </c>
      <c r="C14" s="28" t="s">
        <v>41</v>
      </c>
      <c r="D14" s="40">
        <v>65</v>
      </c>
      <c r="E14" s="40">
        <v>1</v>
      </c>
      <c r="F14" s="40" t="s">
        <v>67</v>
      </c>
      <c r="G14" s="40" t="s">
        <v>78</v>
      </c>
      <c r="H14" s="28" t="s">
        <v>70</v>
      </c>
      <c r="I14" s="38">
        <f>'Приложение 3'!J14</f>
        <v>306</v>
      </c>
      <c r="J14" s="38">
        <f>'Приложение 3'!K14</f>
        <v>185.2</v>
      </c>
      <c r="K14" s="38">
        <f>'Приложение 3'!L14</f>
        <v>155.69999999999999</v>
      </c>
    </row>
    <row r="15" spans="1:11" ht="93.75" customHeight="1">
      <c r="A15" s="29" t="str">
        <f>'Приложение 3'!A15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8" t="s">
        <v>39</v>
      </c>
      <c r="C15" s="28" t="s">
        <v>41</v>
      </c>
      <c r="D15" s="40" t="s">
        <v>184</v>
      </c>
      <c r="E15" s="40" t="s">
        <v>8</v>
      </c>
      <c r="F15" s="40" t="s">
        <v>67</v>
      </c>
      <c r="G15" s="40" t="s">
        <v>241</v>
      </c>
      <c r="H15" s="28"/>
      <c r="I15" s="38">
        <f>I16</f>
        <v>234.5</v>
      </c>
      <c r="J15" s="38"/>
      <c r="K15" s="38"/>
    </row>
    <row r="16" spans="1:11" ht="104.25" customHeight="1">
      <c r="A16" s="29" t="str">
        <f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8" t="s">
        <v>39</v>
      </c>
      <c r="C16" s="28" t="s">
        <v>41</v>
      </c>
      <c r="D16" s="40" t="s">
        <v>184</v>
      </c>
      <c r="E16" s="40" t="s">
        <v>8</v>
      </c>
      <c r="F16" s="40" t="s">
        <v>67</v>
      </c>
      <c r="G16" s="40" t="s">
        <v>241</v>
      </c>
      <c r="H16" s="28" t="s">
        <v>69</v>
      </c>
      <c r="I16" s="38">
        <f>I17</f>
        <v>234.5</v>
      </c>
      <c r="J16" s="38"/>
      <c r="K16" s="38"/>
    </row>
    <row r="17" spans="1:11" ht="52.5" customHeight="1">
      <c r="A17" s="29" t="str">
        <f>'Приложение 3'!A17</f>
        <v>Расходы на выплаты персоналу государственных (муниципальных) органов</v>
      </c>
      <c r="B17" s="28" t="s">
        <v>39</v>
      </c>
      <c r="C17" s="28" t="s">
        <v>41</v>
      </c>
      <c r="D17" s="40" t="s">
        <v>184</v>
      </c>
      <c r="E17" s="40" t="s">
        <v>8</v>
      </c>
      <c r="F17" s="40" t="s">
        <v>67</v>
      </c>
      <c r="G17" s="40" t="s">
        <v>241</v>
      </c>
      <c r="H17" s="28" t="s">
        <v>70</v>
      </c>
      <c r="I17" s="38">
        <f>'Приложение 3'!J15</f>
        <v>234.5</v>
      </c>
      <c r="J17" s="38"/>
      <c r="K17" s="38"/>
    </row>
    <row r="18" spans="1:11" ht="90">
      <c r="A18" s="29" t="s">
        <v>46</v>
      </c>
      <c r="B18" s="167" t="s">
        <v>39</v>
      </c>
      <c r="C18" s="167" t="s">
        <v>47</v>
      </c>
      <c r="D18" s="40"/>
      <c r="E18" s="40"/>
      <c r="F18" s="40"/>
      <c r="G18" s="40"/>
      <c r="H18" s="37"/>
      <c r="I18" s="46">
        <f>I19+I32</f>
        <v>814.1</v>
      </c>
      <c r="J18" s="46">
        <f>J19+J32</f>
        <v>365.1</v>
      </c>
      <c r="K18" s="46">
        <f>K19+K32</f>
        <v>406.9</v>
      </c>
    </row>
    <row r="19" spans="1:11" ht="79.5" customHeight="1">
      <c r="A19" s="29" t="str">
        <f>'Приложение 3'!A19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19" s="30" t="s">
        <v>39</v>
      </c>
      <c r="C19" s="30" t="s">
        <v>47</v>
      </c>
      <c r="D19" s="40">
        <v>65</v>
      </c>
      <c r="E19" s="40"/>
      <c r="F19" s="40"/>
      <c r="G19" s="40"/>
      <c r="H19" s="37"/>
      <c r="I19" s="38">
        <f t="shared" ref="I19:K19" si="1">I20</f>
        <v>813.6</v>
      </c>
      <c r="J19" s="38">
        <f t="shared" si="1"/>
        <v>364.6</v>
      </c>
      <c r="K19" s="38">
        <f t="shared" si="1"/>
        <v>406.4</v>
      </c>
    </row>
    <row r="20" spans="1:11" ht="50.25" customHeight="1">
      <c r="A20" s="29" t="str">
        <f>'Приложение 3'!A20</f>
        <v>Расходы в рамках обеспечения деятельности администрации Набережного сельского поселения</v>
      </c>
      <c r="B20" s="28" t="s">
        <v>39</v>
      </c>
      <c r="C20" s="28" t="s">
        <v>47</v>
      </c>
      <c r="D20" s="40">
        <v>65</v>
      </c>
      <c r="E20" s="40">
        <v>2</v>
      </c>
      <c r="F20" s="40"/>
      <c r="G20" s="40"/>
      <c r="H20" s="37"/>
      <c r="I20" s="38">
        <f>I21+I24+I29</f>
        <v>813.6</v>
      </c>
      <c r="J20" s="38">
        <f>J21+J24</f>
        <v>364.6</v>
      </c>
      <c r="K20" s="38">
        <f>K21+K24</f>
        <v>406.4</v>
      </c>
    </row>
    <row r="21" spans="1:11" ht="45">
      <c r="A21" s="29" t="s">
        <v>49</v>
      </c>
      <c r="B21" s="28" t="s">
        <v>39</v>
      </c>
      <c r="C21" s="28" t="s">
        <v>47</v>
      </c>
      <c r="D21" s="40">
        <v>65</v>
      </c>
      <c r="E21" s="40">
        <v>2</v>
      </c>
      <c r="F21" s="40" t="s">
        <v>67</v>
      </c>
      <c r="G21" s="40" t="s">
        <v>79</v>
      </c>
      <c r="H21" s="37"/>
      <c r="I21" s="38">
        <f t="shared" ref="I21:K22" si="2">I22</f>
        <v>286.8</v>
      </c>
      <c r="J21" s="38">
        <f t="shared" si="2"/>
        <v>200.2</v>
      </c>
      <c r="K21" s="38">
        <f t="shared" si="2"/>
        <v>247.2</v>
      </c>
    </row>
    <row r="22" spans="1:11" ht="105">
      <c r="A22" s="29" t="s">
        <v>44</v>
      </c>
      <c r="B22" s="28" t="s">
        <v>39</v>
      </c>
      <c r="C22" s="28" t="s">
        <v>47</v>
      </c>
      <c r="D22" s="40">
        <v>65</v>
      </c>
      <c r="E22" s="40">
        <v>2</v>
      </c>
      <c r="F22" s="40" t="s">
        <v>67</v>
      </c>
      <c r="G22" s="40" t="s">
        <v>79</v>
      </c>
      <c r="H22" s="37" t="s">
        <v>69</v>
      </c>
      <c r="I22" s="38">
        <f t="shared" si="2"/>
        <v>286.8</v>
      </c>
      <c r="J22" s="38">
        <f t="shared" si="2"/>
        <v>200.2</v>
      </c>
      <c r="K22" s="38">
        <f t="shared" si="2"/>
        <v>247.2</v>
      </c>
    </row>
    <row r="23" spans="1:11" ht="45">
      <c r="A23" s="29" t="s">
        <v>45</v>
      </c>
      <c r="B23" s="28" t="s">
        <v>39</v>
      </c>
      <c r="C23" s="28" t="s">
        <v>47</v>
      </c>
      <c r="D23" s="40">
        <v>65</v>
      </c>
      <c r="E23" s="40">
        <v>2</v>
      </c>
      <c r="F23" s="40" t="s">
        <v>67</v>
      </c>
      <c r="G23" s="40" t="s">
        <v>79</v>
      </c>
      <c r="H23" s="37" t="s">
        <v>70</v>
      </c>
      <c r="I23" s="38">
        <f>'Приложение 3'!J23</f>
        <v>286.8</v>
      </c>
      <c r="J23" s="38">
        <f>'Приложение 3'!K23</f>
        <v>200.2</v>
      </c>
      <c r="K23" s="38">
        <f>'Приложение 3'!L23</f>
        <v>247.2</v>
      </c>
    </row>
    <row r="24" spans="1:11" ht="30">
      <c r="A24" s="29" t="s">
        <v>50</v>
      </c>
      <c r="B24" s="28" t="s">
        <v>39</v>
      </c>
      <c r="C24" s="28" t="s">
        <v>47</v>
      </c>
      <c r="D24" s="40">
        <v>65</v>
      </c>
      <c r="E24" s="40">
        <v>2</v>
      </c>
      <c r="F24" s="40" t="s">
        <v>67</v>
      </c>
      <c r="G24" s="40" t="s">
        <v>80</v>
      </c>
      <c r="H24" s="37"/>
      <c r="I24" s="38">
        <f>+I25+I27</f>
        <v>391.3</v>
      </c>
      <c r="J24" s="38">
        <f>+J25+J27</f>
        <v>164.4</v>
      </c>
      <c r="K24" s="38">
        <f>+K25+K27</f>
        <v>159.19999999999999</v>
      </c>
    </row>
    <row r="25" spans="1:11" ht="45">
      <c r="A25" s="29" t="s">
        <v>225</v>
      </c>
      <c r="B25" s="28" t="s">
        <v>39</v>
      </c>
      <c r="C25" s="28" t="s">
        <v>47</v>
      </c>
      <c r="D25" s="40">
        <v>65</v>
      </c>
      <c r="E25" s="40">
        <v>2</v>
      </c>
      <c r="F25" s="40" t="s">
        <v>67</v>
      </c>
      <c r="G25" s="40" t="s">
        <v>80</v>
      </c>
      <c r="H25" s="37" t="s">
        <v>71</v>
      </c>
      <c r="I25" s="38">
        <f t="shared" ref="I25:K25" si="3">I26</f>
        <v>389.3</v>
      </c>
      <c r="J25" s="38">
        <f t="shared" si="3"/>
        <v>162.4</v>
      </c>
      <c r="K25" s="38">
        <f t="shared" si="3"/>
        <v>157.19999999999999</v>
      </c>
    </row>
    <row r="26" spans="1:11" ht="45">
      <c r="A26" s="29" t="s">
        <v>48</v>
      </c>
      <c r="B26" s="28" t="s">
        <v>39</v>
      </c>
      <c r="C26" s="28" t="s">
        <v>47</v>
      </c>
      <c r="D26" s="40">
        <v>65</v>
      </c>
      <c r="E26" s="40">
        <v>2</v>
      </c>
      <c r="F26" s="40" t="s">
        <v>67</v>
      </c>
      <c r="G26" s="40" t="s">
        <v>80</v>
      </c>
      <c r="H26" s="37" t="s">
        <v>72</v>
      </c>
      <c r="I26" s="38">
        <f>'Приложение 3'!J26</f>
        <v>389.3</v>
      </c>
      <c r="J26" s="38">
        <f>'Приложение 3'!K26</f>
        <v>162.4</v>
      </c>
      <c r="K26" s="38">
        <f>'Приложение 3'!L26</f>
        <v>157.19999999999999</v>
      </c>
    </row>
    <row r="27" spans="1:11" ht="15">
      <c r="A27" s="29" t="s">
        <v>51</v>
      </c>
      <c r="B27" s="28" t="s">
        <v>39</v>
      </c>
      <c r="C27" s="28" t="s">
        <v>47</v>
      </c>
      <c r="D27" s="40">
        <v>65</v>
      </c>
      <c r="E27" s="40">
        <v>2</v>
      </c>
      <c r="F27" s="40" t="s">
        <v>67</v>
      </c>
      <c r="G27" s="40" t="s">
        <v>80</v>
      </c>
      <c r="H27" s="37" t="s">
        <v>73</v>
      </c>
      <c r="I27" s="38">
        <f t="shared" ref="I27" si="4">I28</f>
        <v>2</v>
      </c>
      <c r="J27" s="38">
        <f>J28</f>
        <v>2</v>
      </c>
      <c r="K27" s="38">
        <f>K28</f>
        <v>2</v>
      </c>
    </row>
    <row r="28" spans="1:11" ht="30">
      <c r="A28" s="29" t="s">
        <v>52</v>
      </c>
      <c r="B28" s="28" t="s">
        <v>39</v>
      </c>
      <c r="C28" s="28" t="s">
        <v>47</v>
      </c>
      <c r="D28" s="40">
        <v>65</v>
      </c>
      <c r="E28" s="40">
        <v>2</v>
      </c>
      <c r="F28" s="40" t="s">
        <v>67</v>
      </c>
      <c r="G28" s="40" t="s">
        <v>80</v>
      </c>
      <c r="H28" s="37" t="s">
        <v>74</v>
      </c>
      <c r="I28" s="38">
        <f>'Приложение 3'!J28</f>
        <v>2</v>
      </c>
      <c r="J28" s="38">
        <f>'Приложение 3'!K28</f>
        <v>2</v>
      </c>
      <c r="K28" s="38">
        <f>'Приложение 3'!L28</f>
        <v>2</v>
      </c>
    </row>
    <row r="29" spans="1:11" ht="96.75" customHeight="1">
      <c r="A29" s="29" t="str">
        <f>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8" t="s">
        <v>39</v>
      </c>
      <c r="C29" s="28" t="s">
        <v>47</v>
      </c>
      <c r="D29" s="40" t="s">
        <v>184</v>
      </c>
      <c r="E29" s="40" t="s">
        <v>9</v>
      </c>
      <c r="F29" s="40" t="s">
        <v>67</v>
      </c>
      <c r="G29" s="40" t="s">
        <v>241</v>
      </c>
      <c r="H29" s="37"/>
      <c r="I29" s="38">
        <f>I30</f>
        <v>135.5</v>
      </c>
      <c r="J29" s="38"/>
      <c r="K29" s="38"/>
    </row>
    <row r="30" spans="1:11" ht="110.25" customHeight="1">
      <c r="A30" s="29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8" t="s">
        <v>39</v>
      </c>
      <c r="C30" s="28" t="s">
        <v>47</v>
      </c>
      <c r="D30" s="40" t="s">
        <v>184</v>
      </c>
      <c r="E30" s="40" t="s">
        <v>9</v>
      </c>
      <c r="F30" s="40" t="s">
        <v>67</v>
      </c>
      <c r="G30" s="40" t="s">
        <v>241</v>
      </c>
      <c r="H30" s="37" t="s">
        <v>69</v>
      </c>
      <c r="I30" s="38">
        <f>I31</f>
        <v>135.5</v>
      </c>
      <c r="J30" s="38"/>
      <c r="K30" s="38"/>
    </row>
    <row r="31" spans="1:11" ht="43.5" customHeight="1">
      <c r="A31" s="29" t="str">
        <f>'Приложение 3'!A31</f>
        <v>Расходы на выплаты персоналу государственных (муниципальных) органов</v>
      </c>
      <c r="B31" s="28" t="s">
        <v>39</v>
      </c>
      <c r="C31" s="28" t="s">
        <v>47</v>
      </c>
      <c r="D31" s="40" t="s">
        <v>184</v>
      </c>
      <c r="E31" s="40" t="s">
        <v>9</v>
      </c>
      <c r="F31" s="40" t="s">
        <v>67</v>
      </c>
      <c r="G31" s="40" t="s">
        <v>241</v>
      </c>
      <c r="H31" s="37" t="s">
        <v>70</v>
      </c>
      <c r="I31" s="38">
        <f>'Приложение 3'!J31</f>
        <v>135.5</v>
      </c>
      <c r="J31" s="38"/>
      <c r="K31" s="38"/>
    </row>
    <row r="32" spans="1:11" ht="75">
      <c r="A32" s="29" t="s">
        <v>216</v>
      </c>
      <c r="B32" s="28" t="s">
        <v>39</v>
      </c>
      <c r="C32" s="28" t="s">
        <v>47</v>
      </c>
      <c r="D32" s="40">
        <v>89</v>
      </c>
      <c r="E32" s="40"/>
      <c r="F32" s="40"/>
      <c r="G32" s="40"/>
      <c r="H32" s="37"/>
      <c r="I32" s="38">
        <f t="shared" ref="I32:K33" si="5">I33</f>
        <v>0.5</v>
      </c>
      <c r="J32" s="38">
        <f t="shared" si="5"/>
        <v>0.5</v>
      </c>
      <c r="K32" s="38">
        <f t="shared" si="5"/>
        <v>0.5</v>
      </c>
    </row>
    <row r="33" spans="1:11" ht="90">
      <c r="A33" s="29" t="s">
        <v>220</v>
      </c>
      <c r="B33" s="28" t="s">
        <v>39</v>
      </c>
      <c r="C33" s="28" t="s">
        <v>47</v>
      </c>
      <c r="D33" s="40">
        <v>89</v>
      </c>
      <c r="E33" s="40">
        <v>1</v>
      </c>
      <c r="F33" s="40"/>
      <c r="G33" s="40"/>
      <c r="H33" s="37"/>
      <c r="I33" s="38">
        <f>I34</f>
        <v>0.5</v>
      </c>
      <c r="J33" s="38">
        <f t="shared" si="5"/>
        <v>0.5</v>
      </c>
      <c r="K33" s="38">
        <f t="shared" si="5"/>
        <v>0.5</v>
      </c>
    </row>
    <row r="34" spans="1:11" ht="150">
      <c r="A34" s="29" t="s">
        <v>36</v>
      </c>
      <c r="B34" s="28" t="s">
        <v>39</v>
      </c>
      <c r="C34" s="28" t="s">
        <v>47</v>
      </c>
      <c r="D34" s="40">
        <v>89</v>
      </c>
      <c r="E34" s="40">
        <v>1</v>
      </c>
      <c r="F34" s="40" t="s">
        <v>67</v>
      </c>
      <c r="G34" s="40" t="s">
        <v>81</v>
      </c>
      <c r="H34" s="37"/>
      <c r="I34" s="39">
        <f t="shared" ref="I34:K35" si="6">I35</f>
        <v>0.5</v>
      </c>
      <c r="J34" s="39">
        <f t="shared" si="6"/>
        <v>0.5</v>
      </c>
      <c r="K34" s="39">
        <f t="shared" si="6"/>
        <v>0.5</v>
      </c>
    </row>
    <row r="35" spans="1:11" ht="45">
      <c r="A35" s="29" t="s">
        <v>225</v>
      </c>
      <c r="B35" s="28" t="s">
        <v>39</v>
      </c>
      <c r="C35" s="28" t="s">
        <v>47</v>
      </c>
      <c r="D35" s="40">
        <v>89</v>
      </c>
      <c r="E35" s="40">
        <v>1</v>
      </c>
      <c r="F35" s="40" t="s">
        <v>67</v>
      </c>
      <c r="G35" s="40" t="s">
        <v>81</v>
      </c>
      <c r="H35" s="37" t="s">
        <v>71</v>
      </c>
      <c r="I35" s="39">
        <f t="shared" si="6"/>
        <v>0.5</v>
      </c>
      <c r="J35" s="39">
        <f t="shared" si="6"/>
        <v>0.5</v>
      </c>
      <c r="K35" s="39">
        <f t="shared" si="6"/>
        <v>0.5</v>
      </c>
    </row>
    <row r="36" spans="1:11" ht="45">
      <c r="A36" s="29" t="s">
        <v>48</v>
      </c>
      <c r="B36" s="28" t="s">
        <v>39</v>
      </c>
      <c r="C36" s="28" t="s">
        <v>47</v>
      </c>
      <c r="D36" s="40">
        <v>89</v>
      </c>
      <c r="E36" s="40">
        <v>1</v>
      </c>
      <c r="F36" s="40" t="s">
        <v>67</v>
      </c>
      <c r="G36" s="40" t="s">
        <v>81</v>
      </c>
      <c r="H36" s="37" t="s">
        <v>72</v>
      </c>
      <c r="I36" s="39">
        <f>'Приложение 3'!J36</f>
        <v>0.5</v>
      </c>
      <c r="J36" s="39">
        <f>'Приложение 3'!K36</f>
        <v>0.5</v>
      </c>
      <c r="K36" s="39">
        <f>'Приложение 3'!L36</f>
        <v>0.5</v>
      </c>
    </row>
    <row r="37" spans="1:11" ht="15">
      <c r="A37" s="29" t="s">
        <v>54</v>
      </c>
      <c r="B37" s="167" t="s">
        <v>39</v>
      </c>
      <c r="C37" s="167" t="s">
        <v>18</v>
      </c>
      <c r="D37" s="40"/>
      <c r="E37" s="40"/>
      <c r="F37" s="40"/>
      <c r="G37" s="40"/>
      <c r="H37" s="37"/>
      <c r="I37" s="46">
        <f t="shared" ref="I37:K39" si="7">I38</f>
        <v>5</v>
      </c>
      <c r="J37" s="38">
        <f t="shared" si="7"/>
        <v>5</v>
      </c>
      <c r="K37" s="38">
        <f t="shared" si="7"/>
        <v>5</v>
      </c>
    </row>
    <row r="38" spans="1:11" ht="75">
      <c r="A38" s="29" t="s">
        <v>218</v>
      </c>
      <c r="B38" s="28" t="s">
        <v>39</v>
      </c>
      <c r="C38" s="28" t="s">
        <v>18</v>
      </c>
      <c r="D38" s="40" t="s">
        <v>82</v>
      </c>
      <c r="E38" s="40"/>
      <c r="F38" s="40"/>
      <c r="G38" s="40"/>
      <c r="H38" s="37"/>
      <c r="I38" s="38">
        <f t="shared" si="7"/>
        <v>5</v>
      </c>
      <c r="J38" s="38">
        <f t="shared" si="7"/>
        <v>5</v>
      </c>
      <c r="K38" s="38">
        <f t="shared" si="7"/>
        <v>5</v>
      </c>
    </row>
    <row r="39" spans="1:11" ht="90">
      <c r="A39" s="29" t="s">
        <v>217</v>
      </c>
      <c r="B39" s="28" t="s">
        <v>39</v>
      </c>
      <c r="C39" s="28" t="s">
        <v>18</v>
      </c>
      <c r="D39" s="40" t="s">
        <v>82</v>
      </c>
      <c r="E39" s="40" t="s">
        <v>8</v>
      </c>
      <c r="F39" s="40"/>
      <c r="G39" s="40"/>
      <c r="H39" s="37"/>
      <c r="I39" s="38">
        <f t="shared" si="7"/>
        <v>5</v>
      </c>
      <c r="J39" s="38">
        <f t="shared" si="7"/>
        <v>5</v>
      </c>
      <c r="K39" s="38">
        <f t="shared" si="7"/>
        <v>5</v>
      </c>
    </row>
    <row r="40" spans="1:11" ht="60">
      <c r="A40" s="29" t="s">
        <v>248</v>
      </c>
      <c r="B40" s="28" t="s">
        <v>39</v>
      </c>
      <c r="C40" s="28" t="s">
        <v>18</v>
      </c>
      <c r="D40" s="40" t="s">
        <v>82</v>
      </c>
      <c r="E40" s="40" t="s">
        <v>8</v>
      </c>
      <c r="F40" s="40" t="s">
        <v>67</v>
      </c>
      <c r="G40" s="40" t="s">
        <v>84</v>
      </c>
      <c r="H40" s="37"/>
      <c r="I40" s="38">
        <f>I42</f>
        <v>5</v>
      </c>
      <c r="J40" s="38">
        <f>J42</f>
        <v>5</v>
      </c>
      <c r="K40" s="38">
        <f>K42</f>
        <v>5</v>
      </c>
    </row>
    <row r="41" spans="1:11" ht="15">
      <c r="A41" s="29" t="s">
        <v>51</v>
      </c>
      <c r="B41" s="28" t="s">
        <v>39</v>
      </c>
      <c r="C41" s="28" t="s">
        <v>18</v>
      </c>
      <c r="D41" s="40" t="s">
        <v>82</v>
      </c>
      <c r="E41" s="40" t="s">
        <v>8</v>
      </c>
      <c r="F41" s="40" t="s">
        <v>67</v>
      </c>
      <c r="G41" s="40" t="s">
        <v>84</v>
      </c>
      <c r="H41" s="37" t="s">
        <v>73</v>
      </c>
      <c r="I41" s="38">
        <f>I42</f>
        <v>5</v>
      </c>
      <c r="J41" s="38">
        <f>J42</f>
        <v>5</v>
      </c>
      <c r="K41" s="38">
        <f>K42</f>
        <v>5</v>
      </c>
    </row>
    <row r="42" spans="1:11" ht="15">
      <c r="A42" s="29" t="s">
        <v>55</v>
      </c>
      <c r="B42" s="28" t="s">
        <v>39</v>
      </c>
      <c r="C42" s="28" t="s">
        <v>56</v>
      </c>
      <c r="D42" s="40" t="s">
        <v>82</v>
      </c>
      <c r="E42" s="40" t="s">
        <v>8</v>
      </c>
      <c r="F42" s="40" t="s">
        <v>67</v>
      </c>
      <c r="G42" s="40" t="s">
        <v>84</v>
      </c>
      <c r="H42" s="37" t="s">
        <v>75</v>
      </c>
      <c r="I42" s="38">
        <f>'Приложение 3'!J42</f>
        <v>5</v>
      </c>
      <c r="J42" s="38">
        <f>'Приложение 3'!K42</f>
        <v>5</v>
      </c>
      <c r="K42" s="38">
        <f>'Приложение 3'!L42</f>
        <v>5</v>
      </c>
    </row>
    <row r="43" spans="1:11" ht="15">
      <c r="A43" s="26" t="s">
        <v>156</v>
      </c>
      <c r="B43" s="27" t="s">
        <v>41</v>
      </c>
      <c r="C43" s="28"/>
      <c r="D43" s="40"/>
      <c r="E43" s="40"/>
      <c r="F43" s="40"/>
      <c r="G43" s="40"/>
      <c r="H43" s="37"/>
      <c r="I43" s="38">
        <f>I44</f>
        <v>109.3</v>
      </c>
      <c r="J43" s="38">
        <f t="shared" ref="J43:K43" si="8">J44</f>
        <v>114.4</v>
      </c>
      <c r="K43" s="38">
        <f t="shared" si="8"/>
        <v>118.7</v>
      </c>
    </row>
    <row r="44" spans="1:11" ht="30">
      <c r="A44" s="29" t="s">
        <v>226</v>
      </c>
      <c r="B44" s="28" t="s">
        <v>41</v>
      </c>
      <c r="C44" s="28" t="s">
        <v>57</v>
      </c>
      <c r="D44" s="40"/>
      <c r="E44" s="40"/>
      <c r="F44" s="40"/>
      <c r="G44" s="40"/>
      <c r="H44" s="37"/>
      <c r="I44" s="38">
        <f t="shared" ref="I44:K51" si="9">I45</f>
        <v>109.3</v>
      </c>
      <c r="J44" s="38">
        <f t="shared" si="9"/>
        <v>114.4</v>
      </c>
      <c r="K44" s="38">
        <f t="shared" si="9"/>
        <v>118.7</v>
      </c>
    </row>
    <row r="45" spans="1:11" ht="58.5" customHeight="1">
      <c r="A45" s="29" t="str">
        <f>'Приложение 3'!A45</f>
        <v>Государственная программа повышения эффективности управления госдарственными финансами в Республике Мордовия</v>
      </c>
      <c r="B45" s="28" t="s">
        <v>41</v>
      </c>
      <c r="C45" s="28" t="s">
        <v>57</v>
      </c>
      <c r="D45" s="40" t="s">
        <v>86</v>
      </c>
      <c r="E45" s="40"/>
      <c r="F45" s="40"/>
      <c r="G45" s="40"/>
      <c r="H45" s="37"/>
      <c r="I45" s="38">
        <f>I46</f>
        <v>109.3</v>
      </c>
      <c r="J45" s="38">
        <f t="shared" si="9"/>
        <v>114.4</v>
      </c>
      <c r="K45" s="38">
        <f t="shared" si="9"/>
        <v>118.7</v>
      </c>
    </row>
    <row r="46" spans="1:11" ht="45">
      <c r="A46" s="29" t="s">
        <v>158</v>
      </c>
      <c r="B46" s="28" t="s">
        <v>41</v>
      </c>
      <c r="C46" s="28" t="s">
        <v>57</v>
      </c>
      <c r="D46" s="40" t="s">
        <v>86</v>
      </c>
      <c r="E46" s="40" t="s">
        <v>10</v>
      </c>
      <c r="F46" s="40"/>
      <c r="G46" s="40"/>
      <c r="H46" s="37"/>
      <c r="I46" s="38">
        <f t="shared" ref="I46:I51" si="10">I47</f>
        <v>109.3</v>
      </c>
      <c r="J46" s="38">
        <f t="shared" si="9"/>
        <v>114.4</v>
      </c>
      <c r="K46" s="38">
        <f t="shared" si="9"/>
        <v>118.7</v>
      </c>
    </row>
    <row r="47" spans="1:11" ht="64.5" customHeight="1">
      <c r="A47" s="31" t="str">
        <f>'Приложение 3'!A47</f>
        <v>Основное мероприятие "Обеспечение и  осуществления органами местного самоуправления отдельных государственных полномочий"</v>
      </c>
      <c r="B47" s="28" t="s">
        <v>41</v>
      </c>
      <c r="C47" s="28" t="s">
        <v>57</v>
      </c>
      <c r="D47" s="40" t="s">
        <v>86</v>
      </c>
      <c r="E47" s="40" t="s">
        <v>10</v>
      </c>
      <c r="F47" s="40" t="s">
        <v>41</v>
      </c>
      <c r="G47" s="40"/>
      <c r="H47" s="37"/>
      <c r="I47" s="38">
        <f t="shared" si="10"/>
        <v>109.3</v>
      </c>
      <c r="J47" s="38">
        <f t="shared" si="9"/>
        <v>114.4</v>
      </c>
      <c r="K47" s="38">
        <f t="shared" si="9"/>
        <v>118.7</v>
      </c>
    </row>
    <row r="48" spans="1:11" ht="76.5" customHeight="1">
      <c r="A48" s="29" t="str">
        <f>'Приложение 3'!A48</f>
        <v>Осуществление государственных полномочий Российской Федерации по первичному воинскому учету на территориях, где отсутствуют военные комиссариаты</v>
      </c>
      <c r="B48" s="28" t="s">
        <v>41</v>
      </c>
      <c r="C48" s="28" t="s">
        <v>57</v>
      </c>
      <c r="D48" s="40" t="s">
        <v>86</v>
      </c>
      <c r="E48" s="40" t="s">
        <v>10</v>
      </c>
      <c r="F48" s="40" t="s">
        <v>41</v>
      </c>
      <c r="G48" s="40" t="s">
        <v>159</v>
      </c>
      <c r="H48" s="37"/>
      <c r="I48" s="38">
        <f>I51+I49</f>
        <v>109.3</v>
      </c>
      <c r="J48" s="38">
        <f t="shared" ref="J48:K48" si="11">J51+J49</f>
        <v>114.4</v>
      </c>
      <c r="K48" s="38">
        <f t="shared" si="11"/>
        <v>118.7</v>
      </c>
    </row>
    <row r="49" spans="1:11" ht="105">
      <c r="A49" s="29" t="s">
        <v>44</v>
      </c>
      <c r="B49" s="28" t="s">
        <v>41</v>
      </c>
      <c r="C49" s="28" t="s">
        <v>57</v>
      </c>
      <c r="D49" s="40" t="s">
        <v>86</v>
      </c>
      <c r="E49" s="40" t="s">
        <v>10</v>
      </c>
      <c r="F49" s="40" t="s">
        <v>41</v>
      </c>
      <c r="G49" s="40" t="s">
        <v>159</v>
      </c>
      <c r="H49" s="37" t="s">
        <v>69</v>
      </c>
      <c r="I49" s="38">
        <f>I50</f>
        <v>104.3</v>
      </c>
      <c r="J49" s="38">
        <f t="shared" ref="J49:K49" si="12">J50</f>
        <v>109.4</v>
      </c>
      <c r="K49" s="38">
        <f t="shared" si="12"/>
        <v>113.7</v>
      </c>
    </row>
    <row r="50" spans="1:11" ht="42.75" customHeight="1">
      <c r="A50" s="29" t="s">
        <v>45</v>
      </c>
      <c r="B50" s="28" t="s">
        <v>41</v>
      </c>
      <c r="C50" s="28" t="s">
        <v>57</v>
      </c>
      <c r="D50" s="40" t="s">
        <v>86</v>
      </c>
      <c r="E50" s="40" t="s">
        <v>10</v>
      </c>
      <c r="F50" s="40" t="s">
        <v>41</v>
      </c>
      <c r="G50" s="40" t="s">
        <v>159</v>
      </c>
      <c r="H50" s="37" t="s">
        <v>70</v>
      </c>
      <c r="I50" s="38">
        <f>'Приложение 3'!J50</f>
        <v>104.3</v>
      </c>
      <c r="J50" s="38">
        <f>'Приложение 3'!K50</f>
        <v>109.4</v>
      </c>
      <c r="K50" s="38">
        <f>'Приложение 3'!L50</f>
        <v>113.7</v>
      </c>
    </row>
    <row r="51" spans="1:11" ht="45">
      <c r="A51" s="29" t="s">
        <v>225</v>
      </c>
      <c r="B51" s="28" t="s">
        <v>41</v>
      </c>
      <c r="C51" s="28" t="s">
        <v>57</v>
      </c>
      <c r="D51" s="40" t="s">
        <v>86</v>
      </c>
      <c r="E51" s="40" t="s">
        <v>10</v>
      </c>
      <c r="F51" s="40" t="s">
        <v>41</v>
      </c>
      <c r="G51" s="40" t="s">
        <v>159</v>
      </c>
      <c r="H51" s="37" t="s">
        <v>71</v>
      </c>
      <c r="I51" s="38">
        <f t="shared" si="10"/>
        <v>5</v>
      </c>
      <c r="J51" s="38">
        <f t="shared" si="9"/>
        <v>5</v>
      </c>
      <c r="K51" s="38">
        <f t="shared" si="9"/>
        <v>5</v>
      </c>
    </row>
    <row r="52" spans="1:11" ht="45">
      <c r="A52" s="29" t="s">
        <v>48</v>
      </c>
      <c r="B52" s="28" t="s">
        <v>41</v>
      </c>
      <c r="C52" s="28" t="s">
        <v>57</v>
      </c>
      <c r="D52" s="40" t="s">
        <v>86</v>
      </c>
      <c r="E52" s="40" t="s">
        <v>10</v>
      </c>
      <c r="F52" s="40" t="s">
        <v>41</v>
      </c>
      <c r="G52" s="40" t="s">
        <v>159</v>
      </c>
      <c r="H52" s="37" t="s">
        <v>72</v>
      </c>
      <c r="I52" s="38">
        <f>'Приложение 3'!J52</f>
        <v>5</v>
      </c>
      <c r="J52" s="38">
        <f>'Приложение 3'!K52</f>
        <v>5</v>
      </c>
      <c r="K52" s="38">
        <f>'Приложение 3'!L52</f>
        <v>5</v>
      </c>
    </row>
    <row r="53" spans="1:11" ht="15">
      <c r="A53" s="26" t="s">
        <v>58</v>
      </c>
      <c r="B53" s="27" t="s">
        <v>47</v>
      </c>
      <c r="C53" s="28"/>
      <c r="D53" s="40"/>
      <c r="E53" s="40"/>
      <c r="F53" s="40"/>
      <c r="G53" s="40"/>
      <c r="H53" s="37"/>
      <c r="I53" s="38">
        <f>I54</f>
        <v>265</v>
      </c>
      <c r="J53" s="38">
        <f>J54</f>
        <v>265</v>
      </c>
      <c r="K53" s="38">
        <f>K54</f>
        <v>265</v>
      </c>
    </row>
    <row r="54" spans="1:11" ht="16.5" customHeight="1">
      <c r="A54" s="29" t="s">
        <v>60</v>
      </c>
      <c r="B54" s="28" t="s">
        <v>47</v>
      </c>
      <c r="C54" s="28" t="s">
        <v>61</v>
      </c>
      <c r="D54" s="40"/>
      <c r="E54" s="40"/>
      <c r="F54" s="40"/>
      <c r="G54" s="40"/>
      <c r="H54" s="37"/>
      <c r="I54" s="38">
        <f t="shared" ref="I54:I58" si="13">I55</f>
        <v>265</v>
      </c>
      <c r="J54" s="38">
        <f t="shared" ref="J54:K54" si="14">J55</f>
        <v>265</v>
      </c>
      <c r="K54" s="38">
        <f t="shared" si="14"/>
        <v>265</v>
      </c>
    </row>
    <row r="55" spans="1:11" ht="88.5" customHeight="1">
      <c r="A55" s="32" t="s">
        <v>194</v>
      </c>
      <c r="B55" s="28" t="s">
        <v>47</v>
      </c>
      <c r="C55" s="28" t="s">
        <v>61</v>
      </c>
      <c r="D55" s="40" t="s">
        <v>222</v>
      </c>
      <c r="E55" s="40"/>
      <c r="F55" s="40"/>
      <c r="G55" s="40"/>
      <c r="H55" s="37"/>
      <c r="I55" s="38">
        <f>I56</f>
        <v>265</v>
      </c>
      <c r="J55" s="38">
        <f>J56</f>
        <v>265</v>
      </c>
      <c r="K55" s="38">
        <f t="shared" ref="K55" si="15">K56</f>
        <v>265</v>
      </c>
    </row>
    <row r="56" spans="1:11" ht="63" customHeight="1">
      <c r="A56" s="32" t="s">
        <v>160</v>
      </c>
      <c r="B56" s="28" t="s">
        <v>47</v>
      </c>
      <c r="C56" s="28" t="s">
        <v>61</v>
      </c>
      <c r="D56" s="40" t="s">
        <v>222</v>
      </c>
      <c r="E56" s="40" t="s">
        <v>83</v>
      </c>
      <c r="F56" s="40" t="s">
        <v>39</v>
      </c>
      <c r="G56" s="40"/>
      <c r="H56" s="37"/>
      <c r="I56" s="38">
        <f t="shared" si="13"/>
        <v>265</v>
      </c>
      <c r="J56" s="38">
        <f t="shared" ref="J56:K57" si="16">J57</f>
        <v>265</v>
      </c>
      <c r="K56" s="38">
        <f t="shared" ref="K56" si="17">K57</f>
        <v>265</v>
      </c>
    </row>
    <row r="57" spans="1:11" ht="315" customHeight="1">
      <c r="A57" s="191" t="s">
        <v>215</v>
      </c>
      <c r="B57" s="28" t="s">
        <v>47</v>
      </c>
      <c r="C57" s="28" t="s">
        <v>61</v>
      </c>
      <c r="D57" s="40" t="s">
        <v>222</v>
      </c>
      <c r="E57" s="40" t="s">
        <v>83</v>
      </c>
      <c r="F57" s="40" t="s">
        <v>39</v>
      </c>
      <c r="G57" s="40" t="s">
        <v>87</v>
      </c>
      <c r="H57" s="37"/>
      <c r="I57" s="38">
        <f t="shared" si="13"/>
        <v>265</v>
      </c>
      <c r="J57" s="38">
        <f t="shared" ref="J57:K58" si="18">J58</f>
        <v>265</v>
      </c>
      <c r="K57" s="38">
        <f t="shared" si="16"/>
        <v>265</v>
      </c>
    </row>
    <row r="58" spans="1:11" ht="48" customHeight="1">
      <c r="A58" s="29" t="s">
        <v>225</v>
      </c>
      <c r="B58" s="28" t="s">
        <v>47</v>
      </c>
      <c r="C58" s="28" t="s">
        <v>61</v>
      </c>
      <c r="D58" s="40" t="s">
        <v>222</v>
      </c>
      <c r="E58" s="40" t="s">
        <v>83</v>
      </c>
      <c r="F58" s="40" t="s">
        <v>39</v>
      </c>
      <c r="G58" s="40" t="s">
        <v>87</v>
      </c>
      <c r="H58" s="37" t="s">
        <v>71</v>
      </c>
      <c r="I58" s="38">
        <f t="shared" si="13"/>
        <v>265</v>
      </c>
      <c r="J58" s="38">
        <f t="shared" ref="J58" si="19">J59</f>
        <v>265</v>
      </c>
      <c r="K58" s="38">
        <f t="shared" si="18"/>
        <v>265</v>
      </c>
    </row>
    <row r="59" spans="1:11" ht="45">
      <c r="A59" s="29" t="s">
        <v>48</v>
      </c>
      <c r="B59" s="28" t="s">
        <v>47</v>
      </c>
      <c r="C59" s="28" t="s">
        <v>61</v>
      </c>
      <c r="D59" s="40" t="s">
        <v>222</v>
      </c>
      <c r="E59" s="40" t="s">
        <v>83</v>
      </c>
      <c r="F59" s="40" t="s">
        <v>39</v>
      </c>
      <c r="G59" s="40" t="s">
        <v>87</v>
      </c>
      <c r="H59" s="37" t="s">
        <v>72</v>
      </c>
      <c r="I59" s="38">
        <f>'Приложение 3'!J59</f>
        <v>265</v>
      </c>
      <c r="J59" s="38">
        <f>'Приложение 3'!K59</f>
        <v>265</v>
      </c>
      <c r="K59" s="38">
        <f>'Приложение 3'!L59</f>
        <v>265</v>
      </c>
    </row>
    <row r="60" spans="1:11" ht="22.5" customHeight="1">
      <c r="A60" s="26" t="s">
        <v>62</v>
      </c>
      <c r="B60" s="201" t="s">
        <v>53</v>
      </c>
      <c r="C60" s="28"/>
      <c r="D60" s="40"/>
      <c r="E60" s="40"/>
      <c r="F60" s="40"/>
      <c r="G60" s="40"/>
      <c r="H60" s="37"/>
      <c r="I60" s="38">
        <f>I61</f>
        <v>98</v>
      </c>
      <c r="J60" s="38">
        <f t="shared" ref="J60:K61" si="20">J61</f>
        <v>80</v>
      </c>
      <c r="K60" s="38">
        <f>K61</f>
        <v>80</v>
      </c>
    </row>
    <row r="61" spans="1:11" ht="15">
      <c r="A61" s="33" t="s">
        <v>68</v>
      </c>
      <c r="B61" s="28" t="s">
        <v>53</v>
      </c>
      <c r="C61" s="28" t="s">
        <v>57</v>
      </c>
      <c r="D61" s="40"/>
      <c r="E61" s="40"/>
      <c r="F61" s="40"/>
      <c r="G61" s="40"/>
      <c r="H61" s="28"/>
      <c r="I61" s="38">
        <f>I62</f>
        <v>98</v>
      </c>
      <c r="J61" s="38">
        <f t="shared" si="20"/>
        <v>80</v>
      </c>
      <c r="K61" s="38">
        <f t="shared" si="20"/>
        <v>80</v>
      </c>
    </row>
    <row r="62" spans="1:11" ht="93" customHeight="1">
      <c r="A62" s="33" t="str">
        <f>'Приложение 3'!A62</f>
        <v>Муниципальная программа "Комплексного развития социальной  инфраструктуры Набережного сельского поселения  Ромодановского муниципального района Республики Мордовия на  2018-2028 года"</v>
      </c>
      <c r="B62" s="28" t="s">
        <v>53</v>
      </c>
      <c r="C62" s="28" t="s">
        <v>57</v>
      </c>
      <c r="D62" s="40" t="s">
        <v>17</v>
      </c>
      <c r="E62" s="40"/>
      <c r="F62" s="40"/>
      <c r="G62" s="40"/>
      <c r="H62" s="28"/>
      <c r="I62" s="38">
        <f>I63</f>
        <v>98</v>
      </c>
      <c r="J62" s="38">
        <f>J63</f>
        <v>80</v>
      </c>
      <c r="K62" s="38">
        <f>K63</f>
        <v>80</v>
      </c>
    </row>
    <row r="63" spans="1:11" ht="34.5" customHeight="1">
      <c r="A63" s="34" t="str">
        <f>'Приложение 3'!A63</f>
        <v>Основное мероприятия "Освещение территории сельского поселения"</v>
      </c>
      <c r="B63" s="28" t="s">
        <v>53</v>
      </c>
      <c r="C63" s="28" t="s">
        <v>57</v>
      </c>
      <c r="D63" s="40" t="s">
        <v>17</v>
      </c>
      <c r="E63" s="40" t="s">
        <v>83</v>
      </c>
      <c r="F63" s="40" t="s">
        <v>224</v>
      </c>
      <c r="G63" s="40"/>
      <c r="H63" s="28"/>
      <c r="I63" s="38">
        <f>I64</f>
        <v>98</v>
      </c>
      <c r="J63" s="38">
        <f>J64</f>
        <v>80</v>
      </c>
      <c r="K63" s="38">
        <f t="shared" ref="K63" si="21">K64</f>
        <v>80</v>
      </c>
    </row>
    <row r="64" spans="1:11" ht="15">
      <c r="A64" s="33" t="s">
        <v>162</v>
      </c>
      <c r="B64" s="28" t="s">
        <v>53</v>
      </c>
      <c r="C64" s="28" t="s">
        <v>57</v>
      </c>
      <c r="D64" s="40" t="s">
        <v>17</v>
      </c>
      <c r="E64" s="40" t="s">
        <v>83</v>
      </c>
      <c r="F64" s="40" t="s">
        <v>224</v>
      </c>
      <c r="G64" s="40" t="s">
        <v>161</v>
      </c>
      <c r="H64" s="28"/>
      <c r="I64" s="38">
        <f t="shared" ref="I64:K65" si="22">I65</f>
        <v>98</v>
      </c>
      <c r="J64" s="38">
        <f t="shared" si="22"/>
        <v>80</v>
      </c>
      <c r="K64" s="38">
        <f>K65</f>
        <v>80</v>
      </c>
    </row>
    <row r="65" spans="1:11" ht="45">
      <c r="A65" s="29" t="s">
        <v>225</v>
      </c>
      <c r="B65" s="28" t="s">
        <v>53</v>
      </c>
      <c r="C65" s="28" t="s">
        <v>57</v>
      </c>
      <c r="D65" s="40" t="s">
        <v>17</v>
      </c>
      <c r="E65" s="40" t="s">
        <v>83</v>
      </c>
      <c r="F65" s="40" t="s">
        <v>224</v>
      </c>
      <c r="G65" s="40" t="s">
        <v>161</v>
      </c>
      <c r="H65" s="28" t="s">
        <v>71</v>
      </c>
      <c r="I65" s="38">
        <f t="shared" si="22"/>
        <v>98</v>
      </c>
      <c r="J65" s="38">
        <f t="shared" si="22"/>
        <v>80</v>
      </c>
      <c r="K65" s="38">
        <f t="shared" si="22"/>
        <v>80</v>
      </c>
    </row>
    <row r="66" spans="1:11" ht="45">
      <c r="A66" s="29" t="s">
        <v>48</v>
      </c>
      <c r="B66" s="28" t="s">
        <v>53</v>
      </c>
      <c r="C66" s="28" t="s">
        <v>57</v>
      </c>
      <c r="D66" s="40" t="s">
        <v>17</v>
      </c>
      <c r="E66" s="40" t="s">
        <v>83</v>
      </c>
      <c r="F66" s="40" t="s">
        <v>224</v>
      </c>
      <c r="G66" s="40" t="s">
        <v>161</v>
      </c>
      <c r="H66" s="28" t="s">
        <v>72</v>
      </c>
      <c r="I66" s="38">
        <f>'Приложение 3'!J66</f>
        <v>98</v>
      </c>
      <c r="J66" s="38">
        <f>'Приложение 3'!K66</f>
        <v>80</v>
      </c>
      <c r="K66" s="38">
        <f>'Приложение 3'!L66</f>
        <v>80</v>
      </c>
    </row>
    <row r="67" spans="1:11" ht="15">
      <c r="A67" s="26" t="s">
        <v>63</v>
      </c>
      <c r="B67" s="27" t="s">
        <v>17</v>
      </c>
      <c r="C67" s="28"/>
      <c r="D67" s="40"/>
      <c r="E67" s="40"/>
      <c r="F67" s="40"/>
      <c r="G67" s="40"/>
      <c r="H67" s="37"/>
      <c r="I67" s="38">
        <f t="shared" ref="I67:K72" si="23">I68</f>
        <v>166.2</v>
      </c>
      <c r="J67" s="46">
        <f t="shared" si="23"/>
        <v>166.2</v>
      </c>
      <c r="K67" s="38">
        <f>K68</f>
        <v>166.2</v>
      </c>
    </row>
    <row r="68" spans="1:11" ht="15">
      <c r="A68" s="29" t="s">
        <v>64</v>
      </c>
      <c r="B68" s="28" t="s">
        <v>17</v>
      </c>
      <c r="C68" s="28" t="s">
        <v>39</v>
      </c>
      <c r="D68" s="40"/>
      <c r="E68" s="40"/>
      <c r="F68" s="40"/>
      <c r="G68" s="40"/>
      <c r="H68" s="37"/>
      <c r="I68" s="38">
        <f t="shared" si="23"/>
        <v>166.2</v>
      </c>
      <c r="J68" s="38">
        <f t="shared" si="23"/>
        <v>166.2</v>
      </c>
      <c r="K68" s="38">
        <f t="shared" si="23"/>
        <v>166.2</v>
      </c>
    </row>
    <row r="69" spans="1:11" ht="75">
      <c r="A69" s="29" t="s">
        <v>218</v>
      </c>
      <c r="B69" s="28" t="s">
        <v>17</v>
      </c>
      <c r="C69" s="28" t="s">
        <v>39</v>
      </c>
      <c r="D69" s="40" t="s">
        <v>82</v>
      </c>
      <c r="E69" s="40"/>
      <c r="F69" s="40"/>
      <c r="G69" s="40"/>
      <c r="H69" s="37"/>
      <c r="I69" s="38">
        <f t="shared" si="23"/>
        <v>166.2</v>
      </c>
      <c r="J69" s="38">
        <f t="shared" si="23"/>
        <v>166.2</v>
      </c>
      <c r="K69" s="38">
        <f t="shared" si="23"/>
        <v>166.2</v>
      </c>
    </row>
    <row r="70" spans="1:11" ht="90">
      <c r="A70" s="29" t="s">
        <v>220</v>
      </c>
      <c r="B70" s="28" t="s">
        <v>17</v>
      </c>
      <c r="C70" s="28" t="s">
        <v>39</v>
      </c>
      <c r="D70" s="40" t="s">
        <v>82</v>
      </c>
      <c r="E70" s="40" t="s">
        <v>8</v>
      </c>
      <c r="F70" s="40"/>
      <c r="G70" s="40"/>
      <c r="H70" s="37"/>
      <c r="I70" s="38">
        <f>I71</f>
        <v>166.2</v>
      </c>
      <c r="J70" s="38">
        <f>J71</f>
        <v>166.2</v>
      </c>
      <c r="K70" s="38">
        <f>K71</f>
        <v>166.2</v>
      </c>
    </row>
    <row r="71" spans="1:11" ht="30">
      <c r="A71" s="29" t="s">
        <v>65</v>
      </c>
      <c r="B71" s="28" t="s">
        <v>17</v>
      </c>
      <c r="C71" s="28" t="s">
        <v>39</v>
      </c>
      <c r="D71" s="40" t="s">
        <v>82</v>
      </c>
      <c r="E71" s="40" t="s">
        <v>8</v>
      </c>
      <c r="F71" s="40" t="s">
        <v>67</v>
      </c>
      <c r="G71" s="40" t="s">
        <v>85</v>
      </c>
      <c r="H71" s="37"/>
      <c r="I71" s="38">
        <f t="shared" si="23"/>
        <v>166.2</v>
      </c>
      <c r="J71" s="38">
        <f t="shared" si="23"/>
        <v>166.2</v>
      </c>
      <c r="K71" s="38">
        <f t="shared" si="23"/>
        <v>166.2</v>
      </c>
    </row>
    <row r="72" spans="1:11" ht="30">
      <c r="A72" s="29" t="s">
        <v>59</v>
      </c>
      <c r="B72" s="28" t="s">
        <v>17</v>
      </c>
      <c r="C72" s="28" t="s">
        <v>39</v>
      </c>
      <c r="D72" s="40" t="s">
        <v>82</v>
      </c>
      <c r="E72" s="40" t="s">
        <v>8</v>
      </c>
      <c r="F72" s="40" t="s">
        <v>67</v>
      </c>
      <c r="G72" s="40" t="s">
        <v>85</v>
      </c>
      <c r="H72" s="37" t="s">
        <v>76</v>
      </c>
      <c r="I72" s="38">
        <f>I73</f>
        <v>166.2</v>
      </c>
      <c r="J72" s="38">
        <f t="shared" si="23"/>
        <v>166.2</v>
      </c>
      <c r="K72" s="38">
        <f t="shared" si="23"/>
        <v>166.2</v>
      </c>
    </row>
    <row r="73" spans="1:11" ht="30">
      <c r="A73" s="29" t="s">
        <v>66</v>
      </c>
      <c r="B73" s="28" t="s">
        <v>17</v>
      </c>
      <c r="C73" s="28" t="s">
        <v>39</v>
      </c>
      <c r="D73" s="40" t="s">
        <v>82</v>
      </c>
      <c r="E73" s="40" t="s">
        <v>8</v>
      </c>
      <c r="F73" s="40" t="s">
        <v>67</v>
      </c>
      <c r="G73" s="40" t="s">
        <v>85</v>
      </c>
      <c r="H73" s="37" t="s">
        <v>77</v>
      </c>
      <c r="I73" s="38">
        <f>'Приложение 3'!J73</f>
        <v>166.2</v>
      </c>
      <c r="J73" s="38">
        <f>'Приложение 3'!K73</f>
        <v>166.2</v>
      </c>
      <c r="K73" s="38">
        <f>'Приложение 3'!L73</f>
        <v>166.2</v>
      </c>
    </row>
    <row r="74" spans="1:11" ht="15">
      <c r="A74" s="29" t="str">
        <f>'Приложение 3'!A74</f>
        <v>Условно утвержденные расходы</v>
      </c>
      <c r="B74" s="28" t="s">
        <v>183</v>
      </c>
      <c r="C74" s="28"/>
      <c r="D74" s="40"/>
      <c r="E74" s="40"/>
      <c r="F74" s="40"/>
      <c r="G74" s="40"/>
      <c r="H74" s="45"/>
      <c r="I74" s="46"/>
      <c r="J74" s="46">
        <f>'Приложение 3'!K74</f>
        <v>29.5</v>
      </c>
      <c r="K74" s="38">
        <f>'Приложение 3'!L74</f>
        <v>59.2</v>
      </c>
    </row>
    <row r="75" spans="1:11" ht="15">
      <c r="A75" s="29" t="str">
        <f>'Приложение 3'!A75</f>
        <v>Условно утвержденные расходы</v>
      </c>
      <c r="B75" s="28" t="s">
        <v>183</v>
      </c>
      <c r="C75" s="28" t="s">
        <v>183</v>
      </c>
      <c r="D75" s="40"/>
      <c r="E75" s="40"/>
      <c r="F75" s="40"/>
      <c r="G75" s="40"/>
      <c r="H75" s="37"/>
      <c r="I75" s="38"/>
      <c r="J75" s="38">
        <f>'Приложение 3'!K75</f>
        <v>29.5</v>
      </c>
      <c r="K75" s="46">
        <f>'Приложение 3'!L75</f>
        <v>59.2</v>
      </c>
    </row>
    <row r="76" spans="1:11" ht="73.5" customHeight="1">
      <c r="A76" s="29" t="str">
        <f>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76" s="28" t="s">
        <v>183</v>
      </c>
      <c r="C76" s="28" t="s">
        <v>183</v>
      </c>
      <c r="D76" s="40" t="s">
        <v>184</v>
      </c>
      <c r="E76" s="40"/>
      <c r="F76" s="40"/>
      <c r="G76" s="40"/>
      <c r="H76" s="37"/>
      <c r="I76" s="38"/>
      <c r="J76" s="38">
        <f>'Приложение 3'!K76</f>
        <v>29.5</v>
      </c>
      <c r="K76" s="38">
        <f>'Приложение 3'!L76</f>
        <v>59.2</v>
      </c>
    </row>
    <row r="77" spans="1:11" ht="15">
      <c r="A77" s="29" t="str">
        <f>'Приложение 3'!A77</f>
        <v xml:space="preserve">Высшее должностное лицо </v>
      </c>
      <c r="B77" s="28" t="s">
        <v>183</v>
      </c>
      <c r="C77" s="28" t="s">
        <v>183</v>
      </c>
      <c r="D77" s="40" t="s">
        <v>184</v>
      </c>
      <c r="E77" s="40" t="s">
        <v>8</v>
      </c>
      <c r="F77" s="40"/>
      <c r="G77" s="40"/>
      <c r="H77" s="37"/>
      <c r="I77" s="38"/>
      <c r="J77" s="38">
        <f>'Приложение 3'!K77</f>
        <v>29.5</v>
      </c>
      <c r="K77" s="38">
        <f>'Приложение 3'!L77</f>
        <v>59.2</v>
      </c>
    </row>
    <row r="78" spans="1:11" ht="15">
      <c r="A78" s="29" t="str">
        <f>'Приложение 3'!A78</f>
        <v>Условно утвержденные расходы</v>
      </c>
      <c r="B78" s="28" t="s">
        <v>183</v>
      </c>
      <c r="C78" s="28" t="s">
        <v>183</v>
      </c>
      <c r="D78" s="40" t="s">
        <v>184</v>
      </c>
      <c r="E78" s="40" t="s">
        <v>8</v>
      </c>
      <c r="F78" s="40" t="s">
        <v>67</v>
      </c>
      <c r="G78" s="40" t="s">
        <v>185</v>
      </c>
      <c r="H78" s="37"/>
      <c r="I78" s="38"/>
      <c r="J78" s="38">
        <f>'Приложение 3'!K78</f>
        <v>29.5</v>
      </c>
      <c r="K78" s="38">
        <f>'Приложение 3'!L78</f>
        <v>59.2</v>
      </c>
    </row>
    <row r="79" spans="1:11" ht="15">
      <c r="A79" s="29" t="str">
        <f>'Приложение 3'!A79</f>
        <v>Иные бюджетные ассигнования</v>
      </c>
      <c r="B79" s="28" t="s">
        <v>183</v>
      </c>
      <c r="C79" s="28" t="s">
        <v>183</v>
      </c>
      <c r="D79" s="40" t="s">
        <v>184</v>
      </c>
      <c r="E79" s="40" t="s">
        <v>8</v>
      </c>
      <c r="F79" s="40" t="s">
        <v>67</v>
      </c>
      <c r="G79" s="40" t="s">
        <v>185</v>
      </c>
      <c r="H79" s="37" t="s">
        <v>73</v>
      </c>
      <c r="I79" s="38"/>
      <c r="J79" s="38">
        <f>'Приложение 3'!K79</f>
        <v>29.5</v>
      </c>
      <c r="K79" s="38">
        <f>'Приложение 3'!L79</f>
        <v>59.2</v>
      </c>
    </row>
    <row r="80" spans="1:11" ht="15">
      <c r="A80" s="29" t="str">
        <f>'Приложение 3'!A80</f>
        <v>Резервные средства</v>
      </c>
      <c r="B80" s="28" t="s">
        <v>183</v>
      </c>
      <c r="C80" s="28" t="s">
        <v>183</v>
      </c>
      <c r="D80" s="40" t="s">
        <v>184</v>
      </c>
      <c r="E80" s="40" t="s">
        <v>8</v>
      </c>
      <c r="F80" s="40" t="s">
        <v>67</v>
      </c>
      <c r="G80" s="40" t="s">
        <v>185</v>
      </c>
      <c r="H80" s="37" t="s">
        <v>75</v>
      </c>
      <c r="I80" s="38"/>
      <c r="J80" s="38">
        <f>'Приложение 3'!K80</f>
        <v>29.5</v>
      </c>
      <c r="K80" s="38">
        <f>'Приложение 3'!L80</f>
        <v>59.2</v>
      </c>
    </row>
  </sheetData>
  <autoFilter ref="A1:K80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B19:C19">
    <cfRule type="expression" dxfId="11" priority="1" stopIfTrue="1">
      <formula>$F19=""</formula>
    </cfRule>
    <cfRule type="expression" dxfId="10" priority="2" stopIfTrue="1">
      <formula>#REF!&lt;&gt;""</formula>
    </cfRule>
    <cfRule type="expression" dxfId="9" priority="3" stopIfTrue="1">
      <formula>AND($G19="",$F19&lt;&gt;"")</formula>
    </cfRule>
  </conditionalFormatting>
  <conditionalFormatting sqref="A48">
    <cfRule type="expression" dxfId="8" priority="19" stopIfTrue="1">
      <formula>$F48=""</formula>
    </cfRule>
    <cfRule type="expression" dxfId="7" priority="20" stopIfTrue="1">
      <formula>#REF!&lt;&gt;""</formula>
    </cfRule>
    <cfRule type="expression" dxfId="6" priority="21" stopIfTrue="1">
      <formula>AND($G48="",$F48&lt;&gt;"")</formula>
    </cfRule>
  </conditionalFormatting>
  <conditionalFormatting sqref="A48">
    <cfRule type="expression" dxfId="5" priority="10" stopIfTrue="1">
      <formula>$F48=""</formula>
    </cfRule>
    <cfRule type="expression" dxfId="4" priority="11" stopIfTrue="1">
      <formula>#REF!&lt;&gt;""</formula>
    </cfRule>
    <cfRule type="expression" dxfId="3" priority="12" stopIfTrue="1">
      <formula>AND($G48="",$F48&lt;&gt;"")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01"/>
  <sheetViews>
    <sheetView view="pageBreakPreview" zoomScaleSheetLayoutView="100" workbookViewId="0">
      <selection activeCell="A2" sqref="A2:L2"/>
    </sheetView>
  </sheetViews>
  <sheetFormatPr defaultRowHeight="12.75"/>
  <cols>
    <col min="1" max="1" width="37.5" customWidth="1"/>
    <col min="2" max="2" width="5.6640625" customWidth="1"/>
    <col min="3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4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7" t="s">
        <v>247</v>
      </c>
      <c r="J1" s="228"/>
      <c r="K1" s="228"/>
      <c r="L1" s="228"/>
    </row>
    <row r="2" spans="1:12" ht="129.75" customHeight="1">
      <c r="A2" s="229" t="s">
        <v>208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30" t="s">
        <v>1</v>
      </c>
      <c r="J3" s="230"/>
      <c r="K3" s="230"/>
      <c r="L3" s="230"/>
    </row>
    <row r="4" spans="1:12" ht="19.5" customHeight="1">
      <c r="A4" s="231" t="s">
        <v>2</v>
      </c>
      <c r="B4" s="231" t="s">
        <v>5</v>
      </c>
      <c r="C4" s="231"/>
      <c r="D4" s="231"/>
      <c r="E4" s="231"/>
      <c r="F4" s="231" t="s">
        <v>22</v>
      </c>
      <c r="G4" s="231" t="s">
        <v>3</v>
      </c>
      <c r="H4" s="231" t="s">
        <v>4</v>
      </c>
      <c r="I4" s="231" t="s">
        <v>21</v>
      </c>
      <c r="J4" s="231" t="s">
        <v>7</v>
      </c>
      <c r="K4" s="231"/>
      <c r="L4" s="231"/>
    </row>
    <row r="5" spans="1:12" ht="14.85" customHeight="1">
      <c r="A5" s="231" t="s">
        <v>0</v>
      </c>
      <c r="B5" s="231" t="s">
        <v>0</v>
      </c>
      <c r="C5" s="231"/>
      <c r="D5" s="231"/>
      <c r="E5" s="231"/>
      <c r="F5" s="231" t="s">
        <v>0</v>
      </c>
      <c r="G5" s="231" t="s">
        <v>0</v>
      </c>
      <c r="H5" s="231" t="s">
        <v>0</v>
      </c>
      <c r="I5" s="231" t="s">
        <v>0</v>
      </c>
      <c r="J5" s="207" t="s">
        <v>30</v>
      </c>
      <c r="K5" s="207" t="s">
        <v>31</v>
      </c>
      <c r="L5" s="207" t="s">
        <v>205</v>
      </c>
    </row>
    <row r="6" spans="1:12" ht="13.7" customHeight="1">
      <c r="A6" s="151" t="s">
        <v>8</v>
      </c>
      <c r="B6" s="151" t="s">
        <v>9</v>
      </c>
      <c r="C6" s="151" t="s">
        <v>10</v>
      </c>
      <c r="D6" s="151" t="s">
        <v>11</v>
      </c>
      <c r="E6" s="151" t="s">
        <v>12</v>
      </c>
      <c r="F6" s="151" t="s">
        <v>13</v>
      </c>
      <c r="G6" s="151" t="s">
        <v>14</v>
      </c>
      <c r="H6" s="151" t="s">
        <v>15</v>
      </c>
      <c r="I6" s="151" t="s">
        <v>16</v>
      </c>
      <c r="J6" s="151" t="s">
        <v>17</v>
      </c>
      <c r="K6" s="151" t="s">
        <v>18</v>
      </c>
      <c r="L6" s="151" t="s">
        <v>20</v>
      </c>
    </row>
    <row r="7" spans="1:12" ht="13.7" customHeight="1">
      <c r="A7" s="152" t="s">
        <v>19</v>
      </c>
      <c r="B7" s="153" t="s">
        <v>0</v>
      </c>
      <c r="C7" s="153" t="s">
        <v>0</v>
      </c>
      <c r="D7" s="153" t="s">
        <v>0</v>
      </c>
      <c r="E7" s="153" t="s">
        <v>0</v>
      </c>
      <c r="F7" s="153" t="s">
        <v>0</v>
      </c>
      <c r="G7" s="153" t="s">
        <v>0</v>
      </c>
      <c r="H7" s="153" t="s">
        <v>0</v>
      </c>
      <c r="I7" s="153" t="s">
        <v>0</v>
      </c>
      <c r="J7" s="154">
        <f>J8+J16+J24+J38+J82</f>
        <v>1998.1</v>
      </c>
      <c r="K7" s="154">
        <f>K8+K16+K24+K38+K82</f>
        <v>1210.3999999999999</v>
      </c>
      <c r="L7" s="154">
        <f>L8+L16+L24+L38+L82</f>
        <v>1256.7</v>
      </c>
    </row>
    <row r="8" spans="1:12" ht="107.25" customHeight="1">
      <c r="A8" s="33" t="str">
        <f>'Приложение 3'!A62</f>
        <v>Муниципальная программа "Комплексного развития социальной  инфраструктуры Набережного сельского поселения  Ромодановского муниципального района Республики Мордовия на  2018-2028 года"</v>
      </c>
      <c r="B8" s="172" t="s">
        <v>17</v>
      </c>
      <c r="C8" s="172"/>
      <c r="D8" s="172"/>
      <c r="E8" s="172"/>
      <c r="F8" s="171"/>
      <c r="G8" s="160"/>
      <c r="H8" s="160"/>
      <c r="I8" s="189"/>
      <c r="J8" s="155">
        <f t="shared" ref="J8:L9" si="0">J9</f>
        <v>98</v>
      </c>
      <c r="K8" s="155">
        <f t="shared" si="0"/>
        <v>80</v>
      </c>
      <c r="L8" s="155">
        <f t="shared" si="0"/>
        <v>80</v>
      </c>
    </row>
    <row r="9" spans="1:12" ht="45" customHeight="1">
      <c r="A9" s="162" t="str">
        <f>'Приложение 3'!A63</f>
        <v>Основное мероприятия "Освещение территории сельского поселения"</v>
      </c>
      <c r="B9" s="172" t="s">
        <v>17</v>
      </c>
      <c r="C9" s="172" t="s">
        <v>83</v>
      </c>
      <c r="D9" s="172" t="s">
        <v>224</v>
      </c>
      <c r="E9" s="172"/>
      <c r="F9" s="167"/>
      <c r="G9" s="158"/>
      <c r="H9" s="158"/>
      <c r="I9" s="158"/>
      <c r="J9" s="155">
        <f t="shared" si="0"/>
        <v>98</v>
      </c>
      <c r="K9" s="155">
        <f t="shared" si="0"/>
        <v>80</v>
      </c>
      <c r="L9" s="155">
        <f t="shared" si="0"/>
        <v>80</v>
      </c>
    </row>
    <row r="10" spans="1:12" ht="13.7" customHeight="1">
      <c r="A10" s="161" t="s">
        <v>162</v>
      </c>
      <c r="B10" s="166" t="s">
        <v>17</v>
      </c>
      <c r="C10" s="172" t="s">
        <v>83</v>
      </c>
      <c r="D10" s="172" t="s">
        <v>224</v>
      </c>
      <c r="E10" s="166" t="s">
        <v>161</v>
      </c>
      <c r="F10" s="159"/>
      <c r="G10" s="158"/>
      <c r="H10" s="158"/>
      <c r="I10" s="158"/>
      <c r="J10" s="155">
        <f t="shared" ref="J10:J14" si="1">J11</f>
        <v>98</v>
      </c>
      <c r="K10" s="155">
        <f t="shared" ref="K10:K14" si="2">K11</f>
        <v>80</v>
      </c>
      <c r="L10" s="155">
        <f t="shared" ref="L10:L14" si="3">L11</f>
        <v>80</v>
      </c>
    </row>
    <row r="11" spans="1:12" ht="51.75" customHeight="1">
      <c r="A11" s="170" t="s">
        <v>225</v>
      </c>
      <c r="B11" s="166" t="s">
        <v>17</v>
      </c>
      <c r="C11" s="172" t="s">
        <v>83</v>
      </c>
      <c r="D11" s="172" t="s">
        <v>224</v>
      </c>
      <c r="E11" s="166" t="s">
        <v>161</v>
      </c>
      <c r="F11" s="159" t="s">
        <v>71</v>
      </c>
      <c r="G11" s="158"/>
      <c r="H11" s="158"/>
      <c r="I11" s="158"/>
      <c r="J11" s="155">
        <f t="shared" si="1"/>
        <v>98</v>
      </c>
      <c r="K11" s="155">
        <f t="shared" si="2"/>
        <v>80</v>
      </c>
      <c r="L11" s="155">
        <f t="shared" si="3"/>
        <v>80</v>
      </c>
    </row>
    <row r="12" spans="1:12" ht="48.75" customHeight="1">
      <c r="A12" s="163" t="s">
        <v>48</v>
      </c>
      <c r="B12" s="166" t="s">
        <v>17</v>
      </c>
      <c r="C12" s="172" t="s">
        <v>83</v>
      </c>
      <c r="D12" s="172" t="s">
        <v>224</v>
      </c>
      <c r="E12" s="166" t="s">
        <v>161</v>
      </c>
      <c r="F12" s="159" t="s">
        <v>72</v>
      </c>
      <c r="G12" s="158"/>
      <c r="H12" s="158"/>
      <c r="I12" s="158"/>
      <c r="J12" s="155">
        <f t="shared" si="1"/>
        <v>98</v>
      </c>
      <c r="K12" s="155">
        <f t="shared" si="2"/>
        <v>80</v>
      </c>
      <c r="L12" s="155">
        <f t="shared" si="3"/>
        <v>80</v>
      </c>
    </row>
    <row r="13" spans="1:12" ht="13.7" customHeight="1">
      <c r="A13" s="170" t="s">
        <v>62</v>
      </c>
      <c r="B13" s="172" t="s">
        <v>17</v>
      </c>
      <c r="C13" s="172" t="s">
        <v>83</v>
      </c>
      <c r="D13" s="172" t="s">
        <v>224</v>
      </c>
      <c r="E13" s="172" t="s">
        <v>161</v>
      </c>
      <c r="F13" s="167" t="s">
        <v>72</v>
      </c>
      <c r="G13" s="168" t="s">
        <v>53</v>
      </c>
      <c r="H13" s="168"/>
      <c r="I13" s="168"/>
      <c r="J13" s="155">
        <f t="shared" si="1"/>
        <v>98</v>
      </c>
      <c r="K13" s="155">
        <f t="shared" si="2"/>
        <v>80</v>
      </c>
      <c r="L13" s="155">
        <f t="shared" si="3"/>
        <v>80</v>
      </c>
    </row>
    <row r="14" spans="1:12" ht="13.7" customHeight="1">
      <c r="A14" s="33" t="s">
        <v>68</v>
      </c>
      <c r="B14" s="172" t="s">
        <v>17</v>
      </c>
      <c r="C14" s="172" t="s">
        <v>83</v>
      </c>
      <c r="D14" s="172" t="s">
        <v>224</v>
      </c>
      <c r="E14" s="172" t="s">
        <v>161</v>
      </c>
      <c r="F14" s="167" t="s">
        <v>72</v>
      </c>
      <c r="G14" s="168" t="s">
        <v>53</v>
      </c>
      <c r="H14" s="168" t="s">
        <v>57</v>
      </c>
      <c r="I14" s="168"/>
      <c r="J14" s="155">
        <f t="shared" si="1"/>
        <v>98</v>
      </c>
      <c r="K14" s="155">
        <f t="shared" si="2"/>
        <v>80</v>
      </c>
      <c r="L14" s="155">
        <f t="shared" si="3"/>
        <v>80</v>
      </c>
    </row>
    <row r="15" spans="1:12" ht="66.75" customHeight="1">
      <c r="A15" s="170" t="s">
        <v>193</v>
      </c>
      <c r="B15" s="172" t="s">
        <v>17</v>
      </c>
      <c r="C15" s="172" t="s">
        <v>83</v>
      </c>
      <c r="D15" s="172" t="s">
        <v>224</v>
      </c>
      <c r="E15" s="172" t="s">
        <v>161</v>
      </c>
      <c r="F15" s="167" t="s">
        <v>72</v>
      </c>
      <c r="G15" s="168" t="s">
        <v>53</v>
      </c>
      <c r="H15" s="168" t="s">
        <v>57</v>
      </c>
      <c r="I15" s="190" t="s">
        <v>182</v>
      </c>
      <c r="J15" s="155">
        <f>'Приложение 3'!J66</f>
        <v>98</v>
      </c>
      <c r="K15" s="155">
        <f>'Приложение 3'!K66</f>
        <v>80</v>
      </c>
      <c r="L15" s="155">
        <f>'Приложение 3'!L66</f>
        <v>80</v>
      </c>
    </row>
    <row r="16" spans="1:12" ht="105" customHeight="1">
      <c r="A16" s="32" t="s">
        <v>194</v>
      </c>
      <c r="B16" s="172" t="s">
        <v>222</v>
      </c>
      <c r="C16" s="172"/>
      <c r="D16" s="166"/>
      <c r="E16" s="166"/>
      <c r="F16" s="164"/>
      <c r="G16" s="158"/>
      <c r="H16" s="158"/>
      <c r="I16" s="158"/>
      <c r="J16" s="154">
        <f>J17</f>
        <v>265</v>
      </c>
      <c r="K16" s="154">
        <f>K17</f>
        <v>265</v>
      </c>
      <c r="L16" s="154">
        <f>L17</f>
        <v>265</v>
      </c>
    </row>
    <row r="17" spans="1:12" ht="74.25" customHeight="1">
      <c r="A17" s="32" t="s">
        <v>160</v>
      </c>
      <c r="B17" s="172" t="s">
        <v>222</v>
      </c>
      <c r="C17" s="172" t="s">
        <v>83</v>
      </c>
      <c r="D17" s="172" t="s">
        <v>39</v>
      </c>
      <c r="E17" s="166"/>
      <c r="F17" s="164"/>
      <c r="G17" s="158"/>
      <c r="H17" s="158"/>
      <c r="I17" s="158"/>
      <c r="J17" s="155">
        <f t="shared" ref="J17:L17" si="4">J18</f>
        <v>265</v>
      </c>
      <c r="K17" s="155">
        <f t="shared" si="4"/>
        <v>265</v>
      </c>
      <c r="L17" s="155">
        <f t="shared" si="4"/>
        <v>265</v>
      </c>
    </row>
    <row r="18" spans="1:12" ht="363" customHeight="1">
      <c r="A18" s="191" t="str">
        <f>'Приложение 3'!A57</f>
        <v>Иные межбюджетнын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172" t="s">
        <v>222</v>
      </c>
      <c r="C18" s="172" t="s">
        <v>83</v>
      </c>
      <c r="D18" s="172" t="s">
        <v>39</v>
      </c>
      <c r="E18" s="166" t="s">
        <v>87</v>
      </c>
      <c r="F18" s="164"/>
      <c r="G18" s="158"/>
      <c r="H18" s="158"/>
      <c r="I18" s="158"/>
      <c r="J18" s="155">
        <f>J19</f>
        <v>265</v>
      </c>
      <c r="K18" s="155">
        <f t="shared" ref="K18" si="5">K19</f>
        <v>265</v>
      </c>
      <c r="L18" s="155">
        <f t="shared" ref="L18" si="6">L19</f>
        <v>265</v>
      </c>
    </row>
    <row r="19" spans="1:12" ht="45.75" customHeight="1">
      <c r="A19" s="170" t="s">
        <v>225</v>
      </c>
      <c r="B19" s="172" t="s">
        <v>222</v>
      </c>
      <c r="C19" s="172" t="s">
        <v>83</v>
      </c>
      <c r="D19" s="172" t="s">
        <v>39</v>
      </c>
      <c r="E19" s="166" t="s">
        <v>87</v>
      </c>
      <c r="F19" s="164" t="s">
        <v>71</v>
      </c>
      <c r="G19" s="158"/>
      <c r="H19" s="158"/>
      <c r="I19" s="158"/>
      <c r="J19" s="155">
        <f t="shared" ref="J19:J21" si="7">J20</f>
        <v>265</v>
      </c>
      <c r="K19" s="155">
        <f t="shared" ref="K19:K21" si="8">K20</f>
        <v>265</v>
      </c>
      <c r="L19" s="155">
        <f t="shared" ref="L19:L21" si="9">L20</f>
        <v>265</v>
      </c>
    </row>
    <row r="20" spans="1:12" ht="60">
      <c r="A20" s="163" t="s">
        <v>48</v>
      </c>
      <c r="B20" s="172" t="s">
        <v>222</v>
      </c>
      <c r="C20" s="172" t="s">
        <v>83</v>
      </c>
      <c r="D20" s="172" t="s">
        <v>39</v>
      </c>
      <c r="E20" s="166" t="s">
        <v>87</v>
      </c>
      <c r="F20" s="164" t="s">
        <v>72</v>
      </c>
      <c r="G20" s="158"/>
      <c r="H20" s="158"/>
      <c r="I20" s="158"/>
      <c r="J20" s="155">
        <f t="shared" si="7"/>
        <v>265</v>
      </c>
      <c r="K20" s="155">
        <f t="shared" si="8"/>
        <v>265</v>
      </c>
      <c r="L20" s="155">
        <f t="shared" si="9"/>
        <v>265</v>
      </c>
    </row>
    <row r="21" spans="1:12" ht="15">
      <c r="A21" s="169" t="s">
        <v>58</v>
      </c>
      <c r="B21" s="172" t="s">
        <v>222</v>
      </c>
      <c r="C21" s="172" t="s">
        <v>83</v>
      </c>
      <c r="D21" s="172" t="s">
        <v>39</v>
      </c>
      <c r="E21" s="166" t="s">
        <v>87</v>
      </c>
      <c r="F21" s="164" t="s">
        <v>72</v>
      </c>
      <c r="G21" s="160" t="s">
        <v>47</v>
      </c>
      <c r="H21" s="160"/>
      <c r="I21" s="160"/>
      <c r="J21" s="155">
        <f t="shared" si="7"/>
        <v>265</v>
      </c>
      <c r="K21" s="155">
        <f t="shared" si="8"/>
        <v>265</v>
      </c>
      <c r="L21" s="155">
        <f t="shared" si="9"/>
        <v>265</v>
      </c>
    </row>
    <row r="22" spans="1:12" ht="29.25" customHeight="1">
      <c r="A22" s="170" t="str">
        <f>'Приложение 3'!A54</f>
        <v>Дорожное хозяйство (дорожные фонды)</v>
      </c>
      <c r="B22" s="172" t="s">
        <v>222</v>
      </c>
      <c r="C22" s="172" t="s">
        <v>83</v>
      </c>
      <c r="D22" s="172" t="s">
        <v>39</v>
      </c>
      <c r="E22" s="166" t="s">
        <v>87</v>
      </c>
      <c r="F22" s="164" t="s">
        <v>72</v>
      </c>
      <c r="G22" s="160" t="s">
        <v>47</v>
      </c>
      <c r="H22" s="160" t="s">
        <v>61</v>
      </c>
      <c r="I22" s="160"/>
      <c r="J22" s="155">
        <f>J23</f>
        <v>265</v>
      </c>
      <c r="K22" s="155">
        <f>K23</f>
        <v>265</v>
      </c>
      <c r="L22" s="155">
        <f>L23</f>
        <v>265</v>
      </c>
    </row>
    <row r="23" spans="1:12" ht="60">
      <c r="A23" s="170" t="s">
        <v>193</v>
      </c>
      <c r="B23" s="172" t="s">
        <v>222</v>
      </c>
      <c r="C23" s="172" t="s">
        <v>83</v>
      </c>
      <c r="D23" s="172" t="s">
        <v>39</v>
      </c>
      <c r="E23" s="166" t="s">
        <v>87</v>
      </c>
      <c r="F23" s="164" t="s">
        <v>72</v>
      </c>
      <c r="G23" s="160" t="s">
        <v>47</v>
      </c>
      <c r="H23" s="160" t="s">
        <v>61</v>
      </c>
      <c r="I23" s="189" t="s">
        <v>182</v>
      </c>
      <c r="J23" s="155">
        <f>'Приложение 3'!J59</f>
        <v>265</v>
      </c>
      <c r="K23" s="155">
        <f>'Приложение 3'!K59</f>
        <v>265</v>
      </c>
      <c r="L23" s="155">
        <f>'Приложение 3'!L59</f>
        <v>265</v>
      </c>
    </row>
    <row r="24" spans="1:12" ht="75.75" customHeight="1">
      <c r="A24" s="163" t="str">
        <f>'Приложение 3'!A45</f>
        <v>Государственная программа повышения эффективности управления госдарственными финансами в Республике Мордовия</v>
      </c>
      <c r="B24" s="166" t="s">
        <v>86</v>
      </c>
      <c r="C24" s="166"/>
      <c r="D24" s="166"/>
      <c r="E24" s="166"/>
      <c r="F24" s="164"/>
      <c r="G24" s="158"/>
      <c r="H24" s="158"/>
      <c r="I24" s="158"/>
      <c r="J24" s="155">
        <f>J25</f>
        <v>109.3</v>
      </c>
      <c r="K24" s="155">
        <f t="shared" ref="K24:L24" si="10">K25</f>
        <v>114.4</v>
      </c>
      <c r="L24" s="155">
        <f t="shared" si="10"/>
        <v>118.7</v>
      </c>
    </row>
    <row r="25" spans="1:12" ht="45">
      <c r="A25" s="163" t="s">
        <v>158</v>
      </c>
      <c r="B25" s="166" t="s">
        <v>86</v>
      </c>
      <c r="C25" s="166" t="s">
        <v>10</v>
      </c>
      <c r="D25" s="166"/>
      <c r="E25" s="166"/>
      <c r="F25" s="164"/>
      <c r="G25" s="158"/>
      <c r="H25" s="158"/>
      <c r="I25" s="158"/>
      <c r="J25" s="155">
        <f>J26</f>
        <v>109.3</v>
      </c>
      <c r="K25" s="155">
        <f t="shared" ref="K25:L36" si="11">K26</f>
        <v>114.4</v>
      </c>
      <c r="L25" s="155">
        <f t="shared" si="11"/>
        <v>118.7</v>
      </c>
    </row>
    <row r="26" spans="1:12" ht="77.25" customHeight="1">
      <c r="A26" s="165" t="str">
        <f>'Приложение 3'!A47</f>
        <v>Основное мероприятие "Обеспечение и  осуществления органами местного самоуправления отдельных государственных полномочий"</v>
      </c>
      <c r="B26" s="166" t="s">
        <v>86</v>
      </c>
      <c r="C26" s="166" t="s">
        <v>10</v>
      </c>
      <c r="D26" s="166" t="s">
        <v>41</v>
      </c>
      <c r="E26" s="166"/>
      <c r="F26" s="164"/>
      <c r="G26" s="158"/>
      <c r="H26" s="158"/>
      <c r="I26" s="158"/>
      <c r="J26" s="155">
        <f>J27</f>
        <v>109.3</v>
      </c>
      <c r="K26" s="155">
        <f t="shared" si="11"/>
        <v>114.4</v>
      </c>
      <c r="L26" s="155">
        <f t="shared" si="11"/>
        <v>118.7</v>
      </c>
    </row>
    <row r="27" spans="1:12" ht="90" customHeight="1">
      <c r="A27" s="170" t="str">
        <f>'Приложение 3'!A48</f>
        <v>Осуществление государственных полномочий Российской Федерации по первичному воинскому учету на территориях, где отсутствуют военные комиссариаты</v>
      </c>
      <c r="B27" s="166" t="s">
        <v>86</v>
      </c>
      <c r="C27" s="166" t="s">
        <v>10</v>
      </c>
      <c r="D27" s="166" t="s">
        <v>41</v>
      </c>
      <c r="E27" s="166" t="s">
        <v>159</v>
      </c>
      <c r="F27" s="164"/>
      <c r="G27" s="158"/>
      <c r="H27" s="158"/>
      <c r="I27" s="158"/>
      <c r="J27" s="155">
        <f>J33+J28</f>
        <v>109.3</v>
      </c>
      <c r="K27" s="155">
        <f t="shared" ref="K27:L27" si="12">K33+K28</f>
        <v>114.4</v>
      </c>
      <c r="L27" s="155">
        <f t="shared" si="12"/>
        <v>118.7</v>
      </c>
    </row>
    <row r="28" spans="1:12" ht="121.5" customHeight="1">
      <c r="A28" s="29" t="s">
        <v>44</v>
      </c>
      <c r="B28" s="172" t="s">
        <v>86</v>
      </c>
      <c r="C28" s="172" t="s">
        <v>10</v>
      </c>
      <c r="D28" s="172" t="s">
        <v>41</v>
      </c>
      <c r="E28" s="172" t="s">
        <v>159</v>
      </c>
      <c r="F28" s="171" t="s">
        <v>69</v>
      </c>
      <c r="G28" s="158"/>
      <c r="H28" s="158"/>
      <c r="I28" s="158"/>
      <c r="J28" s="155">
        <f t="shared" ref="J28:J31" si="13">J29</f>
        <v>104.3</v>
      </c>
      <c r="K28" s="155">
        <f t="shared" si="11"/>
        <v>109.4</v>
      </c>
      <c r="L28" s="155">
        <f t="shared" si="11"/>
        <v>113.7</v>
      </c>
    </row>
    <row r="29" spans="1:12" ht="44.25" customHeight="1">
      <c r="A29" s="29" t="s">
        <v>45</v>
      </c>
      <c r="B29" s="172" t="s">
        <v>86</v>
      </c>
      <c r="C29" s="172" t="s">
        <v>10</v>
      </c>
      <c r="D29" s="172" t="s">
        <v>41</v>
      </c>
      <c r="E29" s="172" t="s">
        <v>159</v>
      </c>
      <c r="F29" s="171" t="s">
        <v>70</v>
      </c>
      <c r="G29" s="158"/>
      <c r="H29" s="158"/>
      <c r="I29" s="158"/>
      <c r="J29" s="155">
        <f t="shared" si="13"/>
        <v>104.3</v>
      </c>
      <c r="K29" s="155">
        <f t="shared" si="11"/>
        <v>109.4</v>
      </c>
      <c r="L29" s="155">
        <f t="shared" si="11"/>
        <v>113.7</v>
      </c>
    </row>
    <row r="30" spans="1:12" ht="15.75" customHeight="1">
      <c r="A30" s="170" t="s">
        <v>156</v>
      </c>
      <c r="B30" s="172" t="s">
        <v>86</v>
      </c>
      <c r="C30" s="172" t="s">
        <v>10</v>
      </c>
      <c r="D30" s="172" t="s">
        <v>41</v>
      </c>
      <c r="E30" s="172" t="s">
        <v>159</v>
      </c>
      <c r="F30" s="171" t="s">
        <v>70</v>
      </c>
      <c r="G30" s="160" t="s">
        <v>41</v>
      </c>
      <c r="H30" s="160"/>
      <c r="I30" s="160"/>
      <c r="J30" s="155">
        <f t="shared" si="13"/>
        <v>104.3</v>
      </c>
      <c r="K30" s="155">
        <f t="shared" si="11"/>
        <v>109.4</v>
      </c>
      <c r="L30" s="155">
        <f t="shared" si="11"/>
        <v>113.7</v>
      </c>
    </row>
    <row r="31" spans="1:12" ht="30" customHeight="1">
      <c r="A31" s="170" t="s">
        <v>157</v>
      </c>
      <c r="B31" s="172" t="s">
        <v>86</v>
      </c>
      <c r="C31" s="172" t="s">
        <v>10</v>
      </c>
      <c r="D31" s="172" t="s">
        <v>41</v>
      </c>
      <c r="E31" s="172" t="s">
        <v>159</v>
      </c>
      <c r="F31" s="171" t="s">
        <v>70</v>
      </c>
      <c r="G31" s="160" t="s">
        <v>41</v>
      </c>
      <c r="H31" s="160" t="s">
        <v>57</v>
      </c>
      <c r="I31" s="160"/>
      <c r="J31" s="155">
        <f t="shared" si="13"/>
        <v>104.3</v>
      </c>
      <c r="K31" s="155">
        <f t="shared" si="11"/>
        <v>109.4</v>
      </c>
      <c r="L31" s="155">
        <f t="shared" si="11"/>
        <v>113.7</v>
      </c>
    </row>
    <row r="32" spans="1:12" ht="65.25" customHeight="1">
      <c r="A32" s="170" t="s">
        <v>193</v>
      </c>
      <c r="B32" s="172" t="s">
        <v>86</v>
      </c>
      <c r="C32" s="172" t="s">
        <v>10</v>
      </c>
      <c r="D32" s="172" t="s">
        <v>41</v>
      </c>
      <c r="E32" s="172" t="s">
        <v>159</v>
      </c>
      <c r="F32" s="171" t="s">
        <v>70</v>
      </c>
      <c r="G32" s="160" t="s">
        <v>41</v>
      </c>
      <c r="H32" s="160" t="s">
        <v>57</v>
      </c>
      <c r="I32" s="189" t="s">
        <v>182</v>
      </c>
      <c r="J32" s="155">
        <f>'Приложение 3'!J50</f>
        <v>104.3</v>
      </c>
      <c r="K32" s="155">
        <f>'Приложение 3'!K50</f>
        <v>109.4</v>
      </c>
      <c r="L32" s="155">
        <f>'Приложение 3'!L50</f>
        <v>113.7</v>
      </c>
    </row>
    <row r="33" spans="1:12" ht="44.25" customHeight="1">
      <c r="A33" s="170" t="s">
        <v>225</v>
      </c>
      <c r="B33" s="166" t="s">
        <v>86</v>
      </c>
      <c r="C33" s="166" t="s">
        <v>10</v>
      </c>
      <c r="D33" s="166" t="s">
        <v>41</v>
      </c>
      <c r="E33" s="166" t="s">
        <v>159</v>
      </c>
      <c r="F33" s="164" t="s">
        <v>71</v>
      </c>
      <c r="G33" s="158"/>
      <c r="H33" s="158"/>
      <c r="I33" s="158"/>
      <c r="J33" s="155">
        <f t="shared" ref="J33:J36" si="14">J34</f>
        <v>5</v>
      </c>
      <c r="K33" s="155">
        <f t="shared" si="11"/>
        <v>5</v>
      </c>
      <c r="L33" s="155">
        <f t="shared" si="11"/>
        <v>5</v>
      </c>
    </row>
    <row r="34" spans="1:12" ht="60">
      <c r="A34" s="163" t="s">
        <v>48</v>
      </c>
      <c r="B34" s="166" t="s">
        <v>86</v>
      </c>
      <c r="C34" s="166" t="s">
        <v>10</v>
      </c>
      <c r="D34" s="166" t="s">
        <v>41</v>
      </c>
      <c r="E34" s="166" t="s">
        <v>159</v>
      </c>
      <c r="F34" s="164" t="s">
        <v>72</v>
      </c>
      <c r="G34" s="158"/>
      <c r="H34" s="158"/>
      <c r="I34" s="158"/>
      <c r="J34" s="155">
        <f t="shared" si="14"/>
        <v>5</v>
      </c>
      <c r="K34" s="155">
        <f t="shared" si="11"/>
        <v>5</v>
      </c>
      <c r="L34" s="155">
        <f t="shared" si="11"/>
        <v>5</v>
      </c>
    </row>
    <row r="35" spans="1:12" ht="15">
      <c r="A35" s="170" t="s">
        <v>156</v>
      </c>
      <c r="B35" s="166" t="s">
        <v>86</v>
      </c>
      <c r="C35" s="166" t="s">
        <v>10</v>
      </c>
      <c r="D35" s="166" t="s">
        <v>41</v>
      </c>
      <c r="E35" s="166" t="s">
        <v>159</v>
      </c>
      <c r="F35" s="164" t="s">
        <v>72</v>
      </c>
      <c r="G35" s="160" t="s">
        <v>41</v>
      </c>
      <c r="H35" s="160"/>
      <c r="I35" s="160"/>
      <c r="J35" s="155">
        <f t="shared" si="14"/>
        <v>5</v>
      </c>
      <c r="K35" s="155">
        <f t="shared" si="11"/>
        <v>5</v>
      </c>
      <c r="L35" s="155">
        <f t="shared" si="11"/>
        <v>5</v>
      </c>
    </row>
    <row r="36" spans="1:12" ht="30">
      <c r="A36" s="170" t="s">
        <v>226</v>
      </c>
      <c r="B36" s="166" t="s">
        <v>86</v>
      </c>
      <c r="C36" s="166" t="s">
        <v>10</v>
      </c>
      <c r="D36" s="166" t="s">
        <v>41</v>
      </c>
      <c r="E36" s="166" t="s">
        <v>159</v>
      </c>
      <c r="F36" s="164" t="s">
        <v>72</v>
      </c>
      <c r="G36" s="160" t="s">
        <v>41</v>
      </c>
      <c r="H36" s="160" t="s">
        <v>57</v>
      </c>
      <c r="I36" s="160"/>
      <c r="J36" s="155">
        <f t="shared" si="14"/>
        <v>5</v>
      </c>
      <c r="K36" s="155">
        <f t="shared" si="11"/>
        <v>5</v>
      </c>
      <c r="L36" s="155">
        <f t="shared" si="11"/>
        <v>5</v>
      </c>
    </row>
    <row r="37" spans="1:12" ht="60">
      <c r="A37" s="170" t="s">
        <v>193</v>
      </c>
      <c r="B37" s="166" t="s">
        <v>86</v>
      </c>
      <c r="C37" s="166" t="s">
        <v>10</v>
      </c>
      <c r="D37" s="166" t="s">
        <v>41</v>
      </c>
      <c r="E37" s="166" t="s">
        <v>159</v>
      </c>
      <c r="F37" s="164" t="s">
        <v>72</v>
      </c>
      <c r="G37" s="160" t="s">
        <v>41</v>
      </c>
      <c r="H37" s="160" t="s">
        <v>57</v>
      </c>
      <c r="I37" s="189" t="s">
        <v>182</v>
      </c>
      <c r="J37" s="155">
        <f>'Приложение 3'!J52</f>
        <v>5</v>
      </c>
      <c r="K37" s="155">
        <f>'Приложение 3'!K52</f>
        <v>5</v>
      </c>
      <c r="L37" s="155">
        <f>'Приложение 3'!L52</f>
        <v>5</v>
      </c>
    </row>
    <row r="38" spans="1:12" ht="76.5" customHeight="1">
      <c r="A38" s="170" t="str">
        <f>'Приложение 3'!A10</f>
        <v>Обеспечение деятельности Администрации Набережного сельского поселения Ромодановского муниципального района Республики Мордовия</v>
      </c>
      <c r="B38" s="166">
        <v>65</v>
      </c>
      <c r="C38" s="166"/>
      <c r="D38" s="166"/>
      <c r="E38" s="166"/>
      <c r="F38" s="159"/>
      <c r="G38" s="158"/>
      <c r="H38" s="158"/>
      <c r="I38" s="158"/>
      <c r="J38" s="155">
        <f>J39+J58</f>
        <v>1354.1</v>
      </c>
      <c r="K38" s="155">
        <f>K39+K46+K58</f>
        <v>579.29999999999995</v>
      </c>
      <c r="L38" s="155">
        <f>L39+L46+L58</f>
        <v>621.29999999999995</v>
      </c>
    </row>
    <row r="39" spans="1:12" ht="15">
      <c r="A39" s="163" t="s">
        <v>42</v>
      </c>
      <c r="B39" s="166">
        <v>65</v>
      </c>
      <c r="C39" s="166">
        <v>1</v>
      </c>
      <c r="D39" s="166"/>
      <c r="E39" s="166"/>
      <c r="F39" s="159"/>
      <c r="G39" s="158"/>
      <c r="H39" s="158"/>
      <c r="I39" s="158"/>
      <c r="J39" s="155">
        <f>J40+J52</f>
        <v>540.5</v>
      </c>
      <c r="K39" s="155">
        <f t="shared" ref="K39:L39" si="15">K40</f>
        <v>185.2</v>
      </c>
      <c r="L39" s="155">
        <f t="shared" si="15"/>
        <v>155.69999999999999</v>
      </c>
    </row>
    <row r="40" spans="1:12" ht="30.75" customHeight="1">
      <c r="A40" s="163" t="s">
        <v>43</v>
      </c>
      <c r="B40" s="166">
        <v>65</v>
      </c>
      <c r="C40" s="166">
        <v>1</v>
      </c>
      <c r="D40" s="166" t="s">
        <v>67</v>
      </c>
      <c r="E40" s="166" t="s">
        <v>78</v>
      </c>
      <c r="F40" s="159"/>
      <c r="G40" s="158"/>
      <c r="H40" s="158"/>
      <c r="I40" s="158"/>
      <c r="J40" s="155">
        <f>J41</f>
        <v>306</v>
      </c>
      <c r="K40" s="155">
        <f t="shared" ref="K40:L44" si="16">K41</f>
        <v>185.2</v>
      </c>
      <c r="L40" s="155">
        <f t="shared" si="16"/>
        <v>155.69999999999999</v>
      </c>
    </row>
    <row r="41" spans="1:12" ht="120">
      <c r="A41" s="163" t="s">
        <v>44</v>
      </c>
      <c r="B41" s="166">
        <v>65</v>
      </c>
      <c r="C41" s="166">
        <v>1</v>
      </c>
      <c r="D41" s="166" t="s">
        <v>67</v>
      </c>
      <c r="E41" s="166" t="s">
        <v>78</v>
      </c>
      <c r="F41" s="159" t="s">
        <v>69</v>
      </c>
      <c r="G41" s="158"/>
      <c r="H41" s="158"/>
      <c r="I41" s="158"/>
      <c r="J41" s="155">
        <f t="shared" ref="J41:J44" si="17">J42</f>
        <v>306</v>
      </c>
      <c r="K41" s="155">
        <f t="shared" si="16"/>
        <v>185.2</v>
      </c>
      <c r="L41" s="155">
        <f t="shared" si="16"/>
        <v>155.69999999999999</v>
      </c>
    </row>
    <row r="42" spans="1:12" ht="45">
      <c r="A42" s="163" t="s">
        <v>45</v>
      </c>
      <c r="B42" s="166">
        <v>65</v>
      </c>
      <c r="C42" s="166">
        <v>1</v>
      </c>
      <c r="D42" s="166" t="s">
        <v>67</v>
      </c>
      <c r="E42" s="166" t="s">
        <v>78</v>
      </c>
      <c r="F42" s="159" t="s">
        <v>70</v>
      </c>
      <c r="G42" s="158"/>
      <c r="H42" s="158"/>
      <c r="I42" s="158"/>
      <c r="J42" s="155">
        <f t="shared" si="17"/>
        <v>306</v>
      </c>
      <c r="K42" s="155">
        <f t="shared" si="16"/>
        <v>185.2</v>
      </c>
      <c r="L42" s="155">
        <f t="shared" si="16"/>
        <v>155.69999999999999</v>
      </c>
    </row>
    <row r="43" spans="1:12" ht="15">
      <c r="A43" s="170" t="s">
        <v>38</v>
      </c>
      <c r="B43" s="166">
        <v>65</v>
      </c>
      <c r="C43" s="166">
        <v>1</v>
      </c>
      <c r="D43" s="166" t="s">
        <v>67</v>
      </c>
      <c r="E43" s="166" t="s">
        <v>78</v>
      </c>
      <c r="F43" s="159" t="s">
        <v>70</v>
      </c>
      <c r="G43" s="160" t="s">
        <v>39</v>
      </c>
      <c r="H43" s="160"/>
      <c r="I43" s="160"/>
      <c r="J43" s="155">
        <f t="shared" si="17"/>
        <v>306</v>
      </c>
      <c r="K43" s="155">
        <f t="shared" si="16"/>
        <v>185.2</v>
      </c>
      <c r="L43" s="155">
        <f t="shared" si="16"/>
        <v>155.69999999999999</v>
      </c>
    </row>
    <row r="44" spans="1:12" ht="60">
      <c r="A44" s="29" t="s">
        <v>40</v>
      </c>
      <c r="B44" s="166">
        <v>65</v>
      </c>
      <c r="C44" s="166">
        <v>1</v>
      </c>
      <c r="D44" s="166" t="s">
        <v>67</v>
      </c>
      <c r="E44" s="166" t="s">
        <v>78</v>
      </c>
      <c r="F44" s="159" t="s">
        <v>70</v>
      </c>
      <c r="G44" s="160" t="s">
        <v>39</v>
      </c>
      <c r="H44" s="160" t="s">
        <v>41</v>
      </c>
      <c r="I44" s="160"/>
      <c r="J44" s="155">
        <f t="shared" si="17"/>
        <v>306</v>
      </c>
      <c r="K44" s="155">
        <f t="shared" si="16"/>
        <v>185.2</v>
      </c>
      <c r="L44" s="155">
        <f t="shared" si="16"/>
        <v>155.69999999999999</v>
      </c>
    </row>
    <row r="45" spans="1:12" ht="60">
      <c r="A45" s="170" t="s">
        <v>193</v>
      </c>
      <c r="B45" s="166">
        <v>65</v>
      </c>
      <c r="C45" s="166">
        <v>1</v>
      </c>
      <c r="D45" s="166" t="s">
        <v>67</v>
      </c>
      <c r="E45" s="166" t="s">
        <v>78</v>
      </c>
      <c r="F45" s="159" t="s">
        <v>70</v>
      </c>
      <c r="G45" s="160" t="s">
        <v>39</v>
      </c>
      <c r="H45" s="160" t="s">
        <v>41</v>
      </c>
      <c r="I45" s="189" t="s">
        <v>182</v>
      </c>
      <c r="J45" s="155">
        <f>'Приложение 3'!J14</f>
        <v>306</v>
      </c>
      <c r="K45" s="155">
        <f>'Приложение 3'!K14</f>
        <v>185.2</v>
      </c>
      <c r="L45" s="155">
        <f>'Приложение 3'!L14</f>
        <v>155.69999999999999</v>
      </c>
    </row>
    <row r="46" spans="1:12" ht="15">
      <c r="A46" s="170" t="str">
        <f>'Приложение 4'!A78</f>
        <v>Условно утвержденные расходы</v>
      </c>
      <c r="B46" s="172" t="s">
        <v>184</v>
      </c>
      <c r="C46" s="172" t="s">
        <v>8</v>
      </c>
      <c r="D46" s="172" t="s">
        <v>67</v>
      </c>
      <c r="E46" s="172" t="s">
        <v>185</v>
      </c>
      <c r="F46" s="167"/>
      <c r="G46" s="160"/>
      <c r="H46" s="160"/>
      <c r="I46" s="189"/>
      <c r="J46" s="155"/>
      <c r="K46" s="155">
        <f t="shared" ref="K46:L50" si="18">K47</f>
        <v>29.5</v>
      </c>
      <c r="L46" s="155">
        <f t="shared" si="18"/>
        <v>59.2</v>
      </c>
    </row>
    <row r="47" spans="1:12" ht="15">
      <c r="A47" s="170" t="str">
        <f>'Приложение 4'!A79</f>
        <v>Иные бюджетные ассигнования</v>
      </c>
      <c r="B47" s="172" t="s">
        <v>184</v>
      </c>
      <c r="C47" s="172" t="s">
        <v>8</v>
      </c>
      <c r="D47" s="172" t="s">
        <v>67</v>
      </c>
      <c r="E47" s="172" t="s">
        <v>185</v>
      </c>
      <c r="F47" s="167" t="s">
        <v>73</v>
      </c>
      <c r="G47" s="160"/>
      <c r="H47" s="160"/>
      <c r="I47" s="189"/>
      <c r="J47" s="155"/>
      <c r="K47" s="155">
        <f t="shared" si="18"/>
        <v>29.5</v>
      </c>
      <c r="L47" s="155">
        <f t="shared" si="18"/>
        <v>59.2</v>
      </c>
    </row>
    <row r="48" spans="1:12" ht="15">
      <c r="A48" s="170" t="str">
        <f>'Приложение 4'!A80</f>
        <v>Резервные средства</v>
      </c>
      <c r="B48" s="172" t="s">
        <v>184</v>
      </c>
      <c r="C48" s="172" t="s">
        <v>8</v>
      </c>
      <c r="D48" s="172" t="s">
        <v>67</v>
      </c>
      <c r="E48" s="172" t="s">
        <v>185</v>
      </c>
      <c r="F48" s="167" t="s">
        <v>75</v>
      </c>
      <c r="G48" s="160"/>
      <c r="H48" s="160"/>
      <c r="I48" s="189"/>
      <c r="J48" s="155"/>
      <c r="K48" s="155">
        <f t="shared" si="18"/>
        <v>29.5</v>
      </c>
      <c r="L48" s="155">
        <f t="shared" si="18"/>
        <v>59.2</v>
      </c>
    </row>
    <row r="49" spans="1:12" ht="15">
      <c r="A49" s="170" t="str">
        <f>'Приложение 4'!A74</f>
        <v>Условно утвержденные расходы</v>
      </c>
      <c r="B49" s="172" t="s">
        <v>184</v>
      </c>
      <c r="C49" s="172" t="s">
        <v>8</v>
      </c>
      <c r="D49" s="172" t="s">
        <v>67</v>
      </c>
      <c r="E49" s="172" t="s">
        <v>185</v>
      </c>
      <c r="F49" s="167" t="s">
        <v>75</v>
      </c>
      <c r="G49" s="199" t="s">
        <v>183</v>
      </c>
      <c r="H49" s="160"/>
      <c r="I49" s="189"/>
      <c r="J49" s="155"/>
      <c r="K49" s="155">
        <f t="shared" si="18"/>
        <v>29.5</v>
      </c>
      <c r="L49" s="155">
        <f t="shared" si="18"/>
        <v>59.2</v>
      </c>
    </row>
    <row r="50" spans="1:12" ht="15">
      <c r="A50" s="170" t="str">
        <f>'Приложение 4'!A75</f>
        <v>Условно утвержденные расходы</v>
      </c>
      <c r="B50" s="172" t="s">
        <v>184</v>
      </c>
      <c r="C50" s="172" t="s">
        <v>8</v>
      </c>
      <c r="D50" s="172" t="s">
        <v>67</v>
      </c>
      <c r="E50" s="172" t="s">
        <v>185</v>
      </c>
      <c r="F50" s="167" t="s">
        <v>75</v>
      </c>
      <c r="G50" s="199" t="s">
        <v>183</v>
      </c>
      <c r="H50" s="199" t="s">
        <v>183</v>
      </c>
      <c r="I50" s="189"/>
      <c r="J50" s="155"/>
      <c r="K50" s="155">
        <f t="shared" si="18"/>
        <v>29.5</v>
      </c>
      <c r="L50" s="155">
        <f t="shared" si="18"/>
        <v>59.2</v>
      </c>
    </row>
    <row r="51" spans="1:12" ht="60">
      <c r="A51" s="170" t="s">
        <v>193</v>
      </c>
      <c r="B51" s="172" t="s">
        <v>184</v>
      </c>
      <c r="C51" s="172" t="s">
        <v>8</v>
      </c>
      <c r="D51" s="172" t="s">
        <v>67</v>
      </c>
      <c r="E51" s="172" t="s">
        <v>185</v>
      </c>
      <c r="F51" s="167" t="s">
        <v>75</v>
      </c>
      <c r="G51" s="199" t="s">
        <v>183</v>
      </c>
      <c r="H51" s="199" t="s">
        <v>183</v>
      </c>
      <c r="I51" s="199" t="s">
        <v>182</v>
      </c>
      <c r="J51" s="155"/>
      <c r="K51" s="155">
        <f>'Приложение 4'!J80</f>
        <v>29.5</v>
      </c>
      <c r="L51" s="155">
        <f>'Приложение 4'!K80</f>
        <v>59.2</v>
      </c>
    </row>
    <row r="52" spans="1:12" ht="93" customHeight="1">
      <c r="A52" s="170" t="str">
        <f>'Приложение 3'!A29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2" s="172" t="s">
        <v>184</v>
      </c>
      <c r="C52" s="172" t="s">
        <v>8</v>
      </c>
      <c r="D52" s="172" t="s">
        <v>67</v>
      </c>
      <c r="E52" s="172" t="s">
        <v>241</v>
      </c>
      <c r="F52" s="167"/>
      <c r="G52" s="199"/>
      <c r="H52" s="199"/>
      <c r="I52" s="199"/>
      <c r="J52" s="155">
        <f>J53</f>
        <v>234.5</v>
      </c>
      <c r="K52" s="155"/>
      <c r="L52" s="155"/>
    </row>
    <row r="53" spans="1:12" ht="123" customHeight="1">
      <c r="A53" s="170" t="str">
        <f>'Приложение 4'!A13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3" s="172" t="s">
        <v>184</v>
      </c>
      <c r="C53" s="172" t="s">
        <v>8</v>
      </c>
      <c r="D53" s="172" t="s">
        <v>67</v>
      </c>
      <c r="E53" s="172" t="s">
        <v>241</v>
      </c>
      <c r="F53" s="167" t="s">
        <v>69</v>
      </c>
      <c r="G53" s="199"/>
      <c r="H53" s="199"/>
      <c r="I53" s="199"/>
      <c r="J53" s="155">
        <f>J54</f>
        <v>234.5</v>
      </c>
      <c r="K53" s="155"/>
      <c r="L53" s="155"/>
    </row>
    <row r="54" spans="1:12" ht="47.25" customHeight="1">
      <c r="A54" s="170" t="str">
        <f>A42</f>
        <v>Расходы на выплаты персоналу государственных (муниципальных) органов</v>
      </c>
      <c r="B54" s="172" t="s">
        <v>184</v>
      </c>
      <c r="C54" s="172" t="s">
        <v>8</v>
      </c>
      <c r="D54" s="172" t="s">
        <v>67</v>
      </c>
      <c r="E54" s="172" t="s">
        <v>241</v>
      </c>
      <c r="F54" s="167" t="s">
        <v>70</v>
      </c>
      <c r="G54" s="199"/>
      <c r="H54" s="199"/>
      <c r="I54" s="199"/>
      <c r="J54" s="155">
        <f>J55</f>
        <v>234.5</v>
      </c>
      <c r="K54" s="155"/>
      <c r="L54" s="155"/>
    </row>
    <row r="55" spans="1:12" ht="15">
      <c r="A55" s="170" t="str">
        <f>A43</f>
        <v>Общегосударственные вопросы</v>
      </c>
      <c r="B55" s="172" t="s">
        <v>184</v>
      </c>
      <c r="C55" s="172" t="s">
        <v>8</v>
      </c>
      <c r="D55" s="172" t="s">
        <v>67</v>
      </c>
      <c r="E55" s="172" t="s">
        <v>241</v>
      </c>
      <c r="F55" s="167" t="s">
        <v>70</v>
      </c>
      <c r="G55" s="216" t="s">
        <v>39</v>
      </c>
      <c r="H55" s="199"/>
      <c r="I55" s="199"/>
      <c r="J55" s="155">
        <f>J56</f>
        <v>234.5</v>
      </c>
      <c r="K55" s="155"/>
      <c r="L55" s="155"/>
    </row>
    <row r="56" spans="1:12" ht="61.5" customHeight="1">
      <c r="A56" s="170" t="str">
        <f>A44</f>
        <v>Функционирование высшего должностного лица субъекта Российской Федерации и муниципального образования</v>
      </c>
      <c r="B56" s="172" t="s">
        <v>184</v>
      </c>
      <c r="C56" s="172" t="s">
        <v>8</v>
      </c>
      <c r="D56" s="172" t="s">
        <v>67</v>
      </c>
      <c r="E56" s="172" t="s">
        <v>241</v>
      </c>
      <c r="F56" s="167" t="s">
        <v>70</v>
      </c>
      <c r="G56" s="216" t="s">
        <v>39</v>
      </c>
      <c r="H56" s="216" t="s">
        <v>41</v>
      </c>
      <c r="I56" s="199"/>
      <c r="J56" s="155">
        <f>J57</f>
        <v>234.5</v>
      </c>
      <c r="K56" s="155"/>
      <c r="L56" s="155"/>
    </row>
    <row r="57" spans="1:12" ht="63" customHeight="1">
      <c r="A57" s="170" t="str">
        <f>A51</f>
        <v>Администрация Набережного сельского поселения Ромодановского муниципального района Республики Мордовия</v>
      </c>
      <c r="B57" s="172" t="s">
        <v>184</v>
      </c>
      <c r="C57" s="172" t="s">
        <v>8</v>
      </c>
      <c r="D57" s="172" t="s">
        <v>67</v>
      </c>
      <c r="E57" s="172" t="s">
        <v>241</v>
      </c>
      <c r="F57" s="167" t="s">
        <v>70</v>
      </c>
      <c r="G57" s="216" t="s">
        <v>39</v>
      </c>
      <c r="H57" s="216" t="s">
        <v>41</v>
      </c>
      <c r="I57" s="216" t="s">
        <v>182</v>
      </c>
      <c r="J57" s="155">
        <f>'Приложение 3'!J15</f>
        <v>234.5</v>
      </c>
      <c r="K57" s="155"/>
      <c r="L57" s="155"/>
    </row>
    <row r="58" spans="1:12" ht="46.5" customHeight="1">
      <c r="A58" s="170" t="str">
        <f>'Приложение 3'!A20</f>
        <v>Расходы в рамках обеспечения деятельности администрации Набережного сельского поселения</v>
      </c>
      <c r="B58" s="172" t="s">
        <v>184</v>
      </c>
      <c r="C58" s="172" t="s">
        <v>9</v>
      </c>
      <c r="D58" s="172"/>
      <c r="E58" s="172"/>
      <c r="F58" s="171"/>
      <c r="G58" s="158"/>
      <c r="H58" s="158"/>
      <c r="I58" s="158"/>
      <c r="J58" s="155">
        <f>J59+J65+J76</f>
        <v>813.6</v>
      </c>
      <c r="K58" s="155">
        <f>K59+K65</f>
        <v>364.6</v>
      </c>
      <c r="L58" s="155">
        <f>L59+L65</f>
        <v>406.4</v>
      </c>
    </row>
    <row r="59" spans="1:12" ht="45">
      <c r="A59" s="170" t="s">
        <v>49</v>
      </c>
      <c r="B59" s="166">
        <v>65</v>
      </c>
      <c r="C59" s="166">
        <v>2</v>
      </c>
      <c r="D59" s="166" t="s">
        <v>67</v>
      </c>
      <c r="E59" s="166" t="s">
        <v>79</v>
      </c>
      <c r="F59" s="164"/>
      <c r="G59" s="158"/>
      <c r="H59" s="158"/>
      <c r="I59" s="158"/>
      <c r="J59" s="155">
        <f>J60</f>
        <v>286.8</v>
      </c>
      <c r="K59" s="155">
        <f t="shared" ref="K59:L59" si="19">K60</f>
        <v>200.2</v>
      </c>
      <c r="L59" s="155">
        <f t="shared" si="19"/>
        <v>247.2</v>
      </c>
    </row>
    <row r="60" spans="1:12" ht="120">
      <c r="A60" s="170" t="s">
        <v>44</v>
      </c>
      <c r="B60" s="166">
        <v>65</v>
      </c>
      <c r="C60" s="166">
        <v>2</v>
      </c>
      <c r="D60" s="166" t="s">
        <v>67</v>
      </c>
      <c r="E60" s="166" t="s">
        <v>79</v>
      </c>
      <c r="F60" s="164" t="s">
        <v>69</v>
      </c>
      <c r="G60" s="158"/>
      <c r="H60" s="158"/>
      <c r="I60" s="158"/>
      <c r="J60" s="155">
        <f t="shared" ref="J60:J63" si="20">J61</f>
        <v>286.8</v>
      </c>
      <c r="K60" s="155">
        <f t="shared" ref="K60:K63" si="21">K61</f>
        <v>200.2</v>
      </c>
      <c r="L60" s="155">
        <f t="shared" ref="L60:L63" si="22">L61</f>
        <v>247.2</v>
      </c>
    </row>
    <row r="61" spans="1:12" ht="45">
      <c r="A61" s="170" t="s">
        <v>45</v>
      </c>
      <c r="B61" s="166">
        <v>65</v>
      </c>
      <c r="C61" s="166">
        <v>2</v>
      </c>
      <c r="D61" s="166" t="s">
        <v>67</v>
      </c>
      <c r="E61" s="166" t="s">
        <v>79</v>
      </c>
      <c r="F61" s="164" t="s">
        <v>70</v>
      </c>
      <c r="G61" s="158"/>
      <c r="H61" s="158"/>
      <c r="I61" s="158"/>
      <c r="J61" s="155">
        <f t="shared" si="20"/>
        <v>286.8</v>
      </c>
      <c r="K61" s="155">
        <f t="shared" si="21"/>
        <v>200.2</v>
      </c>
      <c r="L61" s="155">
        <f t="shared" si="22"/>
        <v>247.2</v>
      </c>
    </row>
    <row r="62" spans="1:12" ht="15">
      <c r="A62" s="170" t="s">
        <v>38</v>
      </c>
      <c r="B62" s="166">
        <v>65</v>
      </c>
      <c r="C62" s="166">
        <v>2</v>
      </c>
      <c r="D62" s="166" t="s">
        <v>67</v>
      </c>
      <c r="E62" s="166" t="s">
        <v>79</v>
      </c>
      <c r="F62" s="164" t="s">
        <v>70</v>
      </c>
      <c r="G62" s="160" t="s">
        <v>39</v>
      </c>
      <c r="H62" s="160"/>
      <c r="I62" s="160"/>
      <c r="J62" s="155">
        <f t="shared" si="20"/>
        <v>286.8</v>
      </c>
      <c r="K62" s="155">
        <f t="shared" si="21"/>
        <v>200.2</v>
      </c>
      <c r="L62" s="155">
        <f t="shared" si="22"/>
        <v>247.2</v>
      </c>
    </row>
    <row r="63" spans="1:12" ht="91.5" customHeight="1">
      <c r="A63" s="29" t="s">
        <v>46</v>
      </c>
      <c r="B63" s="166">
        <v>65</v>
      </c>
      <c r="C63" s="166">
        <v>2</v>
      </c>
      <c r="D63" s="166" t="s">
        <v>67</v>
      </c>
      <c r="E63" s="166" t="s">
        <v>79</v>
      </c>
      <c r="F63" s="164" t="s">
        <v>70</v>
      </c>
      <c r="G63" s="160" t="s">
        <v>39</v>
      </c>
      <c r="H63" s="160" t="s">
        <v>47</v>
      </c>
      <c r="I63" s="160"/>
      <c r="J63" s="155">
        <f t="shared" si="20"/>
        <v>286.8</v>
      </c>
      <c r="K63" s="155">
        <f t="shared" si="21"/>
        <v>200.2</v>
      </c>
      <c r="L63" s="155">
        <f t="shared" si="22"/>
        <v>247.2</v>
      </c>
    </row>
    <row r="64" spans="1:12" ht="60">
      <c r="A64" s="170" t="s">
        <v>193</v>
      </c>
      <c r="B64" s="166">
        <v>65</v>
      </c>
      <c r="C64" s="166">
        <v>2</v>
      </c>
      <c r="D64" s="166" t="s">
        <v>67</v>
      </c>
      <c r="E64" s="166" t="s">
        <v>79</v>
      </c>
      <c r="F64" s="164" t="s">
        <v>70</v>
      </c>
      <c r="G64" s="160" t="s">
        <v>39</v>
      </c>
      <c r="H64" s="160" t="s">
        <v>47</v>
      </c>
      <c r="I64" s="189" t="s">
        <v>182</v>
      </c>
      <c r="J64" s="155">
        <f>'Приложение 3'!J23</f>
        <v>286.8</v>
      </c>
      <c r="K64" s="155">
        <f>'Приложение 3'!K23</f>
        <v>200.2</v>
      </c>
      <c r="L64" s="155">
        <f>'Приложение 3'!L23</f>
        <v>247.2</v>
      </c>
    </row>
    <row r="65" spans="1:12" ht="31.5" customHeight="1">
      <c r="A65" s="170" t="str">
        <f>'Приложение 4'!A24</f>
        <v>Расходы на обеспечение функций органов местного самоуправления</v>
      </c>
      <c r="B65" s="172" t="s">
        <v>184</v>
      </c>
      <c r="C65" s="172" t="s">
        <v>9</v>
      </c>
      <c r="D65" s="172" t="s">
        <v>67</v>
      </c>
      <c r="E65" s="172" t="s">
        <v>80</v>
      </c>
      <c r="F65" s="171"/>
      <c r="G65" s="158"/>
      <c r="H65" s="158"/>
      <c r="I65" s="158"/>
      <c r="J65" s="155">
        <f>J66+J71</f>
        <v>391.3</v>
      </c>
      <c r="K65" s="155">
        <f>K66+K71</f>
        <v>164.4</v>
      </c>
      <c r="L65" s="155">
        <f>L66+L71</f>
        <v>159.19999999999999</v>
      </c>
    </row>
    <row r="66" spans="1:12" ht="45" customHeight="1">
      <c r="A66" s="170" t="s">
        <v>225</v>
      </c>
      <c r="B66" s="166">
        <v>65</v>
      </c>
      <c r="C66" s="166">
        <v>2</v>
      </c>
      <c r="D66" s="166" t="s">
        <v>67</v>
      </c>
      <c r="E66" s="166" t="s">
        <v>80</v>
      </c>
      <c r="F66" s="171" t="s">
        <v>71</v>
      </c>
      <c r="G66" s="158"/>
      <c r="H66" s="158"/>
      <c r="I66" s="158"/>
      <c r="J66" s="155">
        <f>J68</f>
        <v>389.3</v>
      </c>
      <c r="K66" s="155">
        <f>K68</f>
        <v>162.4</v>
      </c>
      <c r="L66" s="155">
        <f>L68</f>
        <v>157.19999999999999</v>
      </c>
    </row>
    <row r="67" spans="1:12" ht="45" customHeight="1">
      <c r="A67" s="170" t="str">
        <f>'Приложение 4'!A26</f>
        <v>Иные закупки товаров, работ и услуг для обеспечения государственных (муниципальных) нужд</v>
      </c>
      <c r="B67" s="172" t="s">
        <v>184</v>
      </c>
      <c r="C67" s="172" t="s">
        <v>9</v>
      </c>
      <c r="D67" s="172" t="s">
        <v>67</v>
      </c>
      <c r="E67" s="172" t="s">
        <v>80</v>
      </c>
      <c r="F67" s="171" t="s">
        <v>72</v>
      </c>
      <c r="G67" s="158"/>
      <c r="H67" s="158"/>
      <c r="I67" s="158"/>
      <c r="J67" s="155">
        <f>J68</f>
        <v>389.3</v>
      </c>
      <c r="K67" s="155">
        <f>K68</f>
        <v>162.4</v>
      </c>
      <c r="L67" s="155">
        <f>L68</f>
        <v>157.19999999999999</v>
      </c>
    </row>
    <row r="68" spans="1:12" ht="15">
      <c r="A68" s="170" t="str">
        <f>'Приложение 5'!A62</f>
        <v>Общегосударственные вопросы</v>
      </c>
      <c r="B68" s="166">
        <v>65</v>
      </c>
      <c r="C68" s="166">
        <v>2</v>
      </c>
      <c r="D68" s="166" t="s">
        <v>67</v>
      </c>
      <c r="E68" s="166" t="s">
        <v>80</v>
      </c>
      <c r="F68" s="164" t="s">
        <v>72</v>
      </c>
      <c r="G68" s="160" t="s">
        <v>39</v>
      </c>
      <c r="H68" s="160"/>
      <c r="I68" s="160"/>
      <c r="J68" s="155">
        <f t="shared" ref="J68:J69" si="23">J69</f>
        <v>389.3</v>
      </c>
      <c r="K68" s="155">
        <f t="shared" ref="K68:K69" si="24">K69</f>
        <v>162.4</v>
      </c>
      <c r="L68" s="155">
        <f t="shared" ref="L68:L69" si="25">L69</f>
        <v>157.19999999999999</v>
      </c>
    </row>
    <row r="69" spans="1:12" ht="94.5" customHeight="1">
      <c r="A69" s="170" t="str">
        <f>A63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69" s="166">
        <v>65</v>
      </c>
      <c r="C69" s="166">
        <v>2</v>
      </c>
      <c r="D69" s="166" t="s">
        <v>67</v>
      </c>
      <c r="E69" s="166" t="s">
        <v>80</v>
      </c>
      <c r="F69" s="164" t="s">
        <v>72</v>
      </c>
      <c r="G69" s="160" t="s">
        <v>39</v>
      </c>
      <c r="H69" s="160" t="s">
        <v>47</v>
      </c>
      <c r="I69" s="160"/>
      <c r="J69" s="155">
        <f t="shared" si="23"/>
        <v>389.3</v>
      </c>
      <c r="K69" s="155">
        <f t="shared" si="24"/>
        <v>162.4</v>
      </c>
      <c r="L69" s="155">
        <f t="shared" si="25"/>
        <v>157.19999999999999</v>
      </c>
    </row>
    <row r="70" spans="1:12" ht="63" customHeight="1">
      <c r="A70" s="29" t="str">
        <f>A64</f>
        <v>Администрация Набережного сельского поселения Ромодановского муниципального района Республики Мордовия</v>
      </c>
      <c r="B70" s="166">
        <v>65</v>
      </c>
      <c r="C70" s="166">
        <v>2</v>
      </c>
      <c r="D70" s="166" t="s">
        <v>67</v>
      </c>
      <c r="E70" s="166" t="s">
        <v>80</v>
      </c>
      <c r="F70" s="164" t="s">
        <v>72</v>
      </c>
      <c r="G70" s="160" t="s">
        <v>39</v>
      </c>
      <c r="H70" s="160" t="s">
        <v>47</v>
      </c>
      <c r="I70" s="189" t="s">
        <v>182</v>
      </c>
      <c r="J70" s="155">
        <f>'Приложение 3'!J26</f>
        <v>389.3</v>
      </c>
      <c r="K70" s="155">
        <f>'Приложение 3'!K26</f>
        <v>162.4</v>
      </c>
      <c r="L70" s="155">
        <f>'Приложение 3'!L26</f>
        <v>157.19999999999999</v>
      </c>
    </row>
    <row r="71" spans="1:12" ht="13.5" customHeight="1">
      <c r="A71" s="170" t="str">
        <f>'Приложение 4'!A27</f>
        <v>Иные бюджетные ассигнования</v>
      </c>
      <c r="B71" s="166">
        <v>65</v>
      </c>
      <c r="C71" s="166">
        <v>2</v>
      </c>
      <c r="D71" s="166" t="s">
        <v>67</v>
      </c>
      <c r="E71" s="166" t="s">
        <v>80</v>
      </c>
      <c r="F71" s="164" t="s">
        <v>73</v>
      </c>
      <c r="G71" s="158"/>
      <c r="H71" s="158"/>
      <c r="I71" s="158"/>
      <c r="J71" s="155">
        <f>J72</f>
        <v>2</v>
      </c>
      <c r="K71" s="155">
        <f t="shared" ref="K71:K74" si="26">K72</f>
        <v>2</v>
      </c>
      <c r="L71" s="155">
        <f t="shared" ref="L71:L74" si="27">L72</f>
        <v>2</v>
      </c>
    </row>
    <row r="72" spans="1:12" ht="30.75" customHeight="1">
      <c r="A72" s="170" t="str">
        <f>'Приложение 4'!A28</f>
        <v>Уплата налогов, сборов и иных платежей</v>
      </c>
      <c r="B72" s="166">
        <v>65</v>
      </c>
      <c r="C72" s="166">
        <v>2</v>
      </c>
      <c r="D72" s="166" t="s">
        <v>67</v>
      </c>
      <c r="E72" s="166" t="s">
        <v>80</v>
      </c>
      <c r="F72" s="164" t="s">
        <v>74</v>
      </c>
      <c r="G72" s="158"/>
      <c r="H72" s="158"/>
      <c r="I72" s="158"/>
      <c r="J72" s="155">
        <f t="shared" ref="J72:J74" si="28">J73</f>
        <v>2</v>
      </c>
      <c r="K72" s="155">
        <f t="shared" si="26"/>
        <v>2</v>
      </c>
      <c r="L72" s="155">
        <f t="shared" si="27"/>
        <v>2</v>
      </c>
    </row>
    <row r="73" spans="1:12" ht="15">
      <c r="A73" s="170" t="str">
        <f>A68</f>
        <v>Общегосударственные вопросы</v>
      </c>
      <c r="B73" s="166">
        <v>65</v>
      </c>
      <c r="C73" s="166">
        <v>2</v>
      </c>
      <c r="D73" s="166" t="s">
        <v>67</v>
      </c>
      <c r="E73" s="166" t="s">
        <v>80</v>
      </c>
      <c r="F73" s="164" t="s">
        <v>74</v>
      </c>
      <c r="G73" s="160" t="s">
        <v>39</v>
      </c>
      <c r="H73" s="160"/>
      <c r="I73" s="160"/>
      <c r="J73" s="155">
        <f t="shared" si="28"/>
        <v>2</v>
      </c>
      <c r="K73" s="155">
        <f t="shared" si="26"/>
        <v>2</v>
      </c>
      <c r="L73" s="155">
        <f t="shared" si="27"/>
        <v>2</v>
      </c>
    </row>
    <row r="74" spans="1:12" ht="93.75" customHeight="1">
      <c r="A74" s="170" t="str">
        <f>A69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74" s="166">
        <v>65</v>
      </c>
      <c r="C74" s="166">
        <v>2</v>
      </c>
      <c r="D74" s="166" t="s">
        <v>67</v>
      </c>
      <c r="E74" s="166" t="s">
        <v>80</v>
      </c>
      <c r="F74" s="164" t="s">
        <v>74</v>
      </c>
      <c r="G74" s="160" t="s">
        <v>39</v>
      </c>
      <c r="H74" s="160" t="s">
        <v>47</v>
      </c>
      <c r="I74" s="160"/>
      <c r="J74" s="155">
        <f t="shared" si="28"/>
        <v>2</v>
      </c>
      <c r="K74" s="155">
        <f t="shared" si="26"/>
        <v>2</v>
      </c>
      <c r="L74" s="155">
        <f t="shared" si="27"/>
        <v>2</v>
      </c>
    </row>
    <row r="75" spans="1:12" ht="68.25" customHeight="1">
      <c r="A75" s="29" t="str">
        <f>A70</f>
        <v>Администрация Набережного сельского поселения Ромодановского муниципального района Республики Мордовия</v>
      </c>
      <c r="B75" s="166">
        <v>65</v>
      </c>
      <c r="C75" s="166">
        <v>2</v>
      </c>
      <c r="D75" s="166" t="s">
        <v>67</v>
      </c>
      <c r="E75" s="166" t="s">
        <v>80</v>
      </c>
      <c r="F75" s="164" t="s">
        <v>74</v>
      </c>
      <c r="G75" s="160" t="s">
        <v>39</v>
      </c>
      <c r="H75" s="160" t="s">
        <v>47</v>
      </c>
      <c r="I75" s="189" t="s">
        <v>182</v>
      </c>
      <c r="J75" s="155">
        <f>'Приложение 3'!J28</f>
        <v>2</v>
      </c>
      <c r="K75" s="155">
        <f>'Приложение 3'!K28</f>
        <v>2</v>
      </c>
      <c r="L75" s="155">
        <f>'Приложение 3'!L28</f>
        <v>2</v>
      </c>
    </row>
    <row r="76" spans="1:12" ht="94.5" customHeight="1">
      <c r="A76" s="29" t="str">
        <f>'Приложение 3'!A29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6" s="172" t="s">
        <v>184</v>
      </c>
      <c r="C76" s="172" t="s">
        <v>9</v>
      </c>
      <c r="D76" s="172" t="s">
        <v>67</v>
      </c>
      <c r="E76" s="172" t="s">
        <v>241</v>
      </c>
      <c r="F76" s="171"/>
      <c r="G76" s="160"/>
      <c r="H76" s="160"/>
      <c r="I76" s="189"/>
      <c r="J76" s="155">
        <f>J77</f>
        <v>135.5</v>
      </c>
      <c r="K76" s="155"/>
      <c r="L76" s="155"/>
    </row>
    <row r="77" spans="1:12" ht="126" customHeight="1">
      <c r="A77" s="29" t="str">
        <f>'Приложение 3'!A30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7" s="172" t="s">
        <v>184</v>
      </c>
      <c r="C77" s="172" t="s">
        <v>9</v>
      </c>
      <c r="D77" s="172" t="s">
        <v>67</v>
      </c>
      <c r="E77" s="172" t="s">
        <v>241</v>
      </c>
      <c r="F77" s="171" t="s">
        <v>69</v>
      </c>
      <c r="G77" s="160"/>
      <c r="H77" s="160"/>
      <c r="I77" s="189"/>
      <c r="J77" s="155">
        <f>J78</f>
        <v>135.5</v>
      </c>
      <c r="K77" s="155"/>
      <c r="L77" s="155"/>
    </row>
    <row r="78" spans="1:12" ht="48.75" customHeight="1">
      <c r="A78" s="29" t="str">
        <f>'Приложение 3'!A31</f>
        <v>Расходы на выплаты персоналу государственных (муниципальных) органов</v>
      </c>
      <c r="B78" s="172" t="s">
        <v>184</v>
      </c>
      <c r="C78" s="172" t="s">
        <v>9</v>
      </c>
      <c r="D78" s="172" t="s">
        <v>67</v>
      </c>
      <c r="E78" s="172" t="s">
        <v>241</v>
      </c>
      <c r="F78" s="171" t="s">
        <v>70</v>
      </c>
      <c r="G78" s="160"/>
      <c r="H78" s="160"/>
      <c r="I78" s="189"/>
      <c r="J78" s="155">
        <f>J79</f>
        <v>135.5</v>
      </c>
      <c r="K78" s="155"/>
      <c r="L78" s="155"/>
    </row>
    <row r="79" spans="1:12" ht="17.25" customHeight="1">
      <c r="A79" s="29" t="str">
        <f>A73</f>
        <v>Общегосударственные вопросы</v>
      </c>
      <c r="B79" s="172" t="s">
        <v>184</v>
      </c>
      <c r="C79" s="172" t="s">
        <v>9</v>
      </c>
      <c r="D79" s="172" t="s">
        <v>67</v>
      </c>
      <c r="E79" s="172" t="s">
        <v>241</v>
      </c>
      <c r="F79" s="171" t="s">
        <v>70</v>
      </c>
      <c r="G79" s="216" t="s">
        <v>39</v>
      </c>
      <c r="H79" s="160"/>
      <c r="I79" s="189"/>
      <c r="J79" s="155">
        <f>J80</f>
        <v>135.5</v>
      </c>
      <c r="K79" s="155"/>
      <c r="L79" s="155"/>
    </row>
    <row r="80" spans="1:12" ht="89.25" customHeight="1">
      <c r="A80" s="29" t="str">
        <f>A74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0" s="172" t="s">
        <v>184</v>
      </c>
      <c r="C80" s="172" t="s">
        <v>9</v>
      </c>
      <c r="D80" s="172" t="s">
        <v>67</v>
      </c>
      <c r="E80" s="172" t="s">
        <v>241</v>
      </c>
      <c r="F80" s="171" t="s">
        <v>70</v>
      </c>
      <c r="G80" s="216" t="s">
        <v>39</v>
      </c>
      <c r="H80" s="216" t="s">
        <v>47</v>
      </c>
      <c r="I80" s="189"/>
      <c r="J80" s="155">
        <f>J81</f>
        <v>135.5</v>
      </c>
      <c r="K80" s="155"/>
      <c r="L80" s="155"/>
    </row>
    <row r="81" spans="1:12" ht="68.25" customHeight="1">
      <c r="A81" s="29" t="str">
        <f>A75</f>
        <v>Администрация Набережного сельского поселения Ромодановского муниципального района Республики Мордовия</v>
      </c>
      <c r="B81" s="172" t="s">
        <v>184</v>
      </c>
      <c r="C81" s="172" t="s">
        <v>9</v>
      </c>
      <c r="D81" s="172" t="s">
        <v>67</v>
      </c>
      <c r="E81" s="172" t="s">
        <v>241</v>
      </c>
      <c r="F81" s="171" t="s">
        <v>70</v>
      </c>
      <c r="G81" s="216" t="s">
        <v>39</v>
      </c>
      <c r="H81" s="216" t="s">
        <v>47</v>
      </c>
      <c r="I81" s="216" t="s">
        <v>182</v>
      </c>
      <c r="J81" s="155">
        <f>'Приложение 3'!J31</f>
        <v>135.5</v>
      </c>
      <c r="K81" s="155"/>
      <c r="L81" s="155"/>
    </row>
    <row r="82" spans="1:12" ht="78" customHeight="1">
      <c r="A82" s="29" t="str">
        <f>'Приложение 3'!A69</f>
        <v>Непрограммные расходы главных распорядителей средств  бюджета Набережного сельского поселения Ромодановского муниципального района Республики Мордовия</v>
      </c>
      <c r="B82" s="172" t="s">
        <v>82</v>
      </c>
      <c r="C82" s="172"/>
      <c r="D82" s="172"/>
      <c r="E82" s="172"/>
      <c r="F82" s="171"/>
      <c r="G82" s="160"/>
      <c r="H82" s="160"/>
      <c r="I82" s="189"/>
      <c r="J82" s="155">
        <f>J83</f>
        <v>171.7</v>
      </c>
      <c r="K82" s="155">
        <f>K83</f>
        <v>171.7</v>
      </c>
      <c r="L82" s="155">
        <f>L83</f>
        <v>171.7</v>
      </c>
    </row>
    <row r="83" spans="1:12" ht="109.5" customHeight="1">
      <c r="A83" s="29" t="str">
        <f>'Приложение 3'!A70</f>
        <v>Непрограммные расходы в рамках обеспечения деятельности главных распорядителей средств бюджета Набережного сельского поселения Ромодановского муниципального района Республики Мордовия</v>
      </c>
      <c r="B83" s="172" t="s">
        <v>82</v>
      </c>
      <c r="C83" s="172" t="s">
        <v>8</v>
      </c>
      <c r="D83" s="172"/>
      <c r="E83" s="172"/>
      <c r="F83" s="171"/>
      <c r="G83" s="160"/>
      <c r="H83" s="160"/>
      <c r="I83" s="189"/>
      <c r="J83" s="155">
        <f>J84+J90+J96</f>
        <v>171.7</v>
      </c>
      <c r="K83" s="155">
        <f>K84+K90+K96</f>
        <v>171.7</v>
      </c>
      <c r="L83" s="155">
        <f>L84+L90+L96</f>
        <v>171.7</v>
      </c>
    </row>
    <row r="84" spans="1:12" ht="49.5" customHeight="1">
      <c r="A84" s="29" t="str">
        <f>'Приложение 3'!A71</f>
        <v>Доплаты к пенсиям муниципальных служащих Республики Мордовия</v>
      </c>
      <c r="B84" s="172" t="s">
        <v>82</v>
      </c>
      <c r="C84" s="172" t="s">
        <v>8</v>
      </c>
      <c r="D84" s="172" t="s">
        <v>67</v>
      </c>
      <c r="E84" s="172" t="s">
        <v>85</v>
      </c>
      <c r="F84" s="171"/>
      <c r="G84" s="160"/>
      <c r="H84" s="160"/>
      <c r="I84" s="189"/>
      <c r="J84" s="155">
        <f t="shared" ref="J84:L88" si="29">J85</f>
        <v>166.2</v>
      </c>
      <c r="K84" s="155">
        <f t="shared" si="29"/>
        <v>166.2</v>
      </c>
      <c r="L84" s="155">
        <f t="shared" si="29"/>
        <v>166.2</v>
      </c>
    </row>
    <row r="85" spans="1:12" ht="34.5" customHeight="1">
      <c r="A85" s="29" t="str">
        <f>'Приложение 3'!A72</f>
        <v>Социальное обеспечение и иные выплаты населению</v>
      </c>
      <c r="B85" s="172" t="s">
        <v>82</v>
      </c>
      <c r="C85" s="172" t="s">
        <v>8</v>
      </c>
      <c r="D85" s="172" t="s">
        <v>67</v>
      </c>
      <c r="E85" s="172" t="s">
        <v>85</v>
      </c>
      <c r="F85" s="171" t="s">
        <v>76</v>
      </c>
      <c r="G85" s="160"/>
      <c r="H85" s="160"/>
      <c r="I85" s="189"/>
      <c r="J85" s="155">
        <f t="shared" si="29"/>
        <v>166.2</v>
      </c>
      <c r="K85" s="155">
        <f t="shared" si="29"/>
        <v>166.2</v>
      </c>
      <c r="L85" s="155">
        <f t="shared" si="29"/>
        <v>166.2</v>
      </c>
    </row>
    <row r="86" spans="1:12" ht="34.5" customHeight="1">
      <c r="A86" s="29" t="str">
        <f>'Приложение 3'!A73</f>
        <v>Публичные нормативные социальные выплаты гражданам</v>
      </c>
      <c r="B86" s="172" t="s">
        <v>82</v>
      </c>
      <c r="C86" s="172" t="s">
        <v>8</v>
      </c>
      <c r="D86" s="172" t="s">
        <v>67</v>
      </c>
      <c r="E86" s="172" t="s">
        <v>85</v>
      </c>
      <c r="F86" s="171" t="s">
        <v>77</v>
      </c>
      <c r="G86" s="160"/>
      <c r="H86" s="160"/>
      <c r="I86" s="189"/>
      <c r="J86" s="155">
        <f t="shared" si="29"/>
        <v>166.2</v>
      </c>
      <c r="K86" s="155">
        <f t="shared" si="29"/>
        <v>166.2</v>
      </c>
      <c r="L86" s="155">
        <f t="shared" si="29"/>
        <v>166.2</v>
      </c>
    </row>
    <row r="87" spans="1:12" ht="18" customHeight="1">
      <c r="A87" s="29" t="str">
        <f>'Приложение 3'!A67</f>
        <v>Социальная политика</v>
      </c>
      <c r="B87" s="172" t="s">
        <v>82</v>
      </c>
      <c r="C87" s="172" t="s">
        <v>8</v>
      </c>
      <c r="D87" s="172" t="s">
        <v>67</v>
      </c>
      <c r="E87" s="172" t="s">
        <v>85</v>
      </c>
      <c r="F87" s="171" t="s">
        <v>77</v>
      </c>
      <c r="G87" s="202" t="s">
        <v>17</v>
      </c>
      <c r="H87" s="160"/>
      <c r="I87" s="189"/>
      <c r="J87" s="155">
        <f t="shared" si="29"/>
        <v>166.2</v>
      </c>
      <c r="K87" s="155">
        <f t="shared" si="29"/>
        <v>166.2</v>
      </c>
      <c r="L87" s="155">
        <f t="shared" si="29"/>
        <v>166.2</v>
      </c>
    </row>
    <row r="88" spans="1:12" ht="16.5" customHeight="1">
      <c r="A88" s="29" t="str">
        <f>'Приложение 3'!A68</f>
        <v xml:space="preserve"> Пенсионное обеспечение</v>
      </c>
      <c r="B88" s="172" t="s">
        <v>82</v>
      </c>
      <c r="C88" s="172" t="s">
        <v>8</v>
      </c>
      <c r="D88" s="172" t="s">
        <v>67</v>
      </c>
      <c r="E88" s="172" t="s">
        <v>85</v>
      </c>
      <c r="F88" s="171" t="s">
        <v>77</v>
      </c>
      <c r="G88" s="202" t="s">
        <v>17</v>
      </c>
      <c r="H88" s="202" t="s">
        <v>39</v>
      </c>
      <c r="I88" s="189"/>
      <c r="J88" s="155">
        <f t="shared" si="29"/>
        <v>166.2</v>
      </c>
      <c r="K88" s="155">
        <f t="shared" si="29"/>
        <v>166.2</v>
      </c>
      <c r="L88" s="155">
        <f t="shared" si="29"/>
        <v>166.2</v>
      </c>
    </row>
    <row r="89" spans="1:12" ht="60.75" customHeight="1">
      <c r="A89" s="29" t="str">
        <f>A75</f>
        <v>Администрация Набережного сельского поселения Ромодановского муниципального района Республики Мордовия</v>
      </c>
      <c r="B89" s="172" t="s">
        <v>82</v>
      </c>
      <c r="C89" s="172" t="s">
        <v>8</v>
      </c>
      <c r="D89" s="172" t="s">
        <v>67</v>
      </c>
      <c r="E89" s="172" t="s">
        <v>85</v>
      </c>
      <c r="F89" s="171" t="s">
        <v>77</v>
      </c>
      <c r="G89" s="202" t="s">
        <v>17</v>
      </c>
      <c r="H89" s="202" t="s">
        <v>39</v>
      </c>
      <c r="I89" s="204" t="s">
        <v>182</v>
      </c>
      <c r="J89" s="155">
        <f>'Приложение 3'!J73</f>
        <v>166.2</v>
      </c>
      <c r="K89" s="155">
        <f>'Приложение 3'!K73</f>
        <v>166.2</v>
      </c>
      <c r="L89" s="155">
        <f>'Приложение 3'!L73</f>
        <v>166.2</v>
      </c>
    </row>
    <row r="90" spans="1:12" ht="60" customHeight="1">
      <c r="A90" s="29" t="str">
        <f>'Приложение 3'!A40</f>
        <v>Резервный фонд администрации Набережного сельского поселения Ромодановского муниципального района Республики Мордовия</v>
      </c>
      <c r="B90" s="172" t="s">
        <v>82</v>
      </c>
      <c r="C90" s="172" t="s">
        <v>8</v>
      </c>
      <c r="D90" s="172" t="s">
        <v>67</v>
      </c>
      <c r="E90" s="172" t="s">
        <v>84</v>
      </c>
      <c r="F90" s="171"/>
      <c r="G90" s="202"/>
      <c r="H90" s="202"/>
      <c r="I90" s="202"/>
      <c r="J90" s="155">
        <f t="shared" ref="J90:L94" si="30">J91</f>
        <v>5</v>
      </c>
      <c r="K90" s="155">
        <f t="shared" si="30"/>
        <v>5</v>
      </c>
      <c r="L90" s="155">
        <f t="shared" si="30"/>
        <v>5</v>
      </c>
    </row>
    <row r="91" spans="1:12" ht="19.5" customHeight="1">
      <c r="A91" s="29" t="str">
        <f>'Приложение 3'!A41</f>
        <v>Иные бюджетные ассигнования</v>
      </c>
      <c r="B91" s="172" t="s">
        <v>82</v>
      </c>
      <c r="C91" s="172" t="s">
        <v>8</v>
      </c>
      <c r="D91" s="172" t="s">
        <v>67</v>
      </c>
      <c r="E91" s="172" t="s">
        <v>84</v>
      </c>
      <c r="F91" s="171" t="s">
        <v>73</v>
      </c>
      <c r="G91" s="202"/>
      <c r="H91" s="202"/>
      <c r="I91" s="202"/>
      <c r="J91" s="155">
        <f t="shared" si="30"/>
        <v>5</v>
      </c>
      <c r="K91" s="155">
        <f t="shared" si="30"/>
        <v>5</v>
      </c>
      <c r="L91" s="155">
        <f t="shared" si="30"/>
        <v>5</v>
      </c>
    </row>
    <row r="92" spans="1:12" ht="18.75" customHeight="1">
      <c r="A92" s="29" t="str">
        <f>'Приложение 3'!A42</f>
        <v>Резервные средства</v>
      </c>
      <c r="B92" s="172" t="s">
        <v>82</v>
      </c>
      <c r="C92" s="172" t="s">
        <v>8</v>
      </c>
      <c r="D92" s="172" t="s">
        <v>67</v>
      </c>
      <c r="E92" s="172" t="s">
        <v>84</v>
      </c>
      <c r="F92" s="171" t="s">
        <v>75</v>
      </c>
      <c r="G92" s="202"/>
      <c r="H92" s="202"/>
      <c r="I92" s="202"/>
      <c r="J92" s="155">
        <f t="shared" si="30"/>
        <v>5</v>
      </c>
      <c r="K92" s="155">
        <f t="shared" si="30"/>
        <v>5</v>
      </c>
      <c r="L92" s="155">
        <f t="shared" si="30"/>
        <v>5</v>
      </c>
    </row>
    <row r="93" spans="1:12" ht="19.5" customHeight="1">
      <c r="A93" s="29" t="str">
        <f>'Приложение 3'!A8</f>
        <v>Общегосударственные вопросы</v>
      </c>
      <c r="B93" s="172" t="s">
        <v>82</v>
      </c>
      <c r="C93" s="172" t="s">
        <v>8</v>
      </c>
      <c r="D93" s="172" t="s">
        <v>67</v>
      </c>
      <c r="E93" s="172" t="s">
        <v>84</v>
      </c>
      <c r="F93" s="171" t="s">
        <v>75</v>
      </c>
      <c r="G93" s="202" t="s">
        <v>39</v>
      </c>
      <c r="H93" s="202"/>
      <c r="I93" s="202"/>
      <c r="J93" s="155">
        <f t="shared" si="30"/>
        <v>5</v>
      </c>
      <c r="K93" s="155">
        <f t="shared" si="30"/>
        <v>5</v>
      </c>
      <c r="L93" s="155">
        <f t="shared" si="30"/>
        <v>5</v>
      </c>
    </row>
    <row r="94" spans="1:12" ht="17.25" customHeight="1">
      <c r="A94" s="29" t="str">
        <f>'Приложение 3'!A37</f>
        <v xml:space="preserve">Резервные фонды </v>
      </c>
      <c r="B94" s="172" t="s">
        <v>82</v>
      </c>
      <c r="C94" s="172" t="s">
        <v>8</v>
      </c>
      <c r="D94" s="172" t="s">
        <v>67</v>
      </c>
      <c r="E94" s="172" t="s">
        <v>84</v>
      </c>
      <c r="F94" s="171" t="s">
        <v>75</v>
      </c>
      <c r="G94" s="202" t="s">
        <v>39</v>
      </c>
      <c r="H94" s="202" t="s">
        <v>18</v>
      </c>
      <c r="I94" s="202"/>
      <c r="J94" s="155">
        <f t="shared" si="30"/>
        <v>5</v>
      </c>
      <c r="K94" s="155">
        <f t="shared" si="30"/>
        <v>5</v>
      </c>
      <c r="L94" s="155">
        <f t="shared" si="30"/>
        <v>5</v>
      </c>
    </row>
    <row r="95" spans="1:12" ht="63.75" customHeight="1">
      <c r="A95" s="29" t="str">
        <f>A89</f>
        <v>Администрация Набережного сельского поселения Ромодановского муниципального района Республики Мордовия</v>
      </c>
      <c r="B95" s="172" t="s">
        <v>82</v>
      </c>
      <c r="C95" s="172" t="s">
        <v>8</v>
      </c>
      <c r="D95" s="172" t="s">
        <v>67</v>
      </c>
      <c r="E95" s="172" t="s">
        <v>84</v>
      </c>
      <c r="F95" s="171" t="s">
        <v>75</v>
      </c>
      <c r="G95" s="202" t="s">
        <v>39</v>
      </c>
      <c r="H95" s="202" t="s">
        <v>18</v>
      </c>
      <c r="I95" s="204" t="s">
        <v>182</v>
      </c>
      <c r="J95" s="155">
        <f>'Приложение 3'!J42</f>
        <v>5</v>
      </c>
      <c r="K95" s="155">
        <f>'Приложение 3'!K42</f>
        <v>5</v>
      </c>
      <c r="L95" s="155">
        <f>'Приложение 3'!L42</f>
        <v>5</v>
      </c>
    </row>
    <row r="96" spans="1:12" ht="197.25" customHeight="1">
      <c r="A96" s="29" t="str">
        <f>'Приложение 4'!A34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96" s="166">
        <v>89</v>
      </c>
      <c r="C96" s="166">
        <v>1</v>
      </c>
      <c r="D96" s="166" t="s">
        <v>67</v>
      </c>
      <c r="E96" s="166" t="s">
        <v>81</v>
      </c>
      <c r="F96" s="164"/>
      <c r="G96" s="158"/>
      <c r="H96" s="158"/>
      <c r="I96" s="158"/>
      <c r="J96" s="155">
        <f t="shared" ref="J96:L100" si="31">J97</f>
        <v>0.5</v>
      </c>
      <c r="K96" s="155">
        <f t="shared" si="31"/>
        <v>0.5</v>
      </c>
      <c r="L96" s="155">
        <f t="shared" si="31"/>
        <v>0.5</v>
      </c>
    </row>
    <row r="97" spans="1:12" ht="46.5" customHeight="1">
      <c r="A97" s="170" t="str">
        <f>'Приложение 4'!A35</f>
        <v>Закупка товаров, работ и услуг для обеспечения государственных (муниципальных) нужд</v>
      </c>
      <c r="B97" s="166">
        <v>89</v>
      </c>
      <c r="C97" s="166">
        <v>1</v>
      </c>
      <c r="D97" s="166" t="s">
        <v>67</v>
      </c>
      <c r="E97" s="166" t="s">
        <v>81</v>
      </c>
      <c r="F97" s="164" t="s">
        <v>71</v>
      </c>
      <c r="G97" s="158"/>
      <c r="H97" s="158"/>
      <c r="I97" s="158"/>
      <c r="J97" s="155">
        <f t="shared" si="31"/>
        <v>0.5</v>
      </c>
      <c r="K97" s="155">
        <f t="shared" ref="K97:K100" si="32">K98</f>
        <v>0.5</v>
      </c>
      <c r="L97" s="155">
        <f t="shared" ref="L97:L100" si="33">L98</f>
        <v>0.5</v>
      </c>
    </row>
    <row r="98" spans="1:12" ht="60" customHeight="1">
      <c r="A98" s="163" t="str">
        <f>'Приложение 4'!A36</f>
        <v>Иные закупки товаров, работ и услуг для обеспечения государственных (муниципальных) нужд</v>
      </c>
      <c r="B98" s="166">
        <v>89</v>
      </c>
      <c r="C98" s="166">
        <v>1</v>
      </c>
      <c r="D98" s="166" t="s">
        <v>67</v>
      </c>
      <c r="E98" s="166" t="s">
        <v>81</v>
      </c>
      <c r="F98" s="164" t="s">
        <v>72</v>
      </c>
      <c r="G98" s="158"/>
      <c r="H98" s="158"/>
      <c r="I98" s="158"/>
      <c r="J98" s="155">
        <f t="shared" si="31"/>
        <v>0.5</v>
      </c>
      <c r="K98" s="155">
        <f t="shared" si="32"/>
        <v>0.5</v>
      </c>
      <c r="L98" s="155">
        <f t="shared" si="33"/>
        <v>0.5</v>
      </c>
    </row>
    <row r="99" spans="1:12" ht="20.25" customHeight="1">
      <c r="A99" s="163" t="str">
        <f>A73</f>
        <v>Общегосударственные вопросы</v>
      </c>
      <c r="B99" s="166">
        <v>89</v>
      </c>
      <c r="C99" s="166">
        <v>1</v>
      </c>
      <c r="D99" s="166" t="s">
        <v>67</v>
      </c>
      <c r="E99" s="166" t="s">
        <v>81</v>
      </c>
      <c r="F99" s="164" t="s">
        <v>72</v>
      </c>
      <c r="G99" s="160" t="s">
        <v>39</v>
      </c>
      <c r="H99" s="160"/>
      <c r="I99" s="160"/>
      <c r="J99" s="155">
        <f t="shared" si="31"/>
        <v>0.5</v>
      </c>
      <c r="K99" s="155">
        <f t="shared" si="32"/>
        <v>0.5</v>
      </c>
      <c r="L99" s="155">
        <f t="shared" si="33"/>
        <v>0.5</v>
      </c>
    </row>
    <row r="100" spans="1:12" ht="92.25" customHeight="1">
      <c r="A100" s="163" t="str">
        <f>'Приложение 4'!A18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00" s="166">
        <v>89</v>
      </c>
      <c r="C100" s="166">
        <v>1</v>
      </c>
      <c r="D100" s="166" t="s">
        <v>67</v>
      </c>
      <c r="E100" s="166" t="s">
        <v>81</v>
      </c>
      <c r="F100" s="164" t="s">
        <v>72</v>
      </c>
      <c r="G100" s="160" t="s">
        <v>39</v>
      </c>
      <c r="H100" s="160" t="s">
        <v>47</v>
      </c>
      <c r="I100" s="160"/>
      <c r="J100" s="155">
        <f t="shared" si="31"/>
        <v>0.5</v>
      </c>
      <c r="K100" s="155">
        <f t="shared" si="32"/>
        <v>0.5</v>
      </c>
      <c r="L100" s="155">
        <f t="shared" si="33"/>
        <v>0.5</v>
      </c>
    </row>
    <row r="101" spans="1:12" ht="58.5" customHeight="1">
      <c r="A101" s="170" t="str">
        <f>A75</f>
        <v>Администрация Набережного сельского поселения Ромодановского муниципального района Республики Мордовия</v>
      </c>
      <c r="B101" s="166">
        <v>89</v>
      </c>
      <c r="C101" s="166">
        <v>1</v>
      </c>
      <c r="D101" s="166" t="s">
        <v>67</v>
      </c>
      <c r="E101" s="166" t="s">
        <v>81</v>
      </c>
      <c r="F101" s="164" t="s">
        <v>72</v>
      </c>
      <c r="G101" s="160" t="s">
        <v>39</v>
      </c>
      <c r="H101" s="160" t="s">
        <v>47</v>
      </c>
      <c r="I101" s="189" t="s">
        <v>182</v>
      </c>
      <c r="J101" s="155">
        <f>'Приложение 3'!J36</f>
        <v>0.5</v>
      </c>
      <c r="K101" s="155">
        <f>'Приложение 3'!K36</f>
        <v>0.5</v>
      </c>
      <c r="L101" s="155">
        <f>'Приложение 3'!L36</f>
        <v>0.5</v>
      </c>
    </row>
  </sheetData>
  <autoFilter ref="A1:L101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4" zoomScale="60" zoomScaleNormal="55" workbookViewId="0">
      <selection activeCell="E26" sqref="E26"/>
    </sheetView>
  </sheetViews>
  <sheetFormatPr defaultRowHeight="12.75"/>
  <cols>
    <col min="1" max="1" width="58.6640625" style="82" customWidth="1"/>
    <col min="2" max="2" width="125" style="82" customWidth="1"/>
    <col min="3" max="3" width="27" style="82" customWidth="1"/>
    <col min="4" max="4" width="30.83203125" style="82" customWidth="1"/>
    <col min="5" max="5" width="27.5" style="82" customWidth="1"/>
    <col min="6" max="6" width="41.83203125" style="83" customWidth="1"/>
    <col min="7" max="7" width="23.6640625" style="82" customWidth="1"/>
    <col min="8" max="8" width="19.5" style="82" customWidth="1"/>
    <col min="9" max="9" width="25.5" style="82" customWidth="1"/>
    <col min="10" max="16384" width="9.33203125" style="82"/>
  </cols>
  <sheetData>
    <row r="1" spans="1:7" ht="51.6" customHeight="1">
      <c r="B1" s="132"/>
      <c r="C1" s="234" t="s">
        <v>179</v>
      </c>
      <c r="D1" s="234"/>
      <c r="E1" s="234"/>
      <c r="F1" s="81"/>
    </row>
    <row r="2" spans="1:7" ht="140.25" customHeight="1">
      <c r="A2" s="131"/>
      <c r="B2" s="130"/>
      <c r="C2" s="233" t="s">
        <v>246</v>
      </c>
      <c r="D2" s="233"/>
      <c r="E2" s="233"/>
      <c r="F2" s="48"/>
      <c r="G2" s="48"/>
    </row>
    <row r="3" spans="1:7" ht="13.15" customHeight="1">
      <c r="A3" s="232" t="s">
        <v>209</v>
      </c>
      <c r="B3" s="232"/>
      <c r="C3" s="232"/>
      <c r="D3" s="232"/>
      <c r="E3" s="232"/>
    </row>
    <row r="4" spans="1:7" ht="13.15" customHeight="1">
      <c r="A4" s="232"/>
      <c r="B4" s="232"/>
      <c r="C4" s="232"/>
      <c r="D4" s="232"/>
      <c r="E4" s="232"/>
    </row>
    <row r="5" spans="1:7" ht="83.25" customHeight="1">
      <c r="A5" s="232"/>
      <c r="B5" s="232"/>
      <c r="C5" s="232"/>
      <c r="D5" s="232"/>
      <c r="E5" s="232"/>
      <c r="F5" s="129"/>
    </row>
    <row r="6" spans="1:7" ht="23.25" customHeight="1">
      <c r="A6" s="128"/>
      <c r="B6" s="128"/>
      <c r="C6" s="127"/>
    </row>
    <row r="7" spans="1:7" ht="37.15" customHeight="1">
      <c r="A7" s="235" t="s">
        <v>25</v>
      </c>
      <c r="B7" s="236" t="s">
        <v>26</v>
      </c>
      <c r="C7" s="237" t="s">
        <v>27</v>
      </c>
      <c r="D7" s="237"/>
      <c r="E7" s="237"/>
    </row>
    <row r="8" spans="1:7" s="88" customFormat="1" ht="138.6" customHeight="1">
      <c r="A8" s="235"/>
      <c r="B8" s="236"/>
      <c r="C8" s="69" t="s">
        <v>30</v>
      </c>
      <c r="D8" s="69" t="s">
        <v>31</v>
      </c>
      <c r="E8" s="69" t="s">
        <v>205</v>
      </c>
      <c r="F8" s="89"/>
    </row>
    <row r="9" spans="1:7" s="104" customFormat="1" ht="28.15" customHeight="1">
      <c r="A9" s="126" t="s">
        <v>8</v>
      </c>
      <c r="B9" s="125" t="s">
        <v>9</v>
      </c>
      <c r="C9" s="124">
        <v>3</v>
      </c>
      <c r="D9" s="124">
        <v>4</v>
      </c>
      <c r="E9" s="124">
        <v>5</v>
      </c>
      <c r="F9" s="105"/>
    </row>
    <row r="10" spans="1:7" s="104" customFormat="1" ht="44.45" customHeight="1">
      <c r="A10" s="121" t="s">
        <v>125</v>
      </c>
      <c r="B10" s="133" t="s">
        <v>154</v>
      </c>
      <c r="C10" s="123">
        <f>C11+C22+C14+C18</f>
        <v>-61.9</v>
      </c>
      <c r="D10" s="123">
        <f>D11+D22+D14+D18</f>
        <v>-92.8</v>
      </c>
      <c r="E10" s="123">
        <f>E11+E22+E14+E18</f>
        <v>-123.8</v>
      </c>
      <c r="F10" s="105"/>
    </row>
    <row r="11" spans="1:7" s="104" customFormat="1" ht="55.5" customHeight="1">
      <c r="A11" s="121" t="s">
        <v>153</v>
      </c>
      <c r="B11" s="122" t="s">
        <v>122</v>
      </c>
      <c r="C11" s="116">
        <f t="shared" ref="C11:E12" si="0">SUM(C12)</f>
        <v>0</v>
      </c>
      <c r="D11" s="115">
        <f t="shared" si="0"/>
        <v>0</v>
      </c>
      <c r="E11" s="115">
        <f t="shared" si="0"/>
        <v>0</v>
      </c>
      <c r="F11" s="105"/>
    </row>
    <row r="12" spans="1:7" s="104" customFormat="1" ht="54.75" customHeight="1">
      <c r="A12" s="121" t="s">
        <v>152</v>
      </c>
      <c r="B12" s="120" t="s">
        <v>197</v>
      </c>
      <c r="C12" s="116">
        <f t="shared" si="0"/>
        <v>0</v>
      </c>
      <c r="D12" s="115">
        <f t="shared" si="0"/>
        <v>0</v>
      </c>
      <c r="E12" s="115">
        <f t="shared" si="0"/>
        <v>0</v>
      </c>
      <c r="F12" s="105"/>
    </row>
    <row r="13" spans="1:7" s="104" customFormat="1" ht="51.75" customHeight="1">
      <c r="A13" s="121" t="s">
        <v>151</v>
      </c>
      <c r="B13" s="120" t="s">
        <v>196</v>
      </c>
      <c r="C13" s="116"/>
      <c r="D13" s="98"/>
      <c r="E13" s="98"/>
      <c r="F13" s="105"/>
    </row>
    <row r="14" spans="1:7" s="104" customFormat="1" ht="57" customHeight="1">
      <c r="A14" s="102" t="s">
        <v>150</v>
      </c>
      <c r="B14" s="119" t="s">
        <v>149</v>
      </c>
      <c r="C14" s="116">
        <f t="shared" ref="C14:E15" si="1">C15</f>
        <v>-61.9</v>
      </c>
      <c r="D14" s="115">
        <f t="shared" si="1"/>
        <v>-92.8</v>
      </c>
      <c r="E14" s="115">
        <f t="shared" si="1"/>
        <v>-123.8</v>
      </c>
      <c r="F14" s="105"/>
    </row>
    <row r="15" spans="1:7" s="104" customFormat="1" ht="57" customHeight="1">
      <c r="A15" s="102" t="s">
        <v>148</v>
      </c>
      <c r="B15" s="119" t="s">
        <v>147</v>
      </c>
      <c r="C15" s="116">
        <f t="shared" si="1"/>
        <v>-61.9</v>
      </c>
      <c r="D15" s="115">
        <f t="shared" si="1"/>
        <v>-92.8</v>
      </c>
      <c r="E15" s="115">
        <f t="shared" si="1"/>
        <v>-123.8</v>
      </c>
      <c r="F15" s="105"/>
    </row>
    <row r="16" spans="1:7" s="104" customFormat="1" ht="82.9" customHeight="1">
      <c r="A16" s="118" t="s">
        <v>146</v>
      </c>
      <c r="B16" s="117" t="s">
        <v>145</v>
      </c>
      <c r="C16" s="116">
        <f>SUM(C17)</f>
        <v>-61.9</v>
      </c>
      <c r="D16" s="115">
        <f>SUM(D17)</f>
        <v>-92.8</v>
      </c>
      <c r="E16" s="115">
        <f>SUM(E17)</f>
        <v>-123.8</v>
      </c>
      <c r="F16" s="105"/>
    </row>
    <row r="17" spans="1:6" s="104" customFormat="1" ht="77.45" customHeight="1">
      <c r="A17" s="102" t="s">
        <v>189</v>
      </c>
      <c r="B17" s="114" t="s">
        <v>188</v>
      </c>
      <c r="C17" s="113">
        <v>-61.9</v>
      </c>
      <c r="D17" s="113">
        <v>-92.8</v>
      </c>
      <c r="E17" s="113">
        <v>-123.8</v>
      </c>
      <c r="F17" s="105"/>
    </row>
    <row r="18" spans="1:6" s="104" customFormat="1" ht="48" customHeight="1">
      <c r="A18" s="109" t="s">
        <v>144</v>
      </c>
      <c r="B18" s="111" t="s">
        <v>143</v>
      </c>
      <c r="C18" s="110">
        <f t="shared" ref="C18:E20" si="2">C19</f>
        <v>0</v>
      </c>
      <c r="D18" s="98">
        <f t="shared" si="2"/>
        <v>0</v>
      </c>
      <c r="E18" s="98">
        <f t="shared" si="2"/>
        <v>0</v>
      </c>
      <c r="F18" s="105"/>
    </row>
    <row r="19" spans="1:6" s="104" customFormat="1" ht="57.6" customHeight="1">
      <c r="A19" s="109" t="s">
        <v>142</v>
      </c>
      <c r="B19" s="111" t="s">
        <v>141</v>
      </c>
      <c r="C19" s="110">
        <f t="shared" si="2"/>
        <v>0</v>
      </c>
      <c r="D19" s="98">
        <f t="shared" si="2"/>
        <v>0</v>
      </c>
      <c r="E19" s="98">
        <f t="shared" si="2"/>
        <v>0</v>
      </c>
      <c r="F19" s="105"/>
    </row>
    <row r="20" spans="1:6" s="104" customFormat="1" ht="77.45" customHeight="1">
      <c r="A20" s="112" t="s">
        <v>140</v>
      </c>
      <c r="B20" s="111" t="s">
        <v>139</v>
      </c>
      <c r="C20" s="110">
        <f t="shared" si="2"/>
        <v>0</v>
      </c>
      <c r="D20" s="98">
        <f t="shared" si="2"/>
        <v>0</v>
      </c>
      <c r="E20" s="98">
        <f t="shared" si="2"/>
        <v>0</v>
      </c>
      <c r="F20" s="105"/>
    </row>
    <row r="21" spans="1:6" s="104" customFormat="1" ht="101.45" customHeight="1">
      <c r="A21" s="112" t="s">
        <v>138</v>
      </c>
      <c r="B21" s="111" t="s">
        <v>198</v>
      </c>
      <c r="C21" s="110">
        <v>0</v>
      </c>
      <c r="D21" s="98">
        <v>0</v>
      </c>
      <c r="E21" s="98">
        <v>0</v>
      </c>
      <c r="F21" s="105"/>
    </row>
    <row r="22" spans="1:6" s="104" customFormat="1" ht="52.9" customHeight="1">
      <c r="A22" s="109" t="s">
        <v>137</v>
      </c>
      <c r="B22" s="108" t="s">
        <v>136</v>
      </c>
      <c r="C22" s="107">
        <v>0</v>
      </c>
      <c r="D22" s="106">
        <v>0</v>
      </c>
      <c r="E22" s="106">
        <v>0</v>
      </c>
      <c r="F22" s="105"/>
    </row>
    <row r="23" spans="1:6" s="96" customFormat="1" ht="40.15" customHeight="1">
      <c r="A23" s="100" t="s">
        <v>135</v>
      </c>
      <c r="B23" s="103" t="s">
        <v>134</v>
      </c>
      <c r="C23" s="98">
        <f t="shared" ref="C23:E24" si="3">SUM(C24)</f>
        <v>-2060</v>
      </c>
      <c r="D23" s="98">
        <f t="shared" si="3"/>
        <v>-1303.2</v>
      </c>
      <c r="E23" s="98">
        <f t="shared" si="3"/>
        <v>-1380.5</v>
      </c>
      <c r="F23" s="97"/>
    </row>
    <row r="24" spans="1:6" s="88" customFormat="1" ht="46.15" customHeight="1">
      <c r="A24" s="102" t="s">
        <v>133</v>
      </c>
      <c r="B24" s="101" t="s">
        <v>132</v>
      </c>
      <c r="C24" s="84">
        <f t="shared" si="3"/>
        <v>-2060</v>
      </c>
      <c r="D24" s="84">
        <f t="shared" si="3"/>
        <v>-1303.2</v>
      </c>
      <c r="E24" s="84">
        <f t="shared" si="3"/>
        <v>-1380.5</v>
      </c>
      <c r="F24" s="89"/>
    </row>
    <row r="25" spans="1:6" s="88" customFormat="1" ht="58.15" customHeight="1">
      <c r="A25" s="102" t="s">
        <v>190</v>
      </c>
      <c r="B25" s="101" t="s">
        <v>200</v>
      </c>
      <c r="C25" s="84">
        <v>-2060</v>
      </c>
      <c r="D25" s="84">
        <v>-1303.2</v>
      </c>
      <c r="E25" s="84">
        <v>-1380.5</v>
      </c>
      <c r="F25" s="89"/>
    </row>
    <row r="26" spans="1:6" s="96" customFormat="1" ht="43.15" customHeight="1">
      <c r="A26" s="100" t="s">
        <v>131</v>
      </c>
      <c r="B26" s="99" t="s">
        <v>130</v>
      </c>
      <c r="C26" s="98">
        <f t="shared" ref="C26:E27" si="4">SUM(C27)</f>
        <v>2060</v>
      </c>
      <c r="D26" s="98">
        <f t="shared" si="4"/>
        <v>1303.2</v>
      </c>
      <c r="E26" s="98">
        <f t="shared" si="4"/>
        <v>1380.5</v>
      </c>
      <c r="F26" s="97"/>
    </row>
    <row r="27" spans="1:6" s="88" customFormat="1" ht="47.45" customHeight="1">
      <c r="A27" s="95" t="s">
        <v>129</v>
      </c>
      <c r="B27" s="94" t="s">
        <v>128</v>
      </c>
      <c r="C27" s="84">
        <f t="shared" si="4"/>
        <v>2060</v>
      </c>
      <c r="D27" s="84">
        <f t="shared" si="4"/>
        <v>1303.2</v>
      </c>
      <c r="E27" s="84">
        <f t="shared" si="4"/>
        <v>1380.5</v>
      </c>
      <c r="F27" s="89"/>
    </row>
    <row r="28" spans="1:6" s="88" customFormat="1" ht="56.45" customHeight="1">
      <c r="A28" s="93" t="s">
        <v>127</v>
      </c>
      <c r="B28" s="92" t="s">
        <v>126</v>
      </c>
      <c r="C28" s="84">
        <v>2060</v>
      </c>
      <c r="D28" s="84">
        <v>1303.2</v>
      </c>
      <c r="E28" s="84">
        <v>1380.5</v>
      </c>
      <c r="F28" s="89"/>
    </row>
    <row r="29" spans="1:6" s="88" customFormat="1" ht="80.25" customHeight="1">
      <c r="A29" s="91" t="s">
        <v>125</v>
      </c>
      <c r="B29" s="90" t="s">
        <v>195</v>
      </c>
      <c r="C29" s="84">
        <v>0</v>
      </c>
      <c r="D29" s="84">
        <v>0</v>
      </c>
      <c r="E29" s="84">
        <v>0</v>
      </c>
      <c r="F29" s="89"/>
    </row>
    <row r="30" spans="1:6" ht="37.15" customHeight="1">
      <c r="A30" s="87"/>
      <c r="B30" s="86" t="s">
        <v>180</v>
      </c>
      <c r="C30" s="85">
        <v>560.9</v>
      </c>
      <c r="D30" s="84">
        <v>573.29999999999995</v>
      </c>
      <c r="E30" s="84">
        <v>579.5</v>
      </c>
    </row>
    <row r="32" spans="1:6">
      <c r="F32" s="82"/>
    </row>
    <row r="33" spans="6:6" ht="44.45" customHeight="1">
      <c r="F33" s="82"/>
    </row>
    <row r="34" spans="6:6">
      <c r="F34" s="82"/>
    </row>
    <row r="35" spans="6:6">
      <c r="F35" s="82"/>
    </row>
    <row r="36" spans="6:6">
      <c r="F36" s="82"/>
    </row>
    <row r="37" spans="6:6">
      <c r="F37" s="82"/>
    </row>
    <row r="38" spans="6:6">
      <c r="F38" s="82"/>
    </row>
    <row r="39" spans="6:6">
      <c r="F39" s="82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A4" sqref="A4:E6"/>
    </sheetView>
  </sheetViews>
  <sheetFormatPr defaultColWidth="9.33203125" defaultRowHeight="15.75"/>
  <cols>
    <col min="1" max="1" width="25" style="47" customWidth="1"/>
    <col min="2" max="2" width="91" style="47" customWidth="1"/>
    <col min="3" max="3" width="26.5" style="47" customWidth="1"/>
    <col min="4" max="4" width="28.33203125" style="47" customWidth="1"/>
    <col min="5" max="5" width="28.83203125" style="47" customWidth="1"/>
    <col min="6" max="6" width="58.5" style="49" customWidth="1"/>
    <col min="7" max="16384" width="9.33203125" style="47"/>
  </cols>
  <sheetData>
    <row r="1" spans="1:7" s="77" customFormat="1" ht="27">
      <c r="B1" s="240"/>
      <c r="C1" s="240"/>
      <c r="D1" s="240"/>
      <c r="E1" s="240"/>
      <c r="F1" s="81"/>
    </row>
    <row r="2" spans="1:7" s="77" customFormat="1" ht="27" customHeight="1">
      <c r="A2" s="79"/>
      <c r="B2" s="78"/>
      <c r="C2" s="78"/>
      <c r="D2" s="241" t="s">
        <v>181</v>
      </c>
      <c r="E2" s="241"/>
      <c r="F2" s="80"/>
    </row>
    <row r="3" spans="1:7" s="77" customFormat="1" ht="149.25" customHeight="1">
      <c r="A3" s="79"/>
      <c r="B3" s="78"/>
      <c r="C3" s="78"/>
      <c r="D3" s="242" t="s">
        <v>245</v>
      </c>
      <c r="E3" s="242"/>
      <c r="F3" s="48"/>
      <c r="G3" s="48"/>
    </row>
    <row r="4" spans="1:7" ht="15.6" customHeight="1">
      <c r="A4" s="243" t="s">
        <v>210</v>
      </c>
      <c r="B4" s="243"/>
      <c r="C4" s="243"/>
      <c r="D4" s="243"/>
      <c r="E4" s="243"/>
    </row>
    <row r="5" spans="1:7" ht="15.6" customHeight="1">
      <c r="A5" s="243"/>
      <c r="B5" s="243"/>
      <c r="C5" s="243"/>
      <c r="D5" s="243"/>
      <c r="E5" s="243"/>
      <c r="F5" s="76"/>
    </row>
    <row r="6" spans="1:7" ht="103.9" customHeight="1">
      <c r="A6" s="243"/>
      <c r="B6" s="243"/>
      <c r="C6" s="243"/>
      <c r="D6" s="243"/>
      <c r="E6" s="243"/>
      <c r="F6" s="75"/>
    </row>
    <row r="7" spans="1:7" ht="24.75" customHeight="1">
      <c r="A7" s="74"/>
      <c r="B7" s="74"/>
      <c r="C7" s="73"/>
      <c r="E7" s="72"/>
    </row>
    <row r="8" spans="1:7" ht="25.5" customHeight="1">
      <c r="A8" s="244" t="s">
        <v>28</v>
      </c>
      <c r="B8" s="245" t="s">
        <v>124</v>
      </c>
      <c r="C8" s="246" t="s">
        <v>29</v>
      </c>
      <c r="D8" s="247"/>
      <c r="E8" s="247"/>
      <c r="F8" s="71"/>
      <c r="G8" s="70"/>
    </row>
    <row r="9" spans="1:7" s="51" customFormat="1" ht="31.15" customHeight="1">
      <c r="A9" s="244"/>
      <c r="B9" s="245"/>
      <c r="C9" s="69" t="s">
        <v>30</v>
      </c>
      <c r="D9" s="69" t="s">
        <v>31</v>
      </c>
      <c r="E9" s="69" t="s">
        <v>205</v>
      </c>
      <c r="F9" s="52"/>
    </row>
    <row r="10" spans="1:7" s="51" customFormat="1" ht="26.25">
      <c r="A10" s="68">
        <v>1</v>
      </c>
      <c r="B10" s="67">
        <v>2</v>
      </c>
      <c r="C10" s="66">
        <v>3</v>
      </c>
      <c r="D10" s="65">
        <v>4</v>
      </c>
      <c r="E10" s="65">
        <v>5</v>
      </c>
      <c r="F10" s="52"/>
    </row>
    <row r="11" spans="1:7" s="51" customFormat="1" ht="26.25">
      <c r="A11" s="238" t="s">
        <v>19</v>
      </c>
      <c r="B11" s="239"/>
      <c r="C11" s="64"/>
      <c r="D11" s="61"/>
      <c r="E11" s="61"/>
      <c r="F11" s="52"/>
    </row>
    <row r="12" spans="1:7" s="51" customFormat="1" ht="54.6" customHeight="1">
      <c r="A12" s="59" t="s">
        <v>123</v>
      </c>
      <c r="B12" s="63" t="s">
        <v>122</v>
      </c>
      <c r="C12" s="57">
        <f>C14</f>
        <v>0</v>
      </c>
      <c r="D12" s="57">
        <f>D14</f>
        <v>0</v>
      </c>
      <c r="E12" s="57">
        <f>E14</f>
        <v>0</v>
      </c>
      <c r="F12" s="52"/>
    </row>
    <row r="13" spans="1:7" s="51" customFormat="1" ht="31.15" customHeight="1">
      <c r="A13" s="55"/>
      <c r="B13" s="58" t="s">
        <v>120</v>
      </c>
      <c r="C13" s="62"/>
      <c r="D13" s="61"/>
      <c r="E13" s="61"/>
      <c r="F13" s="52"/>
    </row>
    <row r="14" spans="1:7" s="51" customFormat="1" ht="43.15" customHeight="1">
      <c r="A14" s="55">
        <v>1</v>
      </c>
      <c r="B14" s="58" t="s">
        <v>119</v>
      </c>
      <c r="C14" s="53"/>
      <c r="D14" s="53"/>
      <c r="E14" s="53"/>
      <c r="F14" s="52"/>
    </row>
    <row r="15" spans="1:7" s="51" customFormat="1" ht="54" customHeight="1">
      <c r="A15" s="55">
        <v>2</v>
      </c>
      <c r="B15" s="56" t="s">
        <v>199</v>
      </c>
      <c r="C15" s="53"/>
      <c r="D15" s="53"/>
      <c r="E15" s="53"/>
      <c r="F15" s="52"/>
    </row>
    <row r="16" spans="1:7" s="51" customFormat="1" ht="58.15" customHeight="1">
      <c r="A16" s="59">
        <v>11</v>
      </c>
      <c r="B16" s="60" t="s">
        <v>121</v>
      </c>
      <c r="C16" s="57">
        <f>C19</f>
        <v>-61.9</v>
      </c>
      <c r="D16" s="57">
        <f>D19</f>
        <v>-92.8</v>
      </c>
      <c r="E16" s="57">
        <f>E19</f>
        <v>-123.8</v>
      </c>
      <c r="F16" s="52"/>
    </row>
    <row r="17" spans="1:6" s="51" customFormat="1" ht="29.45" customHeight="1">
      <c r="A17" s="59"/>
      <c r="B17" s="58" t="s">
        <v>120</v>
      </c>
      <c r="C17" s="57"/>
      <c r="D17" s="57"/>
      <c r="E17" s="57"/>
      <c r="F17" s="52"/>
    </row>
    <row r="18" spans="1:6" s="51" customFormat="1" ht="29.45" customHeight="1">
      <c r="A18" s="55">
        <v>1</v>
      </c>
      <c r="B18" s="58" t="s">
        <v>119</v>
      </c>
      <c r="C18" s="57"/>
      <c r="D18" s="57"/>
      <c r="E18" s="57"/>
      <c r="F18" s="52"/>
    </row>
    <row r="19" spans="1:6" s="51" customFormat="1" ht="55.9" customHeight="1">
      <c r="A19" s="55">
        <v>2</v>
      </c>
      <c r="B19" s="56" t="s">
        <v>199</v>
      </c>
      <c r="C19" s="53">
        <f>'прил 6'!C17</f>
        <v>-61.9</v>
      </c>
      <c r="D19" s="53">
        <f>'прил 6'!D17</f>
        <v>-92.8</v>
      </c>
      <c r="E19" s="53">
        <f>'прил 6'!E17</f>
        <v>-123.8</v>
      </c>
      <c r="F19" s="52"/>
    </row>
    <row r="20" spans="1:6" s="51" customFormat="1" ht="36" customHeight="1">
      <c r="A20" s="55"/>
      <c r="B20" s="54" t="s">
        <v>19</v>
      </c>
      <c r="C20" s="53">
        <f>C14+C19</f>
        <v>-61.9</v>
      </c>
      <c r="D20" s="53">
        <f>D14+D19</f>
        <v>-92.8</v>
      </c>
      <c r="E20" s="53">
        <f>E14+E19</f>
        <v>-123.8</v>
      </c>
      <c r="F20" s="52"/>
    </row>
    <row r="25" spans="1:6">
      <c r="D25" s="50"/>
    </row>
    <row r="26" spans="1:6">
      <c r="D26" s="50"/>
    </row>
    <row r="27" spans="1:6">
      <c r="D27" s="50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2022-07-18T06:36:07Z</cp:lastPrinted>
  <dcterms:created xsi:type="dcterms:W3CDTF">2006-09-16T00:00:00Z</dcterms:created>
  <dcterms:modified xsi:type="dcterms:W3CDTF">2022-12-29T07:41:56Z</dcterms:modified>
</cp:coreProperties>
</file>