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2'!$A$1:$L$85</definedName>
    <definedName name="_xlnm._FilterDatabase" localSheetId="2" hidden="1">'Приложение 3'!$A$1:$K$85</definedName>
    <definedName name="_xlnm._FilterDatabase" localSheetId="3" hidden="1">'Приложение 4'!$A$1:$L$114</definedName>
    <definedName name="Z_146E8F15_80AC_4549_8E02_D6058BD21F29_.wvu.FilterData" localSheetId="1" hidden="1">'Приложение 2'!$A$1:$L$85</definedName>
    <definedName name="Z_146E8F15_80AC_4549_8E02_D6058BD21F29_.wvu.FilterData" localSheetId="2" hidden="1">'Приложение 3'!$A$1:$K$85</definedName>
    <definedName name="Z_146E8F15_80AC_4549_8E02_D6058BD21F29_.wvu.FilterData" localSheetId="3" hidden="1">'Приложение 4'!$A$6:$L$114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3'!$A$1:$K$85</definedName>
    <definedName name="Z_2EE6EB00_C2BB_404A_98A6_E66B3D281ECF_.wvu.FilterData" localSheetId="1" hidden="1">'Приложение 2'!$A$6:$L$71</definedName>
    <definedName name="Z_2EE6EB00_C2BB_404A_98A6_E66B3D281ECF_.wvu.FilterData" localSheetId="2" hidden="1">'Приложение 3'!$A$6:$O$85</definedName>
    <definedName name="Z_2EE6EB00_C2BB_404A_98A6_E66B3D281ECF_.wvu.FilterData" localSheetId="3" hidden="1">'Приложение 4'!$A$6:$L$114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2'!$A$1:$L$85</definedName>
    <definedName name="Z_D2A2E364_7F41_4DF0_B445_F266635B8190_.wvu.FilterData" localSheetId="2" hidden="1">'Приложение 3'!$A$1:$K$85</definedName>
    <definedName name="Z_D2A2E364_7F41_4DF0_B445_F266635B8190_.wvu.FilterData" localSheetId="3" hidden="1">'Приложение 4'!$A$6:$L$114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4'!$A$6:$L$114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2'!$A$1:$L$85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E22" i="14"/>
  <c r="E24"/>
  <c r="E23" s="1"/>
  <c r="A102" i="6"/>
  <c r="A103"/>
  <c r="A104"/>
  <c r="A105"/>
  <c r="A106"/>
  <c r="L107"/>
  <c r="L106" s="1"/>
  <c r="L105" s="1"/>
  <c r="L104" s="1"/>
  <c r="L103" s="1"/>
  <c r="L102" s="1"/>
  <c r="K107"/>
  <c r="K106" s="1"/>
  <c r="K105" s="1"/>
  <c r="K104" s="1"/>
  <c r="K103" s="1"/>
  <c r="K102" s="1"/>
  <c r="J107"/>
  <c r="J106" s="1"/>
  <c r="J105" s="1"/>
  <c r="J104" s="1"/>
  <c r="J103" s="1"/>
  <c r="J102" s="1"/>
  <c r="I79" i="4"/>
  <c r="I80"/>
  <c r="I81"/>
  <c r="I82"/>
  <c r="I83"/>
  <c r="I84"/>
  <c r="K78"/>
  <c r="K77" s="1"/>
  <c r="K76" s="1"/>
  <c r="K75" s="1"/>
  <c r="K74" s="1"/>
  <c r="K73" s="1"/>
  <c r="K72" s="1"/>
  <c r="J78"/>
  <c r="J77" s="1"/>
  <c r="J76" s="1"/>
  <c r="J75" s="1"/>
  <c r="J74" s="1"/>
  <c r="J73" s="1"/>
  <c r="J72" s="1"/>
  <c r="I78"/>
  <c r="I77" s="1"/>
  <c r="I76" s="1"/>
  <c r="I75" s="1"/>
  <c r="I74" s="1"/>
  <c r="I73" s="1"/>
  <c r="I72" s="1"/>
  <c r="A78"/>
  <c r="A77"/>
  <c r="A76"/>
  <c r="A75"/>
  <c r="A74"/>
  <c r="A73"/>
  <c r="A72"/>
  <c r="A51"/>
  <c r="A34"/>
  <c r="L54" i="3"/>
  <c r="L55"/>
  <c r="L65"/>
  <c r="L66"/>
  <c r="L67"/>
  <c r="L68"/>
  <c r="L69"/>
  <c r="L70"/>
  <c r="L56"/>
  <c r="L57"/>
  <c r="L58"/>
  <c r="L59"/>
  <c r="L61"/>
  <c r="L62"/>
  <c r="L63"/>
  <c r="L47"/>
  <c r="L48"/>
  <c r="L49"/>
  <c r="L50"/>
  <c r="L51"/>
  <c r="L52"/>
  <c r="L43"/>
  <c r="L42" s="1"/>
  <c r="L41" s="1"/>
  <c r="L40" s="1"/>
  <c r="L39" s="1"/>
  <c r="L38" s="1"/>
  <c r="L37" s="1"/>
  <c r="L45"/>
  <c r="L83"/>
  <c r="L82" s="1"/>
  <c r="L81" s="1"/>
  <c r="L80" s="1"/>
  <c r="L79" s="1"/>
  <c r="L84"/>
  <c r="L19"/>
  <c r="L18" s="1"/>
  <c r="L17" s="1"/>
  <c r="L31"/>
  <c r="L32"/>
  <c r="L33"/>
  <c r="L34"/>
  <c r="L35"/>
  <c r="L26"/>
  <c r="L27"/>
  <c r="L28"/>
  <c r="L29"/>
  <c r="L22"/>
  <c r="L21" s="1"/>
  <c r="L24"/>
  <c r="L13"/>
  <c r="L12" s="1"/>
  <c r="L11" s="1"/>
  <c r="L10" s="1"/>
  <c r="L9" s="1"/>
  <c r="A75"/>
  <c r="A74"/>
  <c r="L16" l="1"/>
  <c r="L15" s="1"/>
  <c r="L8" s="1"/>
  <c r="L77"/>
  <c r="L76" s="1"/>
  <c r="L75" s="1"/>
  <c r="L74" s="1"/>
  <c r="L73" s="1"/>
  <c r="L72" s="1"/>
  <c r="K77"/>
  <c r="K76" s="1"/>
  <c r="K75" s="1"/>
  <c r="K74" s="1"/>
  <c r="K73" s="1"/>
  <c r="K72" s="1"/>
  <c r="J77"/>
  <c r="J76" s="1"/>
  <c r="J75" s="1"/>
  <c r="J74" s="1"/>
  <c r="J73" s="1"/>
  <c r="J72" s="1"/>
  <c r="E14" i="2"/>
  <c r="E13" s="1"/>
  <c r="E19"/>
  <c r="E21"/>
  <c r="E18" s="1"/>
  <c r="E23"/>
  <c r="E24"/>
  <c r="D14"/>
  <c r="D13" s="1"/>
  <c r="C16"/>
  <c r="C14"/>
  <c r="L7" i="3" l="1"/>
  <c r="E12" i="2"/>
  <c r="E11" s="1"/>
  <c r="C13"/>
  <c r="D19"/>
  <c r="C19"/>
  <c r="D24" i="14"/>
  <c r="D23" s="1"/>
  <c r="C24"/>
  <c r="C23" s="1"/>
  <c r="E16"/>
  <c r="E15" s="1"/>
  <c r="E14" s="1"/>
  <c r="D16"/>
  <c r="D15" s="1"/>
  <c r="D14" s="1"/>
  <c r="C16"/>
  <c r="C15" s="1"/>
  <c r="C14" s="1"/>
  <c r="K84" i="3"/>
  <c r="J84"/>
  <c r="J83" s="1"/>
  <c r="J82" s="1"/>
  <c r="J81" s="1"/>
  <c r="J80" s="1"/>
  <c r="J79" s="1"/>
  <c r="K83"/>
  <c r="K82" s="1"/>
  <c r="K81" s="1"/>
  <c r="K80" s="1"/>
  <c r="K79" s="1"/>
  <c r="K70"/>
  <c r="J70"/>
  <c r="K69"/>
  <c r="J69"/>
  <c r="K68"/>
  <c r="J68"/>
  <c r="K67"/>
  <c r="J67"/>
  <c r="K66"/>
  <c r="J66"/>
  <c r="K65"/>
  <c r="J65"/>
  <c r="K63"/>
  <c r="J63"/>
  <c r="K62"/>
  <c r="J62"/>
  <c r="K61"/>
  <c r="J61"/>
  <c r="K59"/>
  <c r="J59"/>
  <c r="K58"/>
  <c r="J58"/>
  <c r="K57"/>
  <c r="J57"/>
  <c r="K56"/>
  <c r="J56"/>
  <c r="K55"/>
  <c r="J55"/>
  <c r="K54"/>
  <c r="J54"/>
  <c r="K52"/>
  <c r="J52"/>
  <c r="K51"/>
  <c r="J51"/>
  <c r="K50"/>
  <c r="J50"/>
  <c r="K49"/>
  <c r="J49"/>
  <c r="K48"/>
  <c r="J48"/>
  <c r="K47"/>
  <c r="J47"/>
  <c r="K45"/>
  <c r="J45"/>
  <c r="K43"/>
  <c r="J43"/>
  <c r="K42"/>
  <c r="J42"/>
  <c r="K41"/>
  <c r="J41"/>
  <c r="K40"/>
  <c r="J40"/>
  <c r="K39"/>
  <c r="J39"/>
  <c r="K38"/>
  <c r="J38"/>
  <c r="J37" s="1"/>
  <c r="J48" i="6" s="1"/>
  <c r="K37" i="3"/>
  <c r="K35"/>
  <c r="J35"/>
  <c r="K34"/>
  <c r="J34"/>
  <c r="K33"/>
  <c r="J33"/>
  <c r="K32"/>
  <c r="J32"/>
  <c r="K31"/>
  <c r="J31"/>
  <c r="K29"/>
  <c r="J29"/>
  <c r="K28"/>
  <c r="J28"/>
  <c r="K27"/>
  <c r="J27"/>
  <c r="K26"/>
  <c r="J26"/>
  <c r="K24"/>
  <c r="J24"/>
  <c r="K22"/>
  <c r="J22"/>
  <c r="K21"/>
  <c r="J21"/>
  <c r="K19"/>
  <c r="J19"/>
  <c r="K18"/>
  <c r="J18"/>
  <c r="K17"/>
  <c r="J17"/>
  <c r="J16" s="1"/>
  <c r="J15" s="1"/>
  <c r="K16"/>
  <c r="K15" s="1"/>
  <c r="K13"/>
  <c r="J13"/>
  <c r="K12"/>
  <c r="J12"/>
  <c r="J11" s="1"/>
  <c r="J10" s="1"/>
  <c r="J9" s="1"/>
  <c r="K11"/>
  <c r="K10" s="1"/>
  <c r="K9" s="1"/>
  <c r="D24" i="2"/>
  <c r="D23" s="1"/>
  <c r="C24"/>
  <c r="C23"/>
  <c r="D21"/>
  <c r="C21"/>
  <c r="D18"/>
  <c r="D12" s="1"/>
  <c r="D11" s="1"/>
  <c r="C18"/>
  <c r="C12" s="1"/>
  <c r="C11" s="1"/>
  <c r="A36" i="6"/>
  <c r="A112"/>
  <c r="L101"/>
  <c r="K101"/>
  <c r="J101"/>
  <c r="L94"/>
  <c r="K94"/>
  <c r="J94"/>
  <c r="L85"/>
  <c r="K85"/>
  <c r="J85"/>
  <c r="L79"/>
  <c r="K79"/>
  <c r="J79"/>
  <c r="L72"/>
  <c r="K72"/>
  <c r="J72"/>
  <c r="L48"/>
  <c r="K48"/>
  <c r="L33"/>
  <c r="K33"/>
  <c r="J33"/>
  <c r="L24"/>
  <c r="K24"/>
  <c r="J24"/>
  <c r="A16"/>
  <c r="A24" s="1"/>
  <c r="A33" s="1"/>
  <c r="A48" s="1"/>
  <c r="A57" s="1"/>
  <c r="A64" s="1"/>
  <c r="A72" s="1"/>
  <c r="A79" s="1"/>
  <c r="A85" s="1"/>
  <c r="A94" s="1"/>
  <c r="A101" s="1"/>
  <c r="L32"/>
  <c r="L31" s="1"/>
  <c r="L30" s="1"/>
  <c r="L29" s="1"/>
  <c r="L28" s="1"/>
  <c r="L27" s="1"/>
  <c r="L26" s="1"/>
  <c r="L25" s="1"/>
  <c r="K32"/>
  <c r="K31" s="1"/>
  <c r="K30" s="1"/>
  <c r="K29" s="1"/>
  <c r="K28" s="1"/>
  <c r="K27" s="1"/>
  <c r="K26" s="1"/>
  <c r="K25" s="1"/>
  <c r="J32"/>
  <c r="J31" s="1"/>
  <c r="J30" s="1"/>
  <c r="J29" s="1"/>
  <c r="J28" s="1"/>
  <c r="J27" s="1"/>
  <c r="J26" s="1"/>
  <c r="J25" s="1"/>
  <c r="A25"/>
  <c r="A26"/>
  <c r="A27"/>
  <c r="A28"/>
  <c r="A29"/>
  <c r="A30"/>
  <c r="A31"/>
  <c r="A32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A14"/>
  <c r="A13"/>
  <c r="A10"/>
  <c r="A9"/>
  <c r="A15"/>
  <c r="K60" i="4"/>
  <c r="K59" s="1"/>
  <c r="K58" s="1"/>
  <c r="K57" s="1"/>
  <c r="J60"/>
  <c r="J59" s="1"/>
  <c r="J58" s="1"/>
  <c r="J57" s="1"/>
  <c r="I60"/>
  <c r="I59" s="1"/>
  <c r="I58" s="1"/>
  <c r="I57" s="1"/>
  <c r="A57"/>
  <c r="A58"/>
  <c r="A60" i="3"/>
  <c r="A12" i="6" s="1"/>
  <c r="A59" i="3"/>
  <c r="A11" i="6" s="1"/>
  <c r="A87"/>
  <c r="A86"/>
  <c r="A17"/>
  <c r="A56" i="4"/>
  <c r="A8" i="6"/>
  <c r="K85" i="4"/>
  <c r="K84" s="1"/>
  <c r="K83" s="1"/>
  <c r="K82" s="1"/>
  <c r="K81" s="1"/>
  <c r="J85"/>
  <c r="J84" s="1"/>
  <c r="J83" s="1"/>
  <c r="J82" s="1"/>
  <c r="J81" s="1"/>
  <c r="I53"/>
  <c r="A81" i="3"/>
  <c r="A68" i="4"/>
  <c r="A67"/>
  <c r="A39"/>
  <c r="A27"/>
  <c r="A33" s="1"/>
  <c r="A26"/>
  <c r="A32" s="1"/>
  <c r="A108" i="6"/>
  <c r="A37"/>
  <c r="A65"/>
  <c r="A49"/>
  <c r="A35"/>
  <c r="A34"/>
  <c r="A61" i="4"/>
  <c r="A50"/>
  <c r="A28"/>
  <c r="A113" i="6" l="1"/>
  <c r="A107"/>
  <c r="K8" i="3"/>
  <c r="K7" s="1"/>
  <c r="J8"/>
  <c r="J7" s="1"/>
  <c r="K16" i="6"/>
  <c r="J16"/>
  <c r="L16"/>
  <c r="A59" i="4"/>
  <c r="A60"/>
  <c r="J80"/>
  <c r="J79"/>
  <c r="K80"/>
  <c r="K79"/>
  <c r="A42"/>
  <c r="A17" l="1"/>
  <c r="A16"/>
  <c r="A10"/>
  <c r="A81" s="1"/>
  <c r="A73" i="6"/>
  <c r="L100"/>
  <c r="L99" s="1"/>
  <c r="L98" s="1"/>
  <c r="L97" s="1"/>
  <c r="L96" s="1"/>
  <c r="L95" s="1"/>
  <c r="K100"/>
  <c r="K99" s="1"/>
  <c r="K98" s="1"/>
  <c r="K97" s="1"/>
  <c r="K96" s="1"/>
  <c r="K95" s="1"/>
  <c r="J100"/>
  <c r="J99" s="1"/>
  <c r="J98" s="1"/>
  <c r="J97" s="1"/>
  <c r="J96" s="1"/>
  <c r="J95" s="1"/>
  <c r="A99"/>
  <c r="A98"/>
  <c r="A97"/>
  <c r="A96"/>
  <c r="A95"/>
  <c r="L93"/>
  <c r="L92" s="1"/>
  <c r="L91" s="1"/>
  <c r="L90" s="1"/>
  <c r="L89" s="1"/>
  <c r="L88" s="1"/>
  <c r="K93"/>
  <c r="K92" s="1"/>
  <c r="K91" s="1"/>
  <c r="K90" s="1"/>
  <c r="K89" s="1"/>
  <c r="K88" s="1"/>
  <c r="J93"/>
  <c r="J92" s="1"/>
  <c r="J91" s="1"/>
  <c r="J90" s="1"/>
  <c r="J89" s="1"/>
  <c r="J88" s="1"/>
  <c r="A93"/>
  <c r="A100" s="1"/>
  <c r="A92"/>
  <c r="A91"/>
  <c r="A90"/>
  <c r="A89"/>
  <c r="A88"/>
  <c r="L63"/>
  <c r="L62" s="1"/>
  <c r="K63"/>
  <c r="K62" s="1"/>
  <c r="A85" i="4"/>
  <c r="A60" i="6" s="1"/>
  <c r="A84" i="4"/>
  <c r="A59" i="6" s="1"/>
  <c r="A83" i="4"/>
  <c r="A58" i="6" s="1"/>
  <c r="A82" i="4"/>
  <c r="A80"/>
  <c r="A62" i="6" s="1"/>
  <c r="A79" i="4"/>
  <c r="A61" i="6" s="1"/>
  <c r="K53" i="4"/>
  <c r="K52" s="1"/>
  <c r="K51" s="1"/>
  <c r="I52"/>
  <c r="I51" s="1"/>
  <c r="I50" s="1"/>
  <c r="K61" i="6" l="1"/>
  <c r="K60" s="1"/>
  <c r="K59" s="1"/>
  <c r="K58" s="1"/>
  <c r="K64"/>
  <c r="L61"/>
  <c r="L60" s="1"/>
  <c r="L59" s="1"/>
  <c r="L58" s="1"/>
  <c r="L64"/>
  <c r="K50" i="4"/>
  <c r="I49"/>
  <c r="I48" s="1"/>
  <c r="I47" s="1"/>
  <c r="K49" l="1"/>
  <c r="K48" s="1"/>
  <c r="K47" s="1"/>
  <c r="L42" i="6"/>
  <c r="L41" s="1"/>
  <c r="L40" s="1"/>
  <c r="L39" s="1"/>
  <c r="L38" s="1"/>
  <c r="K42"/>
  <c r="K41" s="1"/>
  <c r="K40" s="1"/>
  <c r="K39" s="1"/>
  <c r="K38" s="1"/>
  <c r="J42"/>
  <c r="J41" s="1"/>
  <c r="J40" s="1"/>
  <c r="J39" s="1"/>
  <c r="J38" s="1"/>
  <c r="K44" i="4"/>
  <c r="K43" s="1"/>
  <c r="J44"/>
  <c r="J43" s="1"/>
  <c r="I44"/>
  <c r="I43" s="1"/>
  <c r="L114" i="6"/>
  <c r="L113" s="1"/>
  <c r="L111" s="1"/>
  <c r="K114"/>
  <c r="K113" s="1"/>
  <c r="K111" s="1"/>
  <c r="L84"/>
  <c r="L83" s="1"/>
  <c r="L82" s="1"/>
  <c r="L81" s="1"/>
  <c r="L80" s="1"/>
  <c r="K84"/>
  <c r="K83" s="1"/>
  <c r="K82" s="1"/>
  <c r="K81" s="1"/>
  <c r="K80" s="1"/>
  <c r="L78"/>
  <c r="L77" s="1"/>
  <c r="L76" s="1"/>
  <c r="L75" s="1"/>
  <c r="L74" s="1"/>
  <c r="L73" s="1"/>
  <c r="K78"/>
  <c r="K77" s="1"/>
  <c r="K76" s="1"/>
  <c r="K75" s="1"/>
  <c r="K74" s="1"/>
  <c r="K73" s="1"/>
  <c r="L71"/>
  <c r="L70" s="1"/>
  <c r="L69" s="1"/>
  <c r="L68" s="1"/>
  <c r="L67" s="1"/>
  <c r="L66" s="1"/>
  <c r="K71"/>
  <c r="K70" s="1"/>
  <c r="K69" s="1"/>
  <c r="K68" s="1"/>
  <c r="K67" s="1"/>
  <c r="K66" s="1"/>
  <c r="K65" s="1"/>
  <c r="L56"/>
  <c r="L55" s="1"/>
  <c r="K56"/>
  <c r="K55" s="1"/>
  <c r="K47"/>
  <c r="K46" s="1"/>
  <c r="K45" s="1"/>
  <c r="K44" s="1"/>
  <c r="K43" s="1"/>
  <c r="L47"/>
  <c r="L46" s="1"/>
  <c r="L45" s="1"/>
  <c r="L44" s="1"/>
  <c r="L43" s="1"/>
  <c r="K23"/>
  <c r="K22" s="1"/>
  <c r="K21" s="1"/>
  <c r="K20" s="1"/>
  <c r="K19" s="1"/>
  <c r="K18" s="1"/>
  <c r="K17" s="1"/>
  <c r="K8" s="1"/>
  <c r="L23"/>
  <c r="L22" s="1"/>
  <c r="L21" s="1"/>
  <c r="L20" s="1"/>
  <c r="L19" s="1"/>
  <c r="L18" s="1"/>
  <c r="L17" s="1"/>
  <c r="L8" s="1"/>
  <c r="J114"/>
  <c r="J113" s="1"/>
  <c r="J111" s="1"/>
  <c r="J84"/>
  <c r="J83" s="1"/>
  <c r="J82" s="1"/>
  <c r="J81" s="1"/>
  <c r="J80" s="1"/>
  <c r="J78"/>
  <c r="J77" s="1"/>
  <c r="J76" s="1"/>
  <c r="J75" s="1"/>
  <c r="J74" s="1"/>
  <c r="J71"/>
  <c r="J70" s="1"/>
  <c r="J69" s="1"/>
  <c r="J68" s="1"/>
  <c r="J67" s="1"/>
  <c r="J66" s="1"/>
  <c r="J56"/>
  <c r="J55" s="1"/>
  <c r="J47"/>
  <c r="J46" s="1"/>
  <c r="J45" s="1"/>
  <c r="J44" s="1"/>
  <c r="J43" s="1"/>
  <c r="J23"/>
  <c r="J22" s="1"/>
  <c r="J21" s="1"/>
  <c r="J20" s="1"/>
  <c r="J19" s="1"/>
  <c r="J18" s="1"/>
  <c r="J17" s="1"/>
  <c r="J8" s="1"/>
  <c r="K71" i="4"/>
  <c r="K70" s="1"/>
  <c r="K69" s="1"/>
  <c r="J71"/>
  <c r="J70" s="1"/>
  <c r="J69" s="1"/>
  <c r="I71"/>
  <c r="I70" s="1"/>
  <c r="I69" s="1"/>
  <c r="K64"/>
  <c r="K63" s="1"/>
  <c r="K62" s="1"/>
  <c r="K56" s="1"/>
  <c r="J64"/>
  <c r="J63" s="1"/>
  <c r="J62" s="1"/>
  <c r="J61" s="1"/>
  <c r="J56" s="1"/>
  <c r="I64"/>
  <c r="I63" s="1"/>
  <c r="I62" s="1"/>
  <c r="I61" s="1"/>
  <c r="I56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L65" i="6" l="1"/>
  <c r="J73"/>
  <c r="J65" s="1"/>
  <c r="L110"/>
  <c r="L109" s="1"/>
  <c r="L108" s="1"/>
  <c r="L87" s="1"/>
  <c r="L112"/>
  <c r="K110"/>
  <c r="K109" s="1"/>
  <c r="K108" s="1"/>
  <c r="K87" s="1"/>
  <c r="K112"/>
  <c r="J110"/>
  <c r="J109" s="1"/>
  <c r="J108" s="1"/>
  <c r="J112"/>
  <c r="J54"/>
  <c r="J53" s="1"/>
  <c r="J52" s="1"/>
  <c r="J51" s="1"/>
  <c r="J57"/>
  <c r="L54"/>
  <c r="L53" s="1"/>
  <c r="L52" s="1"/>
  <c r="L51" s="1"/>
  <c r="L50" s="1"/>
  <c r="L49" s="1"/>
  <c r="L57"/>
  <c r="K54"/>
  <c r="K53" s="1"/>
  <c r="K52" s="1"/>
  <c r="K51" s="1"/>
  <c r="K57"/>
  <c r="K61" i="4"/>
  <c r="K68"/>
  <c r="K67" s="1"/>
  <c r="K66" s="1"/>
  <c r="K65" s="1"/>
  <c r="J68"/>
  <c r="J67" s="1"/>
  <c r="J66" s="1"/>
  <c r="J65" s="1"/>
  <c r="I68"/>
  <c r="I67" s="1"/>
  <c r="I66" s="1"/>
  <c r="I65" s="1"/>
  <c r="I9"/>
  <c r="J51"/>
  <c r="J50" s="1"/>
  <c r="I21"/>
  <c r="I17" s="1"/>
  <c r="K21"/>
  <c r="K17" s="1"/>
  <c r="J21"/>
  <c r="J17" s="1"/>
  <c r="K37" i="6"/>
  <c r="K36" s="1"/>
  <c r="K35" s="1"/>
  <c r="K34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7" i="6"/>
  <c r="J36" s="1"/>
  <c r="J35" s="1"/>
  <c r="J34" s="1"/>
  <c r="L37"/>
  <c r="L36" s="1"/>
  <c r="L35" s="1"/>
  <c r="L34" s="1"/>
  <c r="I35" i="4"/>
  <c r="K35"/>
  <c r="J35"/>
  <c r="J26"/>
  <c r="I26"/>
  <c r="K26"/>
  <c r="J87" i="6" l="1"/>
  <c r="J86" s="1"/>
  <c r="K50"/>
  <c r="K49" s="1"/>
  <c r="J50"/>
  <c r="J49" s="1"/>
  <c r="K86"/>
  <c r="L86"/>
  <c r="L7" s="1"/>
  <c r="J55" i="4"/>
  <c r="J54" s="1"/>
  <c r="K55"/>
  <c r="K54" s="1"/>
  <c r="I55"/>
  <c r="I54" s="1"/>
  <c r="J49"/>
  <c r="J48" s="1"/>
  <c r="J47" s="1"/>
  <c r="J16"/>
  <c r="J15" s="1"/>
  <c r="J8" s="1"/>
  <c r="J7" s="1"/>
  <c r="I16"/>
  <c r="I15" s="1"/>
  <c r="I8" s="1"/>
  <c r="K16"/>
  <c r="K15" s="1"/>
  <c r="K8" s="1"/>
  <c r="K7" s="1"/>
  <c r="J7" i="6" l="1"/>
  <c r="K7"/>
  <c r="I7" i="4"/>
  <c r="C12" i="14"/>
  <c r="C11" s="1"/>
  <c r="D12"/>
  <c r="D11" s="1"/>
  <c r="E12"/>
  <c r="E11" s="1"/>
  <c r="C20"/>
  <c r="C19" s="1"/>
  <c r="C18" s="1"/>
  <c r="D20"/>
  <c r="D19" s="1"/>
  <c r="D18" s="1"/>
  <c r="E20"/>
  <c r="E19" s="1"/>
  <c r="E18" s="1"/>
  <c r="C27" l="1"/>
  <c r="C26" s="1"/>
  <c r="C22" s="1"/>
  <c r="E27" l="1"/>
  <c r="E26" s="1"/>
  <c r="D27"/>
  <c r="D26" s="1"/>
  <c r="D22" s="1"/>
  <c r="D10" s="1"/>
  <c r="E10" l="1"/>
  <c r="C10"/>
</calcChain>
</file>

<file path=xl/sharedStrings.xml><?xml version="1.0" encoding="utf-8"?>
<sst xmlns="http://schemas.openxmlformats.org/spreadsheetml/2006/main" count="1704" uniqueCount="209">
  <si>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</si>
  <si>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</si>
  <si>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</si>
  <si>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</si>
  <si>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</si>
  <si>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</si>
  <si>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</si>
  <si>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</si>
  <si>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</si>
  <si>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</si>
  <si>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</si>
  <si>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</si>
  <si>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</si>
  <si>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</si>
  <si>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</si>
  <si>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</si>
  <si>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</si>
  <si>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</si>
  <si>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</si>
  <si>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</si>
  <si>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</si>
  <si>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</si>
  <si>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</si>
  <si>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</si>
  <si>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</si>
  <si>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</si>
  <si>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</si>
  <si>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</si>
  <si>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</si>
  <si>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</si>
  <si>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</si>
  <si>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</si>
  <si>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</si>
  <si>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</si>
  <si>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</si>
  <si>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</si>
  <si>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</si>
  <si>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</si>
  <si>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</si>
  <si>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</si>
  <si>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</si>
  <si>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</si>
  <si>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</si>
  <si>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</si>
  <si>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</si>
  <si>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</si>
  <si>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</si>
  <si>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</si>
  <si>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</si>
  <si>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</si>
  <si>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</si>
  <si>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</si>
  <si>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</si>
  <si>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</si>
  <si>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</si>
  <si>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</si>
  <si>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</si>
  <si>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</si>
  <si>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</si>
  <si>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</si>
  <si>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</si>
  <si>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</si>
  <si>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</si>
  <si>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</si>
  <si>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</si>
  <si>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</si>
  <si>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</si>
  <si>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</si>
  <si>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</si>
  <si>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</si>
  <si>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</si>
  <si>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</si>
  <si>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</si>
  <si>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</si>
  <si>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</si>
  <si>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</si>
  <si>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</si>
  <si>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</si>
  <si>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</si>
  <si>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</si>
  <si>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</si>
  <si>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</si>
  <si>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</si>
  <si>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</si>
  <si>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</si>
  <si>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</si>
  <si>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</si>
  <si>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</si>
  <si>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</si>
  <si>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</si>
  <si>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</si>
  <si>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</si>
  <si>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</si>
  <si>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</si>
  <si>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</si>
  <si>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</si>
  <si>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</si>
  <si>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</si>
  <si>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</si>
  <si>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</si>
  <si>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</si>
  <si>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</si>
  <si>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</si>
  <si>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</si>
  <si>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</si>
  <si>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</si>
  <si>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</si>
  <si>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</si>
  <si>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</si>
  <si>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</si>
  <si>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</si>
  <si>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</si>
  <si>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</si>
  <si>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</si>
  <si>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</si>
  <si>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</si>
  <si>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</si>
  <si>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</si>
  <si>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</si>
  <si>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</si>
  <si>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</si>
  <si>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</si>
  <si>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</si>
  <si>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</si>
  <si>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</si>
  <si>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</si>
  <si>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</si>
  <si>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</si>
  <si>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</si>
  <si>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</si>
  <si>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</si>
  <si>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</si>
  <si>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</si>
  <si>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</si>
  <si>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</si>
  <si>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</si>
  <si>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собственные доходы</t>
  </si>
  <si>
    <t>910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</si>
  <si>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</si>
  <si>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</si>
  <si>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</si>
  <si>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</si>
  <si>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</si>
  <si>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</si>
  <si>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</si>
  <si>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Администрация Анненковского сельского поселения Ромодановского муниципального района Республики Мордовия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</si>
  <si>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</si>
  <si>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</si>
  <si>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</si>
  <si>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</si>
  <si>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Расходы на выплату по оплате труда работников органов местного самоуправления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</si>
  <si>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</si>
  <si>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</si>
  <si>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</si>
  <si>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</si>
  <si>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</si>
  <si>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</si>
  <si>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  Администрации Анненковского сельского поселения</t>
  </si>
  <si>
    <t>Обеспечение деятельности   Администрации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</si>
  <si>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</si>
  <si>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</si>
  <si>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</si>
  <si>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</si>
  <si>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</si>
  <si>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</si>
  <si>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</si>
  <si>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</si>
  <si>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</si>
  <si>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08</t>
  </si>
  <si>
    <t>07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</si>
  <si>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</si>
  <si>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</si>
  <si>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</si>
  <si>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</si>
  <si>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210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</si>
  <si>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</si>
  <si>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</si>
  <si>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</si>
  <si>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</si>
  <si>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</si>
  <si>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</si>
  <si>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</si>
  <si>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2024 ГОД И НА ПЛАНОВЫЙ ПЕРИОД 2025 и 2026 ГОДОВ</t>
  </si>
  <si>
    <t>2 02 10000 00 0000 150</t>
  </si>
  <si>
    <t>Дотации бюджетам бюджетной системы Российской Федерации</t>
  </si>
  <si>
    <t>2 02 15001 00 0000150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</si>
  <si>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</si>
  <si>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</si>
  <si>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</si>
  <si>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</si>
  <si>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</si>
  <si>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</si>
  <si>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</si>
  <si>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аминистрации Анненковского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</si>
  <si>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</si>
  <si>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</si>
  <si>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</si>
  <si>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</si>
  <si>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</si>
  <si>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</si>
  <si>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41240</t>
  </si>
  <si>
    <t>Основное мероприятия " Ремонт и содержание дорог в границах поселения,поддержание дорожного полотна в работоспособном состоянии."</t>
  </si>
  <si>
    <t>700</t>
  </si>
  <si>
    <t>730</t>
  </si>
  <si>
    <t>Приложение 1
к  решению  Совета депутатов Анненковского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2023 г № 14 «О бюджете  Анненковского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Анненковского  сельского поселения Ромодановского муниципального района Республики Мордовия «О бюджете  Анненковского  сельского поселения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</si>
  <si>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Анненковского 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2023 г № 14 «О бюджете  Анненковского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Анненковского  сельского поселения Ромодановского муниципального района Республики Мордовия «О бюджете Анненковского 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</si>
  <si>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Анненковского 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2023 г № 14 «О бюджете  Анненковского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Анненковского  сельского поселения Ромодановского муниципального района Республики Мордовия «О бюджете Анненковского 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</si>
  <si>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Анненковского 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2023 г № 14 «О бюджете  Анненковского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Анненковского  сельского поселения Ромодановского муниципального района Республики Мордовия «О бюджете Анненковского 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</si>
  <si>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Анненковского  сельского поселения Ромодановского муниципального района Республики Мордовия «О внесении изменений в решение Совета депутатов  Анненковского  сельского поселения 
Ромодановского муниципального района Республики Мордовия от 26 декабря 2023 г № 14 «О бюджете  Анненковского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 Анненковского  сельского поселения Ромодановского муниципального района Республики Мордовия «О бюджете Анненковского  сельского поселения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</si>
</sst>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theme="1"/>
      <name val="Times New Roman"/>
      <family val="1"/>
      <charset val="204"/>
    </font>
    <font>
      <sz val="1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9" fillId="0" borderId="0"/>
    <xf numFmtId="0" fontId="17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0"/>
    <xf numFmtId="0" fontId="11" fillId="0" borderId="0"/>
    <xf numFmtId="0" fontId="10" fillId="0" borderId="0"/>
    <xf numFmtId="0" fontId="31" fillId="0" borderId="0"/>
    <xf numFmtId="0" fontId="32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8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8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99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49" fontId="22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0" fontId="18" fillId="2" borderId="0" xfId="6" applyFont="1" applyFill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8" fillId="0" borderId="5" xfId="5" applyNumberFormat="1" applyFont="1" applyFill="1" applyBorder="1" applyAlignment="1"/>
    <xf numFmtId="165" fontId="18" fillId="0" borderId="5" xfId="5" applyNumberFormat="1" applyFont="1" applyFill="1" applyBorder="1" applyAlignment="1">
      <alignment horizontal="center"/>
    </xf>
    <xf numFmtId="0" fontId="23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2" fillId="0" borderId="0" xfId="8" applyFont="1" applyAlignment="1">
      <alignment horizontal="left" vertical="center"/>
    </xf>
    <xf numFmtId="0" fontId="20" fillId="0" borderId="0" xfId="194" applyFont="1" applyBorder="1"/>
    <xf numFmtId="0" fontId="20" fillId="0" borderId="0" xfId="194" applyFont="1" applyBorder="1" applyAlignment="1">
      <alignment horizontal="left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3" fillId="0" borderId="62" xfId="194" applyFont="1" applyBorder="1" applyAlignment="1"/>
    <xf numFmtId="0" fontId="23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3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9" fillId="0" borderId="5" xfId="297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7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0" applyFont="1" applyFill="1" applyBorder="1" applyAlignment="1">
      <alignment horizontal="left" vertical="top" wrapText="1"/>
    </xf>
    <xf numFmtId="49" fontId="15" fillId="0" borderId="5" xfId="298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1" applyNumberFormat="1" applyFill="1" applyBorder="1"/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8" applyNumberFormat="1" applyFont="1" applyFill="1" applyBorder="1" applyAlignment="1">
      <alignment horizontal="left" wrapText="1"/>
    </xf>
    <xf numFmtId="0" fontId="18" fillId="5" borderId="5" xfId="1" applyFont="1" applyFill="1" applyBorder="1" applyAlignment="1">
      <alignment horizontal="center" vertical="top"/>
    </xf>
    <xf numFmtId="0" fontId="24" fillId="5" borderId="5" xfId="1" applyFont="1" applyFill="1" applyBorder="1" applyAlignment="1">
      <alignment horizontal="justify" vertical="top" wrapText="1"/>
    </xf>
    <xf numFmtId="0" fontId="18" fillId="5" borderId="5" xfId="1" applyFont="1" applyFill="1" applyBorder="1" applyAlignment="1">
      <alignment horizontal="justify" vertical="top" wrapText="1"/>
    </xf>
    <xf numFmtId="49" fontId="30" fillId="7" borderId="1" xfId="304" applyNumberFormat="1" applyFont="1" applyFill="1" applyBorder="1" applyProtection="1">
      <alignment horizontal="center"/>
    </xf>
    <xf numFmtId="0" fontId="30" fillId="7" borderId="16" xfId="303" applyNumberFormat="1" applyFont="1" applyFill="1" applyAlignment="1" applyProtection="1">
      <alignment wrapText="1"/>
    </xf>
    <xf numFmtId="49" fontId="30" fillId="0" borderId="1" xfId="304" applyNumberFormat="1" applyFont="1" applyBorder="1" applyProtection="1">
      <alignment horizontal="center"/>
    </xf>
    <xf numFmtId="0" fontId="30" fillId="0" borderId="16" xfId="303" applyNumberFormat="1" applyFont="1" applyAlignment="1" applyProtection="1">
      <alignment wrapText="1"/>
    </xf>
    <xf numFmtId="49" fontId="30" fillId="6" borderId="1" xfId="304" applyNumberFormat="1" applyFont="1" applyFill="1" applyBorder="1" applyProtection="1">
      <alignment horizontal="center"/>
    </xf>
    <xf numFmtId="0" fontId="30" fillId="6" borderId="16" xfId="303" applyNumberFormat="1" applyFont="1" applyFill="1" applyAlignment="1" applyProtection="1">
      <alignment wrapText="1"/>
    </xf>
    <xf numFmtId="49" fontId="30" fillId="8" borderId="1" xfId="304" applyNumberFormat="1" applyFont="1" applyFill="1" applyBorder="1" applyProtection="1">
      <alignment horizontal="center"/>
    </xf>
    <xf numFmtId="0" fontId="30" fillId="8" borderId="16" xfId="303" applyNumberFormat="1" applyFont="1" applyFill="1" applyAlignment="1" applyProtection="1">
      <alignment wrapText="1"/>
    </xf>
    <xf numFmtId="49" fontId="7" fillId="0" borderId="5" xfId="297" applyNumberFormat="1" applyFont="1" applyFill="1" applyBorder="1"/>
    <xf numFmtId="49" fontId="7" fillId="0" borderId="5" xfId="301" applyNumberFormat="1" applyFont="1" applyFill="1" applyBorder="1"/>
    <xf numFmtId="0" fontId="18" fillId="2" borderId="5" xfId="5" applyNumberFormat="1" applyFont="1" applyFill="1" applyBorder="1" applyAlignment="1">
      <alignment horizontal="left" vertical="top" wrapText="1"/>
    </xf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164" fontId="30" fillId="0" borderId="5" xfId="0" applyNumberFormat="1" applyFont="1" applyFill="1" applyBorder="1" applyAlignment="1">
      <alignment vertical="top" wrapText="1"/>
    </xf>
    <xf numFmtId="49" fontId="6" fillId="0" borderId="5" xfId="297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4" fillId="0" borderId="5" xfId="5" applyNumberFormat="1" applyFont="1" applyFill="1" applyBorder="1" applyAlignment="1">
      <alignment horizontal="left"/>
    </xf>
    <xf numFmtId="1" fontId="24" fillId="2" borderId="72" xfId="5" applyNumberFormat="1" applyFont="1" applyFill="1" applyBorder="1" applyAlignment="1">
      <alignment horizontal="left" vertical="top" wrapText="1"/>
    </xf>
    <xf numFmtId="49" fontId="18" fillId="2" borderId="72" xfId="5" applyNumberFormat="1" applyFont="1" applyFill="1" applyBorder="1" applyAlignment="1">
      <alignment horizontal="left"/>
    </xf>
    <xf numFmtId="49" fontId="14" fillId="0" borderId="12" xfId="0" applyNumberFormat="1" applyFont="1" applyFill="1" applyBorder="1" applyAlignment="1">
      <alignment horizontal="left" wrapText="1"/>
    </xf>
    <xf numFmtId="49" fontId="18" fillId="2" borderId="72" xfId="5" applyNumberFormat="1" applyFont="1" applyFill="1" applyBorder="1" applyAlignment="1"/>
    <xf numFmtId="165" fontId="18" fillId="2" borderId="72" xfId="5" applyNumberFormat="1" applyFont="1" applyFill="1" applyBorder="1" applyAlignment="1">
      <alignment horizontal="center"/>
    </xf>
    <xf numFmtId="0" fontId="15" fillId="0" borderId="73" xfId="0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167" fontId="18" fillId="0" borderId="5" xfId="5" applyNumberFormat="1" applyFont="1" applyFill="1" applyBorder="1" applyAlignment="1">
      <alignment horizontal="center"/>
    </xf>
    <xf numFmtId="0" fontId="30" fillId="0" borderId="1" xfId="5" applyNumberFormat="1" applyFont="1" applyFill="1" applyBorder="1" applyAlignment="1">
      <alignment horizontal="left" wrapText="1"/>
    </xf>
    <xf numFmtId="1" fontId="29" fillId="2" borderId="5" xfId="5" applyNumberFormat="1" applyFont="1" applyFill="1" applyBorder="1" applyAlignment="1">
      <alignment horizontal="left" vertical="top" wrapText="1"/>
    </xf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" fillId="0" borderId="5" xfId="297" applyNumberFormat="1" applyFont="1" applyFill="1" applyBorder="1"/>
    <xf numFmtId="49" fontId="2" fillId="0" borderId="5" xfId="301" applyNumberFormat="1" applyFont="1" applyFill="1" applyBorder="1"/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68" fontId="26" fillId="2" borderId="5" xfId="299" applyNumberFormat="1" applyFont="1" applyFill="1" applyBorder="1" applyAlignment="1">
      <alignment horizontal="center" vertical="center" wrapText="1"/>
    </xf>
    <xf numFmtId="168" fontId="23" fillId="2" borderId="5" xfId="299" applyNumberFormat="1" applyFont="1" applyFill="1" applyBorder="1" applyAlignment="1">
      <alignment horizontal="center" vertical="center" wrapText="1"/>
    </xf>
    <xf numFmtId="0" fontId="24" fillId="6" borderId="5" xfId="1" applyFont="1" applyFill="1" applyBorder="1" applyAlignment="1">
      <alignment horizontal="justify" vertical="top" wrapText="1"/>
    </xf>
    <xf numFmtId="0" fontId="21" fillId="5" borderId="5" xfId="1" applyFont="1" applyFill="1" applyBorder="1" applyAlignment="1">
      <alignment horizontal="center" vertical="top"/>
    </xf>
    <xf numFmtId="49" fontId="18" fillId="0" borderId="72" xfId="5" applyNumberFormat="1" applyFont="1" applyFill="1" applyBorder="1" applyAlignment="1">
      <alignment horizontal="left"/>
    </xf>
    <xf numFmtId="170" fontId="16" fillId="0" borderId="5" xfId="0" applyNumberFormat="1" applyFont="1" applyFill="1" applyBorder="1" applyAlignment="1">
      <alignment vertical="top" wrapText="1"/>
    </xf>
    <xf numFmtId="49" fontId="1" fillId="0" borderId="5" xfId="297" applyNumberFormat="1" applyFont="1" applyFill="1" applyBorder="1"/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  <xf numFmtId="0" fontId="68" fillId="6" borderId="5" xfId="1" applyFont="1" applyFill="1" applyBorder="1" applyAlignment="1">
      <alignment horizontal="center" vertical="top"/>
    </xf>
    <xf numFmtId="0" fontId="29" fillId="7" borderId="74" xfId="1" applyFont="1" applyFill="1" applyBorder="1" applyAlignment="1">
      <alignment horizontal="center" vertical="top"/>
    </xf>
    <xf numFmtId="0" fontId="29" fillId="0" borderId="74" xfId="1" applyFont="1" applyFill="1" applyBorder="1" applyAlignment="1">
      <alignment horizontal="center" vertical="top"/>
    </xf>
    <xf numFmtId="0" fontId="18" fillId="7" borderId="74" xfId="1" applyFont="1" applyFill="1" applyBorder="1" applyAlignment="1">
      <alignment horizontal="center" vertical="top"/>
    </xf>
    <xf numFmtId="0" fontId="18" fillId="0" borderId="75" xfId="1" applyFont="1" applyFill="1" applyBorder="1" applyAlignment="1">
      <alignment horizontal="center" vertical="top"/>
    </xf>
    <xf numFmtId="0" fontId="18" fillId="2" borderId="5" xfId="6" applyFont="1" applyFill="1" applyBorder="1" applyAlignment="1">
      <alignment horizontal="left" vertical="top" wrapText="1"/>
    </xf>
    <xf numFmtId="49" fontId="18" fillId="2" borderId="74" xfId="5" applyNumberFormat="1" applyFont="1" applyFill="1" applyBorder="1" applyAlignment="1">
      <alignment horizontal="left"/>
    </xf>
    <xf numFmtId="49" fontId="15" fillId="0" borderId="76" xfId="0" applyNumberFormat="1" applyFont="1" applyFill="1" applyBorder="1" applyAlignment="1">
      <alignment horizontal="left" wrapText="1"/>
    </xf>
    <xf numFmtId="49" fontId="15" fillId="0" borderId="77" xfId="0" applyNumberFormat="1" applyFont="1" applyFill="1" applyBorder="1" applyAlignment="1">
      <alignment horizontal="left" wrapText="1"/>
    </xf>
    <xf numFmtId="49" fontId="15" fillId="0" borderId="78" xfId="0" applyNumberFormat="1" applyFont="1" applyFill="1" applyBorder="1" applyAlignment="1">
      <alignment horizontal="left" wrapText="1"/>
    </xf>
    <xf numFmtId="49" fontId="15" fillId="0" borderId="75" xfId="0" applyNumberFormat="1" applyFont="1" applyFill="1" applyBorder="1" applyAlignment="1">
      <alignment horizontal="left" wrapText="1"/>
    </xf>
    <xf numFmtId="49" fontId="15" fillId="0" borderId="79" xfId="0" applyNumberFormat="1" applyFont="1" applyFill="1" applyBorder="1" applyAlignment="1">
      <alignment horizontal="left" wrapText="1"/>
    </xf>
    <xf numFmtId="49" fontId="15" fillId="0" borderId="80" xfId="0" applyNumberFormat="1" applyFont="1" applyFill="1" applyBorder="1" applyAlignment="1">
      <alignment horizontal="left" wrapText="1"/>
    </xf>
    <xf numFmtId="0" fontId="69" fillId="0" borderId="59" xfId="194" applyFont="1" applyBorder="1" applyAlignment="1">
      <alignment horizontal="center" vertical="justify"/>
    </xf>
    <xf numFmtId="49" fontId="69" fillId="0" borderId="10" xfId="194" applyNumberFormat="1" applyFont="1" applyBorder="1" applyAlignment="1">
      <alignment horizontal="left" wrapText="1"/>
    </xf>
    <xf numFmtId="167" fontId="47" fillId="0" borderId="58" xfId="194" applyNumberFormat="1" applyFont="1" applyBorder="1" applyAlignment="1">
      <alignment horizontal="center"/>
    </xf>
    <xf numFmtId="0" fontId="69" fillId="0" borderId="8" xfId="194" applyFont="1" applyBorder="1" applyAlignment="1">
      <alignment horizontal="left" vertical="top" wrapText="1"/>
    </xf>
    <xf numFmtId="167" fontId="47" fillId="0" borderId="56" xfId="194" applyNumberFormat="1" applyFont="1" applyFill="1" applyBorder="1" applyAlignment="1">
      <alignment horizontal="center"/>
    </xf>
    <xf numFmtId="167" fontId="47" fillId="0" borderId="56" xfId="194" applyNumberFormat="1" applyFont="1" applyBorder="1" applyAlignment="1">
      <alignment horizontal="center"/>
    </xf>
    <xf numFmtId="0" fontId="69" fillId="0" borderId="8" xfId="194" applyFont="1" applyBorder="1" applyAlignment="1">
      <alignment horizontal="left" wrapText="1"/>
    </xf>
    <xf numFmtId="167" fontId="47" fillId="0" borderId="5" xfId="194" applyNumberFormat="1" applyFont="1" applyBorder="1" applyAlignment="1">
      <alignment horizontal="center"/>
    </xf>
    <xf numFmtId="49" fontId="69" fillId="0" borderId="57" xfId="194" applyNumberFormat="1" applyFont="1" applyBorder="1" applyAlignment="1">
      <alignment horizontal="center" vertical="center"/>
    </xf>
    <xf numFmtId="49" fontId="69" fillId="0" borderId="56" xfId="194" applyNumberFormat="1" applyFont="1" applyFill="1" applyBorder="1" applyAlignment="1">
      <alignment horizontal="left" wrapText="1"/>
    </xf>
    <xf numFmtId="49" fontId="69" fillId="0" borderId="57" xfId="194" applyNumberFormat="1" applyFont="1" applyFill="1" applyBorder="1" applyAlignment="1">
      <alignment horizontal="center" vertical="center"/>
    </xf>
    <xf numFmtId="49" fontId="69" fillId="0" borderId="57" xfId="194" applyNumberFormat="1" applyFont="1" applyFill="1" applyBorder="1" applyAlignment="1">
      <alignment horizontal="left" wrapText="1"/>
    </xf>
    <xf numFmtId="49" fontId="69" fillId="0" borderId="61" xfId="194" applyNumberFormat="1" applyFont="1" applyFill="1" applyBorder="1" applyAlignment="1">
      <alignment horizontal="left" wrapText="1"/>
    </xf>
    <xf numFmtId="167" fontId="47" fillId="0" borderId="9" xfId="194" applyNumberFormat="1" applyFont="1" applyBorder="1" applyAlignment="1">
      <alignment horizontal="center"/>
    </xf>
    <xf numFmtId="49" fontId="69" fillId="0" borderId="56" xfId="194" applyNumberFormat="1" applyFont="1" applyBorder="1" applyAlignment="1">
      <alignment horizontal="center" vertical="center"/>
    </xf>
    <xf numFmtId="49" fontId="69" fillId="0" borderId="5" xfId="194" applyNumberFormat="1" applyFont="1" applyFill="1" applyBorder="1" applyAlignment="1">
      <alignment horizontal="left" wrapText="1"/>
    </xf>
    <xf numFmtId="167" fontId="47" fillId="0" borderId="5" xfId="194" applyNumberFormat="1" applyFont="1" applyFill="1" applyBorder="1" applyAlignment="1">
      <alignment horizontal="center"/>
    </xf>
    <xf numFmtId="49" fontId="69" fillId="0" borderId="56" xfId="194" applyNumberFormat="1" applyFont="1" applyFill="1" applyBorder="1" applyAlignment="1">
      <alignment horizontal="center" vertical="center"/>
    </xf>
    <xf numFmtId="49" fontId="47" fillId="0" borderId="56" xfId="194" applyNumberFormat="1" applyFont="1" applyBorder="1" applyAlignment="1">
      <alignment horizontal="center" vertical="center"/>
    </xf>
    <xf numFmtId="49" fontId="47" fillId="0" borderId="5" xfId="194" applyNumberFormat="1" applyFont="1" applyFill="1" applyBorder="1" applyAlignment="1">
      <alignment horizontal="left" vertical="center" wrapText="1"/>
    </xf>
    <xf numFmtId="167" fontId="47" fillId="0" borderId="8" xfId="194" applyNumberFormat="1" applyFont="1" applyFill="1" applyBorder="1" applyAlignment="1">
      <alignment horizontal="center"/>
    </xf>
    <xf numFmtId="167" fontId="47" fillId="0" borderId="8" xfId="194" applyNumberFormat="1" applyFont="1" applyBorder="1" applyAlignment="1">
      <alignment horizontal="center"/>
    </xf>
    <xf numFmtId="0" fontId="69" fillId="0" borderId="58" xfId="194" applyFont="1" applyBorder="1" applyAlignment="1">
      <alignment horizontal="left" vertical="top" wrapText="1"/>
    </xf>
    <xf numFmtId="0" fontId="69" fillId="0" borderId="56" xfId="194" applyFont="1" applyBorder="1" applyAlignment="1">
      <alignment horizontal="left" vertical="top" wrapText="1"/>
    </xf>
    <xf numFmtId="167" fontId="69" fillId="0" borderId="5" xfId="194" applyNumberFormat="1" applyFont="1" applyBorder="1" applyAlignment="1">
      <alignment horizontal="center"/>
    </xf>
    <xf numFmtId="49" fontId="47" fillId="0" borderId="57" xfId="194" applyNumberFormat="1" applyFont="1" applyBorder="1" applyAlignment="1">
      <alignment horizontal="center" vertical="center"/>
    </xf>
    <xf numFmtId="0" fontId="47" fillId="0" borderId="56" xfId="194" applyFont="1" applyBorder="1" applyAlignment="1">
      <alignment horizontal="left" vertical="top" wrapText="1"/>
    </xf>
    <xf numFmtId="49" fontId="69" fillId="0" borderId="61" xfId="194" applyNumberFormat="1" applyFont="1" applyBorder="1" applyAlignment="1">
      <alignment horizontal="center" vertical="center"/>
    </xf>
    <xf numFmtId="0" fontId="69" fillId="0" borderId="60" xfId="194" applyFont="1" applyBorder="1" applyAlignment="1">
      <alignment horizontal="left" vertical="top" wrapText="1"/>
    </xf>
    <xf numFmtId="49" fontId="69" fillId="0" borderId="5" xfId="194" applyNumberFormat="1" applyFont="1" applyBorder="1" applyAlignment="1">
      <alignment horizontal="center" vertical="center"/>
    </xf>
    <xf numFmtId="0" fontId="69" fillId="0" borderId="6" xfId="194" applyFont="1" applyBorder="1" applyAlignment="1">
      <alignment horizontal="left" vertical="top" wrapText="1"/>
    </xf>
    <xf numFmtId="49" fontId="69" fillId="0" borderId="59" xfId="194" applyNumberFormat="1" applyFont="1" applyBorder="1" applyAlignment="1">
      <alignment horizontal="center" vertical="center"/>
    </xf>
    <xf numFmtId="49" fontId="47" fillId="0" borderId="59" xfId="194" applyNumberFormat="1" applyFont="1" applyBorder="1" applyAlignment="1">
      <alignment horizontal="center" vertical="justify"/>
    </xf>
    <xf numFmtId="0" fontId="69" fillId="0" borderId="7" xfId="194" applyFont="1" applyBorder="1" applyAlignment="1">
      <alignment horizontal="left" wrapText="1"/>
    </xf>
    <xf numFmtId="165" fontId="69" fillId="0" borderId="5" xfId="194" applyNumberFormat="1" applyFont="1" applyBorder="1" applyAlignment="1">
      <alignment horizontal="center"/>
    </xf>
    <xf numFmtId="167" fontId="47" fillId="0" borderId="81" xfId="194" applyNumberFormat="1" applyFont="1" applyBorder="1" applyAlignment="1">
      <alignment horizontal="center"/>
    </xf>
    <xf numFmtId="167" fontId="47" fillId="0" borderId="82" xfId="194" applyNumberFormat="1" applyFont="1" applyBorder="1" applyAlignment="1">
      <alignment horizontal="center"/>
    </xf>
    <xf numFmtId="167" fontId="47" fillId="0" borderId="83" xfId="194" applyNumberFormat="1" applyFont="1" applyBorder="1" applyAlignment="1">
      <alignment horizont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1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C1" sqref="C1:E5"/>
    </sheetView>
  </sheetViews>
  <sheetFormatPr defaultRowHeight="12.75"/>
  <cols>
    <col min="1" max="1" width="30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35" t="s">
        <v>204</v>
      </c>
      <c r="D1" s="136"/>
      <c r="E1" s="136"/>
    </row>
    <row r="2" spans="1:8" ht="15">
      <c r="B2" s="7"/>
      <c r="C2" s="136"/>
      <c r="D2" s="136"/>
      <c r="E2" s="136"/>
    </row>
    <row r="3" spans="1:8" ht="15">
      <c r="B3" s="7"/>
      <c r="C3" s="136"/>
      <c r="D3" s="136"/>
      <c r="E3" s="136"/>
    </row>
    <row r="4" spans="1:8" ht="33.75" customHeight="1">
      <c r="B4" s="7"/>
      <c r="C4" s="136"/>
      <c r="D4" s="136"/>
      <c r="E4" s="136"/>
    </row>
    <row r="5" spans="1:8" ht="188.25" customHeight="1">
      <c r="C5" s="136"/>
      <c r="D5" s="136"/>
      <c r="E5" s="136"/>
    </row>
    <row r="6" spans="1:8" ht="63" customHeight="1">
      <c r="A6" s="132" t="s">
        <v>177</v>
      </c>
      <c r="B6" s="132"/>
      <c r="C6" s="132"/>
      <c r="D6" s="132"/>
      <c r="E6" s="132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33" t="s">
        <v>23</v>
      </c>
      <c r="B8" s="133" t="s">
        <v>2</v>
      </c>
      <c r="C8" s="134" t="s">
        <v>7</v>
      </c>
      <c r="D8" s="134"/>
      <c r="E8" s="134"/>
      <c r="F8" s="15"/>
      <c r="G8" s="16"/>
    </row>
    <row r="9" spans="1:8" s="17" customFormat="1" ht="16.5" customHeight="1">
      <c r="A9" s="133"/>
      <c r="B9" s="133"/>
      <c r="C9" s="123" t="s">
        <v>26</v>
      </c>
      <c r="D9" s="123" t="s">
        <v>156</v>
      </c>
      <c r="E9" s="123" t="s">
        <v>178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28" t="s">
        <v>27</v>
      </c>
      <c r="B11" s="87" t="s">
        <v>28</v>
      </c>
      <c r="C11" s="125">
        <f>C12</f>
        <v>1103.4000000000001</v>
      </c>
      <c r="D11" s="125">
        <f>D12</f>
        <v>802.09999999999991</v>
      </c>
      <c r="E11" s="26">
        <f>E12</f>
        <v>812.59999999999991</v>
      </c>
      <c r="F11" s="20"/>
      <c r="G11" s="21"/>
    </row>
    <row r="12" spans="1:8" s="22" customFormat="1" ht="30">
      <c r="A12" s="86" t="s">
        <v>29</v>
      </c>
      <c r="B12" s="88" t="s">
        <v>30</v>
      </c>
      <c r="C12" s="125">
        <f>C13+C18+C23</f>
        <v>1103.4000000000001</v>
      </c>
      <c r="D12" s="125">
        <f>D13+D18+D23</f>
        <v>802.09999999999991</v>
      </c>
      <c r="E12" s="26">
        <f>E13+E18+E23</f>
        <v>812.59999999999991</v>
      </c>
      <c r="F12" s="20"/>
      <c r="G12" s="21"/>
    </row>
    <row r="13" spans="1:8" s="22" customFormat="1" ht="28.5">
      <c r="A13" s="148" t="s">
        <v>183</v>
      </c>
      <c r="B13" s="127" t="s">
        <v>184</v>
      </c>
      <c r="C13" s="125">
        <f>C14+C16</f>
        <v>761.2</v>
      </c>
      <c r="D13" s="125">
        <f>D14</f>
        <v>446.1</v>
      </c>
      <c r="E13" s="26">
        <f>E14</f>
        <v>442.4</v>
      </c>
      <c r="F13" s="20"/>
      <c r="G13" s="21"/>
    </row>
    <row r="14" spans="1:8" s="22" customFormat="1" ht="15.75">
      <c r="A14" s="149" t="s">
        <v>185</v>
      </c>
      <c r="B14" s="90" t="s">
        <v>186</v>
      </c>
      <c r="C14" s="125">
        <f>C15</f>
        <v>533.9</v>
      </c>
      <c r="D14" s="125">
        <f>D15</f>
        <v>446.1</v>
      </c>
      <c r="E14" s="26">
        <f>E15</f>
        <v>442.4</v>
      </c>
      <c r="F14" s="20"/>
      <c r="G14" s="21"/>
    </row>
    <row r="15" spans="1:8" s="22" customFormat="1" ht="45">
      <c r="A15" s="150" t="s">
        <v>187</v>
      </c>
      <c r="B15" s="92" t="s">
        <v>188</v>
      </c>
      <c r="C15" s="125">
        <v>533.9</v>
      </c>
      <c r="D15" s="125">
        <v>446.1</v>
      </c>
      <c r="E15" s="26">
        <v>442.4</v>
      </c>
      <c r="F15" s="20"/>
      <c r="G15" s="21"/>
    </row>
    <row r="16" spans="1:8" s="22" customFormat="1" ht="30">
      <c r="A16" s="151" t="s">
        <v>189</v>
      </c>
      <c r="B16" s="90" t="s">
        <v>190</v>
      </c>
      <c r="C16" s="125">
        <f>C17</f>
        <v>227.3</v>
      </c>
      <c r="D16" s="125"/>
      <c r="E16" s="26"/>
      <c r="F16" s="20"/>
      <c r="G16" s="21"/>
    </row>
    <row r="17" spans="1:7" s="22" customFormat="1" ht="30">
      <c r="A17" s="152" t="s">
        <v>191</v>
      </c>
      <c r="B17" s="92" t="s">
        <v>192</v>
      </c>
      <c r="C17" s="126">
        <v>227.3</v>
      </c>
      <c r="D17" s="126"/>
      <c r="E17" s="24"/>
      <c r="F17" s="20"/>
      <c r="G17" s="21"/>
    </row>
    <row r="18" spans="1:7" s="22" customFormat="1" ht="30">
      <c r="A18" s="93" t="s">
        <v>124</v>
      </c>
      <c r="B18" s="94" t="s">
        <v>132</v>
      </c>
      <c r="C18" s="25">
        <f t="shared" ref="C18:D18" si="0">C19+C21</f>
        <v>132.4</v>
      </c>
      <c r="D18" s="25">
        <f t="shared" si="0"/>
        <v>146.19999999999999</v>
      </c>
      <c r="E18" s="25">
        <f>E19+E21</f>
        <v>160.4</v>
      </c>
      <c r="F18" s="20"/>
      <c r="G18" s="21"/>
    </row>
    <row r="19" spans="1:7" s="22" customFormat="1" ht="45">
      <c r="A19" s="89" t="s">
        <v>125</v>
      </c>
      <c r="B19" s="90" t="s">
        <v>133</v>
      </c>
      <c r="C19" s="25">
        <f>C20</f>
        <v>0.5</v>
      </c>
      <c r="D19" s="25">
        <f>D20</f>
        <v>0.5</v>
      </c>
      <c r="E19" s="25">
        <f>E20</f>
        <v>0.6</v>
      </c>
      <c r="F19" s="20"/>
      <c r="G19" s="21"/>
    </row>
    <row r="20" spans="1:7" s="22" customFormat="1" ht="45">
      <c r="A20" s="91" t="s">
        <v>126</v>
      </c>
      <c r="B20" s="92" t="s">
        <v>134</v>
      </c>
      <c r="C20" s="25">
        <v>0.5</v>
      </c>
      <c r="D20" s="25">
        <v>0.5</v>
      </c>
      <c r="E20" s="25">
        <v>0.6</v>
      </c>
      <c r="F20" s="20"/>
      <c r="G20" s="21"/>
    </row>
    <row r="21" spans="1:7" s="22" customFormat="1" ht="45">
      <c r="A21" s="89" t="s">
        <v>127</v>
      </c>
      <c r="B21" s="90" t="s">
        <v>154</v>
      </c>
      <c r="C21" s="25">
        <f>C22</f>
        <v>131.9</v>
      </c>
      <c r="D21" s="25">
        <f>D22</f>
        <v>145.69999999999999</v>
      </c>
      <c r="E21" s="25">
        <f>E22</f>
        <v>159.80000000000001</v>
      </c>
      <c r="F21" s="20"/>
      <c r="G21" s="21"/>
    </row>
    <row r="22" spans="1:7" s="22" customFormat="1" ht="60">
      <c r="A22" s="91" t="s">
        <v>128</v>
      </c>
      <c r="B22" s="92" t="s">
        <v>155</v>
      </c>
      <c r="C22" s="25">
        <v>131.9</v>
      </c>
      <c r="D22" s="25">
        <v>145.69999999999999</v>
      </c>
      <c r="E22" s="25">
        <v>159.80000000000001</v>
      </c>
      <c r="F22" s="20"/>
      <c r="G22" s="21"/>
    </row>
    <row r="23" spans="1:7" s="22" customFormat="1" ht="15.75">
      <c r="A23" s="95" t="s">
        <v>129</v>
      </c>
      <c r="B23" s="96" t="s">
        <v>32</v>
      </c>
      <c r="C23" s="25">
        <f>C24</f>
        <v>209.8</v>
      </c>
      <c r="D23" s="25">
        <f>D24</f>
        <v>209.8</v>
      </c>
      <c r="E23" s="25">
        <f>E24</f>
        <v>209.8</v>
      </c>
      <c r="F23" s="20"/>
      <c r="G23" s="21"/>
    </row>
    <row r="24" spans="1:7" s="22" customFormat="1" ht="59.25" customHeight="1">
      <c r="A24" s="89" t="s">
        <v>130</v>
      </c>
      <c r="B24" s="90" t="s">
        <v>143</v>
      </c>
      <c r="C24" s="25">
        <f t="shared" ref="C24:D24" si="1">C25</f>
        <v>209.8</v>
      </c>
      <c r="D24" s="25">
        <f t="shared" si="1"/>
        <v>209.8</v>
      </c>
      <c r="E24" s="25">
        <f>E25</f>
        <v>209.8</v>
      </c>
      <c r="F24" s="20"/>
      <c r="G24" s="21"/>
    </row>
    <row r="25" spans="1:7" s="22" customFormat="1" ht="75">
      <c r="A25" s="91" t="s">
        <v>131</v>
      </c>
      <c r="B25" s="92" t="s">
        <v>144</v>
      </c>
      <c r="C25" s="25">
        <v>209.8</v>
      </c>
      <c r="D25" s="25">
        <v>209.8</v>
      </c>
      <c r="E25" s="25">
        <v>209.8</v>
      </c>
      <c r="F25" s="20"/>
      <c r="G25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0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0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7" t="s">
        <v>205</v>
      </c>
      <c r="J1" s="138"/>
      <c r="K1" s="138"/>
      <c r="L1" s="138"/>
    </row>
    <row r="2" spans="1:12" ht="66" customHeight="1">
      <c r="A2" s="139" t="s">
        <v>179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0" t="s">
        <v>1</v>
      </c>
      <c r="J3" s="140"/>
      <c r="K3" s="140"/>
      <c r="L3" s="140"/>
    </row>
    <row r="4" spans="1:12" ht="19.899999999999999" customHeight="1">
      <c r="A4" s="141" t="s">
        <v>2</v>
      </c>
      <c r="B4" s="141" t="s">
        <v>21</v>
      </c>
      <c r="C4" s="141" t="s">
        <v>3</v>
      </c>
      <c r="D4" s="141" t="s">
        <v>4</v>
      </c>
      <c r="E4" s="141" t="s">
        <v>5</v>
      </c>
      <c r="F4" s="141"/>
      <c r="G4" s="141"/>
      <c r="H4" s="141"/>
      <c r="I4" s="141" t="s">
        <v>6</v>
      </c>
      <c r="J4" s="141" t="s">
        <v>7</v>
      </c>
      <c r="K4" s="141"/>
      <c r="L4" s="141"/>
    </row>
    <row r="5" spans="1:12" ht="16.350000000000001" customHeight="1">
      <c r="A5" s="141" t="s">
        <v>0</v>
      </c>
      <c r="B5" s="141" t="s">
        <v>0</v>
      </c>
      <c r="C5" s="141" t="s">
        <v>0</v>
      </c>
      <c r="D5" s="141" t="s">
        <v>0</v>
      </c>
      <c r="E5" s="141" t="s">
        <v>0</v>
      </c>
      <c r="F5" s="141"/>
      <c r="G5" s="141"/>
      <c r="H5" s="141"/>
      <c r="I5" s="141" t="s">
        <v>0</v>
      </c>
      <c r="J5" s="124" t="s">
        <v>26</v>
      </c>
      <c r="K5" s="124" t="s">
        <v>156</v>
      </c>
      <c r="L5" s="124" t="s">
        <v>178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8" t="s">
        <v>145</v>
      </c>
      <c r="B7" s="29" t="s">
        <v>137</v>
      </c>
      <c r="C7" s="29"/>
      <c r="D7" s="29"/>
      <c r="E7" s="114"/>
      <c r="F7" s="114"/>
      <c r="G7" s="114"/>
      <c r="H7" s="114"/>
      <c r="I7" s="36"/>
      <c r="J7" s="37">
        <f>J8+J37+J47+J54+J65+J72</f>
        <v>2013.1</v>
      </c>
      <c r="K7" s="37">
        <f>K8+K37+K47+K54+K65+K79+K72</f>
        <v>1595.4999999999998</v>
      </c>
      <c r="L7" s="37">
        <f>L8+L37+L47+L54+L65+L79+L72</f>
        <v>1625.7999999999997</v>
      </c>
    </row>
    <row r="8" spans="1:12" ht="28.5">
      <c r="A8" s="109" t="s">
        <v>33</v>
      </c>
      <c r="B8" s="110" t="s">
        <v>137</v>
      </c>
      <c r="C8" s="129" t="s">
        <v>34</v>
      </c>
      <c r="D8" s="110"/>
      <c r="E8" s="111"/>
      <c r="F8" s="111"/>
      <c r="G8" s="111"/>
      <c r="H8" s="111"/>
      <c r="I8" s="112"/>
      <c r="J8" s="113">
        <f>J9+J15</f>
        <v>1289</v>
      </c>
      <c r="K8" s="113">
        <f>K9+K15</f>
        <v>1010.3</v>
      </c>
      <c r="L8" s="113">
        <f>L9+L15</f>
        <v>956.2</v>
      </c>
    </row>
    <row r="9" spans="1:12" ht="60">
      <c r="A9" s="31" t="s">
        <v>35</v>
      </c>
      <c r="B9" s="30" t="s">
        <v>137</v>
      </c>
      <c r="C9" s="81" t="s">
        <v>34</v>
      </c>
      <c r="D9" s="81" t="s">
        <v>36</v>
      </c>
      <c r="E9" s="42"/>
      <c r="F9" s="42"/>
      <c r="G9" s="42"/>
      <c r="H9" s="42"/>
      <c r="I9" s="30"/>
      <c r="J9" s="39">
        <f>J10</f>
        <v>372</v>
      </c>
      <c r="K9" s="39">
        <f>K10</f>
        <v>334.2</v>
      </c>
      <c r="L9" s="39">
        <f>L10</f>
        <v>294.7</v>
      </c>
    </row>
    <row r="10" spans="1:12" ht="75">
      <c r="A10" s="31" t="s">
        <v>165</v>
      </c>
      <c r="B10" s="30" t="s">
        <v>137</v>
      </c>
      <c r="C10" s="30" t="s">
        <v>34</v>
      </c>
      <c r="D10" s="30" t="s">
        <v>36</v>
      </c>
      <c r="E10" s="41">
        <v>65</v>
      </c>
      <c r="F10" s="41"/>
      <c r="G10" s="41"/>
      <c r="H10" s="41"/>
      <c r="I10" s="30"/>
      <c r="J10" s="39">
        <f t="shared" ref="J10:K12" si="0">J11</f>
        <v>372</v>
      </c>
      <c r="K10" s="39">
        <f t="shared" si="0"/>
        <v>334.2</v>
      </c>
      <c r="L10" s="39">
        <f>L11</f>
        <v>294.7</v>
      </c>
    </row>
    <row r="11" spans="1:12" ht="15">
      <c r="A11" s="31" t="s">
        <v>37</v>
      </c>
      <c r="B11" s="30" t="s">
        <v>137</v>
      </c>
      <c r="C11" s="30" t="s">
        <v>34</v>
      </c>
      <c r="D11" s="30" t="s">
        <v>36</v>
      </c>
      <c r="E11" s="41">
        <v>65</v>
      </c>
      <c r="F11" s="41">
        <v>1</v>
      </c>
      <c r="G11" s="41"/>
      <c r="H11" s="41"/>
      <c r="I11" s="30"/>
      <c r="J11" s="39">
        <f t="shared" si="0"/>
        <v>372</v>
      </c>
      <c r="K11" s="39">
        <f t="shared" si="0"/>
        <v>334.2</v>
      </c>
      <c r="L11" s="39">
        <f>L12</f>
        <v>294.7</v>
      </c>
    </row>
    <row r="12" spans="1:12" ht="29.25" customHeight="1">
      <c r="A12" s="31" t="s">
        <v>38</v>
      </c>
      <c r="B12" s="30" t="s">
        <v>137</v>
      </c>
      <c r="C12" s="30" t="s">
        <v>34</v>
      </c>
      <c r="D12" s="30" t="s">
        <v>36</v>
      </c>
      <c r="E12" s="41">
        <v>65</v>
      </c>
      <c r="F12" s="41">
        <v>1</v>
      </c>
      <c r="G12" s="41" t="s">
        <v>62</v>
      </c>
      <c r="H12" s="41" t="s">
        <v>73</v>
      </c>
      <c r="I12" s="30"/>
      <c r="J12" s="39">
        <f t="shared" si="0"/>
        <v>372</v>
      </c>
      <c r="K12" s="39">
        <f t="shared" si="0"/>
        <v>334.2</v>
      </c>
      <c r="L12" s="39">
        <f>L13</f>
        <v>294.7</v>
      </c>
    </row>
    <row r="13" spans="1:12" ht="120">
      <c r="A13" s="31" t="s">
        <v>39</v>
      </c>
      <c r="B13" s="30" t="s">
        <v>137</v>
      </c>
      <c r="C13" s="30" t="s">
        <v>34</v>
      </c>
      <c r="D13" s="30" t="s">
        <v>36</v>
      </c>
      <c r="E13" s="41">
        <v>65</v>
      </c>
      <c r="F13" s="41">
        <v>1</v>
      </c>
      <c r="G13" s="41" t="s">
        <v>62</v>
      </c>
      <c r="H13" s="41" t="s">
        <v>73</v>
      </c>
      <c r="I13" s="30" t="s">
        <v>64</v>
      </c>
      <c r="J13" s="39">
        <f>J14</f>
        <v>372</v>
      </c>
      <c r="K13" s="39">
        <f>K14</f>
        <v>334.2</v>
      </c>
      <c r="L13" s="39">
        <f>L14</f>
        <v>294.7</v>
      </c>
    </row>
    <row r="14" spans="1:12" ht="45">
      <c r="A14" s="31" t="s">
        <v>40</v>
      </c>
      <c r="B14" s="30" t="s">
        <v>137</v>
      </c>
      <c r="C14" s="30" t="s">
        <v>34</v>
      </c>
      <c r="D14" s="30" t="s">
        <v>36</v>
      </c>
      <c r="E14" s="41">
        <v>65</v>
      </c>
      <c r="F14" s="41">
        <v>1</v>
      </c>
      <c r="G14" s="41" t="s">
        <v>62</v>
      </c>
      <c r="H14" s="41" t="s">
        <v>73</v>
      </c>
      <c r="I14" s="30" t="s">
        <v>65</v>
      </c>
      <c r="J14" s="39">
        <v>372</v>
      </c>
      <c r="K14" s="39">
        <v>334.2</v>
      </c>
      <c r="L14" s="39">
        <v>294.7</v>
      </c>
    </row>
    <row r="15" spans="1:12" ht="93.75" customHeight="1">
      <c r="A15" s="31" t="s">
        <v>41</v>
      </c>
      <c r="B15" s="30" t="s">
        <v>137</v>
      </c>
      <c r="C15" s="30" t="s">
        <v>34</v>
      </c>
      <c r="D15" s="30" t="s">
        <v>42</v>
      </c>
      <c r="E15" s="41"/>
      <c r="F15" s="41"/>
      <c r="G15" s="41"/>
      <c r="H15" s="41"/>
      <c r="I15" s="38"/>
      <c r="J15" s="39">
        <f>J16+J26+J31</f>
        <v>917</v>
      </c>
      <c r="K15" s="39">
        <f t="shared" ref="K15:L15" si="1">K16</f>
        <v>676.1</v>
      </c>
      <c r="L15" s="39">
        <f t="shared" si="1"/>
        <v>661.5</v>
      </c>
    </row>
    <row r="16" spans="1:12" ht="79.5" customHeight="1">
      <c r="A16" s="31" t="s">
        <v>158</v>
      </c>
      <c r="B16" s="30" t="s">
        <v>137</v>
      </c>
      <c r="C16" s="30" t="s">
        <v>34</v>
      </c>
      <c r="D16" s="30" t="s">
        <v>42</v>
      </c>
      <c r="E16" s="41">
        <v>65</v>
      </c>
      <c r="F16" s="41"/>
      <c r="G16" s="41"/>
      <c r="H16" s="41"/>
      <c r="I16" s="38"/>
      <c r="J16" s="39">
        <f>J17+J21</f>
        <v>911.5</v>
      </c>
      <c r="K16" s="39">
        <f>K17+K21+K30+K36</f>
        <v>676.1</v>
      </c>
      <c r="L16" s="39">
        <f>L17+L21+L30+L36</f>
        <v>661.5</v>
      </c>
    </row>
    <row r="17" spans="1:12" ht="61.5" customHeight="1">
      <c r="A17" s="31" t="s">
        <v>157</v>
      </c>
      <c r="B17" s="30" t="s">
        <v>137</v>
      </c>
      <c r="C17" s="30" t="s">
        <v>34</v>
      </c>
      <c r="D17" s="30" t="s">
        <v>42</v>
      </c>
      <c r="E17" s="41">
        <v>65</v>
      </c>
      <c r="F17" s="41">
        <v>2</v>
      </c>
      <c r="G17" s="41"/>
      <c r="H17" s="41"/>
      <c r="I17" s="38"/>
      <c r="J17" s="39">
        <f>J19</f>
        <v>550.9</v>
      </c>
      <c r="K17" s="39">
        <f>K19</f>
        <v>550.9</v>
      </c>
      <c r="L17" s="39">
        <f>L18</f>
        <v>552.1</v>
      </c>
    </row>
    <row r="18" spans="1:12" ht="45.75" customHeight="1">
      <c r="A18" s="31" t="s">
        <v>150</v>
      </c>
      <c r="B18" s="30" t="s">
        <v>137</v>
      </c>
      <c r="C18" s="30" t="s">
        <v>34</v>
      </c>
      <c r="D18" s="30" t="s">
        <v>42</v>
      </c>
      <c r="E18" s="41" t="s">
        <v>140</v>
      </c>
      <c r="F18" s="41" t="s">
        <v>9</v>
      </c>
      <c r="G18" s="41" t="s">
        <v>62</v>
      </c>
      <c r="H18" s="41" t="s">
        <v>74</v>
      </c>
      <c r="I18" s="38"/>
      <c r="J18" s="39">
        <f>J19</f>
        <v>550.9</v>
      </c>
      <c r="K18" s="39">
        <f>K19</f>
        <v>550.9</v>
      </c>
      <c r="L18" s="39">
        <f>L19</f>
        <v>552.1</v>
      </c>
    </row>
    <row r="19" spans="1:12" ht="120">
      <c r="A19" s="31" t="s">
        <v>39</v>
      </c>
      <c r="B19" s="30" t="s">
        <v>137</v>
      </c>
      <c r="C19" s="30" t="s">
        <v>34</v>
      </c>
      <c r="D19" s="30" t="s">
        <v>42</v>
      </c>
      <c r="E19" s="41">
        <v>65</v>
      </c>
      <c r="F19" s="41">
        <v>2</v>
      </c>
      <c r="G19" s="41" t="s">
        <v>62</v>
      </c>
      <c r="H19" s="41" t="s">
        <v>74</v>
      </c>
      <c r="I19" s="38" t="s">
        <v>64</v>
      </c>
      <c r="J19" s="39">
        <f t="shared" ref="J19:K19" si="2">J20</f>
        <v>550.9</v>
      </c>
      <c r="K19" s="39">
        <f t="shared" si="2"/>
        <v>550.9</v>
      </c>
      <c r="L19" s="39">
        <f>L20</f>
        <v>552.1</v>
      </c>
    </row>
    <row r="20" spans="1:12" ht="44.25" customHeight="1">
      <c r="A20" s="31" t="s">
        <v>40</v>
      </c>
      <c r="B20" s="30" t="s">
        <v>137</v>
      </c>
      <c r="C20" s="30" t="s">
        <v>34</v>
      </c>
      <c r="D20" s="30" t="s">
        <v>42</v>
      </c>
      <c r="E20" s="41">
        <v>65</v>
      </c>
      <c r="F20" s="41">
        <v>2</v>
      </c>
      <c r="G20" s="41" t="s">
        <v>62</v>
      </c>
      <c r="H20" s="41" t="s">
        <v>74</v>
      </c>
      <c r="I20" s="38" t="s">
        <v>65</v>
      </c>
      <c r="J20" s="39">
        <v>550.9</v>
      </c>
      <c r="K20" s="39">
        <v>550.9</v>
      </c>
      <c r="L20" s="39">
        <v>552.1</v>
      </c>
    </row>
    <row r="21" spans="1:12" ht="30.75" customHeight="1">
      <c r="A21" s="31" t="s">
        <v>45</v>
      </c>
      <c r="B21" s="30" t="s">
        <v>137</v>
      </c>
      <c r="C21" s="30" t="s">
        <v>34</v>
      </c>
      <c r="D21" s="30" t="s">
        <v>42</v>
      </c>
      <c r="E21" s="41">
        <v>65</v>
      </c>
      <c r="F21" s="41">
        <v>2</v>
      </c>
      <c r="G21" s="41" t="s">
        <v>62</v>
      </c>
      <c r="H21" s="41" t="s">
        <v>75</v>
      </c>
      <c r="I21" s="38"/>
      <c r="J21" s="39">
        <f>+J22+J24</f>
        <v>360.6</v>
      </c>
      <c r="K21" s="39">
        <f>+K22+K24</f>
        <v>119.7</v>
      </c>
      <c r="L21" s="39">
        <f>L22+L24</f>
        <v>103.8</v>
      </c>
    </row>
    <row r="22" spans="1:12" ht="50.25" customHeight="1">
      <c r="A22" s="31" t="s">
        <v>172</v>
      </c>
      <c r="B22" s="30" t="s">
        <v>137</v>
      </c>
      <c r="C22" s="30" t="s">
        <v>34</v>
      </c>
      <c r="D22" s="30" t="s">
        <v>42</v>
      </c>
      <c r="E22" s="41">
        <v>65</v>
      </c>
      <c r="F22" s="41">
        <v>2</v>
      </c>
      <c r="G22" s="41" t="s">
        <v>62</v>
      </c>
      <c r="H22" s="41" t="s">
        <v>75</v>
      </c>
      <c r="I22" s="38" t="s">
        <v>66</v>
      </c>
      <c r="J22" s="39">
        <f t="shared" ref="J22" si="3">J23</f>
        <v>340.6</v>
      </c>
      <c r="K22" s="39">
        <f>K23</f>
        <v>99.7</v>
      </c>
      <c r="L22" s="39">
        <f>L23</f>
        <v>83.8</v>
      </c>
    </row>
    <row r="23" spans="1:12" ht="64.5" customHeight="1">
      <c r="A23" s="31" t="s">
        <v>43</v>
      </c>
      <c r="B23" s="30" t="s">
        <v>137</v>
      </c>
      <c r="C23" s="30" t="s">
        <v>34</v>
      </c>
      <c r="D23" s="30" t="s">
        <v>42</v>
      </c>
      <c r="E23" s="41">
        <v>65</v>
      </c>
      <c r="F23" s="41">
        <v>2</v>
      </c>
      <c r="G23" s="41" t="s">
        <v>62</v>
      </c>
      <c r="H23" s="41" t="s">
        <v>75</v>
      </c>
      <c r="I23" s="38" t="s">
        <v>67</v>
      </c>
      <c r="J23" s="39">
        <v>340.6</v>
      </c>
      <c r="K23" s="39">
        <v>99.7</v>
      </c>
      <c r="L23" s="39">
        <v>83.8</v>
      </c>
    </row>
    <row r="24" spans="1:12" ht="15">
      <c r="A24" s="31" t="s">
        <v>46</v>
      </c>
      <c r="B24" s="30" t="s">
        <v>137</v>
      </c>
      <c r="C24" s="30" t="s">
        <v>34</v>
      </c>
      <c r="D24" s="30" t="s">
        <v>42</v>
      </c>
      <c r="E24" s="41">
        <v>65</v>
      </c>
      <c r="F24" s="41">
        <v>2</v>
      </c>
      <c r="G24" s="41" t="s">
        <v>62</v>
      </c>
      <c r="H24" s="41" t="s">
        <v>75</v>
      </c>
      <c r="I24" s="38" t="s">
        <v>68</v>
      </c>
      <c r="J24" s="39">
        <f>J25</f>
        <v>20</v>
      </c>
      <c r="K24" s="39">
        <f>K25</f>
        <v>20</v>
      </c>
      <c r="L24" s="39">
        <f>L25</f>
        <v>20</v>
      </c>
    </row>
    <row r="25" spans="1:12" ht="30">
      <c r="A25" s="31" t="s">
        <v>47</v>
      </c>
      <c r="B25" s="30" t="s">
        <v>137</v>
      </c>
      <c r="C25" s="30" t="s">
        <v>34</v>
      </c>
      <c r="D25" s="30" t="s">
        <v>42</v>
      </c>
      <c r="E25" s="41">
        <v>65</v>
      </c>
      <c r="F25" s="41">
        <v>2</v>
      </c>
      <c r="G25" s="41" t="s">
        <v>62</v>
      </c>
      <c r="H25" s="41" t="s">
        <v>75</v>
      </c>
      <c r="I25" s="38" t="s">
        <v>69</v>
      </c>
      <c r="J25" s="39">
        <v>20</v>
      </c>
      <c r="K25" s="39">
        <v>20</v>
      </c>
      <c r="L25" s="39">
        <v>20</v>
      </c>
    </row>
    <row r="26" spans="1:12" ht="93" customHeight="1">
      <c r="A26" s="31" t="s">
        <v>159</v>
      </c>
      <c r="B26" s="30" t="s">
        <v>137</v>
      </c>
      <c r="C26" s="30" t="s">
        <v>34</v>
      </c>
      <c r="D26" s="30" t="s">
        <v>42</v>
      </c>
      <c r="E26" s="41">
        <v>89</v>
      </c>
      <c r="F26" s="41"/>
      <c r="G26" s="41"/>
      <c r="H26" s="41"/>
      <c r="I26" s="38"/>
      <c r="J26" s="39">
        <f t="shared" ref="J26:K29" si="4">J27</f>
        <v>0.5</v>
      </c>
      <c r="K26" s="39">
        <f t="shared" si="4"/>
        <v>0.5</v>
      </c>
      <c r="L26" s="39">
        <f>L27</f>
        <v>0.6</v>
      </c>
    </row>
    <row r="27" spans="1:12" ht="120" customHeight="1">
      <c r="A27" s="31" t="s">
        <v>160</v>
      </c>
      <c r="B27" s="30" t="s">
        <v>137</v>
      </c>
      <c r="C27" s="30" t="s">
        <v>34</v>
      </c>
      <c r="D27" s="30" t="s">
        <v>42</v>
      </c>
      <c r="E27" s="41">
        <v>89</v>
      </c>
      <c r="F27" s="41">
        <v>1</v>
      </c>
      <c r="G27" s="41"/>
      <c r="H27" s="41"/>
      <c r="I27" s="38"/>
      <c r="J27" s="39">
        <f t="shared" si="4"/>
        <v>0.5</v>
      </c>
      <c r="K27" s="39">
        <f t="shared" si="4"/>
        <v>0.5</v>
      </c>
      <c r="L27" s="39">
        <f>L28</f>
        <v>0.6</v>
      </c>
    </row>
    <row r="28" spans="1:12" ht="195" customHeight="1">
      <c r="A28" s="31" t="s">
        <v>31</v>
      </c>
      <c r="B28" s="30" t="s">
        <v>137</v>
      </c>
      <c r="C28" s="30" t="s">
        <v>34</v>
      </c>
      <c r="D28" s="30" t="s">
        <v>42</v>
      </c>
      <c r="E28" s="41">
        <v>89</v>
      </c>
      <c r="F28" s="41">
        <v>1</v>
      </c>
      <c r="G28" s="41" t="s">
        <v>62</v>
      </c>
      <c r="H28" s="41" t="s">
        <v>76</v>
      </c>
      <c r="I28" s="38"/>
      <c r="J28" s="40">
        <f t="shared" si="4"/>
        <v>0.5</v>
      </c>
      <c r="K28" s="40">
        <f t="shared" si="4"/>
        <v>0.5</v>
      </c>
      <c r="L28" s="40">
        <f>L29</f>
        <v>0.6</v>
      </c>
    </row>
    <row r="29" spans="1:12" ht="48" customHeight="1">
      <c r="A29" s="31" t="s">
        <v>172</v>
      </c>
      <c r="B29" s="30" t="s">
        <v>137</v>
      </c>
      <c r="C29" s="30" t="s">
        <v>34</v>
      </c>
      <c r="D29" s="30" t="s">
        <v>42</v>
      </c>
      <c r="E29" s="41">
        <v>89</v>
      </c>
      <c r="F29" s="41">
        <v>1</v>
      </c>
      <c r="G29" s="41" t="s">
        <v>62</v>
      </c>
      <c r="H29" s="41" t="s">
        <v>76</v>
      </c>
      <c r="I29" s="38" t="s">
        <v>66</v>
      </c>
      <c r="J29" s="40">
        <f t="shared" si="4"/>
        <v>0.5</v>
      </c>
      <c r="K29" s="40">
        <f t="shared" si="4"/>
        <v>0.5</v>
      </c>
      <c r="L29" s="40">
        <f>L30</f>
        <v>0.6</v>
      </c>
    </row>
    <row r="30" spans="1:12" ht="59.25" customHeight="1">
      <c r="A30" s="31" t="s">
        <v>43</v>
      </c>
      <c r="B30" s="30" t="s">
        <v>137</v>
      </c>
      <c r="C30" s="30" t="s">
        <v>34</v>
      </c>
      <c r="D30" s="30" t="s">
        <v>42</v>
      </c>
      <c r="E30" s="41">
        <v>89</v>
      </c>
      <c r="F30" s="41">
        <v>1</v>
      </c>
      <c r="G30" s="41" t="s">
        <v>62</v>
      </c>
      <c r="H30" s="41" t="s">
        <v>76</v>
      </c>
      <c r="I30" s="38" t="s">
        <v>67</v>
      </c>
      <c r="J30" s="40">
        <v>0.5</v>
      </c>
      <c r="K30" s="40">
        <v>0.5</v>
      </c>
      <c r="L30" s="40">
        <v>0.6</v>
      </c>
    </row>
    <row r="31" spans="1:12" ht="15">
      <c r="A31" s="31" t="s">
        <v>49</v>
      </c>
      <c r="B31" s="30" t="s">
        <v>137</v>
      </c>
      <c r="C31" s="81" t="s">
        <v>34</v>
      </c>
      <c r="D31" s="81" t="s">
        <v>18</v>
      </c>
      <c r="E31" s="41"/>
      <c r="F31" s="41"/>
      <c r="G31" s="41"/>
      <c r="H31" s="41"/>
      <c r="I31" s="38"/>
      <c r="J31" s="39">
        <f t="shared" ref="J31:K33" si="5">J32</f>
        <v>5</v>
      </c>
      <c r="K31" s="39">
        <f t="shared" si="5"/>
        <v>5</v>
      </c>
      <c r="L31" s="39">
        <f>L32</f>
        <v>5</v>
      </c>
    </row>
    <row r="32" spans="1:12" ht="89.25" customHeight="1">
      <c r="A32" s="31" t="s">
        <v>161</v>
      </c>
      <c r="B32" s="30" t="s">
        <v>137</v>
      </c>
      <c r="C32" s="30" t="s">
        <v>34</v>
      </c>
      <c r="D32" s="30" t="s">
        <v>18</v>
      </c>
      <c r="E32" s="41" t="s">
        <v>77</v>
      </c>
      <c r="F32" s="41"/>
      <c r="G32" s="41"/>
      <c r="H32" s="41"/>
      <c r="I32" s="38"/>
      <c r="J32" s="39">
        <f t="shared" si="5"/>
        <v>5</v>
      </c>
      <c r="K32" s="39">
        <f t="shared" si="5"/>
        <v>5</v>
      </c>
      <c r="L32" s="39">
        <f>L33</f>
        <v>5</v>
      </c>
    </row>
    <row r="33" spans="1:12" ht="108.75" customHeight="1">
      <c r="A33" s="31" t="s">
        <v>162</v>
      </c>
      <c r="B33" s="30" t="s">
        <v>137</v>
      </c>
      <c r="C33" s="30" t="s">
        <v>34</v>
      </c>
      <c r="D33" s="30" t="s">
        <v>18</v>
      </c>
      <c r="E33" s="41" t="s">
        <v>77</v>
      </c>
      <c r="F33" s="41" t="s">
        <v>8</v>
      </c>
      <c r="G33" s="41"/>
      <c r="H33" s="41"/>
      <c r="I33" s="38"/>
      <c r="J33" s="39">
        <f t="shared" si="5"/>
        <v>5</v>
      </c>
      <c r="K33" s="39">
        <f t="shared" si="5"/>
        <v>5</v>
      </c>
      <c r="L33" s="39">
        <f>L34</f>
        <v>5</v>
      </c>
    </row>
    <row r="34" spans="1:12" ht="60.75" customHeight="1">
      <c r="A34" s="31" t="s">
        <v>193</v>
      </c>
      <c r="B34" s="30" t="s">
        <v>137</v>
      </c>
      <c r="C34" s="30" t="s">
        <v>34</v>
      </c>
      <c r="D34" s="30" t="s">
        <v>18</v>
      </c>
      <c r="E34" s="41" t="s">
        <v>77</v>
      </c>
      <c r="F34" s="41" t="s">
        <v>8</v>
      </c>
      <c r="G34" s="41" t="s">
        <v>62</v>
      </c>
      <c r="H34" s="41" t="s">
        <v>79</v>
      </c>
      <c r="I34" s="38"/>
      <c r="J34" s="39">
        <f>J36</f>
        <v>5</v>
      </c>
      <c r="K34" s="39">
        <f>K36</f>
        <v>5</v>
      </c>
      <c r="L34" s="39">
        <f>L35</f>
        <v>5</v>
      </c>
    </row>
    <row r="35" spans="1:12" ht="15">
      <c r="A35" s="31" t="s">
        <v>46</v>
      </c>
      <c r="B35" s="30" t="s">
        <v>137</v>
      </c>
      <c r="C35" s="30" t="s">
        <v>34</v>
      </c>
      <c r="D35" s="30" t="s">
        <v>18</v>
      </c>
      <c r="E35" s="41" t="s">
        <v>77</v>
      </c>
      <c r="F35" s="41" t="s">
        <v>8</v>
      </c>
      <c r="G35" s="41" t="s">
        <v>62</v>
      </c>
      <c r="H35" s="41" t="s">
        <v>79</v>
      </c>
      <c r="I35" s="38" t="s">
        <v>68</v>
      </c>
      <c r="J35" s="39">
        <f>J36</f>
        <v>5</v>
      </c>
      <c r="K35" s="39">
        <f>K36</f>
        <v>5</v>
      </c>
      <c r="L35" s="39">
        <f>L36</f>
        <v>5</v>
      </c>
    </row>
    <row r="36" spans="1:12" ht="15">
      <c r="A36" s="31" t="s">
        <v>50</v>
      </c>
      <c r="B36" s="30" t="s">
        <v>137</v>
      </c>
      <c r="C36" s="30" t="s">
        <v>34</v>
      </c>
      <c r="D36" s="30" t="s">
        <v>51</v>
      </c>
      <c r="E36" s="41" t="s">
        <v>77</v>
      </c>
      <c r="F36" s="41" t="s">
        <v>8</v>
      </c>
      <c r="G36" s="41" t="s">
        <v>62</v>
      </c>
      <c r="H36" s="41" t="s">
        <v>79</v>
      </c>
      <c r="I36" s="38" t="s">
        <v>70</v>
      </c>
      <c r="J36" s="39">
        <v>5</v>
      </c>
      <c r="K36" s="39">
        <v>5</v>
      </c>
      <c r="L36" s="39">
        <v>5</v>
      </c>
    </row>
    <row r="37" spans="1:12" ht="15">
      <c r="A37" s="28" t="s">
        <v>116</v>
      </c>
      <c r="B37" s="29" t="s">
        <v>137</v>
      </c>
      <c r="C37" s="29" t="s">
        <v>36</v>
      </c>
      <c r="D37" s="30"/>
      <c r="E37" s="41"/>
      <c r="F37" s="41"/>
      <c r="G37" s="41"/>
      <c r="H37" s="41"/>
      <c r="I37" s="38"/>
      <c r="J37" s="39">
        <f t="shared" ref="J37:K45" si="6">J38</f>
        <v>131.9</v>
      </c>
      <c r="K37" s="39">
        <f t="shared" si="6"/>
        <v>145.69999999999999</v>
      </c>
      <c r="L37" s="39">
        <f>L38</f>
        <v>159.80000000000001</v>
      </c>
    </row>
    <row r="38" spans="1:12" ht="30">
      <c r="A38" s="31" t="s">
        <v>173</v>
      </c>
      <c r="B38" s="30" t="s">
        <v>137</v>
      </c>
      <c r="C38" s="30" t="s">
        <v>36</v>
      </c>
      <c r="D38" s="30" t="s">
        <v>52</v>
      </c>
      <c r="E38" s="41"/>
      <c r="F38" s="41"/>
      <c r="G38" s="41"/>
      <c r="H38" s="41"/>
      <c r="I38" s="38"/>
      <c r="J38" s="39">
        <f t="shared" si="6"/>
        <v>131.9</v>
      </c>
      <c r="K38" s="39">
        <f t="shared" si="6"/>
        <v>145.69999999999999</v>
      </c>
      <c r="L38" s="39">
        <f>L39</f>
        <v>159.80000000000001</v>
      </c>
    </row>
    <row r="39" spans="1:12" ht="75">
      <c r="A39" s="117" t="s">
        <v>164</v>
      </c>
      <c r="B39" s="30" t="s">
        <v>137</v>
      </c>
      <c r="C39" s="30" t="s">
        <v>36</v>
      </c>
      <c r="D39" s="30" t="s">
        <v>52</v>
      </c>
      <c r="E39" s="41" t="s">
        <v>81</v>
      </c>
      <c r="F39" s="41"/>
      <c r="G39" s="41"/>
      <c r="H39" s="41"/>
      <c r="I39" s="38"/>
      <c r="J39" s="39">
        <f t="shared" si="6"/>
        <v>131.9</v>
      </c>
      <c r="K39" s="39">
        <f t="shared" si="6"/>
        <v>145.69999999999999</v>
      </c>
      <c r="L39" s="39">
        <f>L40</f>
        <v>159.80000000000001</v>
      </c>
    </row>
    <row r="40" spans="1:12" ht="45">
      <c r="A40" s="31" t="s">
        <v>118</v>
      </c>
      <c r="B40" s="30" t="s">
        <v>137</v>
      </c>
      <c r="C40" s="30" t="s">
        <v>36</v>
      </c>
      <c r="D40" s="30" t="s">
        <v>52</v>
      </c>
      <c r="E40" s="41" t="s">
        <v>81</v>
      </c>
      <c r="F40" s="41" t="s">
        <v>10</v>
      </c>
      <c r="G40" s="41"/>
      <c r="H40" s="41"/>
      <c r="I40" s="38"/>
      <c r="J40" s="39">
        <f t="shared" si="6"/>
        <v>131.9</v>
      </c>
      <c r="K40" s="39">
        <f t="shared" si="6"/>
        <v>145.69999999999999</v>
      </c>
      <c r="L40" s="39">
        <f>L41</f>
        <v>159.80000000000001</v>
      </c>
    </row>
    <row r="41" spans="1:12" ht="75">
      <c r="A41" s="153" t="s">
        <v>176</v>
      </c>
      <c r="B41" s="30" t="s">
        <v>137</v>
      </c>
      <c r="C41" s="30" t="s">
        <v>36</v>
      </c>
      <c r="D41" s="30" t="s">
        <v>52</v>
      </c>
      <c r="E41" s="41" t="s">
        <v>81</v>
      </c>
      <c r="F41" s="41" t="s">
        <v>10</v>
      </c>
      <c r="G41" s="41" t="s">
        <v>36</v>
      </c>
      <c r="H41" s="41"/>
      <c r="I41" s="38"/>
      <c r="J41" s="39">
        <f t="shared" si="6"/>
        <v>131.9</v>
      </c>
      <c r="K41" s="39">
        <f t="shared" si="6"/>
        <v>145.69999999999999</v>
      </c>
      <c r="L41" s="39">
        <f>L42+L45</f>
        <v>159.80000000000001</v>
      </c>
    </row>
    <row r="42" spans="1:12" ht="106.5" customHeight="1">
      <c r="A42" s="31" t="s">
        <v>194</v>
      </c>
      <c r="B42" s="30" t="s">
        <v>137</v>
      </c>
      <c r="C42" s="30" t="s">
        <v>36</v>
      </c>
      <c r="D42" s="30" t="s">
        <v>52</v>
      </c>
      <c r="E42" s="41" t="s">
        <v>81</v>
      </c>
      <c r="F42" s="41" t="s">
        <v>10</v>
      </c>
      <c r="G42" s="41" t="s">
        <v>36</v>
      </c>
      <c r="H42" s="41" t="s">
        <v>119</v>
      </c>
      <c r="I42" s="38"/>
      <c r="J42" s="39">
        <f t="shared" ref="J42:K42" si="7">J45+J43</f>
        <v>131.9</v>
      </c>
      <c r="K42" s="39">
        <f t="shared" si="7"/>
        <v>145.69999999999999</v>
      </c>
      <c r="L42" s="39">
        <f>L43</f>
        <v>154.80000000000001</v>
      </c>
    </row>
    <row r="43" spans="1:12" ht="120">
      <c r="A43" s="31" t="s">
        <v>39</v>
      </c>
      <c r="B43" s="30" t="s">
        <v>137</v>
      </c>
      <c r="C43" s="30" t="s">
        <v>36</v>
      </c>
      <c r="D43" s="30" t="s">
        <v>52</v>
      </c>
      <c r="E43" s="41" t="s">
        <v>81</v>
      </c>
      <c r="F43" s="41" t="s">
        <v>10</v>
      </c>
      <c r="G43" s="41" t="s">
        <v>36</v>
      </c>
      <c r="H43" s="41" t="s">
        <v>119</v>
      </c>
      <c r="I43" s="38" t="s">
        <v>64</v>
      </c>
      <c r="J43" s="39">
        <f t="shared" ref="J43:K43" si="8">J44</f>
        <v>126.9</v>
      </c>
      <c r="K43" s="39">
        <f t="shared" si="8"/>
        <v>140.69999999999999</v>
      </c>
      <c r="L43" s="39">
        <f>L44</f>
        <v>154.80000000000001</v>
      </c>
    </row>
    <row r="44" spans="1:12" ht="45">
      <c r="A44" s="31" t="s">
        <v>40</v>
      </c>
      <c r="B44" s="30" t="s">
        <v>137</v>
      </c>
      <c r="C44" s="30" t="s">
        <v>36</v>
      </c>
      <c r="D44" s="30" t="s">
        <v>52</v>
      </c>
      <c r="E44" s="41" t="s">
        <v>81</v>
      </c>
      <c r="F44" s="41" t="s">
        <v>10</v>
      </c>
      <c r="G44" s="41" t="s">
        <v>36</v>
      </c>
      <c r="H44" s="41" t="s">
        <v>119</v>
      </c>
      <c r="I44" s="38" t="s">
        <v>65</v>
      </c>
      <c r="J44" s="39">
        <v>126.9</v>
      </c>
      <c r="K44" s="39">
        <v>140.69999999999999</v>
      </c>
      <c r="L44" s="39">
        <v>154.80000000000001</v>
      </c>
    </row>
    <row r="45" spans="1:12" ht="49.5" customHeight="1">
      <c r="A45" s="31" t="s">
        <v>172</v>
      </c>
      <c r="B45" s="30" t="s">
        <v>137</v>
      </c>
      <c r="C45" s="30" t="s">
        <v>36</v>
      </c>
      <c r="D45" s="30" t="s">
        <v>52</v>
      </c>
      <c r="E45" s="41" t="s">
        <v>81</v>
      </c>
      <c r="F45" s="41" t="s">
        <v>10</v>
      </c>
      <c r="G45" s="41" t="s">
        <v>36</v>
      </c>
      <c r="H45" s="41" t="s">
        <v>119</v>
      </c>
      <c r="I45" s="38" t="s">
        <v>66</v>
      </c>
      <c r="J45" s="39">
        <f t="shared" si="6"/>
        <v>5</v>
      </c>
      <c r="K45" s="39">
        <f t="shared" si="6"/>
        <v>5</v>
      </c>
      <c r="L45" s="39">
        <f>L46</f>
        <v>5</v>
      </c>
    </row>
    <row r="46" spans="1:12" ht="60">
      <c r="A46" s="31" t="s">
        <v>43</v>
      </c>
      <c r="B46" s="30" t="s">
        <v>137</v>
      </c>
      <c r="C46" s="30" t="s">
        <v>36</v>
      </c>
      <c r="D46" s="30" t="s">
        <v>52</v>
      </c>
      <c r="E46" s="41" t="s">
        <v>81</v>
      </c>
      <c r="F46" s="41" t="s">
        <v>10</v>
      </c>
      <c r="G46" s="41" t="s">
        <v>36</v>
      </c>
      <c r="H46" s="41" t="s">
        <v>119</v>
      </c>
      <c r="I46" s="38" t="s">
        <v>67</v>
      </c>
      <c r="J46" s="39">
        <v>5</v>
      </c>
      <c r="K46" s="39">
        <v>5</v>
      </c>
      <c r="L46" s="39">
        <v>5</v>
      </c>
    </row>
    <row r="47" spans="1:12" ht="18.75" customHeight="1">
      <c r="A47" s="28" t="s">
        <v>53</v>
      </c>
      <c r="B47" s="29" t="s">
        <v>137</v>
      </c>
      <c r="C47" s="108" t="s">
        <v>42</v>
      </c>
      <c r="D47" s="30"/>
      <c r="E47" s="41"/>
      <c r="F47" s="41"/>
      <c r="G47" s="41"/>
      <c r="H47" s="41"/>
      <c r="I47" s="38"/>
      <c r="J47" s="39">
        <f>J48</f>
        <v>209.8</v>
      </c>
      <c r="K47" s="39">
        <f>K48</f>
        <v>209.8</v>
      </c>
      <c r="L47" s="39">
        <f>L48</f>
        <v>209.8</v>
      </c>
    </row>
    <row r="48" spans="1:12" ht="30">
      <c r="A48" s="31" t="s">
        <v>55</v>
      </c>
      <c r="B48" s="30" t="s">
        <v>137</v>
      </c>
      <c r="C48" s="30" t="s">
        <v>42</v>
      </c>
      <c r="D48" s="30" t="s">
        <v>56</v>
      </c>
      <c r="E48" s="41"/>
      <c r="F48" s="41"/>
      <c r="G48" s="41"/>
      <c r="H48" s="41"/>
      <c r="I48" s="38"/>
      <c r="J48" s="39">
        <f t="shared" ref="J48:K48" si="9">J49</f>
        <v>209.8</v>
      </c>
      <c r="K48" s="39">
        <f t="shared" si="9"/>
        <v>209.8</v>
      </c>
      <c r="L48" s="39">
        <f>L49</f>
        <v>209.8</v>
      </c>
    </row>
    <row r="49" spans="1:12" ht="136.5" customHeight="1">
      <c r="A49" s="33" t="s">
        <v>151</v>
      </c>
      <c r="B49" s="30" t="s">
        <v>137</v>
      </c>
      <c r="C49" s="30" t="s">
        <v>42</v>
      </c>
      <c r="D49" s="30" t="s">
        <v>56</v>
      </c>
      <c r="E49" s="41" t="s">
        <v>166</v>
      </c>
      <c r="F49" s="41"/>
      <c r="G49" s="41"/>
      <c r="H49" s="41"/>
      <c r="I49" s="38"/>
      <c r="J49" s="39">
        <f t="shared" ref="J49:K49" si="10">J51</f>
        <v>209.8</v>
      </c>
      <c r="K49" s="39">
        <f t="shared" si="10"/>
        <v>209.8</v>
      </c>
      <c r="L49" s="39">
        <f>L50</f>
        <v>209.8</v>
      </c>
    </row>
    <row r="50" spans="1:12" ht="79.5" customHeight="1">
      <c r="A50" s="33" t="s">
        <v>201</v>
      </c>
      <c r="B50" s="30" t="s">
        <v>137</v>
      </c>
      <c r="C50" s="30" t="s">
        <v>42</v>
      </c>
      <c r="D50" s="30" t="s">
        <v>56</v>
      </c>
      <c r="E50" s="41" t="s">
        <v>166</v>
      </c>
      <c r="F50" s="41" t="s">
        <v>78</v>
      </c>
      <c r="G50" s="41" t="s">
        <v>34</v>
      </c>
      <c r="H50" s="41"/>
      <c r="I50" s="38"/>
      <c r="J50" s="39">
        <f>J51</f>
        <v>209.8</v>
      </c>
      <c r="K50" s="39">
        <f>K51</f>
        <v>209.8</v>
      </c>
      <c r="L50" s="39">
        <f>L51</f>
        <v>209.8</v>
      </c>
    </row>
    <row r="51" spans="1:12" ht="376.5" customHeight="1">
      <c r="A51" s="99" t="s">
        <v>195</v>
      </c>
      <c r="B51" s="30" t="s">
        <v>137</v>
      </c>
      <c r="C51" s="30" t="s">
        <v>42</v>
      </c>
      <c r="D51" s="30" t="s">
        <v>56</v>
      </c>
      <c r="E51" s="41" t="s">
        <v>166</v>
      </c>
      <c r="F51" s="41" t="s">
        <v>78</v>
      </c>
      <c r="G51" s="41" t="s">
        <v>34</v>
      </c>
      <c r="H51" s="41" t="s">
        <v>82</v>
      </c>
      <c r="I51" s="38"/>
      <c r="J51" s="39">
        <f t="shared" ref="J51:K52" si="11">J52</f>
        <v>209.8</v>
      </c>
      <c r="K51" s="39">
        <f t="shared" si="11"/>
        <v>209.8</v>
      </c>
      <c r="L51" s="39">
        <f>L52</f>
        <v>209.8</v>
      </c>
    </row>
    <row r="52" spans="1:12" ht="51" customHeight="1">
      <c r="A52" s="31" t="s">
        <v>172</v>
      </c>
      <c r="B52" s="30" t="s">
        <v>137</v>
      </c>
      <c r="C52" s="30" t="s">
        <v>42</v>
      </c>
      <c r="D52" s="30" t="s">
        <v>56</v>
      </c>
      <c r="E52" s="41" t="s">
        <v>166</v>
      </c>
      <c r="F52" s="41" t="s">
        <v>78</v>
      </c>
      <c r="G52" s="41" t="s">
        <v>34</v>
      </c>
      <c r="H52" s="41" t="s">
        <v>82</v>
      </c>
      <c r="I52" s="38" t="s">
        <v>66</v>
      </c>
      <c r="J52" s="39">
        <f t="shared" si="11"/>
        <v>209.8</v>
      </c>
      <c r="K52" s="39">
        <f t="shared" si="11"/>
        <v>209.8</v>
      </c>
      <c r="L52" s="39">
        <f>L53</f>
        <v>209.8</v>
      </c>
    </row>
    <row r="53" spans="1:12" ht="61.5" customHeight="1">
      <c r="A53" s="31" t="s">
        <v>43</v>
      </c>
      <c r="B53" s="30" t="s">
        <v>135</v>
      </c>
      <c r="C53" s="30" t="s">
        <v>42</v>
      </c>
      <c r="D53" s="30" t="s">
        <v>56</v>
      </c>
      <c r="E53" s="41" t="s">
        <v>166</v>
      </c>
      <c r="F53" s="41" t="s">
        <v>78</v>
      </c>
      <c r="G53" s="41" t="s">
        <v>34</v>
      </c>
      <c r="H53" s="41" t="s">
        <v>82</v>
      </c>
      <c r="I53" s="38" t="s">
        <v>67</v>
      </c>
      <c r="J53" s="39">
        <v>209.8</v>
      </c>
      <c r="K53" s="39">
        <v>209.8</v>
      </c>
      <c r="L53" s="39">
        <v>209.8</v>
      </c>
    </row>
    <row r="54" spans="1:12" ht="28.5">
      <c r="A54" s="28" t="s">
        <v>57</v>
      </c>
      <c r="B54" s="29" t="s">
        <v>135</v>
      </c>
      <c r="C54" s="29" t="s">
        <v>48</v>
      </c>
      <c r="D54" s="30"/>
      <c r="E54" s="41"/>
      <c r="F54" s="41"/>
      <c r="G54" s="41"/>
      <c r="H54" s="41"/>
      <c r="I54" s="38"/>
      <c r="J54" s="39">
        <f t="shared" ref="J54:K54" si="12">J55</f>
        <v>290</v>
      </c>
      <c r="K54" s="39">
        <f t="shared" si="12"/>
        <v>104.5</v>
      </c>
      <c r="L54" s="39">
        <f>L55</f>
        <v>135.30000000000001</v>
      </c>
    </row>
    <row r="55" spans="1:12" ht="15">
      <c r="A55" s="34" t="s">
        <v>63</v>
      </c>
      <c r="B55" s="30" t="s">
        <v>137</v>
      </c>
      <c r="C55" s="30" t="s">
        <v>48</v>
      </c>
      <c r="D55" s="30" t="s">
        <v>52</v>
      </c>
      <c r="E55" s="41"/>
      <c r="F55" s="41"/>
      <c r="G55" s="41"/>
      <c r="H55" s="41"/>
      <c r="I55" s="30"/>
      <c r="J55" s="39">
        <f>J56</f>
        <v>290</v>
      </c>
      <c r="K55" s="39">
        <f>K56</f>
        <v>104.5</v>
      </c>
      <c r="L55" s="39">
        <f>L56</f>
        <v>135.30000000000001</v>
      </c>
    </row>
    <row r="56" spans="1:12" ht="137.25" customHeight="1">
      <c r="A56" s="34" t="s">
        <v>167</v>
      </c>
      <c r="B56" s="30" t="s">
        <v>137</v>
      </c>
      <c r="C56" s="30" t="s">
        <v>48</v>
      </c>
      <c r="D56" s="30" t="s">
        <v>52</v>
      </c>
      <c r="E56" s="41" t="s">
        <v>17</v>
      </c>
      <c r="F56" s="41"/>
      <c r="G56" s="41"/>
      <c r="H56" s="41"/>
      <c r="I56" s="30"/>
      <c r="J56" s="39">
        <f>J61+J57</f>
        <v>290</v>
      </c>
      <c r="K56" s="39">
        <f>K61+K57</f>
        <v>104.5</v>
      </c>
      <c r="L56" s="39">
        <f>L57+L61</f>
        <v>135.30000000000001</v>
      </c>
    </row>
    <row r="57" spans="1:12" ht="30" customHeight="1">
      <c r="A57" s="34" t="s">
        <v>171</v>
      </c>
      <c r="B57" s="30" t="s">
        <v>137</v>
      </c>
      <c r="C57" s="30" t="s">
        <v>48</v>
      </c>
      <c r="D57" s="30" t="s">
        <v>52</v>
      </c>
      <c r="E57" s="41" t="s">
        <v>17</v>
      </c>
      <c r="F57" s="41" t="s">
        <v>78</v>
      </c>
      <c r="G57" s="41" t="s">
        <v>169</v>
      </c>
      <c r="H57" s="41"/>
      <c r="I57" s="30"/>
      <c r="J57" s="39">
        <f t="shared" ref="J57:K59" si="13">J58</f>
        <v>145</v>
      </c>
      <c r="K57" s="39">
        <f t="shared" si="13"/>
        <v>44.5</v>
      </c>
      <c r="L57" s="39">
        <f>L58</f>
        <v>45</v>
      </c>
    </row>
    <row r="58" spans="1:12" ht="32.25" customHeight="1">
      <c r="A58" s="34" t="s">
        <v>123</v>
      </c>
      <c r="B58" s="30" t="s">
        <v>137</v>
      </c>
      <c r="C58" s="30" t="s">
        <v>48</v>
      </c>
      <c r="D58" s="30" t="s">
        <v>52</v>
      </c>
      <c r="E58" s="41" t="s">
        <v>17</v>
      </c>
      <c r="F58" s="41" t="s">
        <v>78</v>
      </c>
      <c r="G58" s="41" t="s">
        <v>169</v>
      </c>
      <c r="H58" s="41" t="s">
        <v>122</v>
      </c>
      <c r="I58" s="30"/>
      <c r="J58" s="39">
        <f t="shared" si="13"/>
        <v>145</v>
      </c>
      <c r="K58" s="39">
        <f t="shared" si="13"/>
        <v>44.5</v>
      </c>
      <c r="L58" s="39">
        <f>L59</f>
        <v>45</v>
      </c>
    </row>
    <row r="59" spans="1:12" ht="50.25" customHeight="1">
      <c r="A59" s="118" t="str">
        <f>A63</f>
        <v>Закупка товаров, работ и услуг для обеспечения государственных (муниципальных) нужд</v>
      </c>
      <c r="B59" s="30" t="s">
        <v>137</v>
      </c>
      <c r="C59" s="30" t="s">
        <v>48</v>
      </c>
      <c r="D59" s="30" t="s">
        <v>52</v>
      </c>
      <c r="E59" s="41" t="s">
        <v>17</v>
      </c>
      <c r="F59" s="41" t="s">
        <v>78</v>
      </c>
      <c r="G59" s="41" t="s">
        <v>169</v>
      </c>
      <c r="H59" s="41" t="s">
        <v>122</v>
      </c>
      <c r="I59" s="30" t="s">
        <v>66</v>
      </c>
      <c r="J59" s="39">
        <f t="shared" si="13"/>
        <v>145</v>
      </c>
      <c r="K59" s="39">
        <f t="shared" si="13"/>
        <v>44.5</v>
      </c>
      <c r="L59" s="39">
        <f>L60</f>
        <v>45</v>
      </c>
    </row>
    <row r="60" spans="1:12" ht="58.5" customHeight="1">
      <c r="A60" s="118" t="str">
        <f>A64</f>
        <v>Иные закупки товаров, работ и услуг для обеспечения государственных (муниципальных) нужд</v>
      </c>
      <c r="B60" s="30" t="s">
        <v>137</v>
      </c>
      <c r="C60" s="30" t="s">
        <v>48</v>
      </c>
      <c r="D60" s="30" t="s">
        <v>52</v>
      </c>
      <c r="E60" s="41" t="s">
        <v>17</v>
      </c>
      <c r="F60" s="41" t="s">
        <v>78</v>
      </c>
      <c r="G60" s="41" t="s">
        <v>169</v>
      </c>
      <c r="H60" s="41" t="s">
        <v>122</v>
      </c>
      <c r="I60" s="30" t="s">
        <v>67</v>
      </c>
      <c r="J60" s="39">
        <v>145</v>
      </c>
      <c r="K60" s="39">
        <v>44.5</v>
      </c>
      <c r="L60" s="39">
        <v>45</v>
      </c>
    </row>
    <row r="61" spans="1:12" ht="44.25" customHeight="1">
      <c r="A61" s="35" t="s">
        <v>170</v>
      </c>
      <c r="B61" s="30" t="s">
        <v>137</v>
      </c>
      <c r="C61" s="30" t="s">
        <v>48</v>
      </c>
      <c r="D61" s="30" t="s">
        <v>52</v>
      </c>
      <c r="E61" s="41" t="s">
        <v>17</v>
      </c>
      <c r="F61" s="41" t="s">
        <v>78</v>
      </c>
      <c r="G61" s="41" t="s">
        <v>168</v>
      </c>
      <c r="H61" s="41"/>
      <c r="I61" s="30"/>
      <c r="J61" s="39">
        <f>J62</f>
        <v>145</v>
      </c>
      <c r="K61" s="39">
        <f>K62</f>
        <v>60</v>
      </c>
      <c r="L61" s="39">
        <f>L62</f>
        <v>90.3</v>
      </c>
    </row>
    <row r="62" spans="1:12" ht="15">
      <c r="A62" s="34" t="s">
        <v>121</v>
      </c>
      <c r="B62" s="30" t="s">
        <v>137</v>
      </c>
      <c r="C62" s="30" t="s">
        <v>48</v>
      </c>
      <c r="D62" s="30" t="s">
        <v>52</v>
      </c>
      <c r="E62" s="41" t="s">
        <v>17</v>
      </c>
      <c r="F62" s="41" t="s">
        <v>78</v>
      </c>
      <c r="G62" s="41" t="s">
        <v>168</v>
      </c>
      <c r="H62" s="41" t="s">
        <v>120</v>
      </c>
      <c r="I62" s="30"/>
      <c r="J62" s="39">
        <f t="shared" ref="J62:K63" si="14">J63</f>
        <v>145</v>
      </c>
      <c r="K62" s="39">
        <f t="shared" si="14"/>
        <v>60</v>
      </c>
      <c r="L62" s="39">
        <f>L63</f>
        <v>90.3</v>
      </c>
    </row>
    <row r="63" spans="1:12" ht="49.5" customHeight="1">
      <c r="A63" s="31" t="s">
        <v>172</v>
      </c>
      <c r="B63" s="30" t="s">
        <v>137</v>
      </c>
      <c r="C63" s="30" t="s">
        <v>48</v>
      </c>
      <c r="D63" s="30" t="s">
        <v>52</v>
      </c>
      <c r="E63" s="41" t="s">
        <v>17</v>
      </c>
      <c r="F63" s="41" t="s">
        <v>78</v>
      </c>
      <c r="G63" s="41" t="s">
        <v>168</v>
      </c>
      <c r="H63" s="41" t="s">
        <v>120</v>
      </c>
      <c r="I63" s="30" t="s">
        <v>66</v>
      </c>
      <c r="J63" s="39">
        <f t="shared" si="14"/>
        <v>145</v>
      </c>
      <c r="K63" s="39">
        <f t="shared" si="14"/>
        <v>60</v>
      </c>
      <c r="L63" s="39">
        <f>L64</f>
        <v>90.3</v>
      </c>
    </row>
    <row r="64" spans="1:12" ht="60">
      <c r="A64" s="31" t="s">
        <v>43</v>
      </c>
      <c r="B64" s="30" t="s">
        <v>137</v>
      </c>
      <c r="C64" s="30" t="s">
        <v>48</v>
      </c>
      <c r="D64" s="30" t="s">
        <v>52</v>
      </c>
      <c r="E64" s="41" t="s">
        <v>17</v>
      </c>
      <c r="F64" s="41" t="s">
        <v>78</v>
      </c>
      <c r="G64" s="41" t="s">
        <v>168</v>
      </c>
      <c r="H64" s="41" t="s">
        <v>120</v>
      </c>
      <c r="I64" s="30" t="s">
        <v>67</v>
      </c>
      <c r="J64" s="39">
        <v>145</v>
      </c>
      <c r="K64" s="39">
        <v>60</v>
      </c>
      <c r="L64" s="39">
        <v>90.3</v>
      </c>
    </row>
    <row r="65" spans="1:12" ht="15">
      <c r="A65" s="28" t="s">
        <v>58</v>
      </c>
      <c r="B65" s="29" t="s">
        <v>137</v>
      </c>
      <c r="C65" s="108" t="s">
        <v>17</v>
      </c>
      <c r="D65" s="30"/>
      <c r="E65" s="41"/>
      <c r="F65" s="41"/>
      <c r="G65" s="41"/>
      <c r="H65" s="41"/>
      <c r="I65" s="38"/>
      <c r="J65" s="47">
        <f t="shared" ref="J65:K70" si="15">J66</f>
        <v>90.8</v>
      </c>
      <c r="K65" s="39">
        <f t="shared" si="15"/>
        <v>85.8</v>
      </c>
      <c r="L65" s="39">
        <f>L67</f>
        <v>85.8</v>
      </c>
    </row>
    <row r="66" spans="1:12" ht="15">
      <c r="A66" s="31" t="s">
        <v>59</v>
      </c>
      <c r="B66" s="30" t="s">
        <v>137</v>
      </c>
      <c r="C66" s="30" t="s">
        <v>17</v>
      </c>
      <c r="D66" s="30" t="s">
        <v>34</v>
      </c>
      <c r="E66" s="41"/>
      <c r="F66" s="41"/>
      <c r="G66" s="41"/>
      <c r="H66" s="41"/>
      <c r="I66" s="38"/>
      <c r="J66" s="39">
        <f t="shared" si="15"/>
        <v>90.8</v>
      </c>
      <c r="K66" s="39">
        <f t="shared" si="15"/>
        <v>85.8</v>
      </c>
      <c r="L66" s="39">
        <f>L67</f>
        <v>85.8</v>
      </c>
    </row>
    <row r="67" spans="1:12" ht="90" customHeight="1">
      <c r="A67" s="31" t="s">
        <v>163</v>
      </c>
      <c r="B67" s="30" t="s">
        <v>137</v>
      </c>
      <c r="C67" s="30" t="s">
        <v>17</v>
      </c>
      <c r="D67" s="30" t="s">
        <v>34</v>
      </c>
      <c r="E67" s="41" t="s">
        <v>77</v>
      </c>
      <c r="F67" s="41"/>
      <c r="G67" s="41"/>
      <c r="H67" s="41"/>
      <c r="I67" s="38"/>
      <c r="J67" s="39">
        <f t="shared" si="15"/>
        <v>90.8</v>
      </c>
      <c r="K67" s="39">
        <f t="shared" si="15"/>
        <v>85.8</v>
      </c>
      <c r="L67" s="39">
        <f>L68</f>
        <v>85.8</v>
      </c>
    </row>
    <row r="68" spans="1:12" ht="109.5" customHeight="1">
      <c r="A68" s="31" t="s">
        <v>162</v>
      </c>
      <c r="B68" s="30" t="s">
        <v>137</v>
      </c>
      <c r="C68" s="30" t="s">
        <v>17</v>
      </c>
      <c r="D68" s="30" t="s">
        <v>34</v>
      </c>
      <c r="E68" s="41" t="s">
        <v>77</v>
      </c>
      <c r="F68" s="41" t="s">
        <v>8</v>
      </c>
      <c r="G68" s="41"/>
      <c r="H68" s="41"/>
      <c r="I68" s="38"/>
      <c r="J68" s="39">
        <f>J69</f>
        <v>90.8</v>
      </c>
      <c r="K68" s="39">
        <f>K69</f>
        <v>85.8</v>
      </c>
      <c r="L68" s="39">
        <f>L69</f>
        <v>85.8</v>
      </c>
    </row>
    <row r="69" spans="1:12" ht="45">
      <c r="A69" s="31" t="s">
        <v>60</v>
      </c>
      <c r="B69" s="30" t="s">
        <v>137</v>
      </c>
      <c r="C69" s="30" t="s">
        <v>17</v>
      </c>
      <c r="D69" s="30" t="s">
        <v>34</v>
      </c>
      <c r="E69" s="41" t="s">
        <v>77</v>
      </c>
      <c r="F69" s="41" t="s">
        <v>8</v>
      </c>
      <c r="G69" s="41" t="s">
        <v>62</v>
      </c>
      <c r="H69" s="41" t="s">
        <v>80</v>
      </c>
      <c r="I69" s="38"/>
      <c r="J69" s="39">
        <f t="shared" si="15"/>
        <v>90.8</v>
      </c>
      <c r="K69" s="39">
        <f t="shared" si="15"/>
        <v>85.8</v>
      </c>
      <c r="L69" s="39">
        <f>L70</f>
        <v>85.8</v>
      </c>
    </row>
    <row r="70" spans="1:12" ht="30">
      <c r="A70" s="31" t="s">
        <v>54</v>
      </c>
      <c r="B70" s="30" t="s">
        <v>137</v>
      </c>
      <c r="C70" s="30" t="s">
        <v>17</v>
      </c>
      <c r="D70" s="30" t="s">
        <v>34</v>
      </c>
      <c r="E70" s="41" t="s">
        <v>77</v>
      </c>
      <c r="F70" s="41" t="s">
        <v>8</v>
      </c>
      <c r="G70" s="41" t="s">
        <v>62</v>
      </c>
      <c r="H70" s="41" t="s">
        <v>80</v>
      </c>
      <c r="I70" s="38" t="s">
        <v>71</v>
      </c>
      <c r="J70" s="39">
        <f t="shared" si="15"/>
        <v>90.8</v>
      </c>
      <c r="K70" s="39">
        <f t="shared" si="15"/>
        <v>85.8</v>
      </c>
      <c r="L70" s="39">
        <f>L71</f>
        <v>85.8</v>
      </c>
    </row>
    <row r="71" spans="1:12" ht="30">
      <c r="A71" s="100" t="s">
        <v>61</v>
      </c>
      <c r="B71" s="101" t="s">
        <v>137</v>
      </c>
      <c r="C71" s="101" t="s">
        <v>17</v>
      </c>
      <c r="D71" s="101" t="s">
        <v>34</v>
      </c>
      <c r="E71" s="102" t="s">
        <v>77</v>
      </c>
      <c r="F71" s="102" t="s">
        <v>8</v>
      </c>
      <c r="G71" s="102" t="s">
        <v>62</v>
      </c>
      <c r="H71" s="102" t="s">
        <v>80</v>
      </c>
      <c r="I71" s="103" t="s">
        <v>72</v>
      </c>
      <c r="J71" s="104">
        <v>90.8</v>
      </c>
      <c r="K71" s="104">
        <v>85.8</v>
      </c>
      <c r="L71" s="104">
        <v>85.8</v>
      </c>
    </row>
    <row r="72" spans="1:12" ht="30">
      <c r="A72" s="100" t="s">
        <v>196</v>
      </c>
      <c r="B72" s="101" t="s">
        <v>137</v>
      </c>
      <c r="C72" s="101" t="s">
        <v>166</v>
      </c>
      <c r="D72" s="101"/>
      <c r="E72" s="102"/>
      <c r="F72" s="102"/>
      <c r="G72" s="102"/>
      <c r="H72" s="102"/>
      <c r="I72" s="103"/>
      <c r="J72" s="104">
        <f t="shared" ref="J72:L77" si="16">J73</f>
        <v>1.6</v>
      </c>
      <c r="K72" s="104">
        <f t="shared" si="16"/>
        <v>1.6</v>
      </c>
      <c r="L72" s="104">
        <f t="shared" si="16"/>
        <v>1.6</v>
      </c>
    </row>
    <row r="73" spans="1:12" ht="45">
      <c r="A73" s="100" t="s">
        <v>197</v>
      </c>
      <c r="B73" s="101" t="s">
        <v>137</v>
      </c>
      <c r="C73" s="101" t="s">
        <v>166</v>
      </c>
      <c r="D73" s="101" t="s">
        <v>34</v>
      </c>
      <c r="E73" s="102"/>
      <c r="F73" s="102"/>
      <c r="G73" s="102"/>
      <c r="H73" s="102"/>
      <c r="I73" s="103"/>
      <c r="J73" s="104">
        <f t="shared" si="16"/>
        <v>1.6</v>
      </c>
      <c r="K73" s="104">
        <f t="shared" si="16"/>
        <v>1.6</v>
      </c>
      <c r="L73" s="104">
        <f t="shared" si="16"/>
        <v>1.6</v>
      </c>
    </row>
    <row r="74" spans="1:12" ht="90">
      <c r="A74" s="100" t="str">
        <f>A67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4" s="101" t="s">
        <v>137</v>
      </c>
      <c r="C74" s="101" t="s">
        <v>166</v>
      </c>
      <c r="D74" s="101" t="s">
        <v>34</v>
      </c>
      <c r="E74" s="102" t="s">
        <v>77</v>
      </c>
      <c r="F74" s="102"/>
      <c r="G74" s="102"/>
      <c r="H74" s="102"/>
      <c r="I74" s="103"/>
      <c r="J74" s="104">
        <f t="shared" si="16"/>
        <v>1.6</v>
      </c>
      <c r="K74" s="104">
        <f t="shared" si="16"/>
        <v>1.6</v>
      </c>
      <c r="L74" s="104">
        <f t="shared" si="16"/>
        <v>1.6</v>
      </c>
    </row>
    <row r="75" spans="1:12" ht="107.25" customHeight="1">
      <c r="A75" s="100" t="str">
        <f>A68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5" s="101" t="s">
        <v>137</v>
      </c>
      <c r="C75" s="101" t="s">
        <v>166</v>
      </c>
      <c r="D75" s="101" t="s">
        <v>34</v>
      </c>
      <c r="E75" s="102" t="s">
        <v>77</v>
      </c>
      <c r="F75" s="102" t="s">
        <v>8</v>
      </c>
      <c r="G75" s="102"/>
      <c r="H75" s="102"/>
      <c r="I75" s="103"/>
      <c r="J75" s="104">
        <f t="shared" si="16"/>
        <v>1.6</v>
      </c>
      <c r="K75" s="104">
        <f t="shared" si="16"/>
        <v>1.6</v>
      </c>
      <c r="L75" s="104">
        <f t="shared" si="16"/>
        <v>1.6</v>
      </c>
    </row>
    <row r="76" spans="1:12" ht="30">
      <c r="A76" s="100" t="s">
        <v>198</v>
      </c>
      <c r="B76" s="101" t="s">
        <v>137</v>
      </c>
      <c r="C76" s="101" t="s">
        <v>166</v>
      </c>
      <c r="D76" s="101" t="s">
        <v>34</v>
      </c>
      <c r="E76" s="102" t="s">
        <v>77</v>
      </c>
      <c r="F76" s="102" t="s">
        <v>8</v>
      </c>
      <c r="G76" s="102" t="s">
        <v>62</v>
      </c>
      <c r="H76" s="102" t="s">
        <v>200</v>
      </c>
      <c r="I76" s="103"/>
      <c r="J76" s="104">
        <f t="shared" si="16"/>
        <v>1.6</v>
      </c>
      <c r="K76" s="104">
        <f t="shared" si="16"/>
        <v>1.6</v>
      </c>
      <c r="L76" s="104">
        <f t="shared" si="16"/>
        <v>1.6</v>
      </c>
    </row>
    <row r="77" spans="1:12" ht="30">
      <c r="A77" s="100" t="s">
        <v>196</v>
      </c>
      <c r="B77" s="101" t="s">
        <v>137</v>
      </c>
      <c r="C77" s="101" t="s">
        <v>166</v>
      </c>
      <c r="D77" s="101" t="s">
        <v>34</v>
      </c>
      <c r="E77" s="102" t="s">
        <v>77</v>
      </c>
      <c r="F77" s="102" t="s">
        <v>8</v>
      </c>
      <c r="G77" s="102" t="s">
        <v>62</v>
      </c>
      <c r="H77" s="102" t="s">
        <v>200</v>
      </c>
      <c r="I77" s="103" t="s">
        <v>202</v>
      </c>
      <c r="J77" s="104">
        <f t="shared" si="16"/>
        <v>1.6</v>
      </c>
      <c r="K77" s="104">
        <f t="shared" si="16"/>
        <v>1.6</v>
      </c>
      <c r="L77" s="104">
        <f t="shared" si="16"/>
        <v>1.6</v>
      </c>
    </row>
    <row r="78" spans="1:12" ht="27" customHeight="1">
      <c r="A78" s="100" t="s">
        <v>199</v>
      </c>
      <c r="B78" s="101" t="s">
        <v>137</v>
      </c>
      <c r="C78" s="101" t="s">
        <v>166</v>
      </c>
      <c r="D78" s="101" t="s">
        <v>34</v>
      </c>
      <c r="E78" s="102" t="s">
        <v>77</v>
      </c>
      <c r="F78" s="102" t="s">
        <v>8</v>
      </c>
      <c r="G78" s="102" t="s">
        <v>62</v>
      </c>
      <c r="H78" s="102" t="s">
        <v>200</v>
      </c>
      <c r="I78" s="103" t="s">
        <v>203</v>
      </c>
      <c r="J78" s="104">
        <v>1.6</v>
      </c>
      <c r="K78" s="104">
        <v>1.6</v>
      </c>
      <c r="L78" s="104">
        <v>1.6</v>
      </c>
    </row>
    <row r="79" spans="1:12" ht="15">
      <c r="A79" s="105" t="s">
        <v>142</v>
      </c>
      <c r="B79" s="30" t="s">
        <v>137</v>
      </c>
      <c r="C79" s="30" t="s">
        <v>139</v>
      </c>
      <c r="D79" s="30"/>
      <c r="E79" s="41"/>
      <c r="F79" s="41"/>
      <c r="G79" s="41"/>
      <c r="H79" s="41"/>
      <c r="I79" s="38"/>
      <c r="J79" s="107">
        <f t="shared" ref="J79:K84" si="17">J80</f>
        <v>0</v>
      </c>
      <c r="K79" s="107">
        <f t="shared" si="17"/>
        <v>37.799999999999997</v>
      </c>
      <c r="L79" s="107">
        <f t="shared" ref="L79:L84" si="18">L80</f>
        <v>77.3</v>
      </c>
    </row>
    <row r="80" spans="1:12" ht="21" customHeight="1">
      <c r="A80" s="105" t="s">
        <v>142</v>
      </c>
      <c r="B80" s="30" t="s">
        <v>137</v>
      </c>
      <c r="C80" s="30" t="s">
        <v>139</v>
      </c>
      <c r="D80" s="30" t="s">
        <v>139</v>
      </c>
      <c r="E80" s="157"/>
      <c r="F80" s="155"/>
      <c r="G80" s="155"/>
      <c r="H80" s="156"/>
      <c r="I80" s="38"/>
      <c r="J80" s="107">
        <f t="shared" si="17"/>
        <v>0</v>
      </c>
      <c r="K80" s="107">
        <f t="shared" si="17"/>
        <v>37.799999999999997</v>
      </c>
      <c r="L80" s="107">
        <f t="shared" si="18"/>
        <v>77.3</v>
      </c>
    </row>
    <row r="81" spans="1:12" ht="75" customHeight="1">
      <c r="A81" s="105" t="str">
        <f>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1" s="30" t="s">
        <v>137</v>
      </c>
      <c r="C81" s="30" t="s">
        <v>139</v>
      </c>
      <c r="D81" s="30" t="s">
        <v>139</v>
      </c>
      <c r="E81" s="158" t="s">
        <v>140</v>
      </c>
      <c r="F81" s="159"/>
      <c r="G81" s="159"/>
      <c r="H81" s="160"/>
      <c r="I81" s="38"/>
      <c r="J81" s="107">
        <f t="shared" si="17"/>
        <v>0</v>
      </c>
      <c r="K81" s="107">
        <f t="shared" si="17"/>
        <v>37.799999999999997</v>
      </c>
      <c r="L81" s="107">
        <f t="shared" si="18"/>
        <v>77.3</v>
      </c>
    </row>
    <row r="82" spans="1:12" ht="15">
      <c r="A82" s="105" t="s">
        <v>37</v>
      </c>
      <c r="B82" s="101" t="s">
        <v>137</v>
      </c>
      <c r="C82" s="101" t="s">
        <v>139</v>
      </c>
      <c r="D82" s="101" t="s">
        <v>139</v>
      </c>
      <c r="E82" s="102" t="s">
        <v>140</v>
      </c>
      <c r="F82" s="102" t="s">
        <v>8</v>
      </c>
      <c r="G82" s="102"/>
      <c r="H82" s="102"/>
      <c r="I82" s="103"/>
      <c r="J82" s="107">
        <f t="shared" si="17"/>
        <v>0</v>
      </c>
      <c r="K82" s="107">
        <f t="shared" si="17"/>
        <v>37.799999999999997</v>
      </c>
      <c r="L82" s="107">
        <f t="shared" si="18"/>
        <v>77.3</v>
      </c>
    </row>
    <row r="83" spans="1:12" ht="15">
      <c r="A83" s="105" t="s">
        <v>142</v>
      </c>
      <c r="B83" s="101" t="s">
        <v>137</v>
      </c>
      <c r="C83" s="101" t="s">
        <v>139</v>
      </c>
      <c r="D83" s="101" t="s">
        <v>139</v>
      </c>
      <c r="E83" s="102" t="s">
        <v>140</v>
      </c>
      <c r="F83" s="102" t="s">
        <v>8</v>
      </c>
      <c r="G83" s="102" t="s">
        <v>62</v>
      </c>
      <c r="H83" s="102" t="s">
        <v>141</v>
      </c>
      <c r="I83" s="103"/>
      <c r="J83" s="107">
        <f t="shared" si="17"/>
        <v>0</v>
      </c>
      <c r="K83" s="107">
        <f t="shared" si="17"/>
        <v>37.799999999999997</v>
      </c>
      <c r="L83" s="107">
        <f t="shared" si="18"/>
        <v>77.3</v>
      </c>
    </row>
    <row r="84" spans="1:12" ht="15.75" customHeight="1">
      <c r="A84" s="105" t="s">
        <v>46</v>
      </c>
      <c r="B84" s="30" t="s">
        <v>137</v>
      </c>
      <c r="C84" s="30" t="s">
        <v>139</v>
      </c>
      <c r="D84" s="30" t="s">
        <v>139</v>
      </c>
      <c r="E84" s="41" t="s">
        <v>140</v>
      </c>
      <c r="F84" s="41" t="s">
        <v>8</v>
      </c>
      <c r="G84" s="41" t="s">
        <v>62</v>
      </c>
      <c r="H84" s="41" t="s">
        <v>141</v>
      </c>
      <c r="I84" s="38" t="s">
        <v>68</v>
      </c>
      <c r="J84" s="107">
        <f t="shared" si="17"/>
        <v>0</v>
      </c>
      <c r="K84" s="107">
        <f t="shared" si="17"/>
        <v>37.799999999999997</v>
      </c>
      <c r="L84" s="130">
        <f t="shared" si="18"/>
        <v>77.3</v>
      </c>
    </row>
    <row r="85" spans="1:12" ht="18.75" customHeight="1">
      <c r="A85" s="105" t="s">
        <v>50</v>
      </c>
      <c r="B85" s="30" t="s">
        <v>137</v>
      </c>
      <c r="C85" s="30" t="s">
        <v>139</v>
      </c>
      <c r="D85" s="154" t="s">
        <v>139</v>
      </c>
      <c r="E85" s="155" t="s">
        <v>140</v>
      </c>
      <c r="F85" s="155" t="s">
        <v>8</v>
      </c>
      <c r="G85" s="155" t="s">
        <v>62</v>
      </c>
      <c r="H85" s="156" t="s">
        <v>141</v>
      </c>
      <c r="I85" s="38" t="s">
        <v>70</v>
      </c>
      <c r="J85" s="107">
        <v>0</v>
      </c>
      <c r="K85" s="107">
        <v>37.799999999999997</v>
      </c>
      <c r="L85" s="107">
        <v>77.3</v>
      </c>
    </row>
    <row r="86" spans="1:12">
      <c r="E86" s="43"/>
      <c r="F86" s="43"/>
      <c r="G86" s="43"/>
      <c r="H86" s="43"/>
      <c r="I86" s="43"/>
    </row>
    <row r="87" spans="1:12">
      <c r="E87" s="43"/>
      <c r="F87" s="43"/>
      <c r="G87" s="43"/>
      <c r="H87" s="43"/>
      <c r="I87" s="43"/>
    </row>
    <row r="88" spans="1:12">
      <c r="E88" s="43"/>
      <c r="F88" s="43"/>
      <c r="G88" s="43"/>
      <c r="H88" s="43"/>
      <c r="I88" s="43"/>
    </row>
    <row r="89" spans="1:12">
      <c r="E89" s="43"/>
      <c r="F89" s="43"/>
      <c r="G89" s="43"/>
      <c r="H89" s="43"/>
      <c r="I89" s="43"/>
    </row>
    <row r="90" spans="1:12">
      <c r="E90" s="43"/>
      <c r="F90" s="43"/>
      <c r="G90" s="43"/>
      <c r="H90" s="43"/>
      <c r="I90" s="43"/>
    </row>
    <row r="91" spans="1:12">
      <c r="E91" s="43"/>
      <c r="F91" s="43"/>
      <c r="G91" s="43"/>
      <c r="H91" s="43"/>
      <c r="I91" s="43"/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</sheetData>
  <autoFilter ref="A1:L8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">
    <cfRule type="expression" dxfId="9" priority="52" stopIfTrue="1">
      <formula>$F42=""</formula>
    </cfRule>
    <cfRule type="expression" dxfId="8" priority="53" stopIfTrue="1">
      <formula>#REF!&lt;&gt;""</formula>
    </cfRule>
    <cfRule type="expression" dxfId="7" priority="54" stopIfTrue="1">
      <formula>AND($G42="",$F42&lt;&gt;"")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1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137" t="s">
        <v>206</v>
      </c>
      <c r="I1" s="138"/>
      <c r="J1" s="138"/>
      <c r="K1" s="138"/>
    </row>
    <row r="2" spans="1:11" ht="132.75" customHeight="1">
      <c r="A2" s="139" t="s">
        <v>180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40" t="s">
        <v>1</v>
      </c>
      <c r="I3" s="140"/>
      <c r="J3" s="140"/>
      <c r="K3" s="140"/>
    </row>
    <row r="4" spans="1:11" ht="20.45" customHeight="1">
      <c r="A4" s="141" t="s">
        <v>2</v>
      </c>
      <c r="B4" s="141" t="s">
        <v>3</v>
      </c>
      <c r="C4" s="141" t="s">
        <v>4</v>
      </c>
      <c r="D4" s="141" t="s">
        <v>5</v>
      </c>
      <c r="E4" s="141"/>
      <c r="F4" s="141"/>
      <c r="G4" s="141"/>
      <c r="H4" s="141" t="s">
        <v>6</v>
      </c>
      <c r="I4" s="141" t="s">
        <v>7</v>
      </c>
      <c r="J4" s="141"/>
      <c r="K4" s="141"/>
    </row>
    <row r="5" spans="1:11" ht="16.7" customHeight="1">
      <c r="A5" s="141" t="s">
        <v>0</v>
      </c>
      <c r="B5" s="141" t="s">
        <v>0</v>
      </c>
      <c r="C5" s="141" t="s">
        <v>0</v>
      </c>
      <c r="D5" s="141" t="s">
        <v>0</v>
      </c>
      <c r="E5" s="141"/>
      <c r="F5" s="141"/>
      <c r="G5" s="141"/>
      <c r="H5" s="141" t="s">
        <v>0</v>
      </c>
      <c r="I5" s="124" t="s">
        <v>26</v>
      </c>
      <c r="J5" s="124" t="s">
        <v>156</v>
      </c>
      <c r="K5" s="124" t="s">
        <v>178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7">
        <f>I8+I37+I47+I54+I65+I72</f>
        <v>2013.1</v>
      </c>
      <c r="J7" s="37">
        <f>J8+J37+J47+J54+J65+J79+J72</f>
        <v>1595.4999999999998</v>
      </c>
      <c r="K7" s="37">
        <f>K8+K37+K47+K54+K65+K79+K72</f>
        <v>1625.7999999999997</v>
      </c>
    </row>
    <row r="8" spans="1:11" ht="15">
      <c r="A8" s="28" t="s">
        <v>33</v>
      </c>
      <c r="B8" s="108" t="s">
        <v>34</v>
      </c>
      <c r="C8" s="30"/>
      <c r="D8" s="42"/>
      <c r="E8" s="42"/>
      <c r="F8" s="42"/>
      <c r="G8" s="42"/>
      <c r="H8" s="38"/>
      <c r="I8" s="39">
        <f>I9+I15</f>
        <v>1289</v>
      </c>
      <c r="J8" s="39">
        <f>J9+J15+J31</f>
        <v>1010.3</v>
      </c>
      <c r="K8" s="39">
        <f>K9+K15+K31</f>
        <v>956.2</v>
      </c>
    </row>
    <row r="9" spans="1:11" ht="60">
      <c r="A9" s="31" t="s">
        <v>35</v>
      </c>
      <c r="B9" s="81" t="s">
        <v>34</v>
      </c>
      <c r="C9" s="81" t="s">
        <v>36</v>
      </c>
      <c r="D9" s="42"/>
      <c r="E9" s="42"/>
      <c r="F9" s="42"/>
      <c r="G9" s="42"/>
      <c r="H9" s="30"/>
      <c r="I9" s="47">
        <f>I10</f>
        <v>372</v>
      </c>
      <c r="J9" s="39">
        <f>J10</f>
        <v>334.2</v>
      </c>
      <c r="K9" s="39">
        <f>K10</f>
        <v>294.7</v>
      </c>
    </row>
    <row r="10" spans="1:11" ht="78.75" customHeight="1">
      <c r="A10" s="31" t="str">
        <f>'Приложение 2'!A10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" s="30" t="s">
        <v>34</v>
      </c>
      <c r="C10" s="30" t="s">
        <v>36</v>
      </c>
      <c r="D10" s="41">
        <v>65</v>
      </c>
      <c r="E10" s="41"/>
      <c r="F10" s="41"/>
      <c r="G10" s="41"/>
      <c r="H10" s="30"/>
      <c r="I10" s="39">
        <f>I11</f>
        <v>372</v>
      </c>
      <c r="J10" s="39">
        <f t="shared" ref="I10:K12" si="0">J11</f>
        <v>334.2</v>
      </c>
      <c r="K10" s="39">
        <f t="shared" si="0"/>
        <v>294.7</v>
      </c>
    </row>
    <row r="11" spans="1:11" ht="15">
      <c r="A11" s="31" t="s">
        <v>37</v>
      </c>
      <c r="B11" s="30" t="s">
        <v>34</v>
      </c>
      <c r="C11" s="30" t="s">
        <v>36</v>
      </c>
      <c r="D11" s="41">
        <v>65</v>
      </c>
      <c r="E11" s="41">
        <v>1</v>
      </c>
      <c r="F11" s="41"/>
      <c r="G11" s="41"/>
      <c r="H11" s="30"/>
      <c r="I11" s="39">
        <f t="shared" si="0"/>
        <v>372</v>
      </c>
      <c r="J11" s="39">
        <f t="shared" si="0"/>
        <v>334.2</v>
      </c>
      <c r="K11" s="39">
        <f t="shared" si="0"/>
        <v>294.7</v>
      </c>
    </row>
    <row r="12" spans="1:11" ht="30">
      <c r="A12" s="31" t="s">
        <v>38</v>
      </c>
      <c r="B12" s="30" t="s">
        <v>34</v>
      </c>
      <c r="C12" s="30" t="s">
        <v>36</v>
      </c>
      <c r="D12" s="41">
        <v>65</v>
      </c>
      <c r="E12" s="41">
        <v>1</v>
      </c>
      <c r="F12" s="41" t="s">
        <v>62</v>
      </c>
      <c r="G12" s="41" t="s">
        <v>73</v>
      </c>
      <c r="H12" s="30"/>
      <c r="I12" s="39">
        <f t="shared" si="0"/>
        <v>372</v>
      </c>
      <c r="J12" s="39">
        <f t="shared" si="0"/>
        <v>334.2</v>
      </c>
      <c r="K12" s="39">
        <f t="shared" si="0"/>
        <v>294.7</v>
      </c>
    </row>
    <row r="13" spans="1:11" ht="105">
      <c r="A13" s="31" t="s">
        <v>39</v>
      </c>
      <c r="B13" s="30" t="s">
        <v>34</v>
      </c>
      <c r="C13" s="30" t="s">
        <v>36</v>
      </c>
      <c r="D13" s="41">
        <v>65</v>
      </c>
      <c r="E13" s="41">
        <v>1</v>
      </c>
      <c r="F13" s="41" t="s">
        <v>62</v>
      </c>
      <c r="G13" s="41" t="s">
        <v>73</v>
      </c>
      <c r="H13" s="30" t="s">
        <v>64</v>
      </c>
      <c r="I13" s="39">
        <f>I14</f>
        <v>372</v>
      </c>
      <c r="J13" s="39">
        <f>J14</f>
        <v>334.2</v>
      </c>
      <c r="K13" s="39">
        <f>K14</f>
        <v>294.7</v>
      </c>
    </row>
    <row r="14" spans="1:11" ht="45">
      <c r="A14" s="31" t="s">
        <v>40</v>
      </c>
      <c r="B14" s="30" t="s">
        <v>34</v>
      </c>
      <c r="C14" s="30" t="s">
        <v>36</v>
      </c>
      <c r="D14" s="41">
        <v>65</v>
      </c>
      <c r="E14" s="41">
        <v>1</v>
      </c>
      <c r="F14" s="41" t="s">
        <v>62</v>
      </c>
      <c r="G14" s="41" t="s">
        <v>73</v>
      </c>
      <c r="H14" s="30" t="s">
        <v>65</v>
      </c>
      <c r="I14" s="39">
        <f>'Приложение 2'!J14</f>
        <v>372</v>
      </c>
      <c r="J14" s="39">
        <f>'Приложение 2'!K14</f>
        <v>334.2</v>
      </c>
      <c r="K14" s="39">
        <f>'Приложение 2'!L14</f>
        <v>294.7</v>
      </c>
    </row>
    <row r="15" spans="1:11" ht="90">
      <c r="A15" s="31" t="s">
        <v>41</v>
      </c>
      <c r="B15" s="81" t="s">
        <v>34</v>
      </c>
      <c r="C15" s="81" t="s">
        <v>42</v>
      </c>
      <c r="D15" s="41"/>
      <c r="E15" s="41"/>
      <c r="F15" s="41"/>
      <c r="G15" s="41"/>
      <c r="H15" s="38"/>
      <c r="I15" s="47">
        <f>I16+I26+I31</f>
        <v>917</v>
      </c>
      <c r="J15" s="47">
        <f>J16+J26</f>
        <v>671.1</v>
      </c>
      <c r="K15" s="47">
        <f>K16+K26</f>
        <v>656.5</v>
      </c>
    </row>
    <row r="16" spans="1:11" ht="75.75" customHeight="1">
      <c r="A16" s="31" t="str">
        <f>'Приложение 2'!A16</f>
        <v>Обеспечение деятельности   Администрации Анненковского сельского поселения Ромодановского муниципального района Республики Мордовия</v>
      </c>
      <c r="B16" s="81" t="s">
        <v>34</v>
      </c>
      <c r="C16" s="81" t="s">
        <v>42</v>
      </c>
      <c r="D16" s="41">
        <v>65</v>
      </c>
      <c r="E16" s="41"/>
      <c r="F16" s="41"/>
      <c r="G16" s="41"/>
      <c r="H16" s="38"/>
      <c r="I16" s="39">
        <f t="shared" ref="I16:K16" si="1">I17</f>
        <v>911.5</v>
      </c>
      <c r="J16" s="39">
        <f t="shared" si="1"/>
        <v>670.6</v>
      </c>
      <c r="K16" s="39">
        <f t="shared" si="1"/>
        <v>655.9</v>
      </c>
    </row>
    <row r="17" spans="1:11" ht="49.5" customHeight="1">
      <c r="A17" s="31" t="str">
        <f>'Приложение 2'!A17</f>
        <v>Расходы в рамках обеспечения деятельности   Администрации Анненковского сельского поселения</v>
      </c>
      <c r="B17" s="30" t="s">
        <v>34</v>
      </c>
      <c r="C17" s="30" t="s">
        <v>42</v>
      </c>
      <c r="D17" s="41">
        <v>65</v>
      </c>
      <c r="E17" s="41">
        <v>2</v>
      </c>
      <c r="F17" s="41"/>
      <c r="G17" s="41"/>
      <c r="H17" s="38"/>
      <c r="I17" s="39">
        <f>I18+I21</f>
        <v>911.5</v>
      </c>
      <c r="J17" s="39">
        <f>J18+J21</f>
        <v>670.6</v>
      </c>
      <c r="K17" s="39">
        <f>K18+K21</f>
        <v>655.9</v>
      </c>
    </row>
    <row r="18" spans="1:11" ht="51.75" customHeight="1">
      <c r="A18" s="31" t="s">
        <v>44</v>
      </c>
      <c r="B18" s="30" t="s">
        <v>34</v>
      </c>
      <c r="C18" s="30" t="s">
        <v>42</v>
      </c>
      <c r="D18" s="41">
        <v>65</v>
      </c>
      <c r="E18" s="41">
        <v>2</v>
      </c>
      <c r="F18" s="41" t="s">
        <v>62</v>
      </c>
      <c r="G18" s="41" t="s">
        <v>74</v>
      </c>
      <c r="H18" s="38"/>
      <c r="I18" s="39">
        <f t="shared" ref="I18:K19" si="2">I19</f>
        <v>550.9</v>
      </c>
      <c r="J18" s="39">
        <f t="shared" si="2"/>
        <v>550.9</v>
      </c>
      <c r="K18" s="39">
        <f t="shared" si="2"/>
        <v>552.1</v>
      </c>
    </row>
    <row r="19" spans="1:11" ht="105">
      <c r="A19" s="31" t="s">
        <v>39</v>
      </c>
      <c r="B19" s="30" t="s">
        <v>34</v>
      </c>
      <c r="C19" s="30" t="s">
        <v>42</v>
      </c>
      <c r="D19" s="41">
        <v>65</v>
      </c>
      <c r="E19" s="41">
        <v>2</v>
      </c>
      <c r="F19" s="41" t="s">
        <v>62</v>
      </c>
      <c r="G19" s="41" t="s">
        <v>74</v>
      </c>
      <c r="H19" s="38" t="s">
        <v>64</v>
      </c>
      <c r="I19" s="39">
        <f t="shared" si="2"/>
        <v>550.9</v>
      </c>
      <c r="J19" s="39">
        <f t="shared" si="2"/>
        <v>550.9</v>
      </c>
      <c r="K19" s="39">
        <f t="shared" si="2"/>
        <v>552.1</v>
      </c>
    </row>
    <row r="20" spans="1:11" ht="45">
      <c r="A20" s="31" t="s">
        <v>40</v>
      </c>
      <c r="B20" s="30" t="s">
        <v>34</v>
      </c>
      <c r="C20" s="30" t="s">
        <v>42</v>
      </c>
      <c r="D20" s="41">
        <v>65</v>
      </c>
      <c r="E20" s="41">
        <v>2</v>
      </c>
      <c r="F20" s="41" t="s">
        <v>62</v>
      </c>
      <c r="G20" s="41" t="s">
        <v>74</v>
      </c>
      <c r="H20" s="38" t="s">
        <v>65</v>
      </c>
      <c r="I20" s="39">
        <f>'Приложение 2'!J20</f>
        <v>550.9</v>
      </c>
      <c r="J20" s="39">
        <f>'Приложение 2'!K20</f>
        <v>550.9</v>
      </c>
      <c r="K20" s="39">
        <f>'Приложение 2'!L20</f>
        <v>552.1</v>
      </c>
    </row>
    <row r="21" spans="1:11" ht="30">
      <c r="A21" s="31" t="s">
        <v>45</v>
      </c>
      <c r="B21" s="30" t="s">
        <v>34</v>
      </c>
      <c r="C21" s="30" t="s">
        <v>42</v>
      </c>
      <c r="D21" s="41">
        <v>65</v>
      </c>
      <c r="E21" s="41">
        <v>2</v>
      </c>
      <c r="F21" s="41" t="s">
        <v>62</v>
      </c>
      <c r="G21" s="41" t="s">
        <v>75</v>
      </c>
      <c r="H21" s="38"/>
      <c r="I21" s="39">
        <f>+I22+I24</f>
        <v>360.6</v>
      </c>
      <c r="J21" s="39">
        <f>+J22+J24</f>
        <v>119.7</v>
      </c>
      <c r="K21" s="39">
        <f>+K22+K24</f>
        <v>103.8</v>
      </c>
    </row>
    <row r="22" spans="1:11" ht="45">
      <c r="A22" s="31" t="s">
        <v>172</v>
      </c>
      <c r="B22" s="30" t="s">
        <v>34</v>
      </c>
      <c r="C22" s="30" t="s">
        <v>42</v>
      </c>
      <c r="D22" s="41">
        <v>65</v>
      </c>
      <c r="E22" s="41">
        <v>2</v>
      </c>
      <c r="F22" s="41" t="s">
        <v>62</v>
      </c>
      <c r="G22" s="41" t="s">
        <v>75</v>
      </c>
      <c r="H22" s="38" t="s">
        <v>66</v>
      </c>
      <c r="I22" s="39">
        <f t="shared" ref="I22:K22" si="3">I23</f>
        <v>340.6</v>
      </c>
      <c r="J22" s="39">
        <f t="shared" si="3"/>
        <v>99.7</v>
      </c>
      <c r="K22" s="39">
        <f t="shared" si="3"/>
        <v>83.8</v>
      </c>
    </row>
    <row r="23" spans="1:11" ht="45">
      <c r="A23" s="31" t="s">
        <v>43</v>
      </c>
      <c r="B23" s="30" t="s">
        <v>34</v>
      </c>
      <c r="C23" s="30" t="s">
        <v>42</v>
      </c>
      <c r="D23" s="41">
        <v>65</v>
      </c>
      <c r="E23" s="41">
        <v>2</v>
      </c>
      <c r="F23" s="41" t="s">
        <v>62</v>
      </c>
      <c r="G23" s="41" t="s">
        <v>75</v>
      </c>
      <c r="H23" s="38" t="s">
        <v>67</v>
      </c>
      <c r="I23" s="39">
        <f>'Приложение 2'!J23</f>
        <v>340.6</v>
      </c>
      <c r="J23" s="39">
        <f>'Приложение 2'!K23</f>
        <v>99.7</v>
      </c>
      <c r="K23" s="39">
        <f>'Приложение 2'!L23</f>
        <v>83.8</v>
      </c>
    </row>
    <row r="24" spans="1:11" ht="15">
      <c r="A24" s="31" t="s">
        <v>46</v>
      </c>
      <c r="B24" s="30" t="s">
        <v>34</v>
      </c>
      <c r="C24" s="30" t="s">
        <v>42</v>
      </c>
      <c r="D24" s="41">
        <v>65</v>
      </c>
      <c r="E24" s="41">
        <v>2</v>
      </c>
      <c r="F24" s="41" t="s">
        <v>62</v>
      </c>
      <c r="G24" s="41" t="s">
        <v>75</v>
      </c>
      <c r="H24" s="38" t="s">
        <v>68</v>
      </c>
      <c r="I24" s="39">
        <f t="shared" ref="I24" si="4">I25</f>
        <v>20</v>
      </c>
      <c r="J24" s="39">
        <f>J25</f>
        <v>20</v>
      </c>
      <c r="K24" s="39">
        <f>K25</f>
        <v>20</v>
      </c>
    </row>
    <row r="25" spans="1:11" ht="30">
      <c r="A25" s="31" t="s">
        <v>47</v>
      </c>
      <c r="B25" s="30" t="s">
        <v>34</v>
      </c>
      <c r="C25" s="30" t="s">
        <v>42</v>
      </c>
      <c r="D25" s="41">
        <v>65</v>
      </c>
      <c r="E25" s="41">
        <v>2</v>
      </c>
      <c r="F25" s="41" t="s">
        <v>62</v>
      </c>
      <c r="G25" s="41" t="s">
        <v>75</v>
      </c>
      <c r="H25" s="38" t="s">
        <v>69</v>
      </c>
      <c r="I25" s="39">
        <f>'Приложение 2'!J25</f>
        <v>20</v>
      </c>
      <c r="J25" s="39">
        <f>'Приложение 2'!K25</f>
        <v>20</v>
      </c>
      <c r="K25" s="39">
        <f>'Приложение 2'!L25</f>
        <v>20</v>
      </c>
    </row>
    <row r="26" spans="1:11" ht="73.5" customHeight="1">
      <c r="A26" s="31" t="str">
        <f>'Приложение 2'!A26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26" s="30" t="s">
        <v>34</v>
      </c>
      <c r="C26" s="30" t="s">
        <v>42</v>
      </c>
      <c r="D26" s="41">
        <v>89</v>
      </c>
      <c r="E26" s="41"/>
      <c r="F26" s="41"/>
      <c r="G26" s="41"/>
      <c r="H26" s="38"/>
      <c r="I26" s="39">
        <f t="shared" ref="I26:K27" si="5">I27</f>
        <v>0.5</v>
      </c>
      <c r="J26" s="39">
        <f t="shared" si="5"/>
        <v>0.5</v>
      </c>
      <c r="K26" s="39">
        <f t="shared" si="5"/>
        <v>0.6</v>
      </c>
    </row>
    <row r="27" spans="1:11" ht="93.75" customHeight="1">
      <c r="A27" s="31" t="str">
        <f>'Приложение 2'!A27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27" s="30" t="s">
        <v>34</v>
      </c>
      <c r="C27" s="30" t="s">
        <v>42</v>
      </c>
      <c r="D27" s="41">
        <v>89</v>
      </c>
      <c r="E27" s="41">
        <v>1</v>
      </c>
      <c r="F27" s="41"/>
      <c r="G27" s="41"/>
      <c r="H27" s="38"/>
      <c r="I27" s="39">
        <f>I28</f>
        <v>0.5</v>
      </c>
      <c r="J27" s="39">
        <f t="shared" si="5"/>
        <v>0.5</v>
      </c>
      <c r="K27" s="39">
        <f t="shared" si="5"/>
        <v>0.6</v>
      </c>
    </row>
    <row r="28" spans="1:11" ht="151.5" customHeight="1">
      <c r="A28" s="31" t="str">
        <f>'Приложение 2'!A28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28" s="30" t="s">
        <v>34</v>
      </c>
      <c r="C28" s="30" t="s">
        <v>42</v>
      </c>
      <c r="D28" s="41">
        <v>89</v>
      </c>
      <c r="E28" s="41">
        <v>1</v>
      </c>
      <c r="F28" s="41" t="s">
        <v>62</v>
      </c>
      <c r="G28" s="41" t="s">
        <v>76</v>
      </c>
      <c r="H28" s="38"/>
      <c r="I28" s="40">
        <f t="shared" ref="I28:K29" si="6">I29</f>
        <v>0.5</v>
      </c>
      <c r="J28" s="40">
        <f t="shared" si="6"/>
        <v>0.5</v>
      </c>
      <c r="K28" s="40">
        <f t="shared" si="6"/>
        <v>0.6</v>
      </c>
    </row>
    <row r="29" spans="1:11" ht="45">
      <c r="A29" s="31" t="s">
        <v>172</v>
      </c>
      <c r="B29" s="30" t="s">
        <v>34</v>
      </c>
      <c r="C29" s="30" t="s">
        <v>42</v>
      </c>
      <c r="D29" s="41">
        <v>89</v>
      </c>
      <c r="E29" s="41">
        <v>1</v>
      </c>
      <c r="F29" s="41" t="s">
        <v>62</v>
      </c>
      <c r="G29" s="41" t="s">
        <v>76</v>
      </c>
      <c r="H29" s="38" t="s">
        <v>66</v>
      </c>
      <c r="I29" s="40">
        <f t="shared" si="6"/>
        <v>0.5</v>
      </c>
      <c r="J29" s="40">
        <f t="shared" si="6"/>
        <v>0.5</v>
      </c>
      <c r="K29" s="40">
        <f t="shared" si="6"/>
        <v>0.6</v>
      </c>
    </row>
    <row r="30" spans="1:11" ht="45">
      <c r="A30" s="31" t="s">
        <v>43</v>
      </c>
      <c r="B30" s="30" t="s">
        <v>34</v>
      </c>
      <c r="C30" s="30" t="s">
        <v>42</v>
      </c>
      <c r="D30" s="41">
        <v>89</v>
      </c>
      <c r="E30" s="41">
        <v>1</v>
      </c>
      <c r="F30" s="41" t="s">
        <v>62</v>
      </c>
      <c r="G30" s="41" t="s">
        <v>76</v>
      </c>
      <c r="H30" s="38" t="s">
        <v>67</v>
      </c>
      <c r="I30" s="116">
        <f>'Приложение 2'!J30</f>
        <v>0.5</v>
      </c>
      <c r="J30" s="40">
        <f>'Приложение 2'!K30</f>
        <v>0.5</v>
      </c>
      <c r="K30" s="40">
        <f>'Приложение 2'!L30</f>
        <v>0.6</v>
      </c>
    </row>
    <row r="31" spans="1:11" ht="17.25" customHeight="1">
      <c r="A31" s="31" t="s">
        <v>49</v>
      </c>
      <c r="B31" s="81" t="s">
        <v>34</v>
      </c>
      <c r="C31" s="81" t="s">
        <v>18</v>
      </c>
      <c r="D31" s="41"/>
      <c r="E31" s="41"/>
      <c r="F31" s="41"/>
      <c r="G31" s="41"/>
      <c r="H31" s="38"/>
      <c r="I31" s="47">
        <f t="shared" ref="I31:K33" si="7">I32</f>
        <v>5</v>
      </c>
      <c r="J31" s="39">
        <f t="shared" si="7"/>
        <v>5</v>
      </c>
      <c r="K31" s="39">
        <f t="shared" si="7"/>
        <v>5</v>
      </c>
    </row>
    <row r="32" spans="1:11" ht="75.75" customHeight="1">
      <c r="A32" s="31" t="str">
        <f>A26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2" s="30" t="s">
        <v>34</v>
      </c>
      <c r="C32" s="30" t="s">
        <v>18</v>
      </c>
      <c r="D32" s="41" t="s">
        <v>77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93" customHeight="1">
      <c r="A33" s="31" t="str">
        <f>A27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3" s="30" t="s">
        <v>34</v>
      </c>
      <c r="C33" s="30" t="s">
        <v>18</v>
      </c>
      <c r="D33" s="41" t="s">
        <v>77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61.5" customHeight="1">
      <c r="A34" s="31" t="str">
        <f>'Приложение 2'!A34</f>
        <v>Резервный фонд аминистрации Анненковского сельского поселени Ромодановского муниципального района Республики Мордовия</v>
      </c>
      <c r="B34" s="30" t="s">
        <v>34</v>
      </c>
      <c r="C34" s="30" t="s">
        <v>18</v>
      </c>
      <c r="D34" s="41" t="s">
        <v>77</v>
      </c>
      <c r="E34" s="41" t="s">
        <v>8</v>
      </c>
      <c r="F34" s="41" t="s">
        <v>62</v>
      </c>
      <c r="G34" s="41" t="s">
        <v>79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46</v>
      </c>
      <c r="B35" s="30" t="s">
        <v>34</v>
      </c>
      <c r="C35" s="30" t="s">
        <v>18</v>
      </c>
      <c r="D35" s="41" t="s">
        <v>77</v>
      </c>
      <c r="E35" s="41" t="s">
        <v>8</v>
      </c>
      <c r="F35" s="41" t="s">
        <v>62</v>
      </c>
      <c r="G35" s="41" t="s">
        <v>79</v>
      </c>
      <c r="H35" s="38" t="s">
        <v>68</v>
      </c>
      <c r="I35" s="39">
        <f>I36</f>
        <v>5</v>
      </c>
      <c r="J35" s="39">
        <f>J36</f>
        <v>5</v>
      </c>
      <c r="K35" s="39">
        <f>K36</f>
        <v>5</v>
      </c>
    </row>
    <row r="36" spans="1:11" ht="15">
      <c r="A36" s="31" t="s">
        <v>50</v>
      </c>
      <c r="B36" s="30" t="s">
        <v>34</v>
      </c>
      <c r="C36" s="30" t="s">
        <v>51</v>
      </c>
      <c r="D36" s="41" t="s">
        <v>77</v>
      </c>
      <c r="E36" s="41" t="s">
        <v>8</v>
      </c>
      <c r="F36" s="41" t="s">
        <v>62</v>
      </c>
      <c r="G36" s="41" t="s">
        <v>79</v>
      </c>
      <c r="H36" s="38" t="s">
        <v>70</v>
      </c>
      <c r="I36" s="39">
        <f>'Приложение 2'!J36</f>
        <v>5</v>
      </c>
      <c r="J36" s="39">
        <f>'Приложение 2'!K36</f>
        <v>5</v>
      </c>
      <c r="K36" s="39">
        <f>'Приложение 2'!L36</f>
        <v>5</v>
      </c>
    </row>
    <row r="37" spans="1:11" ht="15">
      <c r="A37" s="28" t="s">
        <v>116</v>
      </c>
      <c r="B37" s="29" t="s">
        <v>36</v>
      </c>
      <c r="C37" s="30"/>
      <c r="D37" s="41"/>
      <c r="E37" s="41"/>
      <c r="F37" s="41"/>
      <c r="G37" s="41"/>
      <c r="H37" s="38"/>
      <c r="I37" s="39">
        <f>I38</f>
        <v>131.9</v>
      </c>
      <c r="J37" s="39">
        <f t="shared" ref="J37:K37" si="8">J38</f>
        <v>145.69999999999999</v>
      </c>
      <c r="K37" s="39">
        <f t="shared" si="8"/>
        <v>159.80000000000001</v>
      </c>
    </row>
    <row r="38" spans="1:11" ht="30">
      <c r="A38" s="31" t="s">
        <v>173</v>
      </c>
      <c r="B38" s="30" t="s">
        <v>36</v>
      </c>
      <c r="C38" s="30" t="s">
        <v>52</v>
      </c>
      <c r="D38" s="41"/>
      <c r="E38" s="41"/>
      <c r="F38" s="41"/>
      <c r="G38" s="41"/>
      <c r="H38" s="38"/>
      <c r="I38" s="39">
        <f t="shared" ref="I38:K45" si="9">I39</f>
        <v>131.9</v>
      </c>
      <c r="J38" s="39">
        <f t="shared" si="9"/>
        <v>145.69999999999999</v>
      </c>
      <c r="K38" s="39">
        <f t="shared" si="9"/>
        <v>159.80000000000001</v>
      </c>
    </row>
    <row r="39" spans="1:11" ht="57.75" customHeight="1">
      <c r="A39" s="31" t="str">
        <f>'Приложение 2'!A39</f>
        <v>Государственная программа повышения эффективности управления государственными финансами в Республики Мордовия</v>
      </c>
      <c r="B39" s="30" t="s">
        <v>36</v>
      </c>
      <c r="C39" s="30" t="s">
        <v>52</v>
      </c>
      <c r="D39" s="41" t="s">
        <v>81</v>
      </c>
      <c r="E39" s="41"/>
      <c r="F39" s="41"/>
      <c r="G39" s="41"/>
      <c r="H39" s="38"/>
      <c r="I39" s="39">
        <f>I40</f>
        <v>131.9</v>
      </c>
      <c r="J39" s="39">
        <f t="shared" si="9"/>
        <v>145.69999999999999</v>
      </c>
      <c r="K39" s="39">
        <f t="shared" si="9"/>
        <v>159.80000000000001</v>
      </c>
    </row>
    <row r="40" spans="1:11" ht="45">
      <c r="A40" s="31" t="s">
        <v>118</v>
      </c>
      <c r="B40" s="30" t="s">
        <v>36</v>
      </c>
      <c r="C40" s="30" t="s">
        <v>52</v>
      </c>
      <c r="D40" s="41" t="s">
        <v>81</v>
      </c>
      <c r="E40" s="41" t="s">
        <v>10</v>
      </c>
      <c r="F40" s="41"/>
      <c r="G40" s="41"/>
      <c r="H40" s="38"/>
      <c r="I40" s="39">
        <f t="shared" ref="I40:I45" si="10">I41</f>
        <v>131.9</v>
      </c>
      <c r="J40" s="39">
        <f t="shared" si="9"/>
        <v>145.69999999999999</v>
      </c>
      <c r="K40" s="39">
        <f t="shared" si="9"/>
        <v>159.80000000000001</v>
      </c>
    </row>
    <row r="41" spans="1:11" ht="60">
      <c r="A41" s="32" t="s">
        <v>175</v>
      </c>
      <c r="B41" s="30" t="s">
        <v>36</v>
      </c>
      <c r="C41" s="30" t="s">
        <v>52</v>
      </c>
      <c r="D41" s="41" t="s">
        <v>81</v>
      </c>
      <c r="E41" s="41" t="s">
        <v>10</v>
      </c>
      <c r="F41" s="41" t="s">
        <v>36</v>
      </c>
      <c r="G41" s="41"/>
      <c r="H41" s="38"/>
      <c r="I41" s="39">
        <f t="shared" si="10"/>
        <v>131.9</v>
      </c>
      <c r="J41" s="39">
        <f t="shared" si="9"/>
        <v>145.69999999999999</v>
      </c>
      <c r="K41" s="39">
        <f t="shared" si="9"/>
        <v>159.80000000000001</v>
      </c>
    </row>
    <row r="42" spans="1:11" ht="93" customHeight="1">
      <c r="A42" s="31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36</v>
      </c>
      <c r="C42" s="30" t="s">
        <v>52</v>
      </c>
      <c r="D42" s="41" t="s">
        <v>81</v>
      </c>
      <c r="E42" s="41" t="s">
        <v>10</v>
      </c>
      <c r="F42" s="41" t="s">
        <v>36</v>
      </c>
      <c r="G42" s="41" t="s">
        <v>119</v>
      </c>
      <c r="H42" s="38"/>
      <c r="I42" s="39">
        <f>I45+I43</f>
        <v>131.9</v>
      </c>
      <c r="J42" s="39">
        <f t="shared" ref="J42:K42" si="11">J45+J43</f>
        <v>145.69999999999999</v>
      </c>
      <c r="K42" s="39">
        <f t="shared" si="11"/>
        <v>159.80000000000001</v>
      </c>
    </row>
    <row r="43" spans="1:11" ht="105">
      <c r="A43" s="31" t="s">
        <v>39</v>
      </c>
      <c r="B43" s="30" t="s">
        <v>36</v>
      </c>
      <c r="C43" s="30" t="s">
        <v>52</v>
      </c>
      <c r="D43" s="41" t="s">
        <v>81</v>
      </c>
      <c r="E43" s="41" t="s">
        <v>10</v>
      </c>
      <c r="F43" s="41" t="s">
        <v>36</v>
      </c>
      <c r="G43" s="41" t="s">
        <v>119</v>
      </c>
      <c r="H43" s="38" t="s">
        <v>64</v>
      </c>
      <c r="I43" s="39">
        <f>I44</f>
        <v>126.9</v>
      </c>
      <c r="J43" s="39">
        <f t="shared" ref="J43:K43" si="12">J44</f>
        <v>140.69999999999999</v>
      </c>
      <c r="K43" s="39">
        <f t="shared" si="12"/>
        <v>154.80000000000001</v>
      </c>
    </row>
    <row r="44" spans="1:11" ht="46.5" customHeight="1">
      <c r="A44" s="31" t="s">
        <v>40</v>
      </c>
      <c r="B44" s="30" t="s">
        <v>36</v>
      </c>
      <c r="C44" s="30" t="s">
        <v>52</v>
      </c>
      <c r="D44" s="41" t="s">
        <v>81</v>
      </c>
      <c r="E44" s="41" t="s">
        <v>10</v>
      </c>
      <c r="F44" s="41" t="s">
        <v>36</v>
      </c>
      <c r="G44" s="41" t="s">
        <v>119</v>
      </c>
      <c r="H44" s="38" t="s">
        <v>65</v>
      </c>
      <c r="I44" s="39">
        <f>'Приложение 2'!J44</f>
        <v>126.9</v>
      </c>
      <c r="J44" s="39">
        <f>'Приложение 2'!K44</f>
        <v>140.69999999999999</v>
      </c>
      <c r="K44" s="39">
        <f>'Приложение 2'!L44</f>
        <v>154.80000000000001</v>
      </c>
    </row>
    <row r="45" spans="1:11" ht="45">
      <c r="A45" s="31" t="s">
        <v>172</v>
      </c>
      <c r="B45" s="30" t="s">
        <v>36</v>
      </c>
      <c r="C45" s="30" t="s">
        <v>52</v>
      </c>
      <c r="D45" s="41" t="s">
        <v>81</v>
      </c>
      <c r="E45" s="41" t="s">
        <v>10</v>
      </c>
      <c r="F45" s="41" t="s">
        <v>36</v>
      </c>
      <c r="G45" s="41" t="s">
        <v>119</v>
      </c>
      <c r="H45" s="38" t="s">
        <v>66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43</v>
      </c>
      <c r="B46" s="30" t="s">
        <v>36</v>
      </c>
      <c r="C46" s="30" t="s">
        <v>52</v>
      </c>
      <c r="D46" s="41" t="s">
        <v>81</v>
      </c>
      <c r="E46" s="41" t="s">
        <v>10</v>
      </c>
      <c r="F46" s="41" t="s">
        <v>36</v>
      </c>
      <c r="G46" s="41" t="s">
        <v>119</v>
      </c>
      <c r="H46" s="38" t="s">
        <v>67</v>
      </c>
      <c r="I46" s="39">
        <f>'Приложение 2'!J46</f>
        <v>5</v>
      </c>
      <c r="J46" s="39">
        <f>'Приложение 2'!K46</f>
        <v>5</v>
      </c>
      <c r="K46" s="39">
        <f>'Приложение 2'!L46</f>
        <v>5</v>
      </c>
    </row>
    <row r="47" spans="1:11" ht="15">
      <c r="A47" s="28" t="s">
        <v>53</v>
      </c>
      <c r="B47" s="29" t="s">
        <v>42</v>
      </c>
      <c r="C47" s="30"/>
      <c r="D47" s="41"/>
      <c r="E47" s="41"/>
      <c r="F47" s="41"/>
      <c r="G47" s="41"/>
      <c r="H47" s="38"/>
      <c r="I47" s="39">
        <f>I48</f>
        <v>209.8</v>
      </c>
      <c r="J47" s="39">
        <f>J48</f>
        <v>209.8</v>
      </c>
      <c r="K47" s="39">
        <f>K48</f>
        <v>209.8</v>
      </c>
    </row>
    <row r="48" spans="1:11" ht="15" customHeight="1">
      <c r="A48" s="31" t="s">
        <v>55</v>
      </c>
      <c r="B48" s="30" t="s">
        <v>42</v>
      </c>
      <c r="C48" s="30" t="s">
        <v>56</v>
      </c>
      <c r="D48" s="41"/>
      <c r="E48" s="41"/>
      <c r="F48" s="41"/>
      <c r="G48" s="41"/>
      <c r="H48" s="38"/>
      <c r="I48" s="39">
        <f t="shared" ref="I48:I52" si="13">I49</f>
        <v>209.8</v>
      </c>
      <c r="J48" s="39">
        <f t="shared" ref="J48:K48" si="14">J49</f>
        <v>209.8</v>
      </c>
      <c r="K48" s="39">
        <f t="shared" si="14"/>
        <v>209.8</v>
      </c>
    </row>
    <row r="49" spans="1:11" ht="105.75" customHeight="1">
      <c r="A49" s="33" t="s">
        <v>138</v>
      </c>
      <c r="B49" s="30" t="s">
        <v>42</v>
      </c>
      <c r="C49" s="30" t="s">
        <v>56</v>
      </c>
      <c r="D49" s="41" t="s">
        <v>166</v>
      </c>
      <c r="E49" s="41"/>
      <c r="F49" s="41"/>
      <c r="G49" s="41"/>
      <c r="H49" s="38"/>
      <c r="I49" s="39">
        <f>I50</f>
        <v>209.8</v>
      </c>
      <c r="J49" s="39">
        <f t="shared" ref="J49:K49" si="15">J50</f>
        <v>209.8</v>
      </c>
      <c r="K49" s="39">
        <f t="shared" si="15"/>
        <v>209.8</v>
      </c>
    </row>
    <row r="50" spans="1:11" ht="63.75" customHeight="1">
      <c r="A50" s="33" t="str">
        <f>'Приложение 2'!A50</f>
        <v>Основное мероприятия " Ремонт и содержание дорог в границах поселения,поддержание дорожного полотна в работоспособном состоянии."</v>
      </c>
      <c r="B50" s="30" t="s">
        <v>42</v>
      </c>
      <c r="C50" s="30" t="s">
        <v>56</v>
      </c>
      <c r="D50" s="41" t="s">
        <v>166</v>
      </c>
      <c r="E50" s="41" t="s">
        <v>78</v>
      </c>
      <c r="F50" s="41" t="s">
        <v>34</v>
      </c>
      <c r="G50" s="41"/>
      <c r="H50" s="38"/>
      <c r="I50" s="39">
        <f t="shared" ref="I50:K50" si="16">I51</f>
        <v>209.8</v>
      </c>
      <c r="J50" s="39">
        <f t="shared" si="16"/>
        <v>209.8</v>
      </c>
      <c r="K50" s="39">
        <f t="shared" si="16"/>
        <v>209.8</v>
      </c>
    </row>
    <row r="51" spans="1:11" ht="330.75" customHeight="1">
      <c r="A51" s="99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42</v>
      </c>
      <c r="C51" s="30" t="s">
        <v>56</v>
      </c>
      <c r="D51" s="41" t="s">
        <v>166</v>
      </c>
      <c r="E51" s="41" t="s">
        <v>78</v>
      </c>
      <c r="F51" s="41" t="s">
        <v>34</v>
      </c>
      <c r="G51" s="41" t="s">
        <v>82</v>
      </c>
      <c r="H51" s="38"/>
      <c r="I51" s="39">
        <f t="shared" si="13"/>
        <v>209.8</v>
      </c>
      <c r="J51" s="39">
        <f>J52</f>
        <v>209.8</v>
      </c>
      <c r="K51" s="39">
        <f t="shared" ref="K51" si="17">K52</f>
        <v>209.8</v>
      </c>
    </row>
    <row r="52" spans="1:11" ht="45">
      <c r="A52" s="31" t="s">
        <v>172</v>
      </c>
      <c r="B52" s="30" t="s">
        <v>42</v>
      </c>
      <c r="C52" s="30" t="s">
        <v>56</v>
      </c>
      <c r="D52" s="41" t="s">
        <v>166</v>
      </c>
      <c r="E52" s="41" t="s">
        <v>78</v>
      </c>
      <c r="F52" s="41" t="s">
        <v>34</v>
      </c>
      <c r="G52" s="41" t="s">
        <v>82</v>
      </c>
      <c r="H52" s="38" t="s">
        <v>66</v>
      </c>
      <c r="I52" s="39">
        <f t="shared" si="13"/>
        <v>209.8</v>
      </c>
      <c r="J52" s="39">
        <f t="shared" ref="J52:K52" si="18">J53</f>
        <v>209.8</v>
      </c>
      <c r="K52" s="39">
        <f t="shared" si="18"/>
        <v>209.8</v>
      </c>
    </row>
    <row r="53" spans="1:11" ht="45">
      <c r="A53" s="31" t="s">
        <v>43</v>
      </c>
      <c r="B53" s="30" t="s">
        <v>42</v>
      </c>
      <c r="C53" s="30" t="s">
        <v>56</v>
      </c>
      <c r="D53" s="41" t="s">
        <v>166</v>
      </c>
      <c r="E53" s="41" t="s">
        <v>78</v>
      </c>
      <c r="F53" s="41" t="s">
        <v>34</v>
      </c>
      <c r="G53" s="41" t="s">
        <v>82</v>
      </c>
      <c r="H53" s="38" t="s">
        <v>67</v>
      </c>
      <c r="I53" s="39">
        <f>'Приложение 2'!J53</f>
        <v>209.8</v>
      </c>
      <c r="J53" s="39">
        <f>'Приложение 2'!K53</f>
        <v>209.8</v>
      </c>
      <c r="K53" s="39">
        <f>'Приложение 2'!L53</f>
        <v>209.8</v>
      </c>
    </row>
    <row r="54" spans="1:11" ht="15">
      <c r="A54" s="31" t="s">
        <v>57</v>
      </c>
      <c r="B54" s="81" t="s">
        <v>48</v>
      </c>
      <c r="C54" s="30"/>
      <c r="D54" s="41"/>
      <c r="E54" s="41"/>
      <c r="F54" s="41"/>
      <c r="G54" s="41"/>
      <c r="H54" s="38"/>
      <c r="I54" s="39">
        <f>I55</f>
        <v>290</v>
      </c>
      <c r="J54" s="39">
        <f t="shared" ref="J54:K55" si="19">J55</f>
        <v>104.5</v>
      </c>
      <c r="K54" s="39">
        <f t="shared" si="19"/>
        <v>135.30000000000001</v>
      </c>
    </row>
    <row r="55" spans="1:11" ht="15">
      <c r="A55" s="34" t="s">
        <v>63</v>
      </c>
      <c r="B55" s="30" t="s">
        <v>48</v>
      </c>
      <c r="C55" s="30" t="s">
        <v>52</v>
      </c>
      <c r="D55" s="41"/>
      <c r="E55" s="41"/>
      <c r="F55" s="41"/>
      <c r="G55" s="41"/>
      <c r="H55" s="30"/>
      <c r="I55" s="39">
        <f>I56</f>
        <v>290</v>
      </c>
      <c r="J55" s="39">
        <f t="shared" si="19"/>
        <v>104.5</v>
      </c>
      <c r="K55" s="39">
        <f t="shared" si="19"/>
        <v>135.30000000000001</v>
      </c>
    </row>
    <row r="56" spans="1:11" ht="108.75" customHeight="1">
      <c r="A56" s="34" t="str">
        <f>'Приложение 2'!A56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56" s="30" t="s">
        <v>48</v>
      </c>
      <c r="C56" s="30" t="s">
        <v>52</v>
      </c>
      <c r="D56" s="41" t="s">
        <v>17</v>
      </c>
      <c r="E56" s="41"/>
      <c r="F56" s="41"/>
      <c r="G56" s="41"/>
      <c r="H56" s="30"/>
      <c r="I56" s="39">
        <f>I61+I57</f>
        <v>290</v>
      </c>
      <c r="J56" s="39">
        <f>J61+J57</f>
        <v>104.5</v>
      </c>
      <c r="K56" s="39">
        <f>K62+K57</f>
        <v>135.30000000000001</v>
      </c>
    </row>
    <row r="57" spans="1:11" ht="30.75" customHeight="1">
      <c r="A57" s="34" t="str">
        <f>'Приложение 2'!A57</f>
        <v>Основное мероприятия "Благоустройство территории"</v>
      </c>
      <c r="B57" s="30" t="s">
        <v>48</v>
      </c>
      <c r="C57" s="30" t="s">
        <v>52</v>
      </c>
      <c r="D57" s="41" t="s">
        <v>17</v>
      </c>
      <c r="E57" s="41" t="s">
        <v>78</v>
      </c>
      <c r="F57" s="41" t="s">
        <v>169</v>
      </c>
      <c r="G57" s="41"/>
      <c r="H57" s="30"/>
      <c r="I57" s="39">
        <f t="shared" ref="I57:K59" si="20">I58</f>
        <v>145</v>
      </c>
      <c r="J57" s="39">
        <f t="shared" si="20"/>
        <v>44.5</v>
      </c>
      <c r="K57" s="39">
        <f t="shared" si="20"/>
        <v>45</v>
      </c>
    </row>
    <row r="58" spans="1:11" ht="29.25" customHeight="1">
      <c r="A58" s="34" t="str">
        <f>'Приложение 2'!A58</f>
        <v>Прочие мероприятия по благоустройству</v>
      </c>
      <c r="B58" s="30" t="s">
        <v>48</v>
      </c>
      <c r="C58" s="30" t="s">
        <v>52</v>
      </c>
      <c r="D58" s="41" t="s">
        <v>17</v>
      </c>
      <c r="E58" s="41" t="s">
        <v>78</v>
      </c>
      <c r="F58" s="41" t="s">
        <v>169</v>
      </c>
      <c r="G58" s="41" t="s">
        <v>122</v>
      </c>
      <c r="H58" s="30"/>
      <c r="I58" s="39">
        <f t="shared" si="20"/>
        <v>145</v>
      </c>
      <c r="J58" s="39">
        <f t="shared" si="20"/>
        <v>44.5</v>
      </c>
      <c r="K58" s="39">
        <f t="shared" si="20"/>
        <v>45</v>
      </c>
    </row>
    <row r="59" spans="1:11" ht="46.5" customHeight="1">
      <c r="A59" s="118" t="str">
        <f>'Приложение 2'!A59</f>
        <v>Закупка товаров, работ и услуг для обеспечения государственных (муниципальных) нужд</v>
      </c>
      <c r="B59" s="30" t="s">
        <v>48</v>
      </c>
      <c r="C59" s="30" t="s">
        <v>52</v>
      </c>
      <c r="D59" s="41" t="s">
        <v>17</v>
      </c>
      <c r="E59" s="41" t="s">
        <v>78</v>
      </c>
      <c r="F59" s="41" t="s">
        <v>169</v>
      </c>
      <c r="G59" s="41" t="s">
        <v>122</v>
      </c>
      <c r="H59" s="30" t="s">
        <v>66</v>
      </c>
      <c r="I59" s="39">
        <f t="shared" si="20"/>
        <v>145</v>
      </c>
      <c r="J59" s="39">
        <f t="shared" si="20"/>
        <v>44.5</v>
      </c>
      <c r="K59" s="39">
        <f t="shared" si="20"/>
        <v>45</v>
      </c>
    </row>
    <row r="60" spans="1:11" ht="48" customHeight="1">
      <c r="A60" s="118" t="str">
        <f>'Приложение 2'!A60</f>
        <v>Иные закупки товаров, работ и услуг для обеспечения государственных (муниципальных) нужд</v>
      </c>
      <c r="B60" s="30" t="s">
        <v>48</v>
      </c>
      <c r="C60" s="30" t="s">
        <v>52</v>
      </c>
      <c r="D60" s="41" t="s">
        <v>17</v>
      </c>
      <c r="E60" s="41" t="s">
        <v>78</v>
      </c>
      <c r="F60" s="41" t="s">
        <v>169</v>
      </c>
      <c r="G60" s="41" t="s">
        <v>122</v>
      </c>
      <c r="H60" s="30" t="s">
        <v>67</v>
      </c>
      <c r="I60" s="39">
        <f>'Приложение 2'!J60</f>
        <v>145</v>
      </c>
      <c r="J60" s="39">
        <f>'Приложение 2'!K60</f>
        <v>44.5</v>
      </c>
      <c r="K60" s="39">
        <f>'Приложение 2'!L60</f>
        <v>45</v>
      </c>
    </row>
    <row r="61" spans="1:11" ht="32.25" customHeight="1">
      <c r="A61" s="35" t="str">
        <f>'Приложение 2'!A61</f>
        <v>Основное мероприятия "Освещение территории сельского поселения"</v>
      </c>
      <c r="B61" s="30" t="s">
        <v>48</v>
      </c>
      <c r="C61" s="30" t="s">
        <v>52</v>
      </c>
      <c r="D61" s="41" t="s">
        <v>17</v>
      </c>
      <c r="E61" s="41" t="s">
        <v>78</v>
      </c>
      <c r="F61" s="41" t="s">
        <v>168</v>
      </c>
      <c r="G61" s="41"/>
      <c r="H61" s="30"/>
      <c r="I61" s="39">
        <f>I62</f>
        <v>145</v>
      </c>
      <c r="J61" s="39">
        <f>J62</f>
        <v>60</v>
      </c>
      <c r="K61" s="39">
        <f>K62</f>
        <v>90.3</v>
      </c>
    </row>
    <row r="62" spans="1:11" ht="15">
      <c r="A62" s="34" t="s">
        <v>121</v>
      </c>
      <c r="B62" s="30" t="s">
        <v>48</v>
      </c>
      <c r="C62" s="30" t="s">
        <v>52</v>
      </c>
      <c r="D62" s="41" t="s">
        <v>17</v>
      </c>
      <c r="E62" s="41" t="s">
        <v>78</v>
      </c>
      <c r="F62" s="41" t="s">
        <v>168</v>
      </c>
      <c r="G62" s="41" t="s">
        <v>120</v>
      </c>
      <c r="H62" s="30"/>
      <c r="I62" s="39">
        <f t="shared" ref="I62:K63" si="21">I63</f>
        <v>145</v>
      </c>
      <c r="J62" s="39">
        <f t="shared" si="21"/>
        <v>60</v>
      </c>
      <c r="K62" s="39">
        <f t="shared" si="21"/>
        <v>90.3</v>
      </c>
    </row>
    <row r="63" spans="1:11" ht="45">
      <c r="A63" s="31" t="s">
        <v>172</v>
      </c>
      <c r="B63" s="30" t="s">
        <v>48</v>
      </c>
      <c r="C63" s="30" t="s">
        <v>52</v>
      </c>
      <c r="D63" s="41" t="s">
        <v>17</v>
      </c>
      <c r="E63" s="41" t="s">
        <v>78</v>
      </c>
      <c r="F63" s="41" t="s">
        <v>168</v>
      </c>
      <c r="G63" s="41" t="s">
        <v>120</v>
      </c>
      <c r="H63" s="30" t="s">
        <v>66</v>
      </c>
      <c r="I63" s="39">
        <f t="shared" si="21"/>
        <v>145</v>
      </c>
      <c r="J63" s="39">
        <f t="shared" si="21"/>
        <v>60</v>
      </c>
      <c r="K63" s="39">
        <f t="shared" si="21"/>
        <v>90.3</v>
      </c>
    </row>
    <row r="64" spans="1:11" ht="45">
      <c r="A64" s="31" t="s">
        <v>43</v>
      </c>
      <c r="B64" s="30" t="s">
        <v>48</v>
      </c>
      <c r="C64" s="30" t="s">
        <v>52</v>
      </c>
      <c r="D64" s="41" t="s">
        <v>17</v>
      </c>
      <c r="E64" s="41" t="s">
        <v>78</v>
      </c>
      <c r="F64" s="41" t="s">
        <v>168</v>
      </c>
      <c r="G64" s="41" t="s">
        <v>120</v>
      </c>
      <c r="H64" s="30" t="s">
        <v>67</v>
      </c>
      <c r="I64" s="39">
        <f>'Приложение 2'!J64</f>
        <v>145</v>
      </c>
      <c r="J64" s="39">
        <f>'Приложение 2'!K64</f>
        <v>60</v>
      </c>
      <c r="K64" s="39">
        <f>'Приложение 2'!L64</f>
        <v>90.3</v>
      </c>
    </row>
    <row r="65" spans="1:11" ht="15">
      <c r="A65" s="28" t="s">
        <v>58</v>
      </c>
      <c r="B65" s="29" t="s">
        <v>17</v>
      </c>
      <c r="C65" s="30"/>
      <c r="D65" s="41"/>
      <c r="E65" s="41"/>
      <c r="F65" s="41"/>
      <c r="G65" s="41"/>
      <c r="H65" s="38"/>
      <c r="I65" s="39">
        <f t="shared" ref="I65:K70" si="22">I66</f>
        <v>90.8</v>
      </c>
      <c r="J65" s="47">
        <f t="shared" si="22"/>
        <v>85.8</v>
      </c>
      <c r="K65" s="39">
        <f t="shared" si="22"/>
        <v>85.8</v>
      </c>
    </row>
    <row r="66" spans="1:11" ht="15">
      <c r="A66" s="31" t="s">
        <v>59</v>
      </c>
      <c r="B66" s="30" t="s">
        <v>17</v>
      </c>
      <c r="C66" s="30" t="s">
        <v>34</v>
      </c>
      <c r="D66" s="41"/>
      <c r="E66" s="41"/>
      <c r="F66" s="41"/>
      <c r="G66" s="41"/>
      <c r="H66" s="38"/>
      <c r="I66" s="39">
        <f t="shared" si="22"/>
        <v>90.8</v>
      </c>
      <c r="J66" s="39">
        <f t="shared" si="22"/>
        <v>85.8</v>
      </c>
      <c r="K66" s="39">
        <f t="shared" si="22"/>
        <v>85.8</v>
      </c>
    </row>
    <row r="67" spans="1:11" ht="90.75" customHeight="1">
      <c r="A67" s="31" t="str">
        <f>'Приложение 2'!A67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67" s="30" t="s">
        <v>17</v>
      </c>
      <c r="C67" s="30" t="s">
        <v>34</v>
      </c>
      <c r="D67" s="41" t="s">
        <v>77</v>
      </c>
      <c r="E67" s="41"/>
      <c r="F67" s="41"/>
      <c r="G67" s="41"/>
      <c r="H67" s="38"/>
      <c r="I67" s="39">
        <f t="shared" si="22"/>
        <v>90.8</v>
      </c>
      <c r="J67" s="39">
        <f t="shared" si="22"/>
        <v>85.8</v>
      </c>
      <c r="K67" s="39">
        <f t="shared" si="22"/>
        <v>85.8</v>
      </c>
    </row>
    <row r="68" spans="1:11" ht="106.5" customHeight="1">
      <c r="A68" s="31" t="str">
        <f>'Приложение 2'!A68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68" s="30" t="s">
        <v>17</v>
      </c>
      <c r="C68" s="30" t="s">
        <v>34</v>
      </c>
      <c r="D68" s="41" t="s">
        <v>77</v>
      </c>
      <c r="E68" s="41" t="s">
        <v>8</v>
      </c>
      <c r="F68" s="41"/>
      <c r="G68" s="41"/>
      <c r="H68" s="38"/>
      <c r="I68" s="39">
        <f>I69</f>
        <v>90.8</v>
      </c>
      <c r="J68" s="39">
        <f>J69</f>
        <v>85.8</v>
      </c>
      <c r="K68" s="39">
        <f>K69</f>
        <v>85.8</v>
      </c>
    </row>
    <row r="69" spans="1:11" ht="30">
      <c r="A69" s="31" t="s">
        <v>60</v>
      </c>
      <c r="B69" s="30" t="s">
        <v>17</v>
      </c>
      <c r="C69" s="30" t="s">
        <v>34</v>
      </c>
      <c r="D69" s="41" t="s">
        <v>77</v>
      </c>
      <c r="E69" s="41" t="s">
        <v>8</v>
      </c>
      <c r="F69" s="41" t="s">
        <v>62</v>
      </c>
      <c r="G69" s="41" t="s">
        <v>80</v>
      </c>
      <c r="H69" s="38"/>
      <c r="I69" s="39">
        <f t="shared" si="22"/>
        <v>90.8</v>
      </c>
      <c r="J69" s="39">
        <f t="shared" si="22"/>
        <v>85.8</v>
      </c>
      <c r="K69" s="39">
        <f t="shared" si="22"/>
        <v>85.8</v>
      </c>
    </row>
    <row r="70" spans="1:11" ht="30">
      <c r="A70" s="31" t="s">
        <v>54</v>
      </c>
      <c r="B70" s="30" t="s">
        <v>17</v>
      </c>
      <c r="C70" s="30" t="s">
        <v>34</v>
      </c>
      <c r="D70" s="41" t="s">
        <v>77</v>
      </c>
      <c r="E70" s="41" t="s">
        <v>8</v>
      </c>
      <c r="F70" s="41" t="s">
        <v>62</v>
      </c>
      <c r="G70" s="41" t="s">
        <v>80</v>
      </c>
      <c r="H70" s="38" t="s">
        <v>71</v>
      </c>
      <c r="I70" s="39">
        <f>I71</f>
        <v>90.8</v>
      </c>
      <c r="J70" s="39">
        <f t="shared" si="22"/>
        <v>85.8</v>
      </c>
      <c r="K70" s="39">
        <f t="shared" si="22"/>
        <v>85.8</v>
      </c>
    </row>
    <row r="71" spans="1:11" ht="30">
      <c r="A71" s="31" t="s">
        <v>61</v>
      </c>
      <c r="B71" s="30" t="s">
        <v>17</v>
      </c>
      <c r="C71" s="30" t="s">
        <v>34</v>
      </c>
      <c r="D71" s="41" t="s">
        <v>77</v>
      </c>
      <c r="E71" s="41" t="s">
        <v>8</v>
      </c>
      <c r="F71" s="41" t="s">
        <v>62</v>
      </c>
      <c r="G71" s="41" t="s">
        <v>80</v>
      </c>
      <c r="H71" s="38" t="s">
        <v>72</v>
      </c>
      <c r="I71" s="39">
        <f>'Приложение 2'!J71</f>
        <v>90.8</v>
      </c>
      <c r="J71" s="39">
        <f>'Приложение 2'!K71</f>
        <v>85.8</v>
      </c>
      <c r="K71" s="39">
        <f>'Приложение 2'!L71</f>
        <v>85.8</v>
      </c>
    </row>
    <row r="72" spans="1:11" ht="32.25" customHeight="1">
      <c r="A72" s="31" t="str">
        <f>'Приложение 2'!A72</f>
        <v>Обслуживание государственного (муниципального)долга</v>
      </c>
      <c r="B72" s="30" t="s">
        <v>166</v>
      </c>
      <c r="C72" s="30"/>
      <c r="D72" s="41"/>
      <c r="E72" s="41"/>
      <c r="F72" s="41"/>
      <c r="G72" s="41"/>
      <c r="H72" s="38"/>
      <c r="I72" s="39">
        <f t="shared" ref="I72:K77" si="23">I73</f>
        <v>1.6</v>
      </c>
      <c r="J72" s="39">
        <f t="shared" si="23"/>
        <v>1.6</v>
      </c>
      <c r="K72" s="39">
        <f t="shared" si="23"/>
        <v>1.6</v>
      </c>
    </row>
    <row r="73" spans="1:11" ht="31.5" customHeight="1">
      <c r="A73" s="31" t="str">
        <f>'Приложение 2'!A73</f>
        <v>Обслуживание государственного (муниципального)внутреннего долга</v>
      </c>
      <c r="B73" s="30" t="s">
        <v>166</v>
      </c>
      <c r="C73" s="30" t="s">
        <v>34</v>
      </c>
      <c r="D73" s="41"/>
      <c r="E73" s="41"/>
      <c r="F73" s="41"/>
      <c r="G73" s="41"/>
      <c r="H73" s="38"/>
      <c r="I73" s="39">
        <f t="shared" si="23"/>
        <v>1.6</v>
      </c>
      <c r="J73" s="39">
        <f t="shared" si="23"/>
        <v>1.6</v>
      </c>
      <c r="K73" s="39">
        <f t="shared" si="23"/>
        <v>1.6</v>
      </c>
    </row>
    <row r="74" spans="1:11" ht="94.5" customHeight="1">
      <c r="A74" s="31" t="str">
        <f>'Приложение 2'!A74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4" s="30" t="s">
        <v>166</v>
      </c>
      <c r="C74" s="30" t="s">
        <v>34</v>
      </c>
      <c r="D74" s="41" t="s">
        <v>77</v>
      </c>
      <c r="E74" s="41"/>
      <c r="F74" s="41"/>
      <c r="G74" s="41"/>
      <c r="H74" s="38"/>
      <c r="I74" s="39">
        <f t="shared" si="23"/>
        <v>1.6</v>
      </c>
      <c r="J74" s="39">
        <f t="shared" si="23"/>
        <v>1.6</v>
      </c>
      <c r="K74" s="39">
        <f t="shared" si="23"/>
        <v>1.6</v>
      </c>
    </row>
    <row r="75" spans="1:11" ht="104.25" customHeight="1">
      <c r="A75" s="31" t="str">
        <f>'Приложение 2'!A75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5" s="30" t="s">
        <v>166</v>
      </c>
      <c r="C75" s="30" t="s">
        <v>34</v>
      </c>
      <c r="D75" s="41" t="s">
        <v>77</v>
      </c>
      <c r="E75" s="41" t="s">
        <v>8</v>
      </c>
      <c r="F75" s="41"/>
      <c r="G75" s="41"/>
      <c r="H75" s="38"/>
      <c r="I75" s="39">
        <f t="shared" si="23"/>
        <v>1.6</v>
      </c>
      <c r="J75" s="39">
        <f t="shared" si="23"/>
        <v>1.6</v>
      </c>
      <c r="K75" s="39">
        <f t="shared" si="23"/>
        <v>1.6</v>
      </c>
    </row>
    <row r="76" spans="1:11" ht="33" customHeight="1">
      <c r="A76" s="31" t="str">
        <f>'Приложение 2'!A76</f>
        <v>Процентные платежи по муниципальному долгу</v>
      </c>
      <c r="B76" s="30" t="s">
        <v>166</v>
      </c>
      <c r="C76" s="30" t="s">
        <v>34</v>
      </c>
      <c r="D76" s="41" t="s">
        <v>77</v>
      </c>
      <c r="E76" s="41" t="s">
        <v>8</v>
      </c>
      <c r="F76" s="41" t="s">
        <v>62</v>
      </c>
      <c r="G76" s="41" t="s">
        <v>200</v>
      </c>
      <c r="H76" s="38"/>
      <c r="I76" s="39">
        <f t="shared" si="23"/>
        <v>1.6</v>
      </c>
      <c r="J76" s="39">
        <f t="shared" si="23"/>
        <v>1.6</v>
      </c>
      <c r="K76" s="39">
        <f t="shared" si="23"/>
        <v>1.6</v>
      </c>
    </row>
    <row r="77" spans="1:11" ht="35.25" customHeight="1">
      <c r="A77" s="31" t="str">
        <f>'Приложение 2'!A77</f>
        <v>Обслуживание государственного (муниципального)долга</v>
      </c>
      <c r="B77" s="30" t="s">
        <v>166</v>
      </c>
      <c r="C77" s="30" t="s">
        <v>34</v>
      </c>
      <c r="D77" s="41" t="s">
        <v>77</v>
      </c>
      <c r="E77" s="41" t="s">
        <v>8</v>
      </c>
      <c r="F77" s="41" t="s">
        <v>62</v>
      </c>
      <c r="G77" s="41" t="s">
        <v>200</v>
      </c>
      <c r="H77" s="38" t="s">
        <v>202</v>
      </c>
      <c r="I77" s="39">
        <f t="shared" si="23"/>
        <v>1.6</v>
      </c>
      <c r="J77" s="39">
        <f t="shared" si="23"/>
        <v>1.6</v>
      </c>
      <c r="K77" s="39">
        <f t="shared" si="23"/>
        <v>1.6</v>
      </c>
    </row>
    <row r="78" spans="1:11" ht="21.75" customHeight="1">
      <c r="A78" s="31" t="str">
        <f>'Приложение 2'!A78</f>
        <v>Обслуживание муниципального долга</v>
      </c>
      <c r="B78" s="30" t="s">
        <v>166</v>
      </c>
      <c r="C78" s="30" t="s">
        <v>34</v>
      </c>
      <c r="D78" s="41" t="s">
        <v>77</v>
      </c>
      <c r="E78" s="41" t="s">
        <v>8</v>
      </c>
      <c r="F78" s="41" t="s">
        <v>62</v>
      </c>
      <c r="G78" s="41" t="s">
        <v>200</v>
      </c>
      <c r="H78" s="38" t="s">
        <v>203</v>
      </c>
      <c r="I78" s="39">
        <f>'Приложение 2'!J78</f>
        <v>1.6</v>
      </c>
      <c r="J78" s="39">
        <f>'Приложение 2'!K78</f>
        <v>1.6</v>
      </c>
      <c r="K78" s="39">
        <f>'Приложение 2'!L78</f>
        <v>1.6</v>
      </c>
    </row>
    <row r="79" spans="1:11" ht="15">
      <c r="A79" s="31" t="str">
        <f>'Приложение 2'!A79</f>
        <v>Условно утвержденные расходы</v>
      </c>
      <c r="B79" s="30" t="s">
        <v>139</v>
      </c>
      <c r="C79" s="30"/>
      <c r="D79" s="41"/>
      <c r="E79" s="41"/>
      <c r="F79" s="41"/>
      <c r="G79" s="41"/>
      <c r="H79" s="46"/>
      <c r="I79" s="47">
        <f t="shared" ref="I79:I84" si="24">I80</f>
        <v>0</v>
      </c>
      <c r="J79" s="47">
        <f>J81</f>
        <v>37.799999999999997</v>
      </c>
      <c r="K79" s="47">
        <f>K81</f>
        <v>77.3</v>
      </c>
    </row>
    <row r="80" spans="1:11" ht="15">
      <c r="A80" s="31" t="str">
        <f>'Приложение 2'!A80</f>
        <v>Условно утвержденные расходы</v>
      </c>
      <c r="B80" s="30" t="s">
        <v>139</v>
      </c>
      <c r="C80" s="30" t="s">
        <v>139</v>
      </c>
      <c r="D80" s="41"/>
      <c r="E80" s="41"/>
      <c r="F80" s="41"/>
      <c r="G80" s="41"/>
      <c r="H80" s="38"/>
      <c r="I80" s="39">
        <f t="shared" si="24"/>
        <v>0</v>
      </c>
      <c r="J80" s="39">
        <f t="shared" ref="J80:K84" si="25">J81</f>
        <v>37.799999999999997</v>
      </c>
      <c r="K80" s="39">
        <f t="shared" si="25"/>
        <v>77.3</v>
      </c>
    </row>
    <row r="81" spans="1:11" ht="75.75" customHeight="1">
      <c r="A81" s="31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1" s="30" t="s">
        <v>139</v>
      </c>
      <c r="C81" s="30" t="s">
        <v>139</v>
      </c>
      <c r="D81" s="41" t="s">
        <v>140</v>
      </c>
      <c r="E81" s="41"/>
      <c r="F81" s="41"/>
      <c r="G81" s="41"/>
      <c r="H81" s="38"/>
      <c r="I81" s="39">
        <f t="shared" si="24"/>
        <v>0</v>
      </c>
      <c r="J81" s="39">
        <f t="shared" si="25"/>
        <v>37.799999999999997</v>
      </c>
      <c r="K81" s="39">
        <f t="shared" si="25"/>
        <v>77.3</v>
      </c>
    </row>
    <row r="82" spans="1:11" ht="15">
      <c r="A82" s="31" t="str">
        <f>'Приложение 2'!A82</f>
        <v xml:space="preserve">Высшее должностное лицо </v>
      </c>
      <c r="B82" s="30" t="s">
        <v>139</v>
      </c>
      <c r="C82" s="30" t="s">
        <v>139</v>
      </c>
      <c r="D82" s="41" t="s">
        <v>140</v>
      </c>
      <c r="E82" s="41" t="s">
        <v>8</v>
      </c>
      <c r="F82" s="41"/>
      <c r="G82" s="41"/>
      <c r="H82" s="38"/>
      <c r="I82" s="39">
        <f t="shared" si="24"/>
        <v>0</v>
      </c>
      <c r="J82" s="39">
        <f t="shared" si="25"/>
        <v>37.799999999999997</v>
      </c>
      <c r="K82" s="39">
        <f t="shared" si="25"/>
        <v>77.3</v>
      </c>
    </row>
    <row r="83" spans="1:11" ht="15">
      <c r="A83" s="31" t="str">
        <f>'Приложение 2'!A83</f>
        <v>Условно утвержденные расходы</v>
      </c>
      <c r="B83" s="30" t="s">
        <v>139</v>
      </c>
      <c r="C83" s="30" t="s">
        <v>139</v>
      </c>
      <c r="D83" s="41" t="s">
        <v>140</v>
      </c>
      <c r="E83" s="41" t="s">
        <v>8</v>
      </c>
      <c r="F83" s="41" t="s">
        <v>62</v>
      </c>
      <c r="G83" s="41" t="s">
        <v>141</v>
      </c>
      <c r="H83" s="38"/>
      <c r="I83" s="39">
        <f t="shared" si="24"/>
        <v>0</v>
      </c>
      <c r="J83" s="39">
        <f t="shared" si="25"/>
        <v>37.799999999999997</v>
      </c>
      <c r="K83" s="39">
        <f t="shared" si="25"/>
        <v>77.3</v>
      </c>
    </row>
    <row r="84" spans="1:11" ht="15">
      <c r="A84" s="31" t="str">
        <f>'Приложение 2'!A84</f>
        <v>Иные бюджетные ассигнования</v>
      </c>
      <c r="B84" s="30" t="s">
        <v>139</v>
      </c>
      <c r="C84" s="30" t="s">
        <v>139</v>
      </c>
      <c r="D84" s="41" t="s">
        <v>140</v>
      </c>
      <c r="E84" s="41" t="s">
        <v>8</v>
      </c>
      <c r="F84" s="41" t="s">
        <v>62</v>
      </c>
      <c r="G84" s="41" t="s">
        <v>141</v>
      </c>
      <c r="H84" s="38" t="s">
        <v>68</v>
      </c>
      <c r="I84" s="39">
        <f t="shared" si="24"/>
        <v>0</v>
      </c>
      <c r="J84" s="39">
        <f t="shared" si="25"/>
        <v>37.799999999999997</v>
      </c>
      <c r="K84" s="39">
        <f t="shared" si="25"/>
        <v>77.3</v>
      </c>
    </row>
    <row r="85" spans="1:11" ht="15">
      <c r="A85" s="31" t="str">
        <f>'Приложение 2'!A85</f>
        <v>Резервные средства</v>
      </c>
      <c r="B85" s="30" t="s">
        <v>139</v>
      </c>
      <c r="C85" s="30" t="s">
        <v>139</v>
      </c>
      <c r="D85" s="41" t="s">
        <v>140</v>
      </c>
      <c r="E85" s="41" t="s">
        <v>8</v>
      </c>
      <c r="F85" s="41" t="s">
        <v>62</v>
      </c>
      <c r="G85" s="41" t="s">
        <v>141</v>
      </c>
      <c r="H85" s="38" t="s">
        <v>70</v>
      </c>
      <c r="I85" s="39">
        <v>0</v>
      </c>
      <c r="J85" s="39">
        <f>'Приложение 2'!K85</f>
        <v>37.799999999999997</v>
      </c>
      <c r="K85" s="39">
        <f>'Приложение 2'!L85</f>
        <v>77.3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2">
    <cfRule type="expression" dxfId="6" priority="19" stopIfTrue="1">
      <formula>$F42=""</formula>
    </cfRule>
    <cfRule type="expression" dxfId="5" priority="20" stopIfTrue="1">
      <formula>#REF!&lt;&gt;""</formula>
    </cfRule>
    <cfRule type="expression" dxfId="4" priority="21" stopIfTrue="1">
      <formula>AND($G42="",$F42&lt;&gt;"")</formula>
    </cfRule>
  </conditionalFormatting>
  <conditionalFormatting sqref="A42">
    <cfRule type="expression" dxfId="3" priority="10" stopIfTrue="1">
      <formula>$F42=""</formula>
    </cfRule>
    <cfRule type="expression" dxfId="2" priority="11" stopIfTrue="1">
      <formula>#REF!&lt;&gt;""</formula>
    </cfRule>
    <cfRule type="expression" dxfId="1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L114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7" t="s">
        <v>207</v>
      </c>
      <c r="J1" s="138"/>
      <c r="K1" s="138"/>
      <c r="L1" s="138"/>
    </row>
    <row r="2" spans="1:12" ht="133.5" customHeight="1">
      <c r="A2" s="139" t="s">
        <v>181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</row>
    <row r="3" spans="1:12" ht="12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0" t="s">
        <v>1</v>
      </c>
      <c r="J3" s="140"/>
      <c r="K3" s="140"/>
      <c r="L3" s="140"/>
    </row>
    <row r="4" spans="1:12" ht="13.5" customHeight="1">
      <c r="A4" s="141" t="s">
        <v>2</v>
      </c>
      <c r="B4" s="141" t="s">
        <v>5</v>
      </c>
      <c r="C4" s="141"/>
      <c r="D4" s="141"/>
      <c r="E4" s="141"/>
      <c r="F4" s="141" t="s">
        <v>22</v>
      </c>
      <c r="G4" s="141" t="s">
        <v>3</v>
      </c>
      <c r="H4" s="141" t="s">
        <v>4</v>
      </c>
      <c r="I4" s="141" t="s">
        <v>21</v>
      </c>
      <c r="J4" s="141" t="s">
        <v>7</v>
      </c>
      <c r="K4" s="141"/>
      <c r="L4" s="141"/>
    </row>
    <row r="5" spans="1:12" ht="18" customHeight="1">
      <c r="A5" s="141" t="s">
        <v>0</v>
      </c>
      <c r="B5" s="141" t="s">
        <v>0</v>
      </c>
      <c r="C5" s="141"/>
      <c r="D5" s="141"/>
      <c r="E5" s="141"/>
      <c r="F5" s="141" t="s">
        <v>0</v>
      </c>
      <c r="G5" s="141" t="s">
        <v>0</v>
      </c>
      <c r="H5" s="141" t="s">
        <v>0</v>
      </c>
      <c r="I5" s="141" t="s">
        <v>0</v>
      </c>
      <c r="J5" s="124" t="s">
        <v>26</v>
      </c>
      <c r="K5" s="124" t="s">
        <v>156</v>
      </c>
      <c r="L5" s="124" t="s">
        <v>178</v>
      </c>
    </row>
    <row r="6" spans="1:12" ht="15" customHeight="1">
      <c r="A6" s="68" t="s">
        <v>8</v>
      </c>
      <c r="B6" s="68" t="s">
        <v>9</v>
      </c>
      <c r="C6" s="68" t="s">
        <v>10</v>
      </c>
      <c r="D6" s="68" t="s">
        <v>11</v>
      </c>
      <c r="E6" s="68" t="s">
        <v>12</v>
      </c>
      <c r="F6" s="68" t="s">
        <v>13</v>
      </c>
      <c r="G6" s="68" t="s">
        <v>14</v>
      </c>
      <c r="H6" s="68" t="s">
        <v>15</v>
      </c>
      <c r="I6" s="68" t="s">
        <v>16</v>
      </c>
      <c r="J6" s="68" t="s">
        <v>17</v>
      </c>
      <c r="K6" s="68" t="s">
        <v>18</v>
      </c>
      <c r="L6" s="68" t="s">
        <v>20</v>
      </c>
    </row>
    <row r="7" spans="1:12" ht="28.5" customHeight="1">
      <c r="A7" s="69" t="s">
        <v>19</v>
      </c>
      <c r="B7" s="70" t="s">
        <v>0</v>
      </c>
      <c r="C7" s="70" t="s">
        <v>0</v>
      </c>
      <c r="D7" s="70" t="s">
        <v>0</v>
      </c>
      <c r="E7" s="70" t="s">
        <v>0</v>
      </c>
      <c r="F7" s="70" t="s">
        <v>0</v>
      </c>
      <c r="G7" s="70" t="s">
        <v>0</v>
      </c>
      <c r="H7" s="70" t="s">
        <v>0</v>
      </c>
      <c r="I7" s="70" t="s">
        <v>0</v>
      </c>
      <c r="J7" s="71">
        <f>J34+J49+J8+J25+J86</f>
        <v>2013.1000000000001</v>
      </c>
      <c r="K7" s="71">
        <f>K34+K49+K8+K25+K86</f>
        <v>1595.5</v>
      </c>
      <c r="L7" s="71">
        <f>L34+L49+L8+L25+L86</f>
        <v>1625.8</v>
      </c>
    </row>
    <row r="8" spans="1:12" ht="137.25" customHeight="1">
      <c r="A8" s="34" t="str">
        <f>'Приложение 2'!A56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" s="85" t="s">
        <v>17</v>
      </c>
      <c r="C8" s="85"/>
      <c r="D8" s="85"/>
      <c r="E8" s="85"/>
      <c r="F8" s="84"/>
      <c r="G8" s="75"/>
      <c r="H8" s="75"/>
      <c r="I8" s="97"/>
      <c r="J8" s="72">
        <f>J17+J9</f>
        <v>290</v>
      </c>
      <c r="K8" s="72">
        <f>K17+K9</f>
        <v>104.5</v>
      </c>
      <c r="L8" s="72">
        <f>+L17+L9</f>
        <v>135.30000000000001</v>
      </c>
    </row>
    <row r="9" spans="1:12" ht="27.75" customHeight="1">
      <c r="A9" s="34" t="str">
        <f>'Приложение 2'!A57</f>
        <v>Основное мероприятия "Благоустройство территории"</v>
      </c>
      <c r="B9" s="85" t="s">
        <v>17</v>
      </c>
      <c r="C9" s="85" t="s">
        <v>78</v>
      </c>
      <c r="D9" s="85" t="s">
        <v>169</v>
      </c>
      <c r="E9" s="85"/>
      <c r="F9" s="84"/>
      <c r="G9" s="75"/>
      <c r="H9" s="75"/>
      <c r="I9" s="97"/>
      <c r="J9" s="72">
        <f t="shared" ref="J9:L14" si="0">J10</f>
        <v>145</v>
      </c>
      <c r="K9" s="72">
        <f t="shared" si="0"/>
        <v>44.5</v>
      </c>
      <c r="L9" s="72">
        <f t="shared" si="0"/>
        <v>45</v>
      </c>
    </row>
    <row r="10" spans="1:12" ht="30.75" customHeight="1">
      <c r="A10" s="34" t="str">
        <f>'Приложение 2'!A58</f>
        <v>Прочие мероприятия по благоустройству</v>
      </c>
      <c r="B10" s="85" t="s">
        <v>17</v>
      </c>
      <c r="C10" s="85" t="s">
        <v>78</v>
      </c>
      <c r="D10" s="85" t="s">
        <v>169</v>
      </c>
      <c r="E10" s="85" t="s">
        <v>122</v>
      </c>
      <c r="F10" s="84"/>
      <c r="G10" s="75"/>
      <c r="H10" s="75"/>
      <c r="I10" s="97"/>
      <c r="J10" s="72">
        <f t="shared" si="0"/>
        <v>145</v>
      </c>
      <c r="K10" s="72">
        <f t="shared" si="0"/>
        <v>44.5</v>
      </c>
      <c r="L10" s="72">
        <f t="shared" si="0"/>
        <v>45</v>
      </c>
    </row>
    <row r="11" spans="1:12" ht="52.5" customHeight="1">
      <c r="A11" s="118" t="str">
        <f>'Приложение 2'!A59</f>
        <v>Закупка товаров, работ и услуг для обеспечения государственных (муниципальных) нужд</v>
      </c>
      <c r="B11" s="85" t="s">
        <v>17</v>
      </c>
      <c r="C11" s="85" t="s">
        <v>78</v>
      </c>
      <c r="D11" s="85" t="s">
        <v>169</v>
      </c>
      <c r="E11" s="85" t="s">
        <v>122</v>
      </c>
      <c r="F11" s="84" t="s">
        <v>66</v>
      </c>
      <c r="G11" s="75"/>
      <c r="H11" s="75"/>
      <c r="I11" s="97"/>
      <c r="J11" s="72">
        <f t="shared" si="0"/>
        <v>145</v>
      </c>
      <c r="K11" s="72">
        <f t="shared" si="0"/>
        <v>44.5</v>
      </c>
      <c r="L11" s="72">
        <f t="shared" si="0"/>
        <v>45</v>
      </c>
    </row>
    <row r="12" spans="1:12" ht="63.75" customHeight="1">
      <c r="A12" s="118" t="str">
        <f>'Приложение 2'!A60</f>
        <v>Иные закупки товаров, работ и услуг для обеспечения государственных (муниципальных) нужд</v>
      </c>
      <c r="B12" s="85" t="s">
        <v>17</v>
      </c>
      <c r="C12" s="85" t="s">
        <v>78</v>
      </c>
      <c r="D12" s="85" t="s">
        <v>169</v>
      </c>
      <c r="E12" s="85" t="s">
        <v>122</v>
      </c>
      <c r="F12" s="84" t="s">
        <v>67</v>
      </c>
      <c r="G12" s="75"/>
      <c r="H12" s="75"/>
      <c r="I12" s="97"/>
      <c r="J12" s="72">
        <f t="shared" si="0"/>
        <v>145</v>
      </c>
      <c r="K12" s="72">
        <f t="shared" si="0"/>
        <v>44.5</v>
      </c>
      <c r="L12" s="72">
        <f t="shared" si="0"/>
        <v>45</v>
      </c>
    </row>
    <row r="13" spans="1:12" ht="19.5" customHeight="1">
      <c r="A13" s="118" t="str">
        <f>'Приложение 2'!A54</f>
        <v>Жилищно-коммунальное хозяйство</v>
      </c>
      <c r="B13" s="85" t="s">
        <v>17</v>
      </c>
      <c r="C13" s="85" t="s">
        <v>78</v>
      </c>
      <c r="D13" s="85" t="s">
        <v>169</v>
      </c>
      <c r="E13" s="85" t="s">
        <v>122</v>
      </c>
      <c r="F13" s="84" t="s">
        <v>67</v>
      </c>
      <c r="G13" s="119" t="s">
        <v>48</v>
      </c>
      <c r="H13" s="75"/>
      <c r="I13" s="97"/>
      <c r="J13" s="72">
        <f t="shared" si="0"/>
        <v>145</v>
      </c>
      <c r="K13" s="72">
        <f t="shared" si="0"/>
        <v>44.5</v>
      </c>
      <c r="L13" s="72">
        <f t="shared" si="0"/>
        <v>45</v>
      </c>
    </row>
    <row r="14" spans="1:12" ht="15" customHeight="1">
      <c r="A14" s="34" t="str">
        <f>'Приложение 2'!A55</f>
        <v>Благоустройство</v>
      </c>
      <c r="B14" s="85" t="s">
        <v>17</v>
      </c>
      <c r="C14" s="85" t="s">
        <v>78</v>
      </c>
      <c r="D14" s="85" t="s">
        <v>169</v>
      </c>
      <c r="E14" s="85" t="s">
        <v>122</v>
      </c>
      <c r="F14" s="84" t="s">
        <v>67</v>
      </c>
      <c r="G14" s="119" t="s">
        <v>48</v>
      </c>
      <c r="H14" s="119" t="s">
        <v>52</v>
      </c>
      <c r="I14" s="97"/>
      <c r="J14" s="72">
        <f t="shared" si="0"/>
        <v>145</v>
      </c>
      <c r="K14" s="72">
        <f t="shared" si="0"/>
        <v>44.5</v>
      </c>
      <c r="L14" s="72">
        <f t="shared" si="0"/>
        <v>45</v>
      </c>
    </row>
    <row r="15" spans="1:12" ht="70.5" hidden="1" customHeight="1">
      <c r="A15" s="118" t="str">
        <f>A23</f>
        <v>Администрация Анненковского сельского поселения Ромодановского муниципального района Республики Мордовия</v>
      </c>
      <c r="B15" s="85" t="s">
        <v>17</v>
      </c>
      <c r="C15" s="85" t="s">
        <v>78</v>
      </c>
      <c r="D15" s="85" t="s">
        <v>169</v>
      </c>
      <c r="E15" s="85" t="s">
        <v>122</v>
      </c>
      <c r="F15" s="84" t="s">
        <v>67</v>
      </c>
      <c r="G15" s="119" t="s">
        <v>48</v>
      </c>
      <c r="H15" s="119" t="s">
        <v>52</v>
      </c>
      <c r="I15" s="119" t="s">
        <v>137</v>
      </c>
      <c r="J15" s="72">
        <f>'Приложение 2'!J60</f>
        <v>145</v>
      </c>
      <c r="K15" s="72">
        <f>'Приложение 2'!K60</f>
        <v>44.5</v>
      </c>
      <c r="L15" s="72">
        <f>'Приложение 2'!L60</f>
        <v>45</v>
      </c>
    </row>
    <row r="16" spans="1:12" ht="70.5" customHeight="1">
      <c r="A16" s="118" t="str">
        <f>'Приложение 2'!A7</f>
        <v>Администрация Анненковского сельского поселения Ромодановского муниципального района Республики Мордовия</v>
      </c>
      <c r="B16" s="85" t="s">
        <v>17</v>
      </c>
      <c r="C16" s="85" t="s">
        <v>78</v>
      </c>
      <c r="D16" s="85" t="s">
        <v>169</v>
      </c>
      <c r="E16" s="85" t="s">
        <v>122</v>
      </c>
      <c r="F16" s="84" t="s">
        <v>67</v>
      </c>
      <c r="G16" s="121" t="s">
        <v>48</v>
      </c>
      <c r="H16" s="121" t="s">
        <v>52</v>
      </c>
      <c r="I16" s="121" t="s">
        <v>137</v>
      </c>
      <c r="J16" s="72">
        <f>J14</f>
        <v>145</v>
      </c>
      <c r="K16" s="72">
        <f>K14</f>
        <v>44.5</v>
      </c>
      <c r="L16" s="72">
        <f>L14</f>
        <v>45</v>
      </c>
    </row>
    <row r="17" spans="1:12" ht="44.25" customHeight="1">
      <c r="A17" s="35" t="str">
        <f>'Приложение 2'!A61</f>
        <v>Основное мероприятия "Освещение территории сельского поселения"</v>
      </c>
      <c r="B17" s="80" t="s">
        <v>17</v>
      </c>
      <c r="C17" s="85" t="s">
        <v>78</v>
      </c>
      <c r="D17" s="85" t="s">
        <v>168</v>
      </c>
      <c r="E17" s="80"/>
      <c r="F17" s="74"/>
      <c r="G17" s="73"/>
      <c r="H17" s="73"/>
      <c r="I17" s="73"/>
      <c r="J17" s="72">
        <f>J18</f>
        <v>145</v>
      </c>
      <c r="K17" s="72">
        <f>K18</f>
        <v>60</v>
      </c>
      <c r="L17" s="72">
        <f>L18</f>
        <v>90.3</v>
      </c>
    </row>
    <row r="18" spans="1:12" ht="15">
      <c r="A18" s="76" t="s">
        <v>121</v>
      </c>
      <c r="B18" s="80" t="s">
        <v>17</v>
      </c>
      <c r="C18" s="85" t="s">
        <v>78</v>
      </c>
      <c r="D18" s="85" t="s">
        <v>168</v>
      </c>
      <c r="E18" s="80" t="s">
        <v>120</v>
      </c>
      <c r="F18" s="74"/>
      <c r="G18" s="73"/>
      <c r="H18" s="73"/>
      <c r="I18" s="73"/>
      <c r="J18" s="72">
        <f t="shared" ref="J18:J22" si="1">J19</f>
        <v>145</v>
      </c>
      <c r="K18" s="72">
        <f t="shared" ref="K18:K22" si="2">K19</f>
        <v>60</v>
      </c>
      <c r="L18" s="72">
        <f t="shared" ref="L18:L22" si="3">L19</f>
        <v>90.3</v>
      </c>
    </row>
    <row r="19" spans="1:12" ht="47.25" customHeight="1">
      <c r="A19" s="83" t="s">
        <v>172</v>
      </c>
      <c r="B19" s="80" t="s">
        <v>17</v>
      </c>
      <c r="C19" s="85" t="s">
        <v>78</v>
      </c>
      <c r="D19" s="85" t="s">
        <v>168</v>
      </c>
      <c r="E19" s="80" t="s">
        <v>120</v>
      </c>
      <c r="F19" s="74" t="s">
        <v>66</v>
      </c>
      <c r="G19" s="73"/>
      <c r="H19" s="73"/>
      <c r="I19" s="73"/>
      <c r="J19" s="72">
        <f t="shared" si="1"/>
        <v>145</v>
      </c>
      <c r="K19" s="72">
        <f t="shared" si="2"/>
        <v>60</v>
      </c>
      <c r="L19" s="72">
        <f t="shared" si="3"/>
        <v>90.3</v>
      </c>
    </row>
    <row r="20" spans="1:12" ht="60">
      <c r="A20" s="77" t="s">
        <v>43</v>
      </c>
      <c r="B20" s="80" t="s">
        <v>17</v>
      </c>
      <c r="C20" s="85" t="s">
        <v>78</v>
      </c>
      <c r="D20" s="85" t="s">
        <v>168</v>
      </c>
      <c r="E20" s="80" t="s">
        <v>120</v>
      </c>
      <c r="F20" s="74" t="s">
        <v>67</v>
      </c>
      <c r="G20" s="73"/>
      <c r="H20" s="73"/>
      <c r="I20" s="73"/>
      <c r="J20" s="72">
        <f t="shared" si="1"/>
        <v>145</v>
      </c>
      <c r="K20" s="72">
        <f t="shared" si="2"/>
        <v>60</v>
      </c>
      <c r="L20" s="72">
        <f t="shared" si="3"/>
        <v>90.3</v>
      </c>
    </row>
    <row r="21" spans="1:12" ht="23.25" customHeight="1">
      <c r="A21" s="83" t="s">
        <v>57</v>
      </c>
      <c r="B21" s="85" t="s">
        <v>17</v>
      </c>
      <c r="C21" s="85" t="s">
        <v>78</v>
      </c>
      <c r="D21" s="85" t="s">
        <v>168</v>
      </c>
      <c r="E21" s="85" t="s">
        <v>120</v>
      </c>
      <c r="F21" s="81" t="s">
        <v>67</v>
      </c>
      <c r="G21" s="82" t="s">
        <v>48</v>
      </c>
      <c r="H21" s="82"/>
      <c r="I21" s="82"/>
      <c r="J21" s="72">
        <f t="shared" si="1"/>
        <v>145</v>
      </c>
      <c r="K21" s="72">
        <f t="shared" si="2"/>
        <v>60</v>
      </c>
      <c r="L21" s="72">
        <f t="shared" si="3"/>
        <v>90.3</v>
      </c>
    </row>
    <row r="22" spans="1:12" ht="15">
      <c r="A22" s="34" t="s">
        <v>63</v>
      </c>
      <c r="B22" s="85" t="s">
        <v>17</v>
      </c>
      <c r="C22" s="85" t="s">
        <v>78</v>
      </c>
      <c r="D22" s="85" t="s">
        <v>168</v>
      </c>
      <c r="E22" s="85" t="s">
        <v>120</v>
      </c>
      <c r="F22" s="81" t="s">
        <v>67</v>
      </c>
      <c r="G22" s="82" t="s">
        <v>48</v>
      </c>
      <c r="H22" s="82" t="s">
        <v>52</v>
      </c>
      <c r="I22" s="82"/>
      <c r="J22" s="72">
        <f t="shared" si="1"/>
        <v>145</v>
      </c>
      <c r="K22" s="72">
        <f t="shared" si="2"/>
        <v>60</v>
      </c>
      <c r="L22" s="72">
        <f t="shared" si="3"/>
        <v>90.3</v>
      </c>
    </row>
    <row r="23" spans="1:12" ht="60" hidden="1">
      <c r="A23" s="83" t="s">
        <v>145</v>
      </c>
      <c r="B23" s="85" t="s">
        <v>17</v>
      </c>
      <c r="C23" s="85" t="s">
        <v>78</v>
      </c>
      <c r="D23" s="85" t="s">
        <v>168</v>
      </c>
      <c r="E23" s="85" t="s">
        <v>120</v>
      </c>
      <c r="F23" s="81" t="s">
        <v>67</v>
      </c>
      <c r="G23" s="82" t="s">
        <v>48</v>
      </c>
      <c r="H23" s="82" t="s">
        <v>52</v>
      </c>
      <c r="I23" s="98" t="s">
        <v>137</v>
      </c>
      <c r="J23" s="72">
        <f>'Приложение 2'!J64</f>
        <v>145</v>
      </c>
      <c r="K23" s="72">
        <f>'Приложение 2'!K64</f>
        <v>60</v>
      </c>
      <c r="L23" s="72">
        <f>'Приложение 2'!L64</f>
        <v>90.3</v>
      </c>
    </row>
    <row r="24" spans="1:12" ht="64.5" customHeight="1">
      <c r="A24" s="83" t="str">
        <f>A16</f>
        <v>Администрация Анненковского сельского поселения Ромодановского муниципального района Республики Мордовия</v>
      </c>
      <c r="B24" s="85" t="s">
        <v>17</v>
      </c>
      <c r="C24" s="85" t="s">
        <v>78</v>
      </c>
      <c r="D24" s="85" t="s">
        <v>168</v>
      </c>
      <c r="E24" s="85" t="s">
        <v>120</v>
      </c>
      <c r="F24" s="81" t="s">
        <v>67</v>
      </c>
      <c r="G24" s="122" t="s">
        <v>48</v>
      </c>
      <c r="H24" s="122" t="s">
        <v>52</v>
      </c>
      <c r="I24" s="122" t="s">
        <v>137</v>
      </c>
      <c r="J24" s="72">
        <f>'Приложение 2'!J64</f>
        <v>145</v>
      </c>
      <c r="K24" s="72">
        <f>'Приложение 2'!K63</f>
        <v>60</v>
      </c>
      <c r="L24" s="72">
        <f>'Приложение 2'!L64</f>
        <v>90.3</v>
      </c>
    </row>
    <row r="25" spans="1:12" ht="138" customHeight="1">
      <c r="A25" s="83" t="str">
        <f>'Приложение 2'!A49</f>
        <v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25" s="85" t="s">
        <v>166</v>
      </c>
      <c r="C25" s="85"/>
      <c r="D25" s="85"/>
      <c r="E25" s="85"/>
      <c r="F25" s="81"/>
      <c r="G25" s="82"/>
      <c r="H25" s="82"/>
      <c r="I25" s="98"/>
      <c r="J25" s="72">
        <f t="shared" ref="J25:L31" si="4">J26</f>
        <v>209.8</v>
      </c>
      <c r="K25" s="72">
        <f t="shared" si="4"/>
        <v>209.8</v>
      </c>
      <c r="L25" s="72">
        <f t="shared" si="4"/>
        <v>209.8</v>
      </c>
    </row>
    <row r="26" spans="1:12" ht="81" customHeight="1">
      <c r="A26" s="76" t="str">
        <f>'Приложение 2'!A50</f>
        <v>Основное мероприятия " Ремонт и содержание дорог в границах поселения,поддержание дорожного полотна в работоспособном состоянии."</v>
      </c>
      <c r="B26" s="85" t="s">
        <v>166</v>
      </c>
      <c r="C26" s="85" t="s">
        <v>78</v>
      </c>
      <c r="D26" s="85" t="s">
        <v>34</v>
      </c>
      <c r="E26" s="80"/>
      <c r="F26" s="74"/>
      <c r="G26" s="73"/>
      <c r="H26" s="73"/>
      <c r="I26" s="73"/>
      <c r="J26" s="72">
        <f t="shared" si="4"/>
        <v>209.8</v>
      </c>
      <c r="K26" s="72">
        <f t="shared" si="4"/>
        <v>209.8</v>
      </c>
      <c r="L26" s="72">
        <f t="shared" si="4"/>
        <v>209.8</v>
      </c>
    </row>
    <row r="27" spans="1:12" ht="373.5" customHeight="1">
      <c r="A27" s="83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7" s="85" t="s">
        <v>166</v>
      </c>
      <c r="C27" s="85" t="s">
        <v>78</v>
      </c>
      <c r="D27" s="85" t="s">
        <v>34</v>
      </c>
      <c r="E27" s="85" t="s">
        <v>82</v>
      </c>
      <c r="F27" s="74"/>
      <c r="G27" s="73"/>
      <c r="H27" s="73"/>
      <c r="I27" s="73"/>
      <c r="J27" s="72">
        <f t="shared" si="4"/>
        <v>209.8</v>
      </c>
      <c r="K27" s="72">
        <f t="shared" si="4"/>
        <v>209.8</v>
      </c>
      <c r="L27" s="72">
        <f t="shared" si="4"/>
        <v>209.8</v>
      </c>
    </row>
    <row r="28" spans="1:12" ht="46.5" customHeight="1">
      <c r="A28" s="77" t="str">
        <f>'Приложение 2'!A63</f>
        <v>Закупка товаров, работ и услуг для обеспечения государственных (муниципальных) нужд</v>
      </c>
      <c r="B28" s="85" t="s">
        <v>166</v>
      </c>
      <c r="C28" s="85" t="s">
        <v>78</v>
      </c>
      <c r="D28" s="85" t="s">
        <v>34</v>
      </c>
      <c r="E28" s="85" t="s">
        <v>82</v>
      </c>
      <c r="F28" s="81" t="s">
        <v>66</v>
      </c>
      <c r="G28" s="73"/>
      <c r="H28" s="73"/>
      <c r="I28" s="73"/>
      <c r="J28" s="72">
        <f t="shared" si="4"/>
        <v>209.8</v>
      </c>
      <c r="K28" s="72">
        <f t="shared" si="4"/>
        <v>209.8</v>
      </c>
      <c r="L28" s="72">
        <f t="shared" si="4"/>
        <v>209.8</v>
      </c>
    </row>
    <row r="29" spans="1:12" ht="63.75" customHeight="1">
      <c r="A29" s="83" t="str">
        <f>'Приложение 2'!A64</f>
        <v>Иные закупки товаров, работ и услуг для обеспечения государственных (муниципальных) нужд</v>
      </c>
      <c r="B29" s="85" t="s">
        <v>166</v>
      </c>
      <c r="C29" s="85" t="s">
        <v>78</v>
      </c>
      <c r="D29" s="85" t="s">
        <v>34</v>
      </c>
      <c r="E29" s="85" t="s">
        <v>82</v>
      </c>
      <c r="F29" s="81" t="s">
        <v>67</v>
      </c>
      <c r="G29" s="75"/>
      <c r="H29" s="75"/>
      <c r="I29" s="75"/>
      <c r="J29" s="72">
        <f t="shared" si="4"/>
        <v>209.8</v>
      </c>
      <c r="K29" s="72">
        <f t="shared" si="4"/>
        <v>209.8</v>
      </c>
      <c r="L29" s="72">
        <f t="shared" si="4"/>
        <v>209.8</v>
      </c>
    </row>
    <row r="30" spans="1:12" ht="15">
      <c r="A30" s="118" t="str">
        <f>'Приложение 2'!A47</f>
        <v>Национальная экономика</v>
      </c>
      <c r="B30" s="85" t="s">
        <v>166</v>
      </c>
      <c r="C30" s="85" t="s">
        <v>78</v>
      </c>
      <c r="D30" s="85" t="s">
        <v>34</v>
      </c>
      <c r="E30" s="85" t="s">
        <v>82</v>
      </c>
      <c r="F30" s="81" t="s">
        <v>67</v>
      </c>
      <c r="G30" s="119" t="s">
        <v>42</v>
      </c>
      <c r="H30" s="75"/>
      <c r="I30" s="75"/>
      <c r="J30" s="72">
        <f t="shared" si="4"/>
        <v>209.8</v>
      </c>
      <c r="K30" s="72">
        <f t="shared" si="4"/>
        <v>209.8</v>
      </c>
      <c r="L30" s="72">
        <f t="shared" si="4"/>
        <v>209.8</v>
      </c>
    </row>
    <row r="31" spans="1:12" ht="36" customHeight="1">
      <c r="A31" s="118" t="str">
        <f>'Приложение 2'!A48</f>
        <v>Дорожное хозяйство (дорожные фонды)</v>
      </c>
      <c r="B31" s="85" t="s">
        <v>166</v>
      </c>
      <c r="C31" s="85" t="s">
        <v>78</v>
      </c>
      <c r="D31" s="85" t="s">
        <v>34</v>
      </c>
      <c r="E31" s="85" t="s">
        <v>82</v>
      </c>
      <c r="F31" s="81" t="s">
        <v>67</v>
      </c>
      <c r="G31" s="119" t="s">
        <v>42</v>
      </c>
      <c r="H31" s="119" t="s">
        <v>56</v>
      </c>
      <c r="I31" s="75"/>
      <c r="J31" s="72">
        <f t="shared" si="4"/>
        <v>209.8</v>
      </c>
      <c r="K31" s="72">
        <f t="shared" si="4"/>
        <v>209.8</v>
      </c>
      <c r="L31" s="72">
        <f t="shared" si="4"/>
        <v>209.8</v>
      </c>
    </row>
    <row r="32" spans="1:12" ht="66" hidden="1" customHeight="1">
      <c r="A32" s="118" t="str">
        <f>A23</f>
        <v>Администрация Анненковского сельского поселения Ромодановского муниципального района Республики Мордовия</v>
      </c>
      <c r="B32" s="85" t="s">
        <v>166</v>
      </c>
      <c r="C32" s="85" t="s">
        <v>78</v>
      </c>
      <c r="D32" s="85" t="s">
        <v>34</v>
      </c>
      <c r="E32" s="85" t="s">
        <v>82</v>
      </c>
      <c r="F32" s="81" t="s">
        <v>67</v>
      </c>
      <c r="G32" s="120" t="s">
        <v>42</v>
      </c>
      <c r="H32" s="119" t="s">
        <v>56</v>
      </c>
      <c r="I32" s="119" t="s">
        <v>137</v>
      </c>
      <c r="J32" s="72">
        <f>'Приложение 2'!J53</f>
        <v>209.8</v>
      </c>
      <c r="K32" s="72">
        <f>'Приложение 2'!K53</f>
        <v>209.8</v>
      </c>
      <c r="L32" s="72">
        <f>'Приложение 2'!L53</f>
        <v>209.8</v>
      </c>
    </row>
    <row r="33" spans="1:12" ht="66" customHeight="1">
      <c r="A33" s="118" t="str">
        <f>A24</f>
        <v>Администрация Анненковского сельского поселения Ромодановского муниципального района Республики Мордовия</v>
      </c>
      <c r="B33" s="85" t="s">
        <v>166</v>
      </c>
      <c r="C33" s="85" t="s">
        <v>78</v>
      </c>
      <c r="D33" s="85" t="s">
        <v>34</v>
      </c>
      <c r="E33" s="85" t="s">
        <v>82</v>
      </c>
      <c r="F33" s="81" t="s">
        <v>67</v>
      </c>
      <c r="G33" s="121" t="s">
        <v>42</v>
      </c>
      <c r="H33" s="121" t="s">
        <v>56</v>
      </c>
      <c r="I33" s="121" t="s">
        <v>137</v>
      </c>
      <c r="J33" s="72">
        <f>'Приложение 2'!J53</f>
        <v>209.8</v>
      </c>
      <c r="K33" s="72">
        <f>'Приложение 2'!K53</f>
        <v>209.8</v>
      </c>
      <c r="L33" s="72">
        <f>'Приложение 2'!L53</f>
        <v>209.8</v>
      </c>
    </row>
    <row r="34" spans="1:12" ht="72.75" customHeight="1">
      <c r="A34" s="77" t="str">
        <f>'Приложение 2'!A39</f>
        <v>Государственная программа повышения эффективности управления государственными финансами в Республики Мордовия</v>
      </c>
      <c r="B34" s="80" t="s">
        <v>81</v>
      </c>
      <c r="C34" s="80"/>
      <c r="D34" s="80"/>
      <c r="E34" s="80"/>
      <c r="F34" s="78"/>
      <c r="G34" s="73"/>
      <c r="H34" s="73"/>
      <c r="I34" s="73"/>
      <c r="J34" s="72">
        <f>J35</f>
        <v>131.9</v>
      </c>
      <c r="K34" s="72">
        <f t="shared" ref="K34:L34" si="5">K35</f>
        <v>145.69999999999999</v>
      </c>
      <c r="L34" s="72">
        <f t="shared" si="5"/>
        <v>159.80000000000001</v>
      </c>
    </row>
    <row r="35" spans="1:12" ht="45" customHeight="1">
      <c r="A35" s="77" t="str">
        <f>'Приложение 2'!A40</f>
        <v>Подпрограмма "Повышения эффективности межбюджетных отношений"</v>
      </c>
      <c r="B35" s="80" t="s">
        <v>81</v>
      </c>
      <c r="C35" s="80" t="s">
        <v>10</v>
      </c>
      <c r="D35" s="80"/>
      <c r="E35" s="80"/>
      <c r="F35" s="78"/>
      <c r="G35" s="73"/>
      <c r="H35" s="73"/>
      <c r="I35" s="73"/>
      <c r="J35" s="72">
        <f>J36</f>
        <v>131.9</v>
      </c>
      <c r="K35" s="72">
        <f t="shared" ref="K35:L46" si="6">K36</f>
        <v>145.69999999999999</v>
      </c>
      <c r="L35" s="72">
        <f t="shared" si="6"/>
        <v>159.80000000000001</v>
      </c>
    </row>
    <row r="36" spans="1:12" ht="72.75" customHeight="1">
      <c r="A36" s="79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6" s="80" t="s">
        <v>81</v>
      </c>
      <c r="C36" s="80" t="s">
        <v>10</v>
      </c>
      <c r="D36" s="80" t="s">
        <v>36</v>
      </c>
      <c r="E36" s="80"/>
      <c r="F36" s="78"/>
      <c r="G36" s="73"/>
      <c r="H36" s="73"/>
      <c r="I36" s="73"/>
      <c r="J36" s="72">
        <f>J37</f>
        <v>131.9</v>
      </c>
      <c r="K36" s="72">
        <f t="shared" si="6"/>
        <v>145.69999999999999</v>
      </c>
      <c r="L36" s="72">
        <f t="shared" si="6"/>
        <v>159.80000000000001</v>
      </c>
    </row>
    <row r="37" spans="1:12" ht="105.75" customHeight="1">
      <c r="A37" s="83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7" s="80" t="s">
        <v>81</v>
      </c>
      <c r="C37" s="80" t="s">
        <v>10</v>
      </c>
      <c r="D37" s="80" t="s">
        <v>36</v>
      </c>
      <c r="E37" s="80" t="s">
        <v>119</v>
      </c>
      <c r="F37" s="78"/>
      <c r="G37" s="73"/>
      <c r="H37" s="73"/>
      <c r="I37" s="73"/>
      <c r="J37" s="72">
        <f>J43+J38</f>
        <v>131.9</v>
      </c>
      <c r="K37" s="72">
        <f t="shared" ref="K37:L37" si="7">K43+K38</f>
        <v>145.69999999999999</v>
      </c>
      <c r="L37" s="72">
        <f t="shared" si="7"/>
        <v>159.80000000000001</v>
      </c>
    </row>
    <row r="38" spans="1:12" ht="120.75" customHeight="1">
      <c r="A38" s="31" t="s">
        <v>39</v>
      </c>
      <c r="B38" s="85" t="s">
        <v>81</v>
      </c>
      <c r="C38" s="85" t="s">
        <v>10</v>
      </c>
      <c r="D38" s="85" t="s">
        <v>36</v>
      </c>
      <c r="E38" s="85" t="s">
        <v>119</v>
      </c>
      <c r="F38" s="84" t="s">
        <v>64</v>
      </c>
      <c r="G38" s="73"/>
      <c r="H38" s="73"/>
      <c r="I38" s="73"/>
      <c r="J38" s="72">
        <f t="shared" ref="J38:J41" si="8">J39</f>
        <v>126.9</v>
      </c>
      <c r="K38" s="72">
        <f t="shared" si="6"/>
        <v>140.69999999999999</v>
      </c>
      <c r="L38" s="72">
        <f t="shared" si="6"/>
        <v>154.80000000000001</v>
      </c>
    </row>
    <row r="39" spans="1:12" ht="47.25" customHeight="1">
      <c r="A39" s="31" t="s">
        <v>40</v>
      </c>
      <c r="B39" s="85" t="s">
        <v>81</v>
      </c>
      <c r="C39" s="85" t="s">
        <v>10</v>
      </c>
      <c r="D39" s="85" t="s">
        <v>36</v>
      </c>
      <c r="E39" s="85" t="s">
        <v>119</v>
      </c>
      <c r="F39" s="84" t="s">
        <v>65</v>
      </c>
      <c r="G39" s="73"/>
      <c r="H39" s="73"/>
      <c r="I39" s="73"/>
      <c r="J39" s="72">
        <f t="shared" si="8"/>
        <v>126.9</v>
      </c>
      <c r="K39" s="72">
        <f t="shared" si="6"/>
        <v>140.69999999999999</v>
      </c>
      <c r="L39" s="72">
        <f t="shared" si="6"/>
        <v>154.80000000000001</v>
      </c>
    </row>
    <row r="40" spans="1:12" ht="16.5" customHeight="1">
      <c r="A40" s="83" t="s">
        <v>116</v>
      </c>
      <c r="B40" s="85" t="s">
        <v>81</v>
      </c>
      <c r="C40" s="85" t="s">
        <v>10</v>
      </c>
      <c r="D40" s="85" t="s">
        <v>36</v>
      </c>
      <c r="E40" s="85" t="s">
        <v>119</v>
      </c>
      <c r="F40" s="84" t="s">
        <v>65</v>
      </c>
      <c r="G40" s="75" t="s">
        <v>36</v>
      </c>
      <c r="H40" s="75"/>
      <c r="I40" s="75"/>
      <c r="J40" s="72">
        <f t="shared" si="8"/>
        <v>126.9</v>
      </c>
      <c r="K40" s="72">
        <f t="shared" si="6"/>
        <v>140.69999999999999</v>
      </c>
      <c r="L40" s="72">
        <f t="shared" si="6"/>
        <v>154.80000000000001</v>
      </c>
    </row>
    <row r="41" spans="1:12" ht="30" customHeight="1">
      <c r="A41" s="83" t="s">
        <v>173</v>
      </c>
      <c r="B41" s="85" t="s">
        <v>81</v>
      </c>
      <c r="C41" s="85" t="s">
        <v>10</v>
      </c>
      <c r="D41" s="85" t="s">
        <v>36</v>
      </c>
      <c r="E41" s="85" t="s">
        <v>119</v>
      </c>
      <c r="F41" s="84" t="s">
        <v>65</v>
      </c>
      <c r="G41" s="75" t="s">
        <v>36</v>
      </c>
      <c r="H41" s="75" t="s">
        <v>52</v>
      </c>
      <c r="I41" s="75"/>
      <c r="J41" s="72">
        <f t="shared" si="8"/>
        <v>126.9</v>
      </c>
      <c r="K41" s="72">
        <f t="shared" si="6"/>
        <v>140.69999999999999</v>
      </c>
      <c r="L41" s="72">
        <f t="shared" si="6"/>
        <v>154.80000000000001</v>
      </c>
    </row>
    <row r="42" spans="1:12" ht="67.5" hidden="1" customHeight="1">
      <c r="A42" s="83" t="s">
        <v>145</v>
      </c>
      <c r="B42" s="85" t="s">
        <v>81</v>
      </c>
      <c r="C42" s="85" t="s">
        <v>10</v>
      </c>
      <c r="D42" s="85" t="s">
        <v>36</v>
      </c>
      <c r="E42" s="85" t="s">
        <v>119</v>
      </c>
      <c r="F42" s="84" t="s">
        <v>65</v>
      </c>
      <c r="G42" s="75" t="s">
        <v>36</v>
      </c>
      <c r="H42" s="75" t="s">
        <v>52</v>
      </c>
      <c r="I42" s="97" t="s">
        <v>137</v>
      </c>
      <c r="J42" s="72">
        <f>'Приложение 2'!J44</f>
        <v>126.9</v>
      </c>
      <c r="K42" s="72">
        <f>'Приложение 2'!K44</f>
        <v>140.69999999999999</v>
      </c>
      <c r="L42" s="72">
        <f>'Приложение 2'!L44</f>
        <v>154.80000000000001</v>
      </c>
    </row>
    <row r="43" spans="1:12" ht="50.25" customHeight="1">
      <c r="A43" s="83" t="s">
        <v>172</v>
      </c>
      <c r="B43" s="80" t="s">
        <v>81</v>
      </c>
      <c r="C43" s="80" t="s">
        <v>10</v>
      </c>
      <c r="D43" s="80" t="s">
        <v>36</v>
      </c>
      <c r="E43" s="80" t="s">
        <v>119</v>
      </c>
      <c r="F43" s="78" t="s">
        <v>66</v>
      </c>
      <c r="G43" s="73"/>
      <c r="H43" s="73"/>
      <c r="I43" s="73"/>
      <c r="J43" s="72">
        <f t="shared" ref="J43:J46" si="9">J44</f>
        <v>5</v>
      </c>
      <c r="K43" s="72">
        <f t="shared" si="6"/>
        <v>5</v>
      </c>
      <c r="L43" s="72">
        <f t="shared" si="6"/>
        <v>5</v>
      </c>
    </row>
    <row r="44" spans="1:12" ht="60">
      <c r="A44" s="77" t="s">
        <v>43</v>
      </c>
      <c r="B44" s="80" t="s">
        <v>81</v>
      </c>
      <c r="C44" s="80" t="s">
        <v>10</v>
      </c>
      <c r="D44" s="80" t="s">
        <v>36</v>
      </c>
      <c r="E44" s="80" t="s">
        <v>119</v>
      </c>
      <c r="F44" s="78" t="s">
        <v>67</v>
      </c>
      <c r="G44" s="73"/>
      <c r="H44" s="73"/>
      <c r="I44" s="73"/>
      <c r="J44" s="72">
        <f t="shared" si="9"/>
        <v>5</v>
      </c>
      <c r="K44" s="72">
        <f t="shared" si="6"/>
        <v>5</v>
      </c>
      <c r="L44" s="72">
        <f t="shared" si="6"/>
        <v>5</v>
      </c>
    </row>
    <row r="45" spans="1:12" ht="15">
      <c r="A45" s="83" t="s">
        <v>116</v>
      </c>
      <c r="B45" s="80" t="s">
        <v>81</v>
      </c>
      <c r="C45" s="80" t="s">
        <v>10</v>
      </c>
      <c r="D45" s="80" t="s">
        <v>36</v>
      </c>
      <c r="E45" s="80" t="s">
        <v>119</v>
      </c>
      <c r="F45" s="78" t="s">
        <v>67</v>
      </c>
      <c r="G45" s="75" t="s">
        <v>36</v>
      </c>
      <c r="H45" s="75"/>
      <c r="I45" s="75"/>
      <c r="J45" s="72">
        <f t="shared" si="9"/>
        <v>5</v>
      </c>
      <c r="K45" s="72">
        <f t="shared" si="6"/>
        <v>5</v>
      </c>
      <c r="L45" s="72">
        <f t="shared" si="6"/>
        <v>5</v>
      </c>
    </row>
    <row r="46" spans="1:12" ht="30">
      <c r="A46" s="83" t="s">
        <v>117</v>
      </c>
      <c r="B46" s="80" t="s">
        <v>81</v>
      </c>
      <c r="C46" s="80" t="s">
        <v>10</v>
      </c>
      <c r="D46" s="80" t="s">
        <v>36</v>
      </c>
      <c r="E46" s="80" t="s">
        <v>119</v>
      </c>
      <c r="F46" s="78" t="s">
        <v>67</v>
      </c>
      <c r="G46" s="75" t="s">
        <v>36</v>
      </c>
      <c r="H46" s="75" t="s">
        <v>52</v>
      </c>
      <c r="I46" s="75"/>
      <c r="J46" s="72">
        <f t="shared" si="9"/>
        <v>5</v>
      </c>
      <c r="K46" s="72">
        <f t="shared" si="6"/>
        <v>5</v>
      </c>
      <c r="L46" s="72">
        <f t="shared" si="6"/>
        <v>5</v>
      </c>
    </row>
    <row r="47" spans="1:12" ht="60" hidden="1">
      <c r="A47" s="83" t="s">
        <v>145</v>
      </c>
      <c r="B47" s="80" t="s">
        <v>81</v>
      </c>
      <c r="C47" s="80" t="s">
        <v>10</v>
      </c>
      <c r="D47" s="80" t="s">
        <v>36</v>
      </c>
      <c r="E47" s="80" t="s">
        <v>119</v>
      </c>
      <c r="F47" s="78" t="s">
        <v>67</v>
      </c>
      <c r="G47" s="75" t="s">
        <v>36</v>
      </c>
      <c r="H47" s="75" t="s">
        <v>52</v>
      </c>
      <c r="I47" s="97" t="s">
        <v>137</v>
      </c>
      <c r="J47" s="72">
        <f>'Приложение 2'!J46</f>
        <v>5</v>
      </c>
      <c r="K47" s="72">
        <f>'Приложение 2'!K46</f>
        <v>5</v>
      </c>
      <c r="L47" s="72">
        <f>'Приложение 2'!L46</f>
        <v>5</v>
      </c>
    </row>
    <row r="48" spans="1:12" ht="62.25" customHeight="1">
      <c r="A48" s="83" t="str">
        <f>A33</f>
        <v>Администрация Анненковского сельского поселения Ромодановского муниципального района Республики Мордовия</v>
      </c>
      <c r="B48" s="85" t="s">
        <v>81</v>
      </c>
      <c r="C48" s="85" t="s">
        <v>10</v>
      </c>
      <c r="D48" s="85" t="s">
        <v>36</v>
      </c>
      <c r="E48" s="85" t="s">
        <v>119</v>
      </c>
      <c r="F48" s="84" t="s">
        <v>67</v>
      </c>
      <c r="G48" s="121" t="s">
        <v>36</v>
      </c>
      <c r="H48" s="121" t="s">
        <v>52</v>
      </c>
      <c r="I48" s="121" t="s">
        <v>137</v>
      </c>
      <c r="J48" s="72">
        <f>'Приложение 2'!J37</f>
        <v>131.9</v>
      </c>
      <c r="K48" s="72">
        <f>'Приложение 2'!K37</f>
        <v>145.69999999999999</v>
      </c>
      <c r="L48" s="72">
        <f>'Приложение 2'!L37</f>
        <v>159.80000000000001</v>
      </c>
    </row>
    <row r="49" spans="1:12" ht="81" customHeight="1">
      <c r="A49" s="83" t="str">
        <f>'Приложение 2'!A10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49" s="80">
        <v>65</v>
      </c>
      <c r="C49" s="80"/>
      <c r="D49" s="80"/>
      <c r="E49" s="80"/>
      <c r="F49" s="74"/>
      <c r="G49" s="73"/>
      <c r="H49" s="73"/>
      <c r="I49" s="73"/>
      <c r="J49" s="72">
        <f>J50+J65</f>
        <v>1283.5</v>
      </c>
      <c r="K49" s="72">
        <f>K50+K65</f>
        <v>1042.5999999999999</v>
      </c>
      <c r="L49" s="72">
        <f>L50+L65</f>
        <v>1027.9000000000001</v>
      </c>
    </row>
    <row r="50" spans="1:12" ht="15">
      <c r="A50" s="77" t="s">
        <v>37</v>
      </c>
      <c r="B50" s="80">
        <v>65</v>
      </c>
      <c r="C50" s="80">
        <v>1</v>
      </c>
      <c r="D50" s="80"/>
      <c r="E50" s="80"/>
      <c r="F50" s="74"/>
      <c r="G50" s="73"/>
      <c r="H50" s="73"/>
      <c r="I50" s="73"/>
      <c r="J50" s="72">
        <f>J51+J58</f>
        <v>372</v>
      </c>
      <c r="K50" s="72">
        <f t="shared" ref="K50:L50" si="10">K51+K58</f>
        <v>372</v>
      </c>
      <c r="L50" s="72">
        <f t="shared" si="10"/>
        <v>372</v>
      </c>
    </row>
    <row r="51" spans="1:12" ht="31.5" customHeight="1">
      <c r="A51" s="77" t="s">
        <v>38</v>
      </c>
      <c r="B51" s="80">
        <v>65</v>
      </c>
      <c r="C51" s="80">
        <v>1</v>
      </c>
      <c r="D51" s="80" t="s">
        <v>62</v>
      </c>
      <c r="E51" s="80" t="s">
        <v>73</v>
      </c>
      <c r="F51" s="74"/>
      <c r="G51" s="73"/>
      <c r="H51" s="73"/>
      <c r="I51" s="73"/>
      <c r="J51" s="72">
        <f>J52</f>
        <v>372</v>
      </c>
      <c r="K51" s="72">
        <f t="shared" ref="K51:L55" si="11">K52</f>
        <v>334.2</v>
      </c>
      <c r="L51" s="72">
        <f t="shared" si="11"/>
        <v>294.7</v>
      </c>
    </row>
    <row r="52" spans="1:12" ht="120">
      <c r="A52" s="77" t="s">
        <v>39</v>
      </c>
      <c r="B52" s="80">
        <v>65</v>
      </c>
      <c r="C52" s="80">
        <v>1</v>
      </c>
      <c r="D52" s="80" t="s">
        <v>62</v>
      </c>
      <c r="E52" s="80" t="s">
        <v>73</v>
      </c>
      <c r="F52" s="74" t="s">
        <v>64</v>
      </c>
      <c r="G52" s="73"/>
      <c r="H52" s="73"/>
      <c r="I52" s="73"/>
      <c r="J52" s="72">
        <f t="shared" ref="J52:J55" si="12">J53</f>
        <v>372</v>
      </c>
      <c r="K52" s="72">
        <f t="shared" si="11"/>
        <v>334.2</v>
      </c>
      <c r="L52" s="72">
        <f t="shared" si="11"/>
        <v>294.7</v>
      </c>
    </row>
    <row r="53" spans="1:12" ht="45">
      <c r="A53" s="77" t="s">
        <v>40</v>
      </c>
      <c r="B53" s="80">
        <v>65</v>
      </c>
      <c r="C53" s="80">
        <v>1</v>
      </c>
      <c r="D53" s="80" t="s">
        <v>62</v>
      </c>
      <c r="E53" s="80" t="s">
        <v>73</v>
      </c>
      <c r="F53" s="74" t="s">
        <v>65</v>
      </c>
      <c r="G53" s="73"/>
      <c r="H53" s="73"/>
      <c r="I53" s="73"/>
      <c r="J53" s="72">
        <f t="shared" si="12"/>
        <v>372</v>
      </c>
      <c r="K53" s="72">
        <f t="shared" si="11"/>
        <v>334.2</v>
      </c>
      <c r="L53" s="72">
        <f t="shared" si="11"/>
        <v>294.7</v>
      </c>
    </row>
    <row r="54" spans="1:12" ht="15">
      <c r="A54" s="83" t="s">
        <v>33</v>
      </c>
      <c r="B54" s="80">
        <v>65</v>
      </c>
      <c r="C54" s="80">
        <v>1</v>
      </c>
      <c r="D54" s="80" t="s">
        <v>62</v>
      </c>
      <c r="E54" s="80" t="s">
        <v>73</v>
      </c>
      <c r="F54" s="74" t="s">
        <v>65</v>
      </c>
      <c r="G54" s="75" t="s">
        <v>34</v>
      </c>
      <c r="H54" s="75"/>
      <c r="I54" s="75"/>
      <c r="J54" s="72">
        <f t="shared" si="12"/>
        <v>372</v>
      </c>
      <c r="K54" s="72">
        <f t="shared" si="11"/>
        <v>334.2</v>
      </c>
      <c r="L54" s="72">
        <f t="shared" si="11"/>
        <v>294.7</v>
      </c>
    </row>
    <row r="55" spans="1:12" ht="60">
      <c r="A55" s="31" t="s">
        <v>35</v>
      </c>
      <c r="B55" s="80">
        <v>65</v>
      </c>
      <c r="C55" s="80">
        <v>1</v>
      </c>
      <c r="D55" s="80" t="s">
        <v>62</v>
      </c>
      <c r="E55" s="80" t="s">
        <v>73</v>
      </c>
      <c r="F55" s="74" t="s">
        <v>65</v>
      </c>
      <c r="G55" s="75" t="s">
        <v>34</v>
      </c>
      <c r="H55" s="75" t="s">
        <v>36</v>
      </c>
      <c r="I55" s="75"/>
      <c r="J55" s="72">
        <f t="shared" si="12"/>
        <v>372</v>
      </c>
      <c r="K55" s="72">
        <f t="shared" si="11"/>
        <v>334.2</v>
      </c>
      <c r="L55" s="72">
        <f t="shared" si="11"/>
        <v>294.7</v>
      </c>
    </row>
    <row r="56" spans="1:12" ht="60" hidden="1">
      <c r="A56" s="83" t="s">
        <v>145</v>
      </c>
      <c r="B56" s="80">
        <v>65</v>
      </c>
      <c r="C56" s="80">
        <v>1</v>
      </c>
      <c r="D56" s="80" t="s">
        <v>62</v>
      </c>
      <c r="E56" s="80" t="s">
        <v>73</v>
      </c>
      <c r="F56" s="74" t="s">
        <v>65</v>
      </c>
      <c r="G56" s="75" t="s">
        <v>34</v>
      </c>
      <c r="H56" s="75" t="s">
        <v>36</v>
      </c>
      <c r="I56" s="97" t="s">
        <v>137</v>
      </c>
      <c r="J56" s="72">
        <f>'Приложение 2'!J14</f>
        <v>372</v>
      </c>
      <c r="K56" s="72">
        <f>'Приложение 2'!K14</f>
        <v>334.2</v>
      </c>
      <c r="L56" s="72">
        <f>'Приложение 2'!L14</f>
        <v>294.7</v>
      </c>
    </row>
    <row r="57" spans="1:12" ht="57.75" customHeight="1">
      <c r="A57" s="83" t="str">
        <f>A48</f>
        <v>Администрация Анненковского сельского поселения Ромодановского муниципального района Республики Мордовия</v>
      </c>
      <c r="B57" s="85" t="s">
        <v>140</v>
      </c>
      <c r="C57" s="85" t="s">
        <v>8</v>
      </c>
      <c r="D57" s="85" t="s">
        <v>62</v>
      </c>
      <c r="E57" s="85" t="s">
        <v>73</v>
      </c>
      <c r="F57" s="81" t="s">
        <v>65</v>
      </c>
      <c r="G57" s="121" t="s">
        <v>34</v>
      </c>
      <c r="H57" s="121" t="s">
        <v>36</v>
      </c>
      <c r="I57" s="121" t="s">
        <v>137</v>
      </c>
      <c r="J57" s="72">
        <f>J55</f>
        <v>372</v>
      </c>
      <c r="K57" s="72">
        <f>K55</f>
        <v>334.2</v>
      </c>
      <c r="L57" s="72">
        <f>L55</f>
        <v>294.7</v>
      </c>
    </row>
    <row r="58" spans="1:12" ht="15">
      <c r="A58" s="83" t="str">
        <f>'Приложение 3'!A83</f>
        <v>Условно утвержденные расходы</v>
      </c>
      <c r="B58" s="85" t="s">
        <v>140</v>
      </c>
      <c r="C58" s="85" t="s">
        <v>8</v>
      </c>
      <c r="D58" s="85" t="s">
        <v>62</v>
      </c>
      <c r="E58" s="85" t="s">
        <v>141</v>
      </c>
      <c r="F58" s="81"/>
      <c r="G58" s="75"/>
      <c r="H58" s="75"/>
      <c r="I58" s="97"/>
      <c r="J58" s="72"/>
      <c r="K58" s="72">
        <f t="shared" ref="K58:L62" si="13">K59</f>
        <v>37.799999999999997</v>
      </c>
      <c r="L58" s="72">
        <f t="shared" si="13"/>
        <v>77.3</v>
      </c>
    </row>
    <row r="59" spans="1:12" ht="15">
      <c r="A59" s="83" t="str">
        <f>'Приложение 3'!A84</f>
        <v>Иные бюджетные ассигнования</v>
      </c>
      <c r="B59" s="85" t="s">
        <v>140</v>
      </c>
      <c r="C59" s="85" t="s">
        <v>8</v>
      </c>
      <c r="D59" s="85" t="s">
        <v>62</v>
      </c>
      <c r="E59" s="85" t="s">
        <v>141</v>
      </c>
      <c r="F59" s="81" t="s">
        <v>68</v>
      </c>
      <c r="G59" s="75"/>
      <c r="H59" s="75"/>
      <c r="I59" s="97"/>
      <c r="J59" s="72"/>
      <c r="K59" s="72">
        <f t="shared" si="13"/>
        <v>37.799999999999997</v>
      </c>
      <c r="L59" s="72">
        <f t="shared" si="13"/>
        <v>77.3</v>
      </c>
    </row>
    <row r="60" spans="1:12" ht="15">
      <c r="A60" s="83" t="str">
        <f>'Приложение 3'!A85</f>
        <v>Резервные средства</v>
      </c>
      <c r="B60" s="85" t="s">
        <v>140</v>
      </c>
      <c r="C60" s="85" t="s">
        <v>8</v>
      </c>
      <c r="D60" s="85" t="s">
        <v>62</v>
      </c>
      <c r="E60" s="85" t="s">
        <v>141</v>
      </c>
      <c r="F60" s="81" t="s">
        <v>70</v>
      </c>
      <c r="G60" s="75"/>
      <c r="H60" s="75"/>
      <c r="I60" s="97"/>
      <c r="J60" s="72"/>
      <c r="K60" s="72">
        <f t="shared" si="13"/>
        <v>37.799999999999997</v>
      </c>
      <c r="L60" s="72">
        <f t="shared" si="13"/>
        <v>77.3</v>
      </c>
    </row>
    <row r="61" spans="1:12" ht="15">
      <c r="A61" s="83" t="str">
        <f>'Приложение 3'!A79</f>
        <v>Условно утвержденные расходы</v>
      </c>
      <c r="B61" s="85" t="s">
        <v>140</v>
      </c>
      <c r="C61" s="85" t="s">
        <v>8</v>
      </c>
      <c r="D61" s="85" t="s">
        <v>62</v>
      </c>
      <c r="E61" s="85" t="s">
        <v>141</v>
      </c>
      <c r="F61" s="81" t="s">
        <v>70</v>
      </c>
      <c r="G61" s="106" t="s">
        <v>139</v>
      </c>
      <c r="H61" s="75"/>
      <c r="I61" s="97"/>
      <c r="J61" s="72"/>
      <c r="K61" s="72">
        <f t="shared" si="13"/>
        <v>37.799999999999997</v>
      </c>
      <c r="L61" s="72">
        <f t="shared" si="13"/>
        <v>77.3</v>
      </c>
    </row>
    <row r="62" spans="1:12" ht="15">
      <c r="A62" s="83" t="str">
        <f>'Приложение 3'!A80</f>
        <v>Условно утвержденные расходы</v>
      </c>
      <c r="B62" s="85" t="s">
        <v>140</v>
      </c>
      <c r="C62" s="85" t="s">
        <v>8</v>
      </c>
      <c r="D62" s="85" t="s">
        <v>62</v>
      </c>
      <c r="E62" s="85" t="s">
        <v>141</v>
      </c>
      <c r="F62" s="81" t="s">
        <v>70</v>
      </c>
      <c r="G62" s="106" t="s">
        <v>139</v>
      </c>
      <c r="H62" s="106" t="s">
        <v>139</v>
      </c>
      <c r="I62" s="97"/>
      <c r="J62" s="72"/>
      <c r="K62" s="72">
        <f t="shared" si="13"/>
        <v>37.799999999999997</v>
      </c>
      <c r="L62" s="72">
        <f t="shared" si="13"/>
        <v>77.3</v>
      </c>
    </row>
    <row r="63" spans="1:12" ht="60" hidden="1">
      <c r="A63" s="83" t="s">
        <v>145</v>
      </c>
      <c r="B63" s="85" t="s">
        <v>140</v>
      </c>
      <c r="C63" s="85" t="s">
        <v>8</v>
      </c>
      <c r="D63" s="85" t="s">
        <v>62</v>
      </c>
      <c r="E63" s="85" t="s">
        <v>141</v>
      </c>
      <c r="F63" s="81" t="s">
        <v>70</v>
      </c>
      <c r="G63" s="106" t="s">
        <v>139</v>
      </c>
      <c r="H63" s="106" t="s">
        <v>139</v>
      </c>
      <c r="I63" s="106" t="s">
        <v>137</v>
      </c>
      <c r="J63" s="72"/>
      <c r="K63" s="72">
        <f>'Приложение 3'!J85</f>
        <v>37.799999999999997</v>
      </c>
      <c r="L63" s="72">
        <f>'Приложение 3'!K85</f>
        <v>77.3</v>
      </c>
    </row>
    <row r="64" spans="1:12" ht="60.75" customHeight="1">
      <c r="A64" s="83" t="str">
        <f>A57</f>
        <v>Администрация Анненковского сельского поселения Ромодановского муниципального района Республики Мордовия</v>
      </c>
      <c r="B64" s="85" t="s">
        <v>140</v>
      </c>
      <c r="C64" s="85" t="s">
        <v>8</v>
      </c>
      <c r="D64" s="85" t="s">
        <v>62</v>
      </c>
      <c r="E64" s="85" t="s">
        <v>141</v>
      </c>
      <c r="F64" s="81" t="s">
        <v>70</v>
      </c>
      <c r="G64" s="121" t="s">
        <v>139</v>
      </c>
      <c r="H64" s="121" t="s">
        <v>139</v>
      </c>
      <c r="I64" s="121" t="s">
        <v>137</v>
      </c>
      <c r="J64" s="72"/>
      <c r="K64" s="72">
        <f>K62</f>
        <v>37.799999999999997</v>
      </c>
      <c r="L64" s="72">
        <f>L62</f>
        <v>77.3</v>
      </c>
    </row>
    <row r="65" spans="1:12" ht="62.25" customHeight="1">
      <c r="A65" s="31" t="str">
        <f>'Приложение 2'!A17</f>
        <v>Расходы в рамках обеспечения деятельности   Администрации Анненковского сельского поселения</v>
      </c>
      <c r="B65" s="80">
        <v>65</v>
      </c>
      <c r="C65" s="80">
        <v>2</v>
      </c>
      <c r="D65" s="80"/>
      <c r="E65" s="80"/>
      <c r="F65" s="78"/>
      <c r="G65" s="73"/>
      <c r="H65" s="73"/>
      <c r="I65" s="73"/>
      <c r="J65" s="72">
        <f>J66+J73</f>
        <v>911.5</v>
      </c>
      <c r="K65" s="72">
        <f t="shared" ref="K65:L65" si="14">K66+K73</f>
        <v>670.6</v>
      </c>
      <c r="L65" s="72">
        <f t="shared" si="14"/>
        <v>655.9</v>
      </c>
    </row>
    <row r="66" spans="1:12" ht="45">
      <c r="A66" s="77" t="s">
        <v>44</v>
      </c>
      <c r="B66" s="80">
        <v>65</v>
      </c>
      <c r="C66" s="80">
        <v>2</v>
      </c>
      <c r="D66" s="80" t="s">
        <v>62</v>
      </c>
      <c r="E66" s="80" t="s">
        <v>74</v>
      </c>
      <c r="F66" s="78"/>
      <c r="G66" s="73"/>
      <c r="H66" s="73"/>
      <c r="I66" s="73"/>
      <c r="J66" s="72">
        <f>J67</f>
        <v>550.9</v>
      </c>
      <c r="K66" s="72">
        <f t="shared" ref="K66:L66" si="15">K67</f>
        <v>550.9</v>
      </c>
      <c r="L66" s="72">
        <f t="shared" si="15"/>
        <v>552.1</v>
      </c>
    </row>
    <row r="67" spans="1:12" ht="120">
      <c r="A67" s="77" t="s">
        <v>39</v>
      </c>
      <c r="B67" s="80">
        <v>65</v>
      </c>
      <c r="C67" s="80">
        <v>2</v>
      </c>
      <c r="D67" s="80" t="s">
        <v>62</v>
      </c>
      <c r="E67" s="80" t="s">
        <v>74</v>
      </c>
      <c r="F67" s="78" t="s">
        <v>64</v>
      </c>
      <c r="G67" s="73"/>
      <c r="H67" s="73"/>
      <c r="I67" s="73"/>
      <c r="J67" s="72">
        <f t="shared" ref="J67:J70" si="16">J68</f>
        <v>550.9</v>
      </c>
      <c r="K67" s="72">
        <f t="shared" ref="K67:K70" si="17">K68</f>
        <v>550.9</v>
      </c>
      <c r="L67" s="72">
        <f t="shared" ref="L67:L70" si="18">L68</f>
        <v>552.1</v>
      </c>
    </row>
    <row r="68" spans="1:12" ht="45">
      <c r="A68" s="77" t="s">
        <v>40</v>
      </c>
      <c r="B68" s="80">
        <v>65</v>
      </c>
      <c r="C68" s="80">
        <v>2</v>
      </c>
      <c r="D68" s="80" t="s">
        <v>62</v>
      </c>
      <c r="E68" s="80" t="s">
        <v>74</v>
      </c>
      <c r="F68" s="78" t="s">
        <v>65</v>
      </c>
      <c r="G68" s="73"/>
      <c r="H68" s="73"/>
      <c r="I68" s="73"/>
      <c r="J68" s="72">
        <f t="shared" si="16"/>
        <v>550.9</v>
      </c>
      <c r="K68" s="72">
        <f t="shared" si="17"/>
        <v>550.9</v>
      </c>
      <c r="L68" s="72">
        <f t="shared" si="18"/>
        <v>552.1</v>
      </c>
    </row>
    <row r="69" spans="1:12" ht="19.5" customHeight="1">
      <c r="A69" s="83" t="s">
        <v>33</v>
      </c>
      <c r="B69" s="80">
        <v>65</v>
      </c>
      <c r="C69" s="80">
        <v>2</v>
      </c>
      <c r="D69" s="80" t="s">
        <v>62</v>
      </c>
      <c r="E69" s="80" t="s">
        <v>74</v>
      </c>
      <c r="F69" s="78" t="s">
        <v>65</v>
      </c>
      <c r="G69" s="75" t="s">
        <v>34</v>
      </c>
      <c r="H69" s="75"/>
      <c r="I69" s="75"/>
      <c r="J69" s="72">
        <f t="shared" si="16"/>
        <v>550.9</v>
      </c>
      <c r="K69" s="72">
        <f t="shared" si="17"/>
        <v>550.9</v>
      </c>
      <c r="L69" s="72">
        <f t="shared" si="18"/>
        <v>552.1</v>
      </c>
    </row>
    <row r="70" spans="1:12" ht="91.5" customHeight="1">
      <c r="A70" s="31" t="s">
        <v>41</v>
      </c>
      <c r="B70" s="80">
        <v>65</v>
      </c>
      <c r="C70" s="80">
        <v>2</v>
      </c>
      <c r="D70" s="80" t="s">
        <v>62</v>
      </c>
      <c r="E70" s="80" t="s">
        <v>74</v>
      </c>
      <c r="F70" s="78" t="s">
        <v>65</v>
      </c>
      <c r="G70" s="75" t="s">
        <v>34</v>
      </c>
      <c r="H70" s="75" t="s">
        <v>42</v>
      </c>
      <c r="I70" s="75"/>
      <c r="J70" s="72">
        <f t="shared" si="16"/>
        <v>550.9</v>
      </c>
      <c r="K70" s="72">
        <f t="shared" si="17"/>
        <v>550.9</v>
      </c>
      <c r="L70" s="72">
        <f t="shared" si="18"/>
        <v>552.1</v>
      </c>
    </row>
    <row r="71" spans="1:12" ht="60" hidden="1">
      <c r="A71" s="83" t="s">
        <v>145</v>
      </c>
      <c r="B71" s="80">
        <v>65</v>
      </c>
      <c r="C71" s="80">
        <v>2</v>
      </c>
      <c r="D71" s="80" t="s">
        <v>62</v>
      </c>
      <c r="E71" s="80" t="s">
        <v>74</v>
      </c>
      <c r="F71" s="78" t="s">
        <v>65</v>
      </c>
      <c r="G71" s="75" t="s">
        <v>34</v>
      </c>
      <c r="H71" s="75" t="s">
        <v>42</v>
      </c>
      <c r="I71" s="97" t="s">
        <v>137</v>
      </c>
      <c r="J71" s="72">
        <f>'Приложение 2'!J20</f>
        <v>550.9</v>
      </c>
      <c r="K71" s="72">
        <f>'Приложение 2'!K20</f>
        <v>550.9</v>
      </c>
      <c r="L71" s="72">
        <f>'Приложение 2'!L20</f>
        <v>552.1</v>
      </c>
    </row>
    <row r="72" spans="1:12" ht="63" customHeight="1">
      <c r="A72" s="83" t="str">
        <f>A64</f>
        <v>Администрация Анненковского сельского поселения Ромодановского муниципального района Республики Мордовия</v>
      </c>
      <c r="B72" s="85" t="s">
        <v>140</v>
      </c>
      <c r="C72" s="85" t="s">
        <v>9</v>
      </c>
      <c r="D72" s="85" t="s">
        <v>62</v>
      </c>
      <c r="E72" s="85" t="s">
        <v>74</v>
      </c>
      <c r="F72" s="84" t="s">
        <v>65</v>
      </c>
      <c r="G72" s="121" t="s">
        <v>34</v>
      </c>
      <c r="H72" s="121" t="s">
        <v>42</v>
      </c>
      <c r="I72" s="121" t="s">
        <v>137</v>
      </c>
      <c r="J72" s="72">
        <f>'Приложение 2'!J20</f>
        <v>550.9</v>
      </c>
      <c r="K72" s="72">
        <f>'Приложение 2'!K20</f>
        <v>550.9</v>
      </c>
      <c r="L72" s="72">
        <f>'Приложение 2'!L20</f>
        <v>552.1</v>
      </c>
    </row>
    <row r="73" spans="1:12" ht="35.25" customHeight="1">
      <c r="A73" s="83" t="str">
        <f>'Приложение 2'!A21</f>
        <v>Расходы на обеспечение функций органов местного самоуправления</v>
      </c>
      <c r="B73" s="85" t="s">
        <v>140</v>
      </c>
      <c r="C73" s="85" t="s">
        <v>9</v>
      </c>
      <c r="D73" s="85" t="s">
        <v>62</v>
      </c>
      <c r="E73" s="85" t="s">
        <v>75</v>
      </c>
      <c r="F73" s="84"/>
      <c r="G73" s="75"/>
      <c r="H73" s="75"/>
      <c r="I73" s="97"/>
      <c r="J73" s="72">
        <f>J74+J80</f>
        <v>360.6</v>
      </c>
      <c r="K73" s="72">
        <f t="shared" ref="K73:L73" si="19">K74+K80</f>
        <v>119.7</v>
      </c>
      <c r="L73" s="72">
        <f t="shared" si="19"/>
        <v>103.8</v>
      </c>
    </row>
    <row r="74" spans="1:12" ht="45.75" customHeight="1">
      <c r="A74" s="83" t="s">
        <v>172</v>
      </c>
      <c r="B74" s="80">
        <v>65</v>
      </c>
      <c r="C74" s="80">
        <v>2</v>
      </c>
      <c r="D74" s="80" t="s">
        <v>62</v>
      </c>
      <c r="E74" s="80" t="s">
        <v>75</v>
      </c>
      <c r="F74" s="78" t="s">
        <v>66</v>
      </c>
      <c r="G74" s="73"/>
      <c r="H74" s="73"/>
      <c r="I74" s="73"/>
      <c r="J74" s="72">
        <f>J75</f>
        <v>340.6</v>
      </c>
      <c r="K74" s="72">
        <f>K75</f>
        <v>99.7</v>
      </c>
      <c r="L74" s="72">
        <f>L75</f>
        <v>83.8</v>
      </c>
    </row>
    <row r="75" spans="1:12" ht="60">
      <c r="A75" s="77" t="s">
        <v>43</v>
      </c>
      <c r="B75" s="80">
        <v>65</v>
      </c>
      <c r="C75" s="80">
        <v>2</v>
      </c>
      <c r="D75" s="80" t="s">
        <v>62</v>
      </c>
      <c r="E75" s="80" t="s">
        <v>75</v>
      </c>
      <c r="F75" s="78" t="s">
        <v>67</v>
      </c>
      <c r="G75" s="73"/>
      <c r="H75" s="73"/>
      <c r="I75" s="73"/>
      <c r="J75" s="72">
        <f>J76</f>
        <v>340.6</v>
      </c>
      <c r="K75" s="72">
        <f t="shared" ref="K75:K77" si="20">K76</f>
        <v>99.7</v>
      </c>
      <c r="L75" s="72">
        <f t="shared" ref="L75:L77" si="21">L76</f>
        <v>83.8</v>
      </c>
    </row>
    <row r="76" spans="1:12" ht="15">
      <c r="A76" s="83" t="s">
        <v>33</v>
      </c>
      <c r="B76" s="80">
        <v>65</v>
      </c>
      <c r="C76" s="80">
        <v>2</v>
      </c>
      <c r="D76" s="80" t="s">
        <v>62</v>
      </c>
      <c r="E76" s="80" t="s">
        <v>75</v>
      </c>
      <c r="F76" s="78" t="s">
        <v>67</v>
      </c>
      <c r="G76" s="75" t="s">
        <v>34</v>
      </c>
      <c r="H76" s="75"/>
      <c r="I76" s="75"/>
      <c r="J76" s="72">
        <f t="shared" ref="J76:J77" si="22">J77</f>
        <v>340.6</v>
      </c>
      <c r="K76" s="72">
        <f t="shared" si="20"/>
        <v>99.7</v>
      </c>
      <c r="L76" s="72">
        <f t="shared" si="21"/>
        <v>83.8</v>
      </c>
    </row>
    <row r="77" spans="1:12" ht="91.5" customHeight="1">
      <c r="A77" s="31" t="s">
        <v>41</v>
      </c>
      <c r="B77" s="80">
        <v>65</v>
      </c>
      <c r="C77" s="80">
        <v>2</v>
      </c>
      <c r="D77" s="80" t="s">
        <v>62</v>
      </c>
      <c r="E77" s="80" t="s">
        <v>75</v>
      </c>
      <c r="F77" s="78" t="s">
        <v>67</v>
      </c>
      <c r="G77" s="75" t="s">
        <v>34</v>
      </c>
      <c r="H77" s="75" t="s">
        <v>42</v>
      </c>
      <c r="I77" s="75"/>
      <c r="J77" s="72">
        <f t="shared" si="22"/>
        <v>340.6</v>
      </c>
      <c r="K77" s="72">
        <f t="shared" si="20"/>
        <v>99.7</v>
      </c>
      <c r="L77" s="72">
        <f t="shared" si="21"/>
        <v>83.8</v>
      </c>
    </row>
    <row r="78" spans="1:12" ht="60" hidden="1">
      <c r="A78" s="83" t="s">
        <v>145</v>
      </c>
      <c r="B78" s="80">
        <v>65</v>
      </c>
      <c r="C78" s="80">
        <v>2</v>
      </c>
      <c r="D78" s="80" t="s">
        <v>62</v>
      </c>
      <c r="E78" s="80" t="s">
        <v>75</v>
      </c>
      <c r="F78" s="78" t="s">
        <v>67</v>
      </c>
      <c r="G78" s="75" t="s">
        <v>34</v>
      </c>
      <c r="H78" s="75" t="s">
        <v>42</v>
      </c>
      <c r="I78" s="97" t="s">
        <v>137</v>
      </c>
      <c r="J78" s="72">
        <f>'Приложение 2'!J23</f>
        <v>340.6</v>
      </c>
      <c r="K78" s="72">
        <f>'Приложение 2'!K23</f>
        <v>99.7</v>
      </c>
      <c r="L78" s="72">
        <f>'Приложение 2'!L23</f>
        <v>83.8</v>
      </c>
    </row>
    <row r="79" spans="1:12" ht="64.5" customHeight="1">
      <c r="A79" s="83" t="str">
        <f>A72</f>
        <v>Администрация Анненковского сельского поселения Ромодановского муниципального района Республики Мордовия</v>
      </c>
      <c r="B79" s="85" t="s">
        <v>140</v>
      </c>
      <c r="C79" s="85" t="s">
        <v>9</v>
      </c>
      <c r="D79" s="85" t="s">
        <v>62</v>
      </c>
      <c r="E79" s="85" t="s">
        <v>75</v>
      </c>
      <c r="F79" s="84" t="s">
        <v>67</v>
      </c>
      <c r="G79" s="121" t="s">
        <v>34</v>
      </c>
      <c r="H79" s="121" t="s">
        <v>42</v>
      </c>
      <c r="I79" s="121" t="s">
        <v>137</v>
      </c>
      <c r="J79" s="72">
        <f>'Приложение 2'!J23</f>
        <v>340.6</v>
      </c>
      <c r="K79" s="72">
        <f>'Приложение 2'!K23</f>
        <v>99.7</v>
      </c>
      <c r="L79" s="72">
        <f>'Приложение 2'!L23</f>
        <v>83.8</v>
      </c>
    </row>
    <row r="80" spans="1:12" ht="15">
      <c r="A80" s="77" t="s">
        <v>46</v>
      </c>
      <c r="B80" s="80">
        <v>65</v>
      </c>
      <c r="C80" s="80">
        <v>2</v>
      </c>
      <c r="D80" s="80" t="s">
        <v>62</v>
      </c>
      <c r="E80" s="80" t="s">
        <v>75</v>
      </c>
      <c r="F80" s="78" t="s">
        <v>68</v>
      </c>
      <c r="G80" s="73"/>
      <c r="H80" s="73"/>
      <c r="I80" s="73"/>
      <c r="J80" s="72">
        <f>J81</f>
        <v>20</v>
      </c>
      <c r="K80" s="72">
        <f t="shared" ref="K80:K83" si="23">K81</f>
        <v>20</v>
      </c>
      <c r="L80" s="72">
        <f t="shared" ref="L80:L83" si="24">L81</f>
        <v>20</v>
      </c>
    </row>
    <row r="81" spans="1:12" ht="30">
      <c r="A81" s="77" t="s">
        <v>47</v>
      </c>
      <c r="B81" s="80">
        <v>65</v>
      </c>
      <c r="C81" s="80">
        <v>2</v>
      </c>
      <c r="D81" s="80" t="s">
        <v>62</v>
      </c>
      <c r="E81" s="80" t="s">
        <v>75</v>
      </c>
      <c r="F81" s="78" t="s">
        <v>69</v>
      </c>
      <c r="G81" s="73"/>
      <c r="H81" s="73"/>
      <c r="I81" s="73"/>
      <c r="J81" s="72">
        <f t="shared" ref="J81:J83" si="25">J82</f>
        <v>20</v>
      </c>
      <c r="K81" s="72">
        <f t="shared" si="23"/>
        <v>20</v>
      </c>
      <c r="L81" s="72">
        <f t="shared" si="24"/>
        <v>20</v>
      </c>
    </row>
    <row r="82" spans="1:12" ht="15">
      <c r="A82" s="83" t="s">
        <v>33</v>
      </c>
      <c r="B82" s="80">
        <v>65</v>
      </c>
      <c r="C82" s="80">
        <v>2</v>
      </c>
      <c r="D82" s="80" t="s">
        <v>62</v>
      </c>
      <c r="E82" s="80" t="s">
        <v>75</v>
      </c>
      <c r="F82" s="78" t="s">
        <v>69</v>
      </c>
      <c r="G82" s="75" t="s">
        <v>34</v>
      </c>
      <c r="H82" s="75"/>
      <c r="I82" s="75"/>
      <c r="J82" s="72">
        <f t="shared" si="25"/>
        <v>20</v>
      </c>
      <c r="K82" s="72">
        <f t="shared" si="23"/>
        <v>20</v>
      </c>
      <c r="L82" s="72">
        <f t="shared" si="24"/>
        <v>20</v>
      </c>
    </row>
    <row r="83" spans="1:12" ht="92.25" customHeight="1">
      <c r="A83" s="31" t="s">
        <v>41</v>
      </c>
      <c r="B83" s="80">
        <v>65</v>
      </c>
      <c r="C83" s="80">
        <v>2</v>
      </c>
      <c r="D83" s="80" t="s">
        <v>62</v>
      </c>
      <c r="E83" s="80" t="s">
        <v>75</v>
      </c>
      <c r="F83" s="78" t="s">
        <v>69</v>
      </c>
      <c r="G83" s="75" t="s">
        <v>34</v>
      </c>
      <c r="H83" s="75" t="s">
        <v>42</v>
      </c>
      <c r="I83" s="75"/>
      <c r="J83" s="72">
        <f t="shared" si="25"/>
        <v>20</v>
      </c>
      <c r="K83" s="72">
        <f t="shared" si="23"/>
        <v>20</v>
      </c>
      <c r="L83" s="72">
        <f t="shared" si="24"/>
        <v>20</v>
      </c>
    </row>
    <row r="84" spans="1:12" ht="60" hidden="1">
      <c r="A84" s="83" t="s">
        <v>145</v>
      </c>
      <c r="B84" s="80">
        <v>65</v>
      </c>
      <c r="C84" s="80">
        <v>2</v>
      </c>
      <c r="D84" s="80" t="s">
        <v>62</v>
      </c>
      <c r="E84" s="80" t="s">
        <v>75</v>
      </c>
      <c r="F84" s="78" t="s">
        <v>69</v>
      </c>
      <c r="G84" s="75" t="s">
        <v>34</v>
      </c>
      <c r="H84" s="75" t="s">
        <v>42</v>
      </c>
      <c r="I84" s="97" t="s">
        <v>137</v>
      </c>
      <c r="J84" s="72">
        <f>'Приложение 2'!J25</f>
        <v>20</v>
      </c>
      <c r="K84" s="72">
        <f>'Приложение 2'!K25</f>
        <v>20</v>
      </c>
      <c r="L84" s="72">
        <f>'Приложение 2'!L25</f>
        <v>20</v>
      </c>
    </row>
    <row r="85" spans="1:12" ht="66.75" customHeight="1">
      <c r="A85" s="83" t="str">
        <f>A79</f>
        <v>Администрация Анненковского сельского поселения Ромодановского муниципального района Республики Мордовия</v>
      </c>
      <c r="B85" s="85" t="s">
        <v>140</v>
      </c>
      <c r="C85" s="85" t="s">
        <v>9</v>
      </c>
      <c r="D85" s="85" t="s">
        <v>62</v>
      </c>
      <c r="E85" s="85" t="s">
        <v>75</v>
      </c>
      <c r="F85" s="84" t="s">
        <v>69</v>
      </c>
      <c r="G85" s="121" t="s">
        <v>34</v>
      </c>
      <c r="H85" s="121" t="s">
        <v>42</v>
      </c>
      <c r="I85" s="121" t="s">
        <v>137</v>
      </c>
      <c r="J85" s="72">
        <f>'Приложение 2'!J24</f>
        <v>20</v>
      </c>
      <c r="K85" s="72">
        <f>'Приложение 2'!K24</f>
        <v>20</v>
      </c>
      <c r="L85" s="72">
        <f>'Приложение 2'!L24</f>
        <v>20</v>
      </c>
    </row>
    <row r="86" spans="1:12" ht="91.5" customHeight="1">
      <c r="A86" s="83" t="str">
        <f>'Приложение 2'!A67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86" s="85" t="s">
        <v>77</v>
      </c>
      <c r="C86" s="85"/>
      <c r="D86" s="85"/>
      <c r="E86" s="85"/>
      <c r="F86" s="84"/>
      <c r="G86" s="75"/>
      <c r="H86" s="75"/>
      <c r="I86" s="97"/>
      <c r="J86" s="72">
        <f>J87</f>
        <v>97.899999999999991</v>
      </c>
      <c r="K86" s="72">
        <f t="shared" ref="K86:L86" si="26">K87</f>
        <v>92.899999999999991</v>
      </c>
      <c r="L86" s="72">
        <f t="shared" si="26"/>
        <v>92.999999999999986</v>
      </c>
    </row>
    <row r="87" spans="1:12" ht="103.5" customHeight="1">
      <c r="A87" s="83" t="str">
        <f>'Приложение 2'!A68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7" s="85" t="s">
        <v>77</v>
      </c>
      <c r="C87" s="85" t="s">
        <v>8</v>
      </c>
      <c r="D87" s="85"/>
      <c r="E87" s="85"/>
      <c r="F87" s="84"/>
      <c r="G87" s="75"/>
      <c r="H87" s="75"/>
      <c r="I87" s="97"/>
      <c r="J87" s="72">
        <f>J88+J95+J108+J102</f>
        <v>97.899999999999991</v>
      </c>
      <c r="K87" s="72">
        <f>K88+K95+K108+K102</f>
        <v>92.899999999999991</v>
      </c>
      <c r="L87" s="72">
        <f>L88+L95+L108+L102</f>
        <v>92.999999999999986</v>
      </c>
    </row>
    <row r="88" spans="1:12" ht="48.75" customHeight="1">
      <c r="A88" s="83" t="str">
        <f>'Приложение 2'!A69</f>
        <v>Доплаты к пенсиям муниципальных служащих Республики Мордовия</v>
      </c>
      <c r="B88" s="85" t="s">
        <v>77</v>
      </c>
      <c r="C88" s="85" t="s">
        <v>8</v>
      </c>
      <c r="D88" s="85" t="s">
        <v>62</v>
      </c>
      <c r="E88" s="85" t="s">
        <v>80</v>
      </c>
      <c r="F88" s="84"/>
      <c r="G88" s="75"/>
      <c r="H88" s="75"/>
      <c r="I88" s="97"/>
      <c r="J88" s="72">
        <f t="shared" ref="J88:L92" si="27">J89</f>
        <v>90.8</v>
      </c>
      <c r="K88" s="72">
        <f t="shared" si="27"/>
        <v>85.8</v>
      </c>
      <c r="L88" s="72">
        <f t="shared" si="27"/>
        <v>85.8</v>
      </c>
    </row>
    <row r="89" spans="1:12" ht="30" customHeight="1">
      <c r="A89" s="83" t="str">
        <f>'Приложение 2'!A70</f>
        <v>Социальное обеспечение и иные выплаты населению</v>
      </c>
      <c r="B89" s="85" t="s">
        <v>77</v>
      </c>
      <c r="C89" s="85" t="s">
        <v>8</v>
      </c>
      <c r="D89" s="85" t="s">
        <v>62</v>
      </c>
      <c r="E89" s="85" t="s">
        <v>80</v>
      </c>
      <c r="F89" s="84" t="s">
        <v>71</v>
      </c>
      <c r="G89" s="75"/>
      <c r="H89" s="75"/>
      <c r="I89" s="97"/>
      <c r="J89" s="72">
        <f t="shared" si="27"/>
        <v>90.8</v>
      </c>
      <c r="K89" s="72">
        <f t="shared" si="27"/>
        <v>85.8</v>
      </c>
      <c r="L89" s="72">
        <f t="shared" si="27"/>
        <v>85.8</v>
      </c>
    </row>
    <row r="90" spans="1:12" ht="30.75" customHeight="1">
      <c r="A90" s="83" t="str">
        <f>'Приложение 2'!A71</f>
        <v>Публичные нормативные социальные выплаты гражданам</v>
      </c>
      <c r="B90" s="85" t="s">
        <v>77</v>
      </c>
      <c r="C90" s="85" t="s">
        <v>8</v>
      </c>
      <c r="D90" s="85" t="s">
        <v>62</v>
      </c>
      <c r="E90" s="85" t="s">
        <v>80</v>
      </c>
      <c r="F90" s="84" t="s">
        <v>72</v>
      </c>
      <c r="G90" s="75"/>
      <c r="H90" s="75"/>
      <c r="I90" s="97"/>
      <c r="J90" s="72">
        <f t="shared" si="27"/>
        <v>90.8</v>
      </c>
      <c r="K90" s="72">
        <f t="shared" si="27"/>
        <v>85.8</v>
      </c>
      <c r="L90" s="72">
        <f t="shared" si="27"/>
        <v>85.8</v>
      </c>
    </row>
    <row r="91" spans="1:12" ht="15">
      <c r="A91" s="83" t="str">
        <f>'Приложение 2'!A65</f>
        <v>Социальная политика</v>
      </c>
      <c r="B91" s="85" t="s">
        <v>77</v>
      </c>
      <c r="C91" s="85" t="s">
        <v>8</v>
      </c>
      <c r="D91" s="85" t="s">
        <v>62</v>
      </c>
      <c r="E91" s="85" t="s">
        <v>80</v>
      </c>
      <c r="F91" s="84" t="s">
        <v>72</v>
      </c>
      <c r="G91" s="115" t="s">
        <v>17</v>
      </c>
      <c r="H91" s="75"/>
      <c r="I91" s="97"/>
      <c r="J91" s="72">
        <f t="shared" si="27"/>
        <v>90.8</v>
      </c>
      <c r="K91" s="72">
        <f t="shared" si="27"/>
        <v>85.8</v>
      </c>
      <c r="L91" s="72">
        <f t="shared" si="27"/>
        <v>85.8</v>
      </c>
    </row>
    <row r="92" spans="1:12" ht="15">
      <c r="A92" s="83" t="str">
        <f>'Приложение 2'!A66</f>
        <v xml:space="preserve"> Пенсионное обеспечение</v>
      </c>
      <c r="B92" s="85" t="s">
        <v>77</v>
      </c>
      <c r="C92" s="85" t="s">
        <v>8</v>
      </c>
      <c r="D92" s="85" t="s">
        <v>62</v>
      </c>
      <c r="E92" s="85" t="s">
        <v>80</v>
      </c>
      <c r="F92" s="84" t="s">
        <v>72</v>
      </c>
      <c r="G92" s="115" t="s">
        <v>17</v>
      </c>
      <c r="H92" s="115" t="s">
        <v>34</v>
      </c>
      <c r="I92" s="97"/>
      <c r="J92" s="72">
        <f t="shared" si="27"/>
        <v>90.8</v>
      </c>
      <c r="K92" s="72">
        <f t="shared" si="27"/>
        <v>85.8</v>
      </c>
      <c r="L92" s="72">
        <f t="shared" si="27"/>
        <v>85.8</v>
      </c>
    </row>
    <row r="93" spans="1:12" ht="60.75" hidden="1" customHeight="1">
      <c r="A93" s="83" t="str">
        <f>A84</f>
        <v>Администрация Анненковского сельского поселения Ромодановского муниципального района Республики Мордовия</v>
      </c>
      <c r="B93" s="85" t="s">
        <v>77</v>
      </c>
      <c r="C93" s="85" t="s">
        <v>8</v>
      </c>
      <c r="D93" s="85" t="s">
        <v>62</v>
      </c>
      <c r="E93" s="85" t="s">
        <v>80</v>
      </c>
      <c r="F93" s="84" t="s">
        <v>72</v>
      </c>
      <c r="G93" s="115" t="s">
        <v>17</v>
      </c>
      <c r="H93" s="115" t="s">
        <v>34</v>
      </c>
      <c r="I93" s="115" t="s">
        <v>137</v>
      </c>
      <c r="J93" s="72">
        <f>'Приложение 2'!J71</f>
        <v>90.8</v>
      </c>
      <c r="K93" s="72">
        <f>'Приложение 2'!K71</f>
        <v>85.8</v>
      </c>
      <c r="L93" s="72">
        <f>'Приложение 2'!L71</f>
        <v>85.8</v>
      </c>
    </row>
    <row r="94" spans="1:12" ht="60.75" customHeight="1">
      <c r="A94" s="83" t="str">
        <f>A85</f>
        <v>Администрация Анненковского сельского поселения Ромодановского муниципального района Республики Мордовия</v>
      </c>
      <c r="B94" s="85" t="s">
        <v>77</v>
      </c>
      <c r="C94" s="85" t="s">
        <v>8</v>
      </c>
      <c r="D94" s="85" t="s">
        <v>62</v>
      </c>
      <c r="E94" s="85" t="s">
        <v>80</v>
      </c>
      <c r="F94" s="84" t="s">
        <v>72</v>
      </c>
      <c r="G94" s="121" t="s">
        <v>17</v>
      </c>
      <c r="H94" s="121" t="s">
        <v>34</v>
      </c>
      <c r="I94" s="121" t="s">
        <v>137</v>
      </c>
      <c r="J94" s="72">
        <f>'Приложение 2'!J71</f>
        <v>90.8</v>
      </c>
      <c r="K94" s="72">
        <f>'Приложение 2'!K71</f>
        <v>85.8</v>
      </c>
      <c r="L94" s="72">
        <f>'Приложение 2'!L71</f>
        <v>85.8</v>
      </c>
    </row>
    <row r="95" spans="1:12" ht="63" customHeight="1">
      <c r="A95" s="83" t="str">
        <f>'Приложение 2'!A34</f>
        <v>Резервный фонд аминистрации Анненковского сельского поселени Ромодановского муниципального района Республики Мордовия</v>
      </c>
      <c r="B95" s="85" t="s">
        <v>77</v>
      </c>
      <c r="C95" s="85" t="s">
        <v>8</v>
      </c>
      <c r="D95" s="85" t="s">
        <v>62</v>
      </c>
      <c r="E95" s="85" t="s">
        <v>79</v>
      </c>
      <c r="F95" s="84"/>
      <c r="G95" s="115"/>
      <c r="H95" s="115"/>
      <c r="I95" s="115"/>
      <c r="J95" s="72">
        <f t="shared" ref="J95:L99" si="28">J96</f>
        <v>5</v>
      </c>
      <c r="K95" s="72">
        <f t="shared" si="28"/>
        <v>5</v>
      </c>
      <c r="L95" s="72">
        <f t="shared" si="28"/>
        <v>5</v>
      </c>
    </row>
    <row r="96" spans="1:12" ht="18" customHeight="1">
      <c r="A96" s="83" t="str">
        <f>'Приложение 2'!A35</f>
        <v>Иные бюджетные ассигнования</v>
      </c>
      <c r="B96" s="85" t="s">
        <v>77</v>
      </c>
      <c r="C96" s="85" t="s">
        <v>8</v>
      </c>
      <c r="D96" s="85" t="s">
        <v>62</v>
      </c>
      <c r="E96" s="85" t="s">
        <v>79</v>
      </c>
      <c r="F96" s="84" t="s">
        <v>68</v>
      </c>
      <c r="G96" s="115"/>
      <c r="H96" s="115"/>
      <c r="I96" s="115"/>
      <c r="J96" s="72">
        <f t="shared" si="28"/>
        <v>5</v>
      </c>
      <c r="K96" s="72">
        <f t="shared" si="28"/>
        <v>5</v>
      </c>
      <c r="L96" s="72">
        <f t="shared" si="28"/>
        <v>5</v>
      </c>
    </row>
    <row r="97" spans="1:12" ht="19.5" customHeight="1">
      <c r="A97" s="83" t="str">
        <f>'Приложение 2'!A36</f>
        <v>Резервные средства</v>
      </c>
      <c r="B97" s="85" t="s">
        <v>77</v>
      </c>
      <c r="C97" s="85" t="s">
        <v>8</v>
      </c>
      <c r="D97" s="85" t="s">
        <v>62</v>
      </c>
      <c r="E97" s="85" t="s">
        <v>79</v>
      </c>
      <c r="F97" s="84" t="s">
        <v>70</v>
      </c>
      <c r="G97" s="115"/>
      <c r="H97" s="115"/>
      <c r="I97" s="115"/>
      <c r="J97" s="72">
        <f t="shared" si="28"/>
        <v>5</v>
      </c>
      <c r="K97" s="72">
        <f t="shared" si="28"/>
        <v>5</v>
      </c>
      <c r="L97" s="72">
        <f t="shared" si="28"/>
        <v>5</v>
      </c>
    </row>
    <row r="98" spans="1:12" ht="18" customHeight="1">
      <c r="A98" s="83" t="str">
        <f>'Приложение 2'!A8</f>
        <v>Общегосударственные вопросы</v>
      </c>
      <c r="B98" s="85" t="s">
        <v>77</v>
      </c>
      <c r="C98" s="85" t="s">
        <v>8</v>
      </c>
      <c r="D98" s="85" t="s">
        <v>62</v>
      </c>
      <c r="E98" s="85" t="s">
        <v>79</v>
      </c>
      <c r="F98" s="84" t="s">
        <v>70</v>
      </c>
      <c r="G98" s="115" t="s">
        <v>34</v>
      </c>
      <c r="H98" s="115"/>
      <c r="I98" s="115"/>
      <c r="J98" s="72">
        <f t="shared" si="28"/>
        <v>5</v>
      </c>
      <c r="K98" s="72">
        <f t="shared" si="28"/>
        <v>5</v>
      </c>
      <c r="L98" s="72">
        <f t="shared" si="28"/>
        <v>5</v>
      </c>
    </row>
    <row r="99" spans="1:12" ht="16.5" customHeight="1">
      <c r="A99" s="83" t="str">
        <f>'Приложение 2'!A31</f>
        <v xml:space="preserve">Резервные фонды </v>
      </c>
      <c r="B99" s="85" t="s">
        <v>77</v>
      </c>
      <c r="C99" s="85" t="s">
        <v>8</v>
      </c>
      <c r="D99" s="85" t="s">
        <v>62</v>
      </c>
      <c r="E99" s="85" t="s">
        <v>79</v>
      </c>
      <c r="F99" s="84" t="s">
        <v>70</v>
      </c>
      <c r="G99" s="115" t="s">
        <v>34</v>
      </c>
      <c r="H99" s="115" t="s">
        <v>18</v>
      </c>
      <c r="I99" s="115"/>
      <c r="J99" s="72">
        <f t="shared" si="28"/>
        <v>5</v>
      </c>
      <c r="K99" s="72">
        <f t="shared" si="28"/>
        <v>5</v>
      </c>
      <c r="L99" s="72">
        <f t="shared" si="28"/>
        <v>5</v>
      </c>
    </row>
    <row r="100" spans="1:12" ht="63" hidden="1" customHeight="1">
      <c r="A100" s="83" t="str">
        <f>A93</f>
        <v>Администрация Анненковского сельского поселения Ромодановского муниципального района Республики Мордовия</v>
      </c>
      <c r="B100" s="85" t="s">
        <v>77</v>
      </c>
      <c r="C100" s="85" t="s">
        <v>8</v>
      </c>
      <c r="D100" s="85" t="s">
        <v>62</v>
      </c>
      <c r="E100" s="85" t="s">
        <v>79</v>
      </c>
      <c r="F100" s="84" t="s">
        <v>70</v>
      </c>
      <c r="G100" s="115" t="s">
        <v>34</v>
      </c>
      <c r="H100" s="115" t="s">
        <v>18</v>
      </c>
      <c r="I100" s="115" t="s">
        <v>137</v>
      </c>
      <c r="J100" s="72">
        <f>'Приложение 2'!J36</f>
        <v>5</v>
      </c>
      <c r="K100" s="72">
        <f>'Приложение 2'!K36</f>
        <v>5</v>
      </c>
      <c r="L100" s="72">
        <f>'Приложение 2'!L36</f>
        <v>5</v>
      </c>
    </row>
    <row r="101" spans="1:12" ht="63" customHeight="1">
      <c r="A101" s="83" t="str">
        <f>A94</f>
        <v>Администрация Анненковского сельского поселения Ромодановского муниципального района Республики Мордовия</v>
      </c>
      <c r="B101" s="85" t="s">
        <v>77</v>
      </c>
      <c r="C101" s="85" t="s">
        <v>8</v>
      </c>
      <c r="D101" s="85" t="s">
        <v>62</v>
      </c>
      <c r="E101" s="85" t="s">
        <v>79</v>
      </c>
      <c r="F101" s="84" t="s">
        <v>70</v>
      </c>
      <c r="G101" s="121" t="s">
        <v>34</v>
      </c>
      <c r="H101" s="121" t="s">
        <v>18</v>
      </c>
      <c r="I101" s="121" t="s">
        <v>137</v>
      </c>
      <c r="J101" s="72">
        <f>'Приложение 2'!J36</f>
        <v>5</v>
      </c>
      <c r="K101" s="72">
        <f>'Приложение 2'!K36</f>
        <v>5</v>
      </c>
      <c r="L101" s="72">
        <f>'Приложение 2'!L36</f>
        <v>5</v>
      </c>
    </row>
    <row r="102" spans="1:12" ht="30.75" customHeight="1">
      <c r="A102" s="83" t="str">
        <f>'Приложение 2'!A76</f>
        <v>Процентные платежи по муниципальному долгу</v>
      </c>
      <c r="B102" s="85" t="s">
        <v>77</v>
      </c>
      <c r="C102" s="85" t="s">
        <v>8</v>
      </c>
      <c r="D102" s="85" t="s">
        <v>62</v>
      </c>
      <c r="E102" s="85" t="s">
        <v>200</v>
      </c>
      <c r="F102" s="84"/>
      <c r="G102" s="121"/>
      <c r="H102" s="121"/>
      <c r="I102" s="121"/>
      <c r="J102" s="72">
        <f t="shared" ref="J102:L106" si="29">J103</f>
        <v>1.6</v>
      </c>
      <c r="K102" s="72">
        <f t="shared" si="29"/>
        <v>1.6</v>
      </c>
      <c r="L102" s="72">
        <f t="shared" si="29"/>
        <v>1.6</v>
      </c>
    </row>
    <row r="103" spans="1:12" ht="30" customHeight="1">
      <c r="A103" s="83" t="str">
        <f>'Приложение 2'!A77</f>
        <v>Обслуживание государственного (муниципального)долга</v>
      </c>
      <c r="B103" s="85" t="s">
        <v>77</v>
      </c>
      <c r="C103" s="85" t="s">
        <v>8</v>
      </c>
      <c r="D103" s="85" t="s">
        <v>62</v>
      </c>
      <c r="E103" s="85" t="s">
        <v>200</v>
      </c>
      <c r="F103" s="84" t="s">
        <v>202</v>
      </c>
      <c r="G103" s="121"/>
      <c r="H103" s="121"/>
      <c r="I103" s="121"/>
      <c r="J103" s="72">
        <f t="shared" si="29"/>
        <v>1.6</v>
      </c>
      <c r="K103" s="72">
        <f t="shared" si="29"/>
        <v>1.6</v>
      </c>
      <c r="L103" s="72">
        <f t="shared" si="29"/>
        <v>1.6</v>
      </c>
    </row>
    <row r="104" spans="1:12" ht="35.25" customHeight="1">
      <c r="A104" s="83" t="str">
        <f>'Приложение 2'!A78</f>
        <v>Обслуживание муниципального долга</v>
      </c>
      <c r="B104" s="85" t="s">
        <v>77</v>
      </c>
      <c r="C104" s="85" t="s">
        <v>8</v>
      </c>
      <c r="D104" s="85" t="s">
        <v>62</v>
      </c>
      <c r="E104" s="85" t="s">
        <v>200</v>
      </c>
      <c r="F104" s="84" t="s">
        <v>203</v>
      </c>
      <c r="G104" s="121"/>
      <c r="H104" s="121"/>
      <c r="I104" s="121"/>
      <c r="J104" s="72">
        <f t="shared" si="29"/>
        <v>1.6</v>
      </c>
      <c r="K104" s="72">
        <f t="shared" si="29"/>
        <v>1.6</v>
      </c>
      <c r="L104" s="72">
        <f t="shared" si="29"/>
        <v>1.6</v>
      </c>
    </row>
    <row r="105" spans="1:12" ht="15" customHeight="1">
      <c r="A105" s="83" t="str">
        <f>'Приложение 2'!A8</f>
        <v>Общегосударственные вопросы</v>
      </c>
      <c r="B105" s="85" t="s">
        <v>77</v>
      </c>
      <c r="C105" s="85" t="s">
        <v>8</v>
      </c>
      <c r="D105" s="85" t="s">
        <v>62</v>
      </c>
      <c r="E105" s="85" t="s">
        <v>200</v>
      </c>
      <c r="F105" s="84" t="s">
        <v>70</v>
      </c>
      <c r="G105" s="131" t="s">
        <v>34</v>
      </c>
      <c r="H105" s="121"/>
      <c r="I105" s="121"/>
      <c r="J105" s="72">
        <f t="shared" si="29"/>
        <v>1.6</v>
      </c>
      <c r="K105" s="72">
        <f t="shared" si="29"/>
        <v>1.6</v>
      </c>
      <c r="L105" s="72">
        <f t="shared" si="29"/>
        <v>1.6</v>
      </c>
    </row>
    <row r="106" spans="1:12" ht="33" customHeight="1">
      <c r="A106" s="83" t="str">
        <f>'Приложение 2'!A72</f>
        <v>Обслуживание государственного (муниципального)долга</v>
      </c>
      <c r="B106" s="85" t="s">
        <v>77</v>
      </c>
      <c r="C106" s="85" t="s">
        <v>8</v>
      </c>
      <c r="D106" s="85" t="s">
        <v>62</v>
      </c>
      <c r="E106" s="85" t="s">
        <v>200</v>
      </c>
      <c r="F106" s="84" t="s">
        <v>70</v>
      </c>
      <c r="G106" s="131" t="s">
        <v>34</v>
      </c>
      <c r="H106" s="131" t="s">
        <v>166</v>
      </c>
      <c r="I106" s="121"/>
      <c r="J106" s="72">
        <f t="shared" si="29"/>
        <v>1.6</v>
      </c>
      <c r="K106" s="72">
        <f t="shared" si="29"/>
        <v>1.6</v>
      </c>
      <c r="L106" s="72">
        <f t="shared" si="29"/>
        <v>1.6</v>
      </c>
    </row>
    <row r="107" spans="1:12" ht="63" customHeight="1">
      <c r="A107" s="83" t="str">
        <f>A101</f>
        <v>Администрация Анненковского сельского поселения Ромодановского муниципального района Республики Мордовия</v>
      </c>
      <c r="B107" s="85" t="s">
        <v>77</v>
      </c>
      <c r="C107" s="85" t="s">
        <v>8</v>
      </c>
      <c r="D107" s="85" t="s">
        <v>62</v>
      </c>
      <c r="E107" s="85" t="s">
        <v>200</v>
      </c>
      <c r="F107" s="84" t="s">
        <v>70</v>
      </c>
      <c r="G107" s="131" t="s">
        <v>34</v>
      </c>
      <c r="H107" s="131" t="s">
        <v>166</v>
      </c>
      <c r="I107" s="131" t="s">
        <v>137</v>
      </c>
      <c r="J107" s="72">
        <f>'Приложение 2'!J78</f>
        <v>1.6</v>
      </c>
      <c r="K107" s="72">
        <f>'Приложение 2'!K78</f>
        <v>1.6</v>
      </c>
      <c r="L107" s="72">
        <f>'Приложение 2'!L78</f>
        <v>1.6</v>
      </c>
    </row>
    <row r="108" spans="1:12" ht="199.5" customHeight="1">
      <c r="A108" s="83" t="str">
        <f>'Приложение 2'!A28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8" s="80">
        <v>89</v>
      </c>
      <c r="C108" s="80">
        <v>1</v>
      </c>
      <c r="D108" s="80" t="s">
        <v>62</v>
      </c>
      <c r="E108" s="80" t="s">
        <v>76</v>
      </c>
      <c r="F108" s="78"/>
      <c r="G108" s="73"/>
      <c r="H108" s="73"/>
      <c r="I108" s="73"/>
      <c r="J108" s="72">
        <f t="shared" ref="J108:L113" si="30">J109</f>
        <v>0.5</v>
      </c>
      <c r="K108" s="72">
        <f t="shared" si="30"/>
        <v>0.5</v>
      </c>
      <c r="L108" s="72">
        <f t="shared" si="30"/>
        <v>0.6</v>
      </c>
    </row>
    <row r="109" spans="1:12" ht="60">
      <c r="A109" s="83" t="s">
        <v>172</v>
      </c>
      <c r="B109" s="80">
        <v>89</v>
      </c>
      <c r="C109" s="80">
        <v>1</v>
      </c>
      <c r="D109" s="80" t="s">
        <v>62</v>
      </c>
      <c r="E109" s="80" t="s">
        <v>76</v>
      </c>
      <c r="F109" s="78" t="s">
        <v>66</v>
      </c>
      <c r="G109" s="73"/>
      <c r="H109" s="73"/>
      <c r="I109" s="73"/>
      <c r="J109" s="72">
        <f t="shared" si="30"/>
        <v>0.5</v>
      </c>
      <c r="K109" s="72">
        <f t="shared" ref="K109:K113" si="31">K110</f>
        <v>0.5</v>
      </c>
      <c r="L109" s="72">
        <f t="shared" ref="L109:L113" si="32">L110</f>
        <v>0.6</v>
      </c>
    </row>
    <row r="110" spans="1:12" ht="60">
      <c r="A110" s="77" t="s">
        <v>43</v>
      </c>
      <c r="B110" s="80">
        <v>89</v>
      </c>
      <c r="C110" s="80">
        <v>1</v>
      </c>
      <c r="D110" s="80" t="s">
        <v>62</v>
      </c>
      <c r="E110" s="80" t="s">
        <v>76</v>
      </c>
      <c r="F110" s="78" t="s">
        <v>67</v>
      </c>
      <c r="G110" s="73"/>
      <c r="H110" s="73"/>
      <c r="I110" s="73"/>
      <c r="J110" s="72">
        <f t="shared" si="30"/>
        <v>0.5</v>
      </c>
      <c r="K110" s="72">
        <f t="shared" si="31"/>
        <v>0.5</v>
      </c>
      <c r="L110" s="72">
        <f t="shared" si="32"/>
        <v>0.6</v>
      </c>
    </row>
    <row r="111" spans="1:12" ht="15">
      <c r="A111" s="83" t="s">
        <v>33</v>
      </c>
      <c r="B111" s="80">
        <v>89</v>
      </c>
      <c r="C111" s="80">
        <v>1</v>
      </c>
      <c r="D111" s="80" t="s">
        <v>62</v>
      </c>
      <c r="E111" s="80" t="s">
        <v>76</v>
      </c>
      <c r="F111" s="78" t="s">
        <v>67</v>
      </c>
      <c r="G111" s="75" t="s">
        <v>34</v>
      </c>
      <c r="H111" s="75"/>
      <c r="I111" s="75"/>
      <c r="J111" s="72">
        <f>J113</f>
        <v>0.5</v>
      </c>
      <c r="K111" s="72">
        <f>K113</f>
        <v>0.5</v>
      </c>
      <c r="L111" s="72">
        <f>L113</f>
        <v>0.6</v>
      </c>
    </row>
    <row r="112" spans="1:12" ht="92.25" customHeight="1">
      <c r="A112" s="83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2" s="85" t="s">
        <v>77</v>
      </c>
      <c r="C112" s="85" t="s">
        <v>8</v>
      </c>
      <c r="D112" s="85" t="s">
        <v>62</v>
      </c>
      <c r="E112" s="85" t="s">
        <v>76</v>
      </c>
      <c r="F112" s="84" t="s">
        <v>174</v>
      </c>
      <c r="G112" s="121" t="s">
        <v>34</v>
      </c>
      <c r="H112" s="121" t="s">
        <v>42</v>
      </c>
      <c r="I112" s="75"/>
      <c r="J112" s="72">
        <f>J111</f>
        <v>0.5</v>
      </c>
      <c r="K112" s="72">
        <f>K111</f>
        <v>0.5</v>
      </c>
      <c r="L112" s="72">
        <f>L111</f>
        <v>0.6</v>
      </c>
    </row>
    <row r="113" spans="1:12" ht="69.75" customHeight="1">
      <c r="A113" s="31" t="str">
        <f>A101</f>
        <v>Администрация Анненковского сельского поселения Ромодановского муниципального района Республики Мордовия</v>
      </c>
      <c r="B113" s="80">
        <v>89</v>
      </c>
      <c r="C113" s="80">
        <v>1</v>
      </c>
      <c r="D113" s="80" t="s">
        <v>62</v>
      </c>
      <c r="E113" s="80" t="s">
        <v>76</v>
      </c>
      <c r="F113" s="78" t="s">
        <v>67</v>
      </c>
      <c r="G113" s="75" t="s">
        <v>34</v>
      </c>
      <c r="H113" s="75" t="s">
        <v>42</v>
      </c>
      <c r="I113" s="121" t="s">
        <v>137</v>
      </c>
      <c r="J113" s="72">
        <f t="shared" si="30"/>
        <v>0.5</v>
      </c>
      <c r="K113" s="72">
        <f t="shared" si="31"/>
        <v>0.5</v>
      </c>
      <c r="L113" s="72">
        <f t="shared" si="32"/>
        <v>0.6</v>
      </c>
    </row>
    <row r="114" spans="1:12" ht="60" hidden="1">
      <c r="A114" s="83" t="s">
        <v>145</v>
      </c>
      <c r="B114" s="80">
        <v>89</v>
      </c>
      <c r="C114" s="80">
        <v>1</v>
      </c>
      <c r="D114" s="80" t="s">
        <v>62</v>
      </c>
      <c r="E114" s="80" t="s">
        <v>76</v>
      </c>
      <c r="F114" s="78" t="s">
        <v>67</v>
      </c>
      <c r="G114" s="75" t="s">
        <v>34</v>
      </c>
      <c r="H114" s="75" t="s">
        <v>42</v>
      </c>
      <c r="I114" s="97" t="s">
        <v>137</v>
      </c>
      <c r="J114" s="72">
        <f>'Приложение 2'!J30</f>
        <v>0.5</v>
      </c>
      <c r="K114" s="72">
        <f>'Приложение 2'!K30</f>
        <v>0.5</v>
      </c>
      <c r="L114" s="72">
        <f>'Приложение 2'!L30</f>
        <v>0.6</v>
      </c>
    </row>
  </sheetData>
  <autoFilter ref="A1:L114">
    <filterColumn colId="5"/>
    <filterColumn colId="8" showButton="0">
      <filters blank="1"/>
    </filterColumn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7" zoomScale="60" zoomScaleNormal="55" workbookViewId="0">
      <selection activeCell="E16" sqref="E16"/>
    </sheetView>
  </sheetViews>
  <sheetFormatPr defaultRowHeight="12.75"/>
  <cols>
    <col min="1" max="1" width="58.6640625" style="51" customWidth="1"/>
    <col min="2" max="2" width="125" style="51" customWidth="1"/>
    <col min="3" max="3" width="27" style="51" customWidth="1"/>
    <col min="4" max="4" width="30.83203125" style="51" customWidth="1"/>
    <col min="5" max="5" width="27.5" style="51" customWidth="1"/>
    <col min="6" max="6" width="41.83203125" style="52" customWidth="1"/>
    <col min="7" max="7" width="23.6640625" style="51" customWidth="1"/>
    <col min="8" max="8" width="19.5" style="51" customWidth="1"/>
    <col min="9" max="9" width="25.5" style="51" customWidth="1"/>
    <col min="10" max="16384" width="9.33203125" style="51"/>
  </cols>
  <sheetData>
    <row r="1" spans="1:7" ht="51.6" customHeight="1">
      <c r="B1" s="67"/>
      <c r="C1" s="144"/>
      <c r="D1" s="144"/>
      <c r="E1" s="144"/>
      <c r="F1" s="50"/>
    </row>
    <row r="2" spans="1:7" ht="409.6" customHeight="1">
      <c r="A2" s="66"/>
      <c r="B2" s="65"/>
      <c r="C2" s="143" t="s">
        <v>208</v>
      </c>
      <c r="D2" s="143"/>
      <c r="E2" s="143"/>
      <c r="F2" s="48"/>
      <c r="G2" s="48"/>
    </row>
    <row r="3" spans="1:7" ht="16.5" customHeight="1">
      <c r="A3" s="142" t="s">
        <v>182</v>
      </c>
      <c r="B3" s="142"/>
      <c r="C3" s="142"/>
      <c r="D3" s="142"/>
      <c r="E3" s="142"/>
    </row>
    <row r="4" spans="1:7" ht="24" customHeight="1">
      <c r="A4" s="142"/>
      <c r="B4" s="142"/>
      <c r="C4" s="142"/>
      <c r="D4" s="142"/>
      <c r="E4" s="142"/>
    </row>
    <row r="5" spans="1:7" ht="83.25" customHeight="1">
      <c r="A5" s="142"/>
      <c r="B5" s="142"/>
      <c r="C5" s="142"/>
      <c r="D5" s="142"/>
      <c r="E5" s="142"/>
      <c r="F5" s="64"/>
    </row>
    <row r="6" spans="1:7" ht="23.25" customHeight="1">
      <c r="A6" s="63"/>
      <c r="B6" s="63"/>
      <c r="C6" s="62"/>
    </row>
    <row r="7" spans="1:7" ht="37.15" customHeight="1">
      <c r="A7" s="145" t="s">
        <v>23</v>
      </c>
      <c r="B7" s="146" t="s">
        <v>24</v>
      </c>
      <c r="C7" s="147" t="s">
        <v>25</v>
      </c>
      <c r="D7" s="147"/>
      <c r="E7" s="147"/>
    </row>
    <row r="8" spans="1:7" s="53" customFormat="1" ht="114" customHeight="1">
      <c r="A8" s="145"/>
      <c r="B8" s="146"/>
      <c r="C8" s="49" t="s">
        <v>26</v>
      </c>
      <c r="D8" s="49" t="s">
        <v>156</v>
      </c>
      <c r="E8" s="49" t="s">
        <v>178</v>
      </c>
      <c r="F8" s="54"/>
    </row>
    <row r="9" spans="1:7" s="57" customFormat="1" ht="28.15" customHeight="1">
      <c r="A9" s="61" t="s">
        <v>8</v>
      </c>
      <c r="B9" s="60" t="s">
        <v>9</v>
      </c>
      <c r="C9" s="59">
        <v>3</v>
      </c>
      <c r="D9" s="59">
        <v>4</v>
      </c>
      <c r="E9" s="59">
        <v>5</v>
      </c>
      <c r="F9" s="58"/>
    </row>
    <row r="10" spans="1:7" s="57" customFormat="1" ht="44.25" customHeight="1">
      <c r="A10" s="161" t="s">
        <v>84</v>
      </c>
      <c r="B10" s="162" t="s">
        <v>115</v>
      </c>
      <c r="C10" s="163">
        <f>C11+C22+C14+C18</f>
        <v>82.100000000000094</v>
      </c>
      <c r="D10" s="163">
        <f>D11+D22+D14+D18</f>
        <v>-63.8</v>
      </c>
      <c r="E10" s="196">
        <f>E11+E22+E14+E18</f>
        <v>-79.7</v>
      </c>
      <c r="F10" s="58"/>
    </row>
    <row r="11" spans="1:7" s="57" customFormat="1" ht="36.75" customHeight="1">
      <c r="A11" s="161" t="s">
        <v>114</v>
      </c>
      <c r="B11" s="164" t="s">
        <v>83</v>
      </c>
      <c r="C11" s="165">
        <f t="shared" ref="C11:E12" si="0">SUM(C12)</f>
        <v>0</v>
      </c>
      <c r="D11" s="166">
        <f t="shared" si="0"/>
        <v>0</v>
      </c>
      <c r="E11" s="197">
        <f t="shared" si="0"/>
        <v>0</v>
      </c>
      <c r="F11" s="58"/>
    </row>
    <row r="12" spans="1:7" s="57" customFormat="1" ht="64.5" customHeight="1">
      <c r="A12" s="161" t="s">
        <v>113</v>
      </c>
      <c r="B12" s="167" t="s">
        <v>112</v>
      </c>
      <c r="C12" s="165">
        <f t="shared" si="0"/>
        <v>0</v>
      </c>
      <c r="D12" s="166">
        <f t="shared" si="0"/>
        <v>0</v>
      </c>
      <c r="E12" s="198">
        <f t="shared" si="0"/>
        <v>0</v>
      </c>
      <c r="F12" s="58"/>
    </row>
    <row r="13" spans="1:7" s="57" customFormat="1" ht="65.25" customHeight="1">
      <c r="A13" s="161" t="s">
        <v>111</v>
      </c>
      <c r="B13" s="167" t="s">
        <v>110</v>
      </c>
      <c r="C13" s="165">
        <v>0</v>
      </c>
      <c r="D13" s="168">
        <v>0</v>
      </c>
      <c r="E13" s="168">
        <v>0</v>
      </c>
      <c r="F13" s="58"/>
    </row>
    <row r="14" spans="1:7" s="57" customFormat="1" ht="63" customHeight="1">
      <c r="A14" s="169" t="s">
        <v>109</v>
      </c>
      <c r="B14" s="170" t="s">
        <v>108</v>
      </c>
      <c r="C14" s="165">
        <f t="shared" ref="C14:E16" si="1">C15</f>
        <v>-47.8</v>
      </c>
      <c r="D14" s="166">
        <f t="shared" si="1"/>
        <v>-63.8</v>
      </c>
      <c r="E14" s="196">
        <f t="shared" si="1"/>
        <v>-79.7</v>
      </c>
      <c r="F14" s="58"/>
    </row>
    <row r="15" spans="1:7" s="57" customFormat="1" ht="57" customHeight="1">
      <c r="A15" s="169" t="s">
        <v>107</v>
      </c>
      <c r="B15" s="170" t="s">
        <v>106</v>
      </c>
      <c r="C15" s="165">
        <f t="shared" si="1"/>
        <v>-47.8</v>
      </c>
      <c r="D15" s="166">
        <f t="shared" si="1"/>
        <v>-63.8</v>
      </c>
      <c r="E15" s="197">
        <f t="shared" si="1"/>
        <v>-79.7</v>
      </c>
      <c r="F15" s="58"/>
    </row>
    <row r="16" spans="1:7" s="57" customFormat="1" ht="82.9" customHeight="1">
      <c r="A16" s="171" t="s">
        <v>105</v>
      </c>
      <c r="B16" s="172" t="s">
        <v>104</v>
      </c>
      <c r="C16" s="165">
        <f t="shared" si="1"/>
        <v>-47.8</v>
      </c>
      <c r="D16" s="166">
        <f t="shared" si="1"/>
        <v>-63.8</v>
      </c>
      <c r="E16" s="198">
        <f t="shared" si="1"/>
        <v>-79.7</v>
      </c>
      <c r="F16" s="58"/>
    </row>
    <row r="17" spans="1:6" s="57" customFormat="1" ht="77.45" customHeight="1">
      <c r="A17" s="169" t="s">
        <v>148</v>
      </c>
      <c r="B17" s="173" t="s">
        <v>149</v>
      </c>
      <c r="C17" s="174">
        <v>-47.8</v>
      </c>
      <c r="D17" s="174">
        <v>-63.8</v>
      </c>
      <c r="E17" s="174">
        <v>-79.7</v>
      </c>
      <c r="F17" s="58"/>
    </row>
    <row r="18" spans="1:6" s="57" customFormat="1" ht="48" customHeight="1">
      <c r="A18" s="175" t="s">
        <v>103</v>
      </c>
      <c r="B18" s="176" t="s">
        <v>102</v>
      </c>
      <c r="C18" s="177">
        <f t="shared" ref="C18:E20" si="2">C19</f>
        <v>0</v>
      </c>
      <c r="D18" s="168">
        <f t="shared" si="2"/>
        <v>0</v>
      </c>
      <c r="E18" s="168">
        <f t="shared" si="2"/>
        <v>0</v>
      </c>
      <c r="F18" s="58"/>
    </row>
    <row r="19" spans="1:6" s="57" customFormat="1" ht="57.6" customHeight="1">
      <c r="A19" s="175" t="s">
        <v>101</v>
      </c>
      <c r="B19" s="176" t="s">
        <v>100</v>
      </c>
      <c r="C19" s="177">
        <f t="shared" si="2"/>
        <v>0</v>
      </c>
      <c r="D19" s="168">
        <f t="shared" si="2"/>
        <v>0</v>
      </c>
      <c r="E19" s="168">
        <f t="shared" si="2"/>
        <v>0</v>
      </c>
      <c r="F19" s="58"/>
    </row>
    <row r="20" spans="1:6" s="57" customFormat="1" ht="77.45" customHeight="1">
      <c r="A20" s="178" t="s">
        <v>99</v>
      </c>
      <c r="B20" s="176" t="s">
        <v>98</v>
      </c>
      <c r="C20" s="177">
        <f t="shared" si="2"/>
        <v>0</v>
      </c>
      <c r="D20" s="168">
        <f t="shared" si="2"/>
        <v>0</v>
      </c>
      <c r="E20" s="168">
        <f t="shared" si="2"/>
        <v>0</v>
      </c>
      <c r="F20" s="58"/>
    </row>
    <row r="21" spans="1:6" s="57" customFormat="1" ht="101.45" customHeight="1">
      <c r="A21" s="178" t="s">
        <v>97</v>
      </c>
      <c r="B21" s="176" t="s">
        <v>153</v>
      </c>
      <c r="C21" s="177">
        <v>0</v>
      </c>
      <c r="D21" s="168">
        <v>0</v>
      </c>
      <c r="E21" s="168">
        <v>0</v>
      </c>
      <c r="F21" s="58"/>
    </row>
    <row r="22" spans="1:6" s="57" customFormat="1" ht="52.9" customHeight="1">
      <c r="A22" s="179" t="s">
        <v>96</v>
      </c>
      <c r="B22" s="180" t="s">
        <v>95</v>
      </c>
      <c r="C22" s="181">
        <f>C23+C26</f>
        <v>129.90000000000009</v>
      </c>
      <c r="D22" s="182">
        <f>D24+D26</f>
        <v>0</v>
      </c>
      <c r="E22" s="182">
        <f>E23+E26</f>
        <v>0</v>
      </c>
      <c r="F22" s="58"/>
    </row>
    <row r="23" spans="1:6" s="55" customFormat="1" ht="40.15" customHeight="1">
      <c r="A23" s="169" t="s">
        <v>94</v>
      </c>
      <c r="B23" s="183" t="s">
        <v>93</v>
      </c>
      <c r="C23" s="168">
        <f t="shared" ref="C23:E24" si="3">C24</f>
        <v>-1931</v>
      </c>
      <c r="D23" s="168">
        <f t="shared" si="3"/>
        <v>-1659</v>
      </c>
      <c r="E23" s="168">
        <f t="shared" si="3"/>
        <v>-1705.5</v>
      </c>
      <c r="F23" s="56"/>
    </row>
    <row r="24" spans="1:6" s="53" customFormat="1" ht="46.15" customHeight="1">
      <c r="A24" s="169" t="s">
        <v>92</v>
      </c>
      <c r="B24" s="184" t="s">
        <v>91</v>
      </c>
      <c r="C24" s="185">
        <f t="shared" si="3"/>
        <v>-1931</v>
      </c>
      <c r="D24" s="185">
        <f t="shared" si="3"/>
        <v>-1659</v>
      </c>
      <c r="E24" s="185">
        <f t="shared" si="3"/>
        <v>-1705.5</v>
      </c>
      <c r="F24" s="54"/>
    </row>
    <row r="25" spans="1:6" s="53" customFormat="1" ht="58.15" customHeight="1">
      <c r="A25" s="169" t="s">
        <v>146</v>
      </c>
      <c r="B25" s="184" t="s">
        <v>147</v>
      </c>
      <c r="C25" s="185">
        <v>-1931</v>
      </c>
      <c r="D25" s="185">
        <v>-1659</v>
      </c>
      <c r="E25" s="185">
        <v>-1705.5</v>
      </c>
      <c r="F25" s="54"/>
    </row>
    <row r="26" spans="1:6" s="55" customFormat="1" ht="43.15" customHeight="1">
      <c r="A26" s="186" t="s">
        <v>90</v>
      </c>
      <c r="B26" s="187" t="s">
        <v>89</v>
      </c>
      <c r="C26" s="168">
        <f>C27</f>
        <v>2060.9</v>
      </c>
      <c r="D26" s="168">
        <f>D27</f>
        <v>1659</v>
      </c>
      <c r="E26" s="168">
        <f>E27</f>
        <v>1705.5</v>
      </c>
      <c r="F26" s="56"/>
    </row>
    <row r="27" spans="1:6" s="53" customFormat="1" ht="47.45" customHeight="1">
      <c r="A27" s="188" t="s">
        <v>88</v>
      </c>
      <c r="B27" s="189" t="s">
        <v>87</v>
      </c>
      <c r="C27" s="185">
        <f t="shared" ref="C27:E27" si="4">SUM(C28)</f>
        <v>2060.9</v>
      </c>
      <c r="D27" s="185">
        <f t="shared" si="4"/>
        <v>1659</v>
      </c>
      <c r="E27" s="185">
        <f t="shared" si="4"/>
        <v>1705.5</v>
      </c>
      <c r="F27" s="54"/>
    </row>
    <row r="28" spans="1:6" s="53" customFormat="1" ht="56.45" customHeight="1">
      <c r="A28" s="190" t="s">
        <v>86</v>
      </c>
      <c r="B28" s="191" t="s">
        <v>85</v>
      </c>
      <c r="C28" s="185">
        <v>2060.9</v>
      </c>
      <c r="D28" s="185">
        <v>1659</v>
      </c>
      <c r="E28" s="185">
        <v>1705.5</v>
      </c>
      <c r="F28" s="54"/>
    </row>
    <row r="29" spans="1:6" s="53" customFormat="1" ht="86.25" customHeight="1">
      <c r="A29" s="192" t="s">
        <v>84</v>
      </c>
      <c r="B29" s="162" t="s">
        <v>152</v>
      </c>
      <c r="C29" s="185">
        <v>0</v>
      </c>
      <c r="D29" s="185">
        <v>0</v>
      </c>
      <c r="E29" s="185">
        <v>0</v>
      </c>
      <c r="F29" s="54"/>
    </row>
    <row r="30" spans="1:6" ht="37.15" customHeight="1">
      <c r="A30" s="193"/>
      <c r="B30" s="194" t="s">
        <v>136</v>
      </c>
      <c r="C30" s="195">
        <v>827.6</v>
      </c>
      <c r="D30" s="185">
        <v>857.2</v>
      </c>
      <c r="E30" s="185">
        <v>892.9</v>
      </c>
    </row>
    <row r="31" spans="1:6">
      <c r="C31" s="51">
        <v>3</v>
      </c>
    </row>
    <row r="32" spans="1:6">
      <c r="F32" s="51"/>
    </row>
    <row r="33" spans="6:6" ht="44.45" customHeight="1">
      <c r="F33" s="51"/>
    </row>
    <row r="34" spans="6:6">
      <c r="F34" s="51"/>
    </row>
    <row r="35" spans="6:6">
      <c r="F35" s="51"/>
    </row>
    <row r="36" spans="6:6">
      <c r="F36" s="51"/>
    </row>
    <row r="37" spans="6:6">
      <c r="F37" s="51"/>
    </row>
    <row r="38" spans="6:6">
      <c r="F38" s="51"/>
    </row>
    <row r="39" spans="6:6">
      <c r="F39" s="51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2024-02-09T12:23:59Z</cp:lastPrinted>
  <dcterms:created xsi:type="dcterms:W3CDTF">2006-09-16T00:00:00Z</dcterms:created>
  <dcterms:modified xsi:type="dcterms:W3CDTF">2024-02-09T12:31:51Z</dcterms:modified>
</cp:coreProperties>
</file>