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 1" sheetId="17" r:id="rId1"/>
    <sheet name="Приложение 2" sheetId="3" r:id="rId2"/>
    <sheet name="Приложение3" sheetId="4" r:id="rId3"/>
    <sheet name="Приложение 4" sheetId="6" r:id="rId4"/>
    <sheet name="прил5" sheetId="14" r:id="rId5"/>
  </sheets>
  <definedNames>
    <definedName name="_xlnm._FilterDatabase" localSheetId="1" hidden="1">'Приложение 2'!$A$2:$L$118</definedName>
    <definedName name="_xlnm._FilterDatabase" localSheetId="3" hidden="1">'Приложение 4'!$A$2:$L$148</definedName>
    <definedName name="_xlnm._FilterDatabase" localSheetId="2" hidden="1">Приложение3!$A$2:$K$118</definedName>
    <definedName name="Z_146E8F15_80AC_4549_8E02_D6058BD21F29_.wvu.FilterData" localSheetId="1" hidden="1">'Приложение 2'!$A$2:$L$118</definedName>
    <definedName name="Z_146E8F15_80AC_4549_8E02_D6058BD21F29_.wvu.FilterData" localSheetId="3" hidden="1">'Приложение 4'!$A$7:$L$148</definedName>
    <definedName name="Z_146E8F15_80AC_4549_8E02_D6058BD21F29_.wvu.FilterData" localSheetId="2" hidden="1">Приложение3!$A$2:$K$118</definedName>
    <definedName name="Z_146E8F15_80AC_4549_8E02_D6058BD21F29_.wvu.PrintArea" localSheetId="0" hidden="1">'Приложение 1'!$A$1:$E$32</definedName>
    <definedName name="Z_1F1289EE_F3DA_4F9E_9F23_CD1DBBB60441_.wvu.FilterData" localSheetId="2" hidden="1">Приложение3!$A$2:$K$118</definedName>
    <definedName name="Z_2EE6EB00_C2BB_404A_98A6_E66B3D281ECF_.wvu.FilterData" localSheetId="1" hidden="1">'Приложение 2'!$A$7:$L$111</definedName>
    <definedName name="Z_2EE6EB00_C2BB_404A_98A6_E66B3D281ECF_.wvu.FilterData" localSheetId="3" hidden="1">'Приложение 4'!$A$7:$L$148</definedName>
    <definedName name="Z_2EE6EB00_C2BB_404A_98A6_E66B3D281ECF_.wvu.FilterData" localSheetId="2" hidden="1">Приложение3!$A$7:$O$121</definedName>
    <definedName name="Z_2EE6EB00_C2BB_404A_98A6_E66B3D281ECF_.wvu.PrintArea" localSheetId="0" hidden="1">'Приложение 1'!$A$1:$E$32</definedName>
    <definedName name="Z_D2A2E364_7F41_4DF0_B445_F266635B8190_.wvu.FilterData" localSheetId="1" hidden="1">'Приложение 2'!$A$2:$L$118</definedName>
    <definedName name="Z_D2A2E364_7F41_4DF0_B445_F266635B8190_.wvu.FilterData" localSheetId="3" hidden="1">'Приложение 4'!$A$7:$L$148</definedName>
    <definedName name="Z_D2A2E364_7F41_4DF0_B445_F266635B8190_.wvu.FilterData" localSheetId="2" hidden="1">Приложение3!$A$2:$K$118</definedName>
    <definedName name="Z_D2A2E364_7F41_4DF0_B445_F266635B8190_.wvu.PrintArea" localSheetId="0" hidden="1">'Приложение 1'!$A$1:$E$32</definedName>
    <definedName name="Z_E262048E_84F9_43BC_A071_99F77224052B_.wvu.FilterData" localSheetId="3" hidden="1">'Приложение 4'!$A$7:$L$148</definedName>
    <definedName name="_xlnm.Print_Area" localSheetId="4">прил5!$A$1:$E$29</definedName>
    <definedName name="_xlnm.Print_Area" localSheetId="0">'Приложение 1'!$A$1:$E$32</definedName>
    <definedName name="_xlnm.Print_Area" localSheetId="1">'Приложение 2'!$A$1:$L$118</definedName>
    <definedName name="_xlnm.Print_Area" localSheetId="3">'Приложение 4'!$A$1:$L$148</definedName>
  </definedNames>
  <calcPr calcId="12451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117" i="6"/>
  <c r="A116"/>
  <c r="A115"/>
  <c r="A114"/>
  <c r="A113"/>
  <c r="J107"/>
  <c r="J113"/>
  <c r="J114"/>
  <c r="J115"/>
  <c r="J116"/>
  <c r="J117"/>
  <c r="A45" i="4"/>
  <c r="A44"/>
  <c r="I41"/>
  <c r="I44"/>
  <c r="I45"/>
  <c r="A45" i="3"/>
  <c r="A44"/>
  <c r="J41"/>
  <c r="J44"/>
  <c r="C12" i="17"/>
  <c r="E30"/>
  <c r="D30"/>
  <c r="C30"/>
  <c r="C29"/>
  <c r="E29"/>
  <c r="D29"/>
  <c r="C17"/>
  <c r="C16"/>
  <c r="C27"/>
  <c r="E25"/>
  <c r="D25"/>
  <c r="D24"/>
  <c r="C25"/>
  <c r="C24"/>
  <c r="C14"/>
  <c r="C13"/>
  <c r="C11"/>
  <c r="C20"/>
  <c r="C19"/>
  <c r="D20"/>
  <c r="E20"/>
  <c r="E19"/>
  <c r="C22"/>
  <c r="D22"/>
  <c r="D19"/>
  <c r="E22"/>
  <c r="E24"/>
  <c r="D11"/>
  <c r="D12"/>
  <c r="E11"/>
  <c r="E12"/>
  <c r="A118" i="6"/>
  <c r="A121"/>
  <c r="A122"/>
  <c r="J123"/>
  <c r="J122" s="1"/>
  <c r="J121" s="1"/>
  <c r="J120" s="1"/>
  <c r="J119" s="1"/>
  <c r="J118" s="1"/>
  <c r="A133"/>
  <c r="A134"/>
  <c r="J135"/>
  <c r="J134" s="1"/>
  <c r="J133" s="1"/>
  <c r="J132" s="1"/>
  <c r="J131" s="1"/>
  <c r="J130" s="1"/>
  <c r="A124"/>
  <c r="A127"/>
  <c r="A128"/>
  <c r="J129"/>
  <c r="J128" s="1"/>
  <c r="J127" s="1"/>
  <c r="J126" s="1"/>
  <c r="J125" s="1"/>
  <c r="J124" s="1"/>
  <c r="A142"/>
  <c r="A145"/>
  <c r="A146"/>
  <c r="J147"/>
  <c r="J146" s="1"/>
  <c r="J145" s="1"/>
  <c r="J144" s="1"/>
  <c r="J143" s="1"/>
  <c r="J142" s="1"/>
  <c r="L141"/>
  <c r="L140" s="1"/>
  <c r="L139" s="1"/>
  <c r="L138" s="1"/>
  <c r="L137" s="1"/>
  <c r="L136" s="1"/>
  <c r="K141"/>
  <c r="J141"/>
  <c r="J140" s="1"/>
  <c r="J139" s="1"/>
  <c r="J138" s="1"/>
  <c r="J137" s="1"/>
  <c r="J136" s="1"/>
  <c r="A107"/>
  <c r="A110"/>
  <c r="A111"/>
  <c r="J112"/>
  <c r="J111" s="1"/>
  <c r="J110" s="1"/>
  <c r="J109" s="1"/>
  <c r="J108" s="1"/>
  <c r="A50" i="4"/>
  <c r="A80"/>
  <c r="A83"/>
  <c r="I85"/>
  <c r="I84" s="1"/>
  <c r="I83" s="1"/>
  <c r="I82" s="1"/>
  <c r="I81" s="1"/>
  <c r="I80" s="1"/>
  <c r="A70"/>
  <c r="A73"/>
  <c r="A76"/>
  <c r="A130" i="6" s="1"/>
  <c r="I75" i="4"/>
  <c r="I74" s="1"/>
  <c r="I73" s="1"/>
  <c r="I78"/>
  <c r="I77" s="1"/>
  <c r="I76" s="1"/>
  <c r="A60"/>
  <c r="A57"/>
  <c r="A56"/>
  <c r="I62"/>
  <c r="I61" s="1"/>
  <c r="I60" s="1"/>
  <c r="I59" s="1"/>
  <c r="I58" s="1"/>
  <c r="I57" s="1"/>
  <c r="I56" s="1"/>
  <c r="A41"/>
  <c r="A38"/>
  <c r="I43"/>
  <c r="I42" s="1"/>
  <c r="I40" s="1"/>
  <c r="I39" s="1"/>
  <c r="I38" s="1"/>
  <c r="A85" i="3"/>
  <c r="A120" i="6" s="1"/>
  <c r="A84" i="3"/>
  <c r="A119" i="6" s="1"/>
  <c r="J83" i="3"/>
  <c r="J82" s="1"/>
  <c r="J81" s="1"/>
  <c r="J80" s="1"/>
  <c r="J84"/>
  <c r="A75"/>
  <c r="A75" i="4" s="1"/>
  <c r="A74" i="3"/>
  <c r="A125" i="6" s="1"/>
  <c r="J77" i="3"/>
  <c r="J76" s="1"/>
  <c r="J74"/>
  <c r="J73" s="1"/>
  <c r="J72" s="1"/>
  <c r="J71" s="1"/>
  <c r="J70" s="1"/>
  <c r="A62"/>
  <c r="A62" i="4" s="1"/>
  <c r="A61" i="3"/>
  <c r="A143" i="6" s="1"/>
  <c r="J61" i="3"/>
  <c r="J60" s="1"/>
  <c r="J59" s="1"/>
  <c r="J58" s="1"/>
  <c r="J57" s="1"/>
  <c r="J56" s="1"/>
  <c r="A43"/>
  <c r="A43" i="4" s="1"/>
  <c r="A42" i="3"/>
  <c r="A42" i="4" s="1"/>
  <c r="J40" i="3"/>
  <c r="J39" s="1"/>
  <c r="J38" s="1"/>
  <c r="J42"/>
  <c r="A102" i="4"/>
  <c r="J54" i="6"/>
  <c r="J53" s="1"/>
  <c r="J52" s="1"/>
  <c r="J51" s="1"/>
  <c r="J50" s="1"/>
  <c r="J49" s="1"/>
  <c r="J60"/>
  <c r="J59" s="1"/>
  <c r="J58" s="1"/>
  <c r="J57" s="1"/>
  <c r="J56" s="1"/>
  <c r="J55" s="1"/>
  <c r="A46"/>
  <c r="A47"/>
  <c r="A48"/>
  <c r="A55"/>
  <c r="A49"/>
  <c r="A50"/>
  <c r="A56" s="1"/>
  <c r="A51"/>
  <c r="A57" s="1"/>
  <c r="A52"/>
  <c r="A58" s="1"/>
  <c r="A53"/>
  <c r="A59" s="1"/>
  <c r="A54"/>
  <c r="A60" s="1"/>
  <c r="I104" i="4"/>
  <c r="I103" s="1"/>
  <c r="I102" s="1"/>
  <c r="I101"/>
  <c r="I100" s="1"/>
  <c r="I99" s="1"/>
  <c r="A96"/>
  <c r="A97"/>
  <c r="A98"/>
  <c r="A99"/>
  <c r="A104" i="3"/>
  <c r="A101"/>
  <c r="A101" i="4" s="1"/>
  <c r="A104" s="1"/>
  <c r="A103" i="3"/>
  <c r="A100" s="1"/>
  <c r="A100" i="4" s="1"/>
  <c r="A103" s="1"/>
  <c r="J103" i="3"/>
  <c r="J102"/>
  <c r="J98" s="1"/>
  <c r="J97" s="1"/>
  <c r="J96" s="1"/>
  <c r="J100"/>
  <c r="J99"/>
  <c r="K23"/>
  <c r="A82" i="6"/>
  <c r="A11"/>
  <c r="A10"/>
  <c r="A9"/>
  <c r="A24"/>
  <c r="A87" i="4"/>
  <c r="A65"/>
  <c r="A17" i="6"/>
  <c r="A88" i="4"/>
  <c r="A75" i="6"/>
  <c r="A61"/>
  <c r="A35"/>
  <c r="A34"/>
  <c r="A32"/>
  <c r="A30"/>
  <c r="A25"/>
  <c r="A107" i="4"/>
  <c r="A92"/>
  <c r="A66"/>
  <c r="A51"/>
  <c r="A48"/>
  <c r="A34"/>
  <c r="A108"/>
  <c r="A33"/>
  <c r="A18"/>
  <c r="A11"/>
  <c r="A108" i="3"/>
  <c r="A94" i="6"/>
  <c r="A34" i="3"/>
  <c r="A59" s="1"/>
  <c r="A33"/>
  <c r="A39" s="1"/>
  <c r="A17"/>
  <c r="A17" i="4"/>
  <c r="L106" i="6"/>
  <c r="L105" s="1"/>
  <c r="L104" s="1"/>
  <c r="L103" s="1"/>
  <c r="L102" s="1"/>
  <c r="L101" s="1"/>
  <c r="K106"/>
  <c r="K105" s="1"/>
  <c r="K104" s="1"/>
  <c r="K103" s="1"/>
  <c r="K102" s="1"/>
  <c r="K101" s="1"/>
  <c r="J106"/>
  <c r="J105" s="1"/>
  <c r="J104" s="1"/>
  <c r="J103" s="1"/>
  <c r="J102" s="1"/>
  <c r="J101" s="1"/>
  <c r="A105"/>
  <c r="A104"/>
  <c r="A103"/>
  <c r="A102"/>
  <c r="A101"/>
  <c r="L100"/>
  <c r="L99" s="1"/>
  <c r="L98" s="1"/>
  <c r="L97" s="1"/>
  <c r="L96" s="1"/>
  <c r="L95" s="1"/>
  <c r="K100"/>
  <c r="K99" s="1"/>
  <c r="K98" s="1"/>
  <c r="K97" s="1"/>
  <c r="K96" s="1"/>
  <c r="K95" s="1"/>
  <c r="K94" s="1"/>
  <c r="K93" s="1"/>
  <c r="J100"/>
  <c r="J99" s="1"/>
  <c r="J98" s="1"/>
  <c r="J97" s="1"/>
  <c r="J96" s="1"/>
  <c r="J95" s="1"/>
  <c r="A100"/>
  <c r="A106" s="1"/>
  <c r="A112" s="1"/>
  <c r="A99"/>
  <c r="A98"/>
  <c r="A97"/>
  <c r="A96"/>
  <c r="A95"/>
  <c r="K118" i="4"/>
  <c r="L74" i="6" s="1"/>
  <c r="L73" s="1"/>
  <c r="L72" s="1"/>
  <c r="L71" s="1"/>
  <c r="L70" s="1"/>
  <c r="L69" s="1"/>
  <c r="J118" i="4"/>
  <c r="K74" i="6" s="1"/>
  <c r="K73" s="1"/>
  <c r="K72" s="1"/>
  <c r="K71" s="1"/>
  <c r="K70" s="1"/>
  <c r="K69" s="1"/>
  <c r="L117" i="3"/>
  <c r="K117" i="4" s="1"/>
  <c r="K117" i="3"/>
  <c r="J117" i="4" s="1"/>
  <c r="A118"/>
  <c r="A71" i="6" s="1"/>
  <c r="A117" i="4"/>
  <c r="A70" i="6" s="1"/>
  <c r="A116" i="4"/>
  <c r="A69" i="6" s="1"/>
  <c r="A115" i="4"/>
  <c r="A113"/>
  <c r="A73" i="6" s="1"/>
  <c r="A112" i="4"/>
  <c r="A72" i="6" s="1"/>
  <c r="I69" i="4"/>
  <c r="I68" s="1"/>
  <c r="I67" s="1"/>
  <c r="I66" s="1"/>
  <c r="I65" s="1"/>
  <c r="I64" s="1"/>
  <c r="J68" i="3"/>
  <c r="J67"/>
  <c r="J65" s="1"/>
  <c r="J64" s="1"/>
  <c r="J63" s="1"/>
  <c r="K69" i="4"/>
  <c r="K68" s="1"/>
  <c r="K67" s="1"/>
  <c r="K66" s="1"/>
  <c r="K65" s="1"/>
  <c r="K64" s="1"/>
  <c r="K63" s="1"/>
  <c r="L23" i="3"/>
  <c r="K68"/>
  <c r="K67"/>
  <c r="K65" s="1"/>
  <c r="K64" s="1"/>
  <c r="K63" s="1"/>
  <c r="L68"/>
  <c r="L67" s="1"/>
  <c r="A114"/>
  <c r="A114" i="4"/>
  <c r="K116" i="3"/>
  <c r="L116"/>
  <c r="K116" i="4" s="1"/>
  <c r="K66" i="3"/>
  <c r="J116" i="4"/>
  <c r="K115" i="3"/>
  <c r="L115"/>
  <c r="L40" i="6"/>
  <c r="L39" s="1"/>
  <c r="L38" s="1"/>
  <c r="L37" s="1"/>
  <c r="L36" s="1"/>
  <c r="K40"/>
  <c r="K39" s="1"/>
  <c r="K38" s="1"/>
  <c r="K37" s="1"/>
  <c r="K36" s="1"/>
  <c r="J40"/>
  <c r="J39" s="1"/>
  <c r="J38" s="1"/>
  <c r="J37" s="1"/>
  <c r="J36" s="1"/>
  <c r="K53" i="4"/>
  <c r="K52" s="1"/>
  <c r="J53"/>
  <c r="J52" s="1"/>
  <c r="I53"/>
  <c r="I52" s="1"/>
  <c r="L52" i="3"/>
  <c r="K52"/>
  <c r="J52"/>
  <c r="K139" i="6"/>
  <c r="K138"/>
  <c r="K137"/>
  <c r="K136"/>
  <c r="L92"/>
  <c r="L91" s="1"/>
  <c r="L90" s="1"/>
  <c r="L89" s="1"/>
  <c r="L88" s="1"/>
  <c r="K92"/>
  <c r="K91" s="1"/>
  <c r="K90" s="1"/>
  <c r="K89" s="1"/>
  <c r="K88" s="1"/>
  <c r="L87"/>
  <c r="L86" s="1"/>
  <c r="L85" s="1"/>
  <c r="L84" s="1"/>
  <c r="L83" s="1"/>
  <c r="K87"/>
  <c r="K86" s="1"/>
  <c r="K85" s="1"/>
  <c r="K84" s="1"/>
  <c r="K83" s="1"/>
  <c r="L81"/>
  <c r="L80" s="1"/>
  <c r="L79" s="1"/>
  <c r="L78" s="1"/>
  <c r="L77" s="1"/>
  <c r="L76" s="1"/>
  <c r="K81"/>
  <c r="K80" s="1"/>
  <c r="K79" s="1"/>
  <c r="K78" s="1"/>
  <c r="K77" s="1"/>
  <c r="K76" s="1"/>
  <c r="L68"/>
  <c r="L67" s="1"/>
  <c r="L66" s="1"/>
  <c r="L65" s="1"/>
  <c r="L64" s="1"/>
  <c r="L63" s="1"/>
  <c r="K68"/>
  <c r="K67" s="1"/>
  <c r="K66" s="1"/>
  <c r="K65" s="1"/>
  <c r="K64" s="1"/>
  <c r="K63" s="1"/>
  <c r="K45"/>
  <c r="K44" s="1"/>
  <c r="K43" s="1"/>
  <c r="K42" s="1"/>
  <c r="K41" s="1"/>
  <c r="L45"/>
  <c r="L44" s="1"/>
  <c r="L43" s="1"/>
  <c r="L42" s="1"/>
  <c r="L41" s="1"/>
  <c r="K16"/>
  <c r="K15" s="1"/>
  <c r="K14" s="1"/>
  <c r="K13" s="1"/>
  <c r="K12" s="1"/>
  <c r="K11" s="1"/>
  <c r="K10" s="1"/>
  <c r="L16"/>
  <c r="L15" s="1"/>
  <c r="L14" s="1"/>
  <c r="L13" s="1"/>
  <c r="L12" s="1"/>
  <c r="L11" s="1"/>
  <c r="L10" s="1"/>
  <c r="K23"/>
  <c r="K22" s="1"/>
  <c r="K21" s="1"/>
  <c r="K20" s="1"/>
  <c r="K19" s="1"/>
  <c r="K18" s="1"/>
  <c r="K17" s="1"/>
  <c r="L23"/>
  <c r="L22" s="1"/>
  <c r="L21" s="1"/>
  <c r="L20" s="1"/>
  <c r="L19" s="1"/>
  <c r="L18" s="1"/>
  <c r="L17" s="1"/>
  <c r="L31"/>
  <c r="L30" s="1"/>
  <c r="L29" s="1"/>
  <c r="L28" s="1"/>
  <c r="L27" s="1"/>
  <c r="L26" s="1"/>
  <c r="L25" s="1"/>
  <c r="L24" s="1"/>
  <c r="K31"/>
  <c r="K30" s="1"/>
  <c r="K29" s="1"/>
  <c r="K28" s="1"/>
  <c r="K27" s="1"/>
  <c r="K26" s="1"/>
  <c r="K25" s="1"/>
  <c r="K24" s="1"/>
  <c r="J92"/>
  <c r="J91" s="1"/>
  <c r="J90" s="1"/>
  <c r="J89" s="1"/>
  <c r="J88" s="1"/>
  <c r="J87"/>
  <c r="J86" s="1"/>
  <c r="J85" s="1"/>
  <c r="J84" s="1"/>
  <c r="J83" s="1"/>
  <c r="J81"/>
  <c r="J80" s="1"/>
  <c r="J79" s="1"/>
  <c r="J78" s="1"/>
  <c r="J77" s="1"/>
  <c r="J76" s="1"/>
  <c r="J68"/>
  <c r="J67" s="1"/>
  <c r="J66" s="1"/>
  <c r="J65" s="1"/>
  <c r="J64" s="1"/>
  <c r="J63" s="1"/>
  <c r="J62" s="1"/>
  <c r="J45"/>
  <c r="J44" s="1"/>
  <c r="J43" s="1"/>
  <c r="J42" s="1"/>
  <c r="J41" s="1"/>
  <c r="J16"/>
  <c r="J15" s="1"/>
  <c r="J14" s="1"/>
  <c r="J13" s="1"/>
  <c r="J12" s="1"/>
  <c r="J11" s="1"/>
  <c r="J10" s="1"/>
  <c r="J23"/>
  <c r="J22" s="1"/>
  <c r="J21" s="1"/>
  <c r="J20" s="1"/>
  <c r="J19" s="1"/>
  <c r="J18" s="1"/>
  <c r="J17" s="1"/>
  <c r="J31"/>
  <c r="J30" s="1"/>
  <c r="J29" s="1"/>
  <c r="J28" s="1"/>
  <c r="J27" s="1"/>
  <c r="J26" s="1"/>
  <c r="J25" s="1"/>
  <c r="J24" s="1"/>
  <c r="K111" i="4"/>
  <c r="K110" s="1"/>
  <c r="K109" s="1"/>
  <c r="K108" s="1"/>
  <c r="K107" s="1"/>
  <c r="K106" s="1"/>
  <c r="K105" s="1"/>
  <c r="J111"/>
  <c r="J110" s="1"/>
  <c r="J109" s="1"/>
  <c r="J108" s="1"/>
  <c r="J107" s="1"/>
  <c r="J106" s="1"/>
  <c r="J105" s="1"/>
  <c r="I111"/>
  <c r="I110" s="1"/>
  <c r="I109" s="1"/>
  <c r="I108" s="1"/>
  <c r="I107" s="1"/>
  <c r="I106" s="1"/>
  <c r="I105" s="1"/>
  <c r="K91"/>
  <c r="K90" s="1"/>
  <c r="K89" s="1"/>
  <c r="K88" s="1"/>
  <c r="J91"/>
  <c r="J90" s="1"/>
  <c r="J89" s="1"/>
  <c r="J88" s="1"/>
  <c r="I91"/>
  <c r="I90" s="1"/>
  <c r="I89" s="1"/>
  <c r="I88" s="1"/>
  <c r="K95"/>
  <c r="K94" s="1"/>
  <c r="K93" s="1"/>
  <c r="K92" s="1"/>
  <c r="J95"/>
  <c r="J94" s="1"/>
  <c r="J93" s="1"/>
  <c r="J92" s="1"/>
  <c r="I95"/>
  <c r="I94" s="1"/>
  <c r="I93" s="1"/>
  <c r="I92" s="1"/>
  <c r="J69"/>
  <c r="J68" s="1"/>
  <c r="J67" s="1"/>
  <c r="J66" s="1"/>
  <c r="J65" s="1"/>
  <c r="J64" s="1"/>
  <c r="J63" s="1"/>
  <c r="K55"/>
  <c r="K54" s="1"/>
  <c r="J55"/>
  <c r="J54" s="1"/>
  <c r="I55"/>
  <c r="I54" s="1"/>
  <c r="K37"/>
  <c r="K35" s="1"/>
  <c r="K34" s="1"/>
  <c r="K33" s="1"/>
  <c r="K32" s="1"/>
  <c r="J37"/>
  <c r="J35" s="1"/>
  <c r="J34" s="1"/>
  <c r="J33" s="1"/>
  <c r="J32" s="1"/>
  <c r="I37"/>
  <c r="I35" s="1"/>
  <c r="I34" s="1"/>
  <c r="I33" s="1"/>
  <c r="I32" s="1"/>
  <c r="K31"/>
  <c r="K30" s="1"/>
  <c r="K29" s="1"/>
  <c r="K28" s="1"/>
  <c r="K27" s="1"/>
  <c r="J31"/>
  <c r="J30" s="1"/>
  <c r="J29" s="1"/>
  <c r="J28" s="1"/>
  <c r="J27" s="1"/>
  <c r="I31"/>
  <c r="I30" s="1"/>
  <c r="I29" s="1"/>
  <c r="I28" s="1"/>
  <c r="I27" s="1"/>
  <c r="K26"/>
  <c r="K25" s="1"/>
  <c r="J26"/>
  <c r="J25" s="1"/>
  <c r="I26"/>
  <c r="I25" s="1"/>
  <c r="K24"/>
  <c r="K23" s="1"/>
  <c r="J24"/>
  <c r="J23" s="1"/>
  <c r="I24"/>
  <c r="I23" s="1"/>
  <c r="K21"/>
  <c r="K20" s="1"/>
  <c r="K19" s="1"/>
  <c r="J21"/>
  <c r="J20" s="1"/>
  <c r="J19" s="1"/>
  <c r="I21"/>
  <c r="I20" s="1"/>
  <c r="I19" s="1"/>
  <c r="K15"/>
  <c r="K14" s="1"/>
  <c r="K13" s="1"/>
  <c r="K12" s="1"/>
  <c r="K11" s="1"/>
  <c r="K10" s="1"/>
  <c r="J15"/>
  <c r="J14" s="1"/>
  <c r="J13" s="1"/>
  <c r="J12" s="1"/>
  <c r="J11" s="1"/>
  <c r="J10" s="1"/>
  <c r="I15"/>
  <c r="I14" s="1"/>
  <c r="I13" s="1"/>
  <c r="I12" s="1"/>
  <c r="I11" s="1"/>
  <c r="I10" s="1"/>
  <c r="L110" i="3"/>
  <c r="L109" s="1"/>
  <c r="L108" s="1"/>
  <c r="L107" s="1"/>
  <c r="L106" s="1"/>
  <c r="L105" s="1"/>
  <c r="K110"/>
  <c r="K109" s="1"/>
  <c r="K108" s="1"/>
  <c r="K107" s="1"/>
  <c r="K106" s="1"/>
  <c r="K105" s="1"/>
  <c r="J110"/>
  <c r="K115" i="4"/>
  <c r="L114" i="3"/>
  <c r="K114" i="4" s="1"/>
  <c r="J115"/>
  <c r="K114" i="3"/>
  <c r="K113" s="1"/>
  <c r="J36" i="4"/>
  <c r="J114"/>
  <c r="L113" i="3"/>
  <c r="L112" s="1"/>
  <c r="K112" i="4" s="1"/>
  <c r="K113"/>
  <c r="L90" i="3"/>
  <c r="L89" s="1"/>
  <c r="L88" s="1"/>
  <c r="K90"/>
  <c r="K89"/>
  <c r="K88" s="1"/>
  <c r="J90"/>
  <c r="J89" s="1"/>
  <c r="J88" s="1"/>
  <c r="L94"/>
  <c r="L93"/>
  <c r="L92" s="1"/>
  <c r="K94"/>
  <c r="K93" s="1"/>
  <c r="K92" s="1"/>
  <c r="K87" s="1"/>
  <c r="K86" s="1"/>
  <c r="K79" s="1"/>
  <c r="J94"/>
  <c r="J93" s="1"/>
  <c r="J92" s="1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4" i="3"/>
  <c r="J14"/>
  <c r="J54"/>
  <c r="J109"/>
  <c r="J108" s="1"/>
  <c r="J107" s="1"/>
  <c r="J106" s="1"/>
  <c r="J105" s="1"/>
  <c r="J36"/>
  <c r="J35"/>
  <c r="J34" s="1"/>
  <c r="J33" s="1"/>
  <c r="J32" s="1"/>
  <c r="J30"/>
  <c r="J29" s="1"/>
  <c r="J28" s="1"/>
  <c r="J27" s="1"/>
  <c r="J25"/>
  <c r="J23"/>
  <c r="J22" s="1"/>
  <c r="J20"/>
  <c r="J19" s="1"/>
  <c r="L54"/>
  <c r="L36"/>
  <c r="L35"/>
  <c r="L34" s="1"/>
  <c r="L33" s="1"/>
  <c r="L32" s="1"/>
  <c r="L30"/>
  <c r="L29" s="1"/>
  <c r="L28" s="1"/>
  <c r="L27" s="1"/>
  <c r="L25"/>
  <c r="L22"/>
  <c r="L20"/>
  <c r="L19"/>
  <c r="L18" s="1"/>
  <c r="L17" s="1"/>
  <c r="L16" s="1"/>
  <c r="K54"/>
  <c r="K36"/>
  <c r="K35"/>
  <c r="K34"/>
  <c r="K33" s="1"/>
  <c r="K32" s="1"/>
  <c r="K30"/>
  <c r="K29"/>
  <c r="K28" s="1"/>
  <c r="K27" s="1"/>
  <c r="K25"/>
  <c r="K22" s="1"/>
  <c r="K20"/>
  <c r="K19" s="1"/>
  <c r="K18" s="1"/>
  <c r="K17" s="1"/>
  <c r="K16" s="1"/>
  <c r="K14"/>
  <c r="K13" s="1"/>
  <c r="K12" s="1"/>
  <c r="K11" s="1"/>
  <c r="K10" s="1"/>
  <c r="J51"/>
  <c r="J50" s="1"/>
  <c r="J49" s="1"/>
  <c r="J48" s="1"/>
  <c r="J47" s="1"/>
  <c r="J46" s="1"/>
  <c r="K51"/>
  <c r="K50" s="1"/>
  <c r="K49" s="1"/>
  <c r="K48" s="1"/>
  <c r="K47" s="1"/>
  <c r="K46" s="1"/>
  <c r="L51"/>
  <c r="L50" s="1"/>
  <c r="L49" s="1"/>
  <c r="L48" s="1"/>
  <c r="L47" s="1"/>
  <c r="L46" s="1"/>
  <c r="J13"/>
  <c r="J12" s="1"/>
  <c r="J11" s="1"/>
  <c r="J10" s="1"/>
  <c r="L13"/>
  <c r="L12"/>
  <c r="L11" s="1"/>
  <c r="L10" s="1"/>
  <c r="D24" i="14"/>
  <c r="D23"/>
  <c r="C27"/>
  <c r="C26" s="1"/>
  <c r="C22" s="1"/>
  <c r="C10" s="1"/>
  <c r="E24"/>
  <c r="E23"/>
  <c r="C24"/>
  <c r="C23"/>
  <c r="L62" i="6" l="1"/>
  <c r="L94"/>
  <c r="L93" s="1"/>
  <c r="K62"/>
  <c r="I72" i="4"/>
  <c r="I71" s="1"/>
  <c r="I70" s="1"/>
  <c r="I63" s="1"/>
  <c r="L65" i="3"/>
  <c r="L64" s="1"/>
  <c r="L63" s="1"/>
  <c r="L66"/>
  <c r="A59" i="4"/>
  <c r="A72" i="3"/>
  <c r="K112"/>
  <c r="J112" i="4" s="1"/>
  <c r="J113"/>
  <c r="A39"/>
  <c r="A58" i="3"/>
  <c r="L9"/>
  <c r="K9"/>
  <c r="K8" s="1"/>
  <c r="D28" i="14" s="1"/>
  <c r="D27" s="1"/>
  <c r="D26" s="1"/>
  <c r="D22" s="1"/>
  <c r="D10" s="1"/>
  <c r="L87" i="3"/>
  <c r="L86" s="1"/>
  <c r="L79" s="1"/>
  <c r="J66"/>
  <c r="A107"/>
  <c r="A93" i="6" s="1"/>
  <c r="A40" i="3"/>
  <c r="A40" i="4" s="1"/>
  <c r="A77" i="3"/>
  <c r="A77" i="4" s="1"/>
  <c r="A61"/>
  <c r="A74"/>
  <c r="A85"/>
  <c r="A109" i="6"/>
  <c r="A144"/>
  <c r="A126"/>
  <c r="A132"/>
  <c r="A78" i="3"/>
  <c r="A78" i="4" s="1"/>
  <c r="A84"/>
  <c r="K87"/>
  <c r="K86" s="1"/>
  <c r="K79" s="1"/>
  <c r="J35" i="6"/>
  <c r="J34" s="1"/>
  <c r="J33" s="1"/>
  <c r="J32" s="1"/>
  <c r="J87" i="4"/>
  <c r="J86" s="1"/>
  <c r="J79" s="1"/>
  <c r="L35" i="6"/>
  <c r="L34" s="1"/>
  <c r="L33" s="1"/>
  <c r="L32" s="1"/>
  <c r="I36" i="4"/>
  <c r="J51"/>
  <c r="J50" s="1"/>
  <c r="J49" s="1"/>
  <c r="J48" s="1"/>
  <c r="J47" s="1"/>
  <c r="J46" s="1"/>
  <c r="K36"/>
  <c r="J22"/>
  <c r="I51"/>
  <c r="I50" s="1"/>
  <c r="I49" s="1"/>
  <c r="I48" s="1"/>
  <c r="I47" s="1"/>
  <c r="I46" s="1"/>
  <c r="K51"/>
  <c r="K50" s="1"/>
  <c r="K49" s="1"/>
  <c r="K48" s="1"/>
  <c r="K47" s="1"/>
  <c r="K46" s="1"/>
  <c r="J48" i="6"/>
  <c r="J47" s="1"/>
  <c r="J46" s="1"/>
  <c r="J18" i="4"/>
  <c r="J17" s="1"/>
  <c r="J16" s="1"/>
  <c r="J9" s="1"/>
  <c r="K22"/>
  <c r="K18"/>
  <c r="K17" s="1"/>
  <c r="K16" s="1"/>
  <c r="K35" i="6"/>
  <c r="K34" s="1"/>
  <c r="K33" s="1"/>
  <c r="K32" s="1"/>
  <c r="A129"/>
  <c r="A135" s="1"/>
  <c r="A141"/>
  <c r="A147" s="1"/>
  <c r="A123"/>
  <c r="I98" i="4"/>
  <c r="I97" s="1"/>
  <c r="I96" s="1"/>
  <c r="K9"/>
  <c r="L9" i="6"/>
  <c r="K9"/>
  <c r="K82"/>
  <c r="K75" s="1"/>
  <c r="K61" s="1"/>
  <c r="L82"/>
  <c r="L75" s="1"/>
  <c r="J94"/>
  <c r="J93" s="1"/>
  <c r="I87" i="4"/>
  <c r="J9" i="6"/>
  <c r="J87" i="3"/>
  <c r="J86" s="1"/>
  <c r="J79" s="1"/>
  <c r="I22" i="4"/>
  <c r="I18" s="1"/>
  <c r="I17" s="1"/>
  <c r="I16" s="1"/>
  <c r="I9" s="1"/>
  <c r="J82" i="6"/>
  <c r="J18" i="3"/>
  <c r="J17" s="1"/>
  <c r="J16" s="1"/>
  <c r="J9" s="1"/>
  <c r="J75" i="6"/>
  <c r="J61" s="1"/>
  <c r="L61" l="1"/>
  <c r="J8" i="4"/>
  <c r="J8" i="3"/>
  <c r="K8" i="4"/>
  <c r="L8" i="3"/>
  <c r="E28" i="14" s="1"/>
  <c r="E27" s="1"/>
  <c r="E26" s="1"/>
  <c r="E22" s="1"/>
  <c r="E10" s="1"/>
  <c r="A108" i="6"/>
  <c r="A131"/>
  <c r="A58" i="4"/>
  <c r="A71" i="3"/>
  <c r="A72" i="4"/>
  <c r="A82" i="3"/>
  <c r="A82" i="4" s="1"/>
  <c r="J8" i="6"/>
  <c r="I86" i="4"/>
  <c r="I79" s="1"/>
  <c r="I8" s="1"/>
  <c r="K8" i="6"/>
  <c r="L8"/>
  <c r="A71" i="4" l="1"/>
  <c r="A81" i="3"/>
  <c r="A81" i="4" s="1"/>
</calcChain>
</file>

<file path=xl/sharedStrings.xml><?xml version="1.0" encoding="utf-8"?>
<sst xmlns="http://schemas.openxmlformats.org/spreadsheetml/2006/main" count="2269" uniqueCount="229">
  <si>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</si>
  <si>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</si>
  <si>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</si>
  <si>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</si>
  <si>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</si>
  <si>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</si>
  <si>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</si>
  <si>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</si>
  <si>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</si>
  <si>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</si>
  <si>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</si>
  <si>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</si>
  <si>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</si>
  <si>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</si>
  <si>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</si>
  <si>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</si>
  <si>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</si>
  <si>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</si>
  <si>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</si>
  <si>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</si>
  <si>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</si>
  <si>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</si>
  <si>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</si>
  <si>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</si>
  <si>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</si>
  <si>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</si>
  <si>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</si>
  <si>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</si>
  <si>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</si>
  <si>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</si>
  <si>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</si>
  <si>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</si>
  <si>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</si>
  <si>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</si>
  <si>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</si>
  <si>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</si>
  <si>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</si>
  <si>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</si>
  <si>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</si>
  <si>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</si>
  <si>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</si>
  <si>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</si>
  <si>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</si>
  <si>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</si>
  <si>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</si>
  <si>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</si>
  <si>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</si>
  <si>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</si>
  <si>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</si>
  <si>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</si>
  <si>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</si>
  <si>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</si>
  <si>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</si>
  <si>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</si>
  <si>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</si>
  <si>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</si>
  <si>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</si>
  <si>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</si>
  <si>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</si>
  <si>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</si>
  <si>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</si>
  <si>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</si>
  <si>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</si>
  <si>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</si>
  <si>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</si>
  <si>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</si>
  <si>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</si>
  <si>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</si>
  <si>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</si>
  <si>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</si>
  <si>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</si>
  <si>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</si>
  <si>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</si>
  <si>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</si>
  <si>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</si>
  <si>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</si>
  <si>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</si>
  <si>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</si>
  <si>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</si>
  <si>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</si>
  <si>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</si>
  <si>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</si>
  <si>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</si>
  <si>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</si>
  <si>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</si>
  <si>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</si>
  <si>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</si>
  <si>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</si>
  <si>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</si>
  <si>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</si>
  <si>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</si>
  <si>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</si>
  <si>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</si>
  <si>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</si>
  <si>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</si>
  <si>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</si>
  <si>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</si>
  <si>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</si>
  <si>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</si>
  <si>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</si>
  <si>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</si>
  <si>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</si>
  <si>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</si>
  <si>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</si>
  <si>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</si>
  <si>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</si>
  <si>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</si>
  <si>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</si>
  <si>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</si>
  <si>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</si>
  <si>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</si>
  <si>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</si>
  <si>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</si>
  <si>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</si>
  <si>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</si>
  <si>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</si>
  <si>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</si>
  <si>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</si>
  <si>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</si>
  <si>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</si>
  <si>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собственные доходы</t>
  </si>
  <si>
    <t>08</t>
  </si>
  <si>
    <t>07</t>
  </si>
  <si>
    <t>Условно утвержденные расходы</t>
  </si>
  <si>
    <t>99</t>
  </si>
  <si>
    <t>65</t>
  </si>
  <si>
    <t>41990</t>
  </si>
  <si>
    <t>Увеличение прочих остатков денежных средств бюджетов сельских поселений</t>
  </si>
  <si>
    <t>000 01 05 02 01 10 0000 510</t>
  </si>
  <si>
    <t>Администрация Пятинского сельского поселения Ромодановского муниципального района Республики Мордовия</t>
  </si>
  <si>
    <t>Резервный фонд Администрации Пятинского сельского поселени Ромодановского муниципального района Республики Мордовия</t>
  </si>
  <si>
    <t>Резервный фонд Администрации Пятинского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</si>
  <si>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 Пятинского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</si>
  <si>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</si>
  <si>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</si>
  <si>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</si>
  <si>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ВЕДОМСТВЕННАЯ СТРУКТУРА 
РАСХОДОВ БЮДЖЕТА ПЯТИНСКОГО СЕЛЬСКОГО ПОСЕЛЕНИЯ РОМОДАНОВСКОГО МУНИЦИПАЛЬНОГО РАЙОНА РЕСПУБЛИКИ МОРДОВИЯ НА 2023 ГОД И НА ПЛАНОВЫЙ ПЕРИОД 2024 И 2025 ГОДОВ</t>
  </si>
  <si>
    <t>2025 год</t>
  </si>
  <si>
    <t>РАСПРЕДЕЛЕНИЕ 
БЮДЖЕТНЫХ АССИГНОВАНИЙ БЮДЖЕТА ПЯТИНСКОГО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</si>
  <si>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ПЯТИНСКОГО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</si>
  <si>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ПЯТИНСКОГО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</si>
  <si>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Пятинского сельского поселения</t>
  </si>
  <si>
    <t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</si>
  <si>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</si>
  <si>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Республике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</si>
  <si>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</si>
  <si>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</si>
  <si>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</si>
  <si>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</si>
  <si>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Пятинского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</si>
  <si>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t>
  </si>
  <si>
    <t>13</t>
  </si>
  <si>
    <t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</si>
  <si>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</si>
  <si>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</si>
  <si>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</si>
  <si>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"Ремонт и содержание   дорог  в границах поселения, поддержание дорожного полотна в работоспособном состоянии "</t>
  </si>
  <si>
    <t>Основное мероприятие "Благоустройство территории  "</t>
  </si>
  <si>
    <t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t>
  </si>
  <si>
    <t>22</t>
  </si>
  <si>
    <t>L5764</t>
  </si>
  <si>
    <t>Муниципальная программа Пятинского сельского поселения Ромодановского муниципального района Республики Мордовтя "Комплексное развитие сельских территорий"на 2020-2025гг.</t>
  </si>
  <si>
    <t>Подпрограмма "Создание и развитие инфраструктуры на сельских территориях"</t>
  </si>
  <si>
    <t>Основное мероприятие Благоустройство сельских территорий</t>
  </si>
  <si>
    <t>Субсидии на реализацию мероприятий по благоустройству сельских территорий</t>
  </si>
  <si>
    <t>920</t>
  </si>
  <si>
    <t>Приложение 6
к решению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Ромодановского муниципального района Республики Мордовия на 2023 год и на плановый период 2024 и 2025 годов»</t>
  </si>
  <si>
    <t>41210</t>
  </si>
  <si>
    <t>Мероприятия,связанные с муниципальным управлением</t>
  </si>
  <si>
    <t>80190</t>
  </si>
  <si>
    <t>Защита населения и территории от чрезвычайных ситуаций природного и техногенного характера,пажарная безопасность</t>
  </si>
  <si>
    <t>Национальная безопасность и правоохранительная деятельность</t>
  </si>
  <si>
    <t>Резервный фонд Правительства Республики Мордовия</t>
  </si>
  <si>
    <t>Другие общегосударственные вопрсы</t>
  </si>
  <si>
    <t>42370</t>
  </si>
  <si>
    <t>44107</t>
  </si>
  <si>
    <t>Другие вопросы в облости национальной экономики</t>
  </si>
  <si>
    <t>мероприятия по землеустройству и землепользованию</t>
  </si>
  <si>
    <t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t>
  </si>
  <si>
    <t>42360</t>
  </si>
  <si>
    <t>Взнос на капитальный ремонт общего имущества в многоквартирном доме</t>
  </si>
  <si>
    <t>Жилищное хозяйство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</si>
  <si>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</si>
  <si>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2 02 40014 10 0000 150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</si>
  <si>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</si>
  <si>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2 02 40014 00 0000 150</t>
  </si>
  <si>
    <t>Иные межбюджетные трансферты</t>
  </si>
  <si>
    <t xml:space="preserve"> 2 02 40000 00 0000 150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</si>
  <si>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</si>
  <si>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 2 02 35118 10 0000 150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</si>
  <si>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</si>
  <si>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 xml:space="preserve"> 2 02 35118  00 0000 150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</si>
  <si>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</si>
  <si>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2 02 30024 10 0000 150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</si>
  <si>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</si>
  <si>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2 02 30024 00 0000 150</t>
  </si>
  <si>
    <t xml:space="preserve">  Субвенции бюджетам бюджетной системы Российской Федерации</t>
  </si>
  <si>
    <t xml:space="preserve">  2 02 30000 00 0000 150</t>
  </si>
  <si>
    <t>Дотации бюджетам сельских поселений на поддержку мер по обеспечению сбалансированности бюджетов</t>
  </si>
  <si>
    <t>2 02 15002 10 0000 150</t>
  </si>
  <si>
    <t>Дотация бюджетам на поддержку мер по обеспечению сбалансированности бюджетов</t>
  </si>
  <si>
    <t>2 02 15002 00 0000 150</t>
  </si>
  <si>
    <t>Дотации бюджетам бюджетной системы Российской Федерации</t>
  </si>
  <si>
    <t>2 02 10000 00 0000 150</t>
  </si>
  <si>
    <t>Безвозмездные поступления от других бюджетов бюджетной системы Российской Федерации</t>
  </si>
  <si>
    <t>2 02 00000 00 0000 000</t>
  </si>
  <si>
    <t>БЕЗВОЗМЕЗДНЫЕ ПОСТУПЛЕНИЯ</t>
  </si>
  <si>
    <t>2 00 00000 00 0000 000</t>
  </si>
  <si>
    <t xml:space="preserve">ОБЪЕМ 
БЕЗВОЗМЕЗДНЫХ ПОСТУПЛЕНИЙ В БЮДЖЕТ ПЯТИНСКОГО СЕЛЬСКОГО ПОСЕЛЕНИЯ  РОМОДАНОВСКОГО МУНИЦИПАЛЬНОГО РАЙОНА  РЕСПУБЛИКИ МОРДОВИЯ НА 2023 ГОД И НА ПЛАНОВЫЙ ПЕРИОД 2024 И 2025 ГОДОВ
</t>
  </si>
  <si>
    <t>Прочие межбюджетные трансферты, передаваемые бюджетам</t>
  </si>
  <si>
    <t>2 02 49999 00 0000 150</t>
  </si>
  <si>
    <t>2 02 49999 10 0000 150</t>
  </si>
  <si>
    <t>Прочие межбюджетные трансферты, передаваемые бюджетам сельских поселений</t>
  </si>
  <si>
    <t>2 02 20000 00 0000 150</t>
  </si>
  <si>
    <t>Субсидии бюджетам бюджетной системы Российской Федерации (межбюджетные субсидии)</t>
  </si>
  <si>
    <t>2 02 25576 00 0000 150</t>
  </si>
  <si>
    <t>2 02 25576 10 0000 150</t>
  </si>
  <si>
    <t>Субсидии бюджетам на обеспечение комплексного развития сельских территорий</t>
  </si>
  <si>
    <t>Субсидии бюджетам сельских поселений на обеспечение комплексного развития сельских территорий</t>
  </si>
  <si>
    <t xml:space="preserve">2 07 00000 00 0000 000
</t>
  </si>
  <si>
    <t>ПРОЧИЕ БЕЗВОЗМЕЗДНЫЕ ПОСТУПЛЕНИЯ</t>
  </si>
  <si>
    <t>2 07 05000 05 0000 150</t>
  </si>
  <si>
    <t>Прочие безвозмездные поступления в бюджеты муниципальных районов</t>
  </si>
  <si>
    <t>2 07 05030 05 0000 150</t>
  </si>
  <si>
    <t>Приложение 1
к  решению  Совета депутатов Пятинского сельского поселения Ромодановского муниципального района Республики Мордовия №20 от 04.12.2023г.«О внесении изменений в решение Совета депутатов Пятинского сельского поселения Ромодановского муниципального
района Республики Мордовия 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</si>
  <si>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2
к  решению  Совета депутатов Пятинского сельского поселения Ромодановского муниципального района Республики Мордовия №20 от 04.12.2023г.«О внесении изменений в решение Совета депутатов Пятинского сельского поселения Ромодановского муниципального
района Республики Мордовия 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</si>
  <si>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3
к  решению  Совета депутатов Пятинского сельского поселения Ромодановского муниципального района Республики Мордовия №20 от 04.12.2023г.«О внесении изменений в решение Совета депутатов Пятинского сельского поселения Ромодановского муниципального
района Республики Мордовия 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</si>
  <si>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4
к  решению  Совета депутатов Пятинского сельского поселения Ромодановского муниципального района Республики Мордовия №20 от 04.12.2023г.«О внесении изменений в решение Совета депутатов Пятинского сельского поселения Ромодановского муниципального
района Республики Мордовия 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</si>
  <si>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5
к  решению  Совета депутатов Пятинского сельского поселения Ромодановского муниципального района Республики Мордовия №20 от 04.12.2023г.«О внесении изменений в решение Совета депутатов Пятинского сельского поселения Ромодановского муниципального
района Республики Мордовия 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</si>
</sst>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0.0"/>
    <numFmt numFmtId="167" formatCode="_(* #,##0.00_);_(* \(#,##0.00\);_(* &quot;-&quot;??_);_(@_)"/>
    <numFmt numFmtId="168" formatCode="#,##0.0_ ;\-#,##0.0\ "/>
    <numFmt numFmtId="169" formatCode="_-* #,##0.0_р_._-;\-* #,##0.0_р_._-;_-* &quot;-&quot;?_р_._-;_-@_-"/>
    <numFmt numFmtId="170" formatCode="_-* #,##0.0_р_._-;\-* #,##0.0_р_._-;_-* &quot;-&quot;??_р_._-;_-@_-"/>
  </numFmts>
  <fonts count="6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5">
    <xf numFmtId="164" fontId="0" fillId="0" borderId="0">
      <alignment vertical="top" wrapText="1"/>
    </xf>
    <xf numFmtId="0" fontId="33" fillId="2" borderId="0" applyNumberFormat="0" applyBorder="0" applyAlignment="0" applyProtection="0"/>
    <xf numFmtId="0" fontId="33" fillId="3" borderId="0" applyNumberFormat="0" applyBorder="0" applyAlignment="0" applyProtection="0"/>
    <xf numFmtId="0" fontId="33" fillId="4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7" borderId="0" applyNumberFormat="0" applyBorder="0" applyAlignment="0" applyProtection="0"/>
    <xf numFmtId="0" fontId="33" fillId="8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36" fillId="0" borderId="0">
      <alignment horizontal="left"/>
    </xf>
    <xf numFmtId="0" fontId="37" fillId="27" borderId="15" applyNumberFormat="0" applyAlignment="0" applyProtection="0"/>
    <xf numFmtId="0" fontId="38" fillId="28" borderId="16" applyNumberFormat="0" applyAlignment="0" applyProtection="0"/>
    <xf numFmtId="0" fontId="36" fillId="0" borderId="0">
      <alignment horizontal="left"/>
    </xf>
    <xf numFmtId="0" fontId="39" fillId="0" borderId="0" applyNumberFormat="0" applyFill="0" applyBorder="0" applyAlignment="0" applyProtection="0"/>
    <xf numFmtId="0" fontId="40" fillId="29" borderId="0" applyNumberFormat="0" applyBorder="0" applyAlignment="0" applyProtection="0"/>
    <xf numFmtId="0" fontId="41" fillId="0" borderId="17" applyNumberFormat="0" applyFill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0" applyNumberFormat="0" applyFill="0" applyBorder="0" applyAlignment="0" applyProtection="0"/>
    <xf numFmtId="0" fontId="44" fillId="30" borderId="15" applyNumberFormat="0" applyAlignment="0" applyProtection="0"/>
    <xf numFmtId="0" fontId="45" fillId="0" borderId="20" applyNumberFormat="0" applyFill="0" applyAlignment="0" applyProtection="0"/>
    <xf numFmtId="0" fontId="46" fillId="31" borderId="0" applyNumberFormat="0" applyBorder="0" applyAlignment="0" applyProtection="0"/>
    <xf numFmtId="0" fontId="12" fillId="0" borderId="0"/>
    <xf numFmtId="0" fontId="33" fillId="32" borderId="21" applyNumberFormat="0" applyFont="0" applyAlignment="0" applyProtection="0"/>
    <xf numFmtId="0" fontId="47" fillId="27" borderId="22" applyNumberFormat="0" applyAlignment="0" applyProtection="0"/>
    <xf numFmtId="0" fontId="9" fillId="0" borderId="0"/>
    <xf numFmtId="0" fontId="9" fillId="0" borderId="0"/>
    <xf numFmtId="0" fontId="48" fillId="0" borderId="0" applyNumberFormat="0" applyFill="0" applyBorder="0" applyAlignment="0" applyProtection="0"/>
    <xf numFmtId="0" fontId="49" fillId="0" borderId="23" applyNumberFormat="0" applyFill="0" applyAlignment="0" applyProtection="0"/>
    <xf numFmtId="0" fontId="36" fillId="0" borderId="0">
      <alignment horizontal="left"/>
    </xf>
    <xf numFmtId="0" fontId="50" fillId="0" borderId="0" applyNumberFormat="0" applyFill="0" applyBorder="0" applyAlignment="0" applyProtection="0"/>
    <xf numFmtId="4" fontId="13" fillId="0" borderId="24">
      <alignment horizontal="right"/>
    </xf>
    <xf numFmtId="4" fontId="13" fillId="0" borderId="25">
      <alignment horizontal="right"/>
    </xf>
    <xf numFmtId="49" fontId="13" fillId="0" borderId="0">
      <alignment horizontal="right"/>
    </xf>
    <xf numFmtId="0" fontId="13" fillId="0" borderId="26">
      <alignment horizontal="left" wrapText="1"/>
    </xf>
    <xf numFmtId="0" fontId="13" fillId="0" borderId="27">
      <alignment horizontal="left" wrapText="1" indent="1"/>
    </xf>
    <xf numFmtId="0" fontId="14" fillId="0" borderId="28">
      <alignment horizontal="left" wrapText="1"/>
    </xf>
    <xf numFmtId="0" fontId="13" fillId="33" borderId="0"/>
    <xf numFmtId="0" fontId="13" fillId="0" borderId="29"/>
    <xf numFmtId="0" fontId="13" fillId="0" borderId="0">
      <alignment horizontal="center"/>
    </xf>
    <xf numFmtId="0" fontId="9" fillId="0" borderId="29"/>
    <xf numFmtId="4" fontId="13" fillId="0" borderId="30">
      <alignment horizontal="right"/>
    </xf>
    <xf numFmtId="49" fontId="13" fillId="0" borderId="28">
      <alignment horizontal="center"/>
    </xf>
    <xf numFmtId="4" fontId="13" fillId="0" borderId="31">
      <alignment horizontal="right"/>
    </xf>
    <xf numFmtId="0" fontId="14" fillId="0" borderId="0">
      <alignment horizontal="center"/>
    </xf>
    <xf numFmtId="0" fontId="14" fillId="0" borderId="29"/>
    <xf numFmtId="0" fontId="13" fillId="0" borderId="32">
      <alignment horizontal="left" wrapText="1"/>
    </xf>
    <xf numFmtId="0" fontId="13" fillId="0" borderId="33">
      <alignment horizontal="left" wrapText="1" indent="1"/>
    </xf>
    <xf numFmtId="0" fontId="13" fillId="0" borderId="32">
      <alignment horizontal="left" wrapText="1" indent="2"/>
    </xf>
    <xf numFmtId="0" fontId="13" fillId="0" borderId="26">
      <alignment horizontal="left" wrapText="1" indent="2"/>
    </xf>
    <xf numFmtId="0" fontId="13" fillId="0" borderId="0">
      <alignment horizontal="center" wrapText="1"/>
    </xf>
    <xf numFmtId="49" fontId="13" fillId="0" borderId="29">
      <alignment horizontal="left"/>
    </xf>
    <xf numFmtId="49" fontId="13" fillId="0" borderId="34">
      <alignment horizontal="center" wrapText="1"/>
    </xf>
    <xf numFmtId="49" fontId="13" fillId="0" borderId="34">
      <alignment horizontal="left" wrapText="1"/>
    </xf>
    <xf numFmtId="49" fontId="13" fillId="0" borderId="34">
      <alignment horizontal="center" shrinkToFit="1"/>
    </xf>
    <xf numFmtId="49" fontId="13" fillId="0" borderId="24">
      <alignment horizontal="center" shrinkToFit="1"/>
    </xf>
    <xf numFmtId="0" fontId="13" fillId="0" borderId="27">
      <alignment horizontal="left" wrapText="1"/>
    </xf>
    <xf numFmtId="0" fontId="13" fillId="0" borderId="26">
      <alignment horizontal="left" wrapText="1" indent="1"/>
    </xf>
    <xf numFmtId="0" fontId="13" fillId="0" borderId="27">
      <alignment horizontal="left" wrapText="1" indent="2"/>
    </xf>
    <xf numFmtId="0" fontId="9" fillId="0" borderId="35"/>
    <xf numFmtId="0" fontId="9" fillId="0" borderId="36"/>
    <xf numFmtId="49" fontId="13" fillId="0" borderId="30">
      <alignment horizontal="center"/>
    </xf>
    <xf numFmtId="0" fontId="14" fillId="0" borderId="37">
      <alignment horizontal="center" vertical="center" textRotation="90" wrapText="1"/>
    </xf>
    <xf numFmtId="0" fontId="14" fillId="0" borderId="36">
      <alignment horizontal="center" vertical="center" textRotation="90" wrapText="1"/>
    </xf>
    <xf numFmtId="0" fontId="13" fillId="0" borderId="0">
      <alignment vertical="center"/>
    </xf>
    <xf numFmtId="0" fontId="14" fillId="0" borderId="0">
      <alignment horizontal="center" vertical="center" textRotation="90" wrapText="1"/>
    </xf>
    <xf numFmtId="0" fontId="14" fillId="0" borderId="38">
      <alignment horizontal="center" vertical="center" textRotation="90" wrapText="1"/>
    </xf>
    <xf numFmtId="0" fontId="14" fillId="0" borderId="0">
      <alignment horizontal="center" vertical="center" textRotation="90"/>
    </xf>
    <xf numFmtId="0" fontId="14" fillId="0" borderId="38">
      <alignment horizontal="center" vertical="center" textRotation="90"/>
    </xf>
    <xf numFmtId="0" fontId="14" fillId="0" borderId="39">
      <alignment horizontal="center" vertical="center" textRotation="90"/>
    </xf>
    <xf numFmtId="0" fontId="3" fillId="0" borderId="29">
      <alignment wrapText="1"/>
    </xf>
    <xf numFmtId="0" fontId="3" fillId="0" borderId="39">
      <alignment wrapText="1"/>
    </xf>
    <xf numFmtId="0" fontId="3" fillId="0" borderId="36">
      <alignment wrapText="1"/>
    </xf>
    <xf numFmtId="0" fontId="13" fillId="0" borderId="39">
      <alignment horizontal="center" vertical="top" wrapText="1"/>
    </xf>
    <xf numFmtId="0" fontId="14" fillId="0" borderId="40"/>
    <xf numFmtId="49" fontId="15" fillId="0" borderId="41">
      <alignment horizontal="left" vertical="center" wrapText="1"/>
    </xf>
    <xf numFmtId="49" fontId="13" fillId="0" borderId="27">
      <alignment horizontal="left" vertical="center" wrapText="1" indent="2"/>
    </xf>
    <xf numFmtId="49" fontId="13" fillId="0" borderId="26">
      <alignment horizontal="left" vertical="center" wrapText="1" indent="3"/>
    </xf>
    <xf numFmtId="49" fontId="13" fillId="0" borderId="41">
      <alignment horizontal="left" vertical="center" wrapText="1" indent="3"/>
    </xf>
    <xf numFmtId="49" fontId="13" fillId="0" borderId="42">
      <alignment horizontal="left" vertical="center" wrapText="1" indent="3"/>
    </xf>
    <xf numFmtId="0" fontId="15" fillId="0" borderId="40">
      <alignment horizontal="left" vertical="center" wrapText="1"/>
    </xf>
    <xf numFmtId="49" fontId="13" fillId="0" borderId="36">
      <alignment horizontal="left" vertical="center" wrapText="1" indent="3"/>
    </xf>
    <xf numFmtId="49" fontId="13" fillId="0" borderId="0">
      <alignment horizontal="left" vertical="center" wrapText="1" indent="3"/>
    </xf>
    <xf numFmtId="49" fontId="13" fillId="0" borderId="29">
      <alignment horizontal="left" vertical="center" wrapText="1" indent="3"/>
    </xf>
    <xf numFmtId="49" fontId="15" fillId="0" borderId="40">
      <alignment horizontal="left" vertical="center" wrapText="1"/>
    </xf>
    <xf numFmtId="0" fontId="13" fillId="0" borderId="41">
      <alignment horizontal="left" vertical="center" wrapText="1"/>
    </xf>
    <xf numFmtId="0" fontId="13" fillId="0" borderId="42">
      <alignment horizontal="left" vertical="center" wrapText="1"/>
    </xf>
    <xf numFmtId="49" fontId="15" fillId="0" borderId="43">
      <alignment horizontal="left" vertical="center" wrapText="1"/>
    </xf>
    <xf numFmtId="49" fontId="13" fillId="0" borderId="44">
      <alignment horizontal="left" vertical="center" wrapText="1"/>
    </xf>
    <xf numFmtId="49" fontId="13" fillId="0" borderId="45">
      <alignment horizontal="left" vertical="center" wrapText="1"/>
    </xf>
    <xf numFmtId="49" fontId="14" fillId="0" borderId="46">
      <alignment horizontal="center"/>
    </xf>
    <xf numFmtId="49" fontId="14" fillId="0" borderId="47">
      <alignment horizontal="center" vertical="center" wrapText="1"/>
    </xf>
    <xf numFmtId="49" fontId="13" fillId="0" borderId="48">
      <alignment horizontal="center" vertical="center" wrapText="1"/>
    </xf>
    <xf numFmtId="49" fontId="13" fillId="0" borderId="34">
      <alignment horizontal="center" vertical="center" wrapText="1"/>
    </xf>
    <xf numFmtId="49" fontId="13" fillId="0" borderId="47">
      <alignment horizontal="center" vertical="center" wrapText="1"/>
    </xf>
    <xf numFmtId="49" fontId="13" fillId="0" borderId="36">
      <alignment horizontal="center" vertical="center" wrapText="1"/>
    </xf>
    <xf numFmtId="49" fontId="13" fillId="0" borderId="0">
      <alignment horizontal="center" vertical="center" wrapText="1"/>
    </xf>
    <xf numFmtId="49" fontId="13" fillId="0" borderId="29">
      <alignment horizontal="center" vertical="center" wrapText="1"/>
    </xf>
    <xf numFmtId="49" fontId="14" fillId="0" borderId="46">
      <alignment horizontal="center" vertical="center" wrapText="1"/>
    </xf>
    <xf numFmtId="49" fontId="13" fillId="0" borderId="49">
      <alignment horizontal="center" vertical="center" wrapText="1"/>
    </xf>
    <xf numFmtId="0" fontId="9" fillId="0" borderId="50"/>
    <xf numFmtId="0" fontId="13" fillId="0" borderId="46">
      <alignment horizontal="center" vertical="center"/>
    </xf>
    <xf numFmtId="0" fontId="13" fillId="0" borderId="48">
      <alignment horizontal="center" vertical="center"/>
    </xf>
    <xf numFmtId="0" fontId="13" fillId="0" borderId="34">
      <alignment horizontal="center" vertical="center"/>
    </xf>
    <xf numFmtId="0" fontId="13" fillId="0" borderId="47">
      <alignment horizontal="center" vertical="center"/>
    </xf>
    <xf numFmtId="49" fontId="13" fillId="0" borderId="25">
      <alignment horizontal="center" vertical="center"/>
    </xf>
    <xf numFmtId="49" fontId="13" fillId="0" borderId="51">
      <alignment horizontal="center" vertical="center"/>
    </xf>
    <xf numFmtId="49" fontId="13" fillId="0" borderId="24">
      <alignment horizontal="center" vertical="center"/>
    </xf>
    <xf numFmtId="49" fontId="13" fillId="0" borderId="39">
      <alignment horizontal="center" vertical="center"/>
    </xf>
    <xf numFmtId="49" fontId="13" fillId="0" borderId="29">
      <alignment horizontal="center"/>
    </xf>
    <xf numFmtId="0" fontId="13" fillId="0" borderId="36">
      <alignment horizontal="center"/>
    </xf>
    <xf numFmtId="0" fontId="13" fillId="0" borderId="0">
      <alignment horizontal="center"/>
    </xf>
    <xf numFmtId="49" fontId="13" fillId="0" borderId="29"/>
    <xf numFmtId="0" fontId="13" fillId="0" borderId="39">
      <alignment horizontal="center" vertical="top"/>
    </xf>
    <xf numFmtId="49" fontId="13" fillId="0" borderId="39">
      <alignment horizontal="center" vertical="top" wrapText="1"/>
    </xf>
    <xf numFmtId="0" fontId="13" fillId="0" borderId="51"/>
    <xf numFmtId="4" fontId="13" fillId="0" borderId="36">
      <alignment horizontal="right"/>
    </xf>
    <xf numFmtId="4" fontId="13" fillId="0" borderId="0">
      <alignment horizontal="right" shrinkToFit="1"/>
    </xf>
    <xf numFmtId="4" fontId="13" fillId="0" borderId="29">
      <alignment horizontal="right"/>
    </xf>
    <xf numFmtId="4" fontId="13" fillId="0" borderId="52">
      <alignment horizontal="right"/>
    </xf>
    <xf numFmtId="0" fontId="13" fillId="0" borderId="36"/>
    <xf numFmtId="0" fontId="13" fillId="0" borderId="39">
      <alignment horizontal="center" vertical="top" wrapText="1"/>
    </xf>
    <xf numFmtId="0" fontId="13" fillId="0" borderId="29">
      <alignment horizontal="center"/>
    </xf>
    <xf numFmtId="49" fontId="13" fillId="0" borderId="36">
      <alignment horizontal="center"/>
    </xf>
    <xf numFmtId="49" fontId="13" fillId="0" borderId="0">
      <alignment horizontal="left"/>
    </xf>
    <xf numFmtId="4" fontId="13" fillId="0" borderId="51">
      <alignment horizontal="right"/>
    </xf>
    <xf numFmtId="0" fontId="13" fillId="0" borderId="39">
      <alignment horizontal="center" vertical="top"/>
    </xf>
    <xf numFmtId="4" fontId="13" fillId="0" borderId="53">
      <alignment horizontal="right"/>
    </xf>
    <xf numFmtId="0" fontId="13" fillId="0" borderId="53"/>
    <xf numFmtId="4" fontId="13" fillId="0" borderId="54">
      <alignment horizontal="right"/>
    </xf>
    <xf numFmtId="0" fontId="9" fillId="34" borderId="0"/>
    <xf numFmtId="0" fontId="14" fillId="0" borderId="0"/>
    <xf numFmtId="0" fontId="16" fillId="0" borderId="0"/>
    <xf numFmtId="0" fontId="13" fillId="0" borderId="0">
      <alignment horizontal="left"/>
    </xf>
    <xf numFmtId="0" fontId="13" fillId="0" borderId="0"/>
    <xf numFmtId="0" fontId="17" fillId="0" borderId="0"/>
    <xf numFmtId="0" fontId="9" fillId="0" borderId="0"/>
    <xf numFmtId="0" fontId="9" fillId="34" borderId="29"/>
    <xf numFmtId="49" fontId="13" fillId="0" borderId="39">
      <alignment horizontal="center" vertical="center" wrapText="1"/>
    </xf>
    <xf numFmtId="49" fontId="13" fillId="0" borderId="39">
      <alignment horizontal="center" vertical="center" wrapText="1"/>
    </xf>
    <xf numFmtId="0" fontId="9" fillId="34" borderId="55"/>
    <xf numFmtId="0" fontId="51" fillId="0" borderId="28">
      <alignment horizontal="left" wrapText="1" indent="2"/>
    </xf>
    <xf numFmtId="0" fontId="13" fillId="0" borderId="56">
      <alignment horizontal="left" wrapText="1"/>
    </xf>
    <xf numFmtId="0" fontId="13" fillId="0" borderId="32">
      <alignment horizontal="left" wrapText="1" indent="1"/>
    </xf>
    <xf numFmtId="0" fontId="13" fillId="0" borderId="40">
      <alignment horizontal="left" wrapText="1" indent="2"/>
    </xf>
    <xf numFmtId="0" fontId="9" fillId="34" borderId="57"/>
    <xf numFmtId="0" fontId="18" fillId="0" borderId="0">
      <alignment horizontal="center" wrapText="1"/>
    </xf>
    <xf numFmtId="0" fontId="19" fillId="0" borderId="0">
      <alignment horizontal="center" vertical="top"/>
    </xf>
    <xf numFmtId="0" fontId="13" fillId="0" borderId="29">
      <alignment wrapText="1"/>
    </xf>
    <xf numFmtId="0" fontId="13" fillId="0" borderId="55">
      <alignment wrapText="1"/>
    </xf>
    <xf numFmtId="0" fontId="13" fillId="0" borderId="36">
      <alignment horizontal="left"/>
    </xf>
    <xf numFmtId="0" fontId="9" fillId="34" borderId="58"/>
    <xf numFmtId="49" fontId="13" fillId="0" borderId="46">
      <alignment horizontal="center" wrapText="1"/>
    </xf>
    <xf numFmtId="49" fontId="13" fillId="0" borderId="48">
      <alignment horizontal="center" wrapText="1"/>
    </xf>
    <xf numFmtId="49" fontId="51" fillId="0" borderId="51">
      <alignment horizontal="center"/>
    </xf>
    <xf numFmtId="49" fontId="13" fillId="0" borderId="47">
      <alignment horizontal="center"/>
    </xf>
    <xf numFmtId="0" fontId="9" fillId="34" borderId="36"/>
    <xf numFmtId="0" fontId="9" fillId="34" borderId="59"/>
    <xf numFmtId="0" fontId="13" fillId="0" borderId="50"/>
    <xf numFmtId="0" fontId="13" fillId="0" borderId="0">
      <alignment horizontal="left"/>
    </xf>
    <xf numFmtId="49" fontId="13" fillId="0" borderId="36"/>
    <xf numFmtId="49" fontId="13" fillId="0" borderId="0"/>
    <xf numFmtId="49" fontId="13" fillId="0" borderId="25">
      <alignment horizontal="center"/>
    </xf>
    <xf numFmtId="49" fontId="13" fillId="0" borderId="51">
      <alignment horizontal="center"/>
    </xf>
    <xf numFmtId="49" fontId="13" fillId="0" borderId="39">
      <alignment horizontal="center"/>
    </xf>
    <xf numFmtId="49" fontId="13" fillId="0" borderId="39">
      <alignment horizontal="center" vertical="center" wrapText="1"/>
    </xf>
    <xf numFmtId="49" fontId="13" fillId="0" borderId="52">
      <alignment horizontal="center" vertical="center" wrapText="1"/>
    </xf>
    <xf numFmtId="0" fontId="9" fillId="34" borderId="60"/>
    <xf numFmtId="4" fontId="13" fillId="0" borderId="39">
      <alignment horizontal="right"/>
    </xf>
    <xf numFmtId="0" fontId="13" fillId="33" borderId="50"/>
    <xf numFmtId="0" fontId="18" fillId="0" borderId="0">
      <alignment horizontal="center" wrapText="1"/>
    </xf>
    <xf numFmtId="0" fontId="20" fillId="0" borderId="38"/>
    <xf numFmtId="49" fontId="21" fillId="0" borderId="61">
      <alignment horizontal="right"/>
    </xf>
    <xf numFmtId="0" fontId="13" fillId="0" borderId="61">
      <alignment horizontal="right"/>
    </xf>
    <xf numFmtId="0" fontId="20" fillId="0" borderId="29"/>
    <xf numFmtId="0" fontId="13" fillId="0" borderId="52">
      <alignment horizontal="center"/>
    </xf>
    <xf numFmtId="49" fontId="9" fillId="0" borderId="62">
      <alignment horizontal="center"/>
    </xf>
    <xf numFmtId="14" fontId="13" fillId="0" borderId="63">
      <alignment horizontal="center"/>
    </xf>
    <xf numFmtId="0" fontId="13" fillId="0" borderId="64">
      <alignment horizontal="center"/>
    </xf>
    <xf numFmtId="49" fontId="13" fillId="0" borderId="65">
      <alignment horizontal="center"/>
    </xf>
    <xf numFmtId="49" fontId="13" fillId="0" borderId="63">
      <alignment horizontal="center"/>
    </xf>
    <xf numFmtId="0" fontId="13" fillId="0" borderId="63">
      <alignment horizontal="center"/>
    </xf>
    <xf numFmtId="49" fontId="13" fillId="0" borderId="66">
      <alignment horizontal="center"/>
    </xf>
    <xf numFmtId="0" fontId="17" fillId="0" borderId="50"/>
    <xf numFmtId="0" fontId="20" fillId="0" borderId="0"/>
    <xf numFmtId="0" fontId="9" fillId="0" borderId="67"/>
    <xf numFmtId="0" fontId="9" fillId="0" borderId="68"/>
    <xf numFmtId="0" fontId="13" fillId="0" borderId="28">
      <alignment horizontal="left" wrapText="1"/>
    </xf>
    <xf numFmtId="49" fontId="13" fillId="0" borderId="53">
      <alignment horizontal="center"/>
    </xf>
    <xf numFmtId="0" fontId="18" fillId="0" borderId="0">
      <alignment horizontal="left" wrapText="1"/>
    </xf>
    <xf numFmtId="49" fontId="9" fillId="0" borderId="0"/>
    <xf numFmtId="0" fontId="13" fillId="0" borderId="0">
      <alignment horizontal="right"/>
    </xf>
    <xf numFmtId="49" fontId="13" fillId="0" borderId="0">
      <alignment horizontal="right"/>
    </xf>
    <xf numFmtId="4" fontId="13" fillId="0" borderId="28">
      <alignment horizontal="right"/>
    </xf>
    <xf numFmtId="0" fontId="13" fillId="0" borderId="0">
      <alignment horizontal="left" wrapText="1"/>
    </xf>
    <xf numFmtId="0" fontId="13" fillId="0" borderId="29">
      <alignment horizontal="left"/>
    </xf>
    <xf numFmtId="0" fontId="13" fillId="0" borderId="33">
      <alignment horizontal="left" wrapText="1"/>
    </xf>
    <xf numFmtId="0" fontId="13" fillId="0" borderId="55"/>
    <xf numFmtId="0" fontId="14" fillId="0" borderId="69">
      <alignment horizontal="left" wrapText="1"/>
    </xf>
    <xf numFmtId="0" fontId="13" fillId="0" borderId="30">
      <alignment horizontal="left" wrapText="1" indent="2"/>
    </xf>
    <xf numFmtId="49" fontId="13" fillId="0" borderId="0">
      <alignment horizontal="center" wrapText="1"/>
    </xf>
    <xf numFmtId="49" fontId="13" fillId="0" borderId="47">
      <alignment horizontal="center" wrapText="1"/>
    </xf>
    <xf numFmtId="0" fontId="13" fillId="0" borderId="70"/>
    <xf numFmtId="0" fontId="13" fillId="0" borderId="71">
      <alignment horizontal="center" wrapText="1"/>
    </xf>
    <xf numFmtId="0" fontId="9" fillId="34" borderId="50"/>
    <xf numFmtId="49" fontId="13" fillId="0" borderId="34">
      <alignment horizontal="center"/>
    </xf>
    <xf numFmtId="49" fontId="13" fillId="0" borderId="0">
      <alignment horizontal="center"/>
    </xf>
    <xf numFmtId="49" fontId="13" fillId="0" borderId="24">
      <alignment horizontal="center" wrapText="1"/>
    </xf>
    <xf numFmtId="49" fontId="13" fillId="0" borderId="72">
      <alignment horizontal="center" wrapText="1"/>
    </xf>
    <xf numFmtId="49" fontId="13" fillId="0" borderId="24">
      <alignment horizontal="center"/>
    </xf>
    <xf numFmtId="49" fontId="13" fillId="0" borderId="29"/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3" fillId="0" borderId="0"/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0" fontId="36" fillId="0" borderId="0"/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0" fontId="33" fillId="0" borderId="0"/>
    <xf numFmtId="0" fontId="33" fillId="0" borderId="0"/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0" fontId="10" fillId="0" borderId="0"/>
    <xf numFmtId="0" fontId="9" fillId="0" borderId="0"/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164" fontId="52" fillId="0" borderId="0">
      <alignment vertical="top" wrapText="1"/>
    </xf>
    <xf numFmtId="0" fontId="33" fillId="0" borderId="0"/>
    <xf numFmtId="0" fontId="33" fillId="0" borderId="0"/>
    <xf numFmtId="0" fontId="33" fillId="0" borderId="0"/>
    <xf numFmtId="164" fontId="52" fillId="0" borderId="0">
      <alignment vertical="top" wrapText="1"/>
    </xf>
    <xf numFmtId="0" fontId="11" fillId="0" borderId="0"/>
    <xf numFmtId="0" fontId="4" fillId="0" borderId="0"/>
    <xf numFmtId="167" fontId="9" fillId="0" borderId="0" applyFont="0" applyFill="0" applyBorder="0" applyAlignment="0" applyProtection="0"/>
    <xf numFmtId="43" fontId="52" fillId="0" borderId="0" applyFont="0" applyFill="0" applyBorder="0" applyAlignment="0" applyProtection="0"/>
  </cellStyleXfs>
  <cellXfs count="179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54" fillId="0" borderId="0" xfId="0" applyNumberFormat="1" applyFont="1" applyFill="1" applyAlignment="1">
      <alignment horizontal="center" vertical="top" wrapText="1"/>
    </xf>
    <xf numFmtId="0" fontId="54" fillId="0" borderId="39" xfId="0" applyNumberFormat="1" applyFont="1" applyFill="1" applyBorder="1" applyAlignment="1">
      <alignment horizontal="center" wrapText="1"/>
    </xf>
    <xf numFmtId="0" fontId="55" fillId="0" borderId="39" xfId="0" applyNumberFormat="1" applyFont="1" applyFill="1" applyBorder="1" applyAlignment="1">
      <alignment horizontal="left" wrapText="1"/>
    </xf>
    <xf numFmtId="0" fontId="54" fillId="0" borderId="39" xfId="0" applyNumberFormat="1" applyFont="1" applyFill="1" applyBorder="1" applyAlignment="1">
      <alignment horizontal="center" wrapText="1"/>
    </xf>
    <xf numFmtId="1" fontId="6" fillId="35" borderId="4" xfId="237" applyNumberFormat="1" applyFont="1" applyFill="1" applyBorder="1" applyAlignment="1">
      <alignment horizontal="left" vertical="top" wrapText="1"/>
    </xf>
    <xf numFmtId="49" fontId="6" fillId="35" borderId="4" xfId="237" applyNumberFormat="1" applyFont="1" applyFill="1" applyBorder="1" applyAlignment="1">
      <alignment horizontal="center"/>
    </xf>
    <xf numFmtId="1" fontId="8" fillId="35" borderId="4" xfId="237" applyNumberFormat="1" applyFont="1" applyFill="1" applyBorder="1" applyAlignment="1">
      <alignment horizontal="left" vertical="top" wrapText="1"/>
    </xf>
    <xf numFmtId="49" fontId="8" fillId="35" borderId="4" xfId="237" applyNumberFormat="1" applyFont="1" applyFill="1" applyBorder="1" applyAlignment="1">
      <alignment horizontal="left"/>
    </xf>
    <xf numFmtId="49" fontId="3" fillId="35" borderId="4" xfId="237" applyNumberFormat="1" applyFont="1" applyFill="1" applyBorder="1" applyAlignment="1">
      <alignment horizontal="left"/>
    </xf>
    <xf numFmtId="1" fontId="3" fillId="35" borderId="4" xfId="237" applyNumberFormat="1" applyFont="1" applyFill="1" applyBorder="1" applyAlignment="1">
      <alignment horizontal="left" vertical="top" wrapText="1"/>
    </xf>
    <xf numFmtId="49" fontId="3" fillId="35" borderId="4" xfId="237" applyNumberFormat="1" applyFont="1" applyFill="1" applyBorder="1" applyAlignment="1">
      <alignment horizontal="left" wrapText="1"/>
    </xf>
    <xf numFmtId="0" fontId="3" fillId="35" borderId="0" xfId="337" applyFont="1" applyFill="1" applyAlignment="1">
      <alignment horizontal="left" vertical="top" wrapText="1"/>
    </xf>
    <xf numFmtId="0" fontId="3" fillId="35" borderId="4" xfId="237" applyFont="1" applyFill="1" applyBorder="1" applyAlignment="1">
      <alignment horizontal="left" vertical="top" wrapText="1"/>
    </xf>
    <xf numFmtId="0" fontId="56" fillId="35" borderId="4" xfId="237" applyFont="1" applyFill="1" applyBorder="1" applyAlignment="1">
      <alignment horizontal="left" vertical="top" wrapText="1"/>
    </xf>
    <xf numFmtId="0" fontId="57" fillId="35" borderId="4" xfId="337" applyFont="1" applyFill="1" applyBorder="1" applyAlignment="1">
      <alignment horizontal="left" vertical="top" wrapText="1"/>
    </xf>
    <xf numFmtId="49" fontId="8" fillId="35" borderId="4" xfId="237" applyNumberFormat="1" applyFont="1" applyFill="1" applyBorder="1" applyAlignment="1">
      <alignment horizontal="center"/>
    </xf>
    <xf numFmtId="165" fontId="8" fillId="35" borderId="4" xfId="237" applyNumberFormat="1" applyFont="1" applyFill="1" applyBorder="1" applyAlignment="1">
      <alignment horizontal="center"/>
    </xf>
    <xf numFmtId="49" fontId="3" fillId="35" borderId="4" xfId="237" applyNumberFormat="1" applyFont="1" applyFill="1" applyBorder="1" applyAlignment="1"/>
    <xf numFmtId="165" fontId="3" fillId="35" borderId="4" xfId="237" applyNumberFormat="1" applyFont="1" applyFill="1" applyBorder="1" applyAlignment="1">
      <alignment horizontal="center"/>
    </xf>
    <xf numFmtId="166" fontId="3" fillId="35" borderId="4" xfId="237" applyNumberFormat="1" applyFont="1" applyFill="1" applyBorder="1" applyAlignment="1">
      <alignment horizontal="center"/>
    </xf>
    <xf numFmtId="49" fontId="55" fillId="0" borderId="39" xfId="0" applyNumberFormat="1" applyFont="1" applyFill="1" applyBorder="1" applyAlignment="1">
      <alignment horizontal="left" wrapText="1"/>
    </xf>
    <xf numFmtId="49" fontId="58" fillId="0" borderId="39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3" fillId="0" borderId="4" xfId="237" applyNumberFormat="1" applyFont="1" applyFill="1" applyBorder="1" applyAlignment="1"/>
    <xf numFmtId="165" fontId="3" fillId="0" borderId="4" xfId="237" applyNumberFormat="1" applyFont="1" applyFill="1" applyBorder="1" applyAlignment="1">
      <alignment horizontal="center"/>
    </xf>
    <xf numFmtId="0" fontId="7" fillId="0" borderId="0" xfId="327" applyFont="1" applyFill="1" applyAlignment="1">
      <alignment vertical="center" wrapText="1"/>
    </xf>
    <xf numFmtId="0" fontId="26" fillId="0" borderId="5" xfId="327" applyFont="1" applyBorder="1" applyAlignment="1">
      <alignment horizontal="center" vertical="center" wrapText="1"/>
    </xf>
    <xf numFmtId="0" fontId="5" fillId="0" borderId="0" xfId="341" applyFont="1" applyBorder="1"/>
    <xf numFmtId="0" fontId="5" fillId="0" borderId="0" xfId="341" applyFont="1" applyBorder="1" applyAlignment="1">
      <alignment horizontal="left"/>
    </xf>
    <xf numFmtId="166" fontId="23" fillId="0" borderId="4" xfId="341" applyNumberFormat="1" applyFont="1" applyBorder="1" applyAlignment="1">
      <alignment horizontal="center"/>
    </xf>
    <xf numFmtId="165" fontId="23" fillId="0" borderId="4" xfId="341" applyNumberFormat="1" applyFont="1" applyBorder="1" applyAlignment="1">
      <alignment horizontal="center"/>
    </xf>
    <xf numFmtId="0" fontId="22" fillId="0" borderId="6" xfId="341" applyFont="1" applyBorder="1" applyAlignment="1">
      <alignment horizontal="left" wrapText="1"/>
    </xf>
    <xf numFmtId="49" fontId="25" fillId="0" borderId="7" xfId="341" applyNumberFormat="1" applyFont="1" applyBorder="1" applyAlignment="1">
      <alignment horizontal="center" vertical="justify"/>
    </xf>
    <xf numFmtId="0" fontId="23" fillId="0" borderId="0" xfId="341" applyFont="1" applyBorder="1"/>
    <xf numFmtId="0" fontId="23" fillId="0" borderId="0" xfId="341" applyFont="1" applyBorder="1" applyAlignment="1">
      <alignment horizontal="left"/>
    </xf>
    <xf numFmtId="49" fontId="22" fillId="0" borderId="8" xfId="341" applyNumberFormat="1" applyFont="1" applyBorder="1" applyAlignment="1">
      <alignment horizontal="left" wrapText="1"/>
    </xf>
    <xf numFmtId="49" fontId="22" fillId="0" borderId="7" xfId="341" applyNumberFormat="1" applyFont="1" applyBorder="1" applyAlignment="1">
      <alignment horizontal="center" vertical="center"/>
    </xf>
    <xf numFmtId="0" fontId="22" fillId="0" borderId="9" xfId="341" applyFont="1" applyBorder="1" applyAlignment="1">
      <alignment horizontal="left" vertical="top" wrapText="1"/>
    </xf>
    <xf numFmtId="49" fontId="22" fillId="0" borderId="4" xfId="341" applyNumberFormat="1" applyFont="1" applyBorder="1" applyAlignment="1">
      <alignment horizontal="center" vertical="center"/>
    </xf>
    <xf numFmtId="0" fontId="22" fillId="0" borderId="10" xfId="341" applyFont="1" applyBorder="1" applyAlignment="1">
      <alignment horizontal="left" vertical="top" wrapText="1"/>
    </xf>
    <xf numFmtId="49" fontId="22" fillId="0" borderId="3" xfId="341" applyNumberFormat="1" applyFont="1" applyBorder="1" applyAlignment="1">
      <alignment horizontal="center" vertical="center"/>
    </xf>
    <xf numFmtId="0" fontId="24" fillId="0" borderId="0" xfId="341" applyFont="1" applyBorder="1"/>
    <xf numFmtId="0" fontId="24" fillId="0" borderId="0" xfId="341" applyFont="1" applyBorder="1" applyAlignment="1">
      <alignment horizontal="left"/>
    </xf>
    <xf numFmtId="166" fontId="24" fillId="0" borderId="4" xfId="341" applyNumberFormat="1" applyFont="1" applyBorder="1" applyAlignment="1">
      <alignment horizontal="center"/>
    </xf>
    <xf numFmtId="0" fontId="25" fillId="0" borderId="11" xfId="341" applyFont="1" applyBorder="1" applyAlignment="1">
      <alignment horizontal="left" vertical="top" wrapText="1"/>
    </xf>
    <xf numFmtId="49" fontId="25" fillId="0" borderId="2" xfId="341" applyNumberFormat="1" applyFont="1" applyBorder="1" applyAlignment="1">
      <alignment horizontal="center" vertical="center"/>
    </xf>
    <xf numFmtId="0" fontId="22" fillId="0" borderId="11" xfId="341" applyFont="1" applyBorder="1" applyAlignment="1">
      <alignment horizontal="left" vertical="top" wrapText="1"/>
    </xf>
    <xf numFmtId="49" fontId="22" fillId="0" borderId="2" xfId="341" applyNumberFormat="1" applyFont="1" applyBorder="1" applyAlignment="1">
      <alignment horizontal="center" vertical="center"/>
    </xf>
    <xf numFmtId="0" fontId="25" fillId="0" borderId="12" xfId="341" applyFont="1" applyBorder="1" applyAlignment="1">
      <alignment horizontal="left" vertical="top" wrapText="1"/>
    </xf>
    <xf numFmtId="0" fontId="28" fillId="0" borderId="0" xfId="341" applyFont="1" applyBorder="1"/>
    <xf numFmtId="0" fontId="28" fillId="0" borderId="0" xfId="341" applyFont="1" applyBorder="1" applyAlignment="1">
      <alignment horizontal="left"/>
    </xf>
    <xf numFmtId="166" fontId="24" fillId="0" borderId="13" xfId="341" applyNumberFormat="1" applyFont="1" applyBorder="1" applyAlignment="1">
      <alignment horizontal="center"/>
    </xf>
    <xf numFmtId="166" fontId="24" fillId="0" borderId="13" xfId="341" applyNumberFormat="1" applyFont="1" applyFill="1" applyBorder="1" applyAlignment="1">
      <alignment horizontal="center"/>
    </xf>
    <xf numFmtId="49" fontId="25" fillId="0" borderId="4" xfId="341" applyNumberFormat="1" applyFont="1" applyFill="1" applyBorder="1" applyAlignment="1">
      <alignment horizontal="left" vertical="center" wrapText="1"/>
    </xf>
    <xf numFmtId="49" fontId="22" fillId="0" borderId="11" xfId="341" applyNumberFormat="1" applyFont="1" applyBorder="1" applyAlignment="1">
      <alignment horizontal="center" vertical="center"/>
    </xf>
    <xf numFmtId="166" fontId="24" fillId="0" borderId="4" xfId="341" applyNumberFormat="1" applyFont="1" applyFill="1" applyBorder="1" applyAlignment="1">
      <alignment horizontal="center"/>
    </xf>
    <xf numFmtId="49" fontId="22" fillId="0" borderId="4" xfId="341" applyNumberFormat="1" applyFont="1" applyFill="1" applyBorder="1" applyAlignment="1">
      <alignment horizontal="left" wrapText="1"/>
    </xf>
    <xf numFmtId="49" fontId="22" fillId="0" borderId="11" xfId="341" applyNumberFormat="1" applyFont="1" applyFill="1" applyBorder="1" applyAlignment="1">
      <alignment horizontal="center" vertical="center"/>
    </xf>
    <xf numFmtId="166" fontId="24" fillId="0" borderId="5" xfId="341" applyNumberFormat="1" applyFont="1" applyBorder="1" applyAlignment="1">
      <alignment horizontal="center"/>
    </xf>
    <xf numFmtId="49" fontId="22" fillId="0" borderId="3" xfId="341" applyNumberFormat="1" applyFont="1" applyFill="1" applyBorder="1" applyAlignment="1">
      <alignment horizontal="left" wrapText="1"/>
    </xf>
    <xf numFmtId="166" fontId="24" fillId="0" borderId="11" xfId="341" applyNumberFormat="1" applyFont="1" applyBorder="1" applyAlignment="1">
      <alignment horizontal="center"/>
    </xf>
    <xf numFmtId="166" fontId="24" fillId="0" borderId="11" xfId="341" applyNumberFormat="1" applyFont="1" applyFill="1" applyBorder="1" applyAlignment="1">
      <alignment horizontal="center"/>
    </xf>
    <xf numFmtId="49" fontId="22" fillId="0" borderId="2" xfId="341" applyNumberFormat="1" applyFont="1" applyFill="1" applyBorder="1" applyAlignment="1">
      <alignment horizontal="left" wrapText="1"/>
    </xf>
    <xf numFmtId="49" fontId="22" fillId="0" borderId="2" xfId="341" applyNumberFormat="1" applyFont="1" applyFill="1" applyBorder="1" applyAlignment="1">
      <alignment horizontal="center" vertical="center"/>
    </xf>
    <xf numFmtId="49" fontId="22" fillId="0" borderId="11" xfId="341" applyNumberFormat="1" applyFont="1" applyFill="1" applyBorder="1" applyAlignment="1">
      <alignment horizontal="left" wrapText="1"/>
    </xf>
    <xf numFmtId="0" fontId="22" fillId="0" borderId="13" xfId="341" applyFont="1" applyBorder="1" applyAlignment="1">
      <alignment horizontal="left" wrapText="1"/>
    </xf>
    <xf numFmtId="0" fontId="22" fillId="0" borderId="7" xfId="341" applyFont="1" applyBorder="1" applyAlignment="1">
      <alignment horizontal="center" vertical="justify"/>
    </xf>
    <xf numFmtId="0" fontId="22" fillId="0" borderId="13" xfId="341" applyFont="1" applyBorder="1" applyAlignment="1">
      <alignment horizontal="left" vertical="top" wrapText="1"/>
    </xf>
    <xf numFmtId="166" fontId="24" fillId="0" borderId="12" xfId="341" applyNumberFormat="1" applyFont="1" applyBorder="1" applyAlignment="1">
      <alignment horizontal="center"/>
    </xf>
    <xf numFmtId="1" fontId="27" fillId="0" borderId="4" xfId="341" applyNumberFormat="1" applyFont="1" applyBorder="1" applyAlignment="1">
      <alignment horizontal="center"/>
    </xf>
    <xf numFmtId="49" fontId="27" fillId="0" borderId="4" xfId="341" applyNumberFormat="1" applyFont="1" applyBorder="1" applyAlignment="1">
      <alignment horizontal="center"/>
    </xf>
    <xf numFmtId="49" fontId="27" fillId="0" borderId="4" xfId="341" applyNumberFormat="1" applyFont="1" applyBorder="1" applyAlignment="1">
      <alignment horizontal="center" vertical="top"/>
    </xf>
    <xf numFmtId="0" fontId="7" fillId="0" borderId="1" xfId="341" applyFont="1" applyBorder="1" applyAlignment="1"/>
    <xf numFmtId="0" fontId="7" fillId="0" borderId="0" xfId="341" applyFont="1" applyBorder="1" applyAlignment="1"/>
    <xf numFmtId="0" fontId="26" fillId="0" borderId="0" xfId="341" applyFont="1" applyBorder="1" applyAlignment="1">
      <alignment horizontal="left" wrapText="1"/>
    </xf>
    <xf numFmtId="0" fontId="11" fillId="0" borderId="0" xfId="341" applyBorder="1" applyAlignment="1"/>
    <xf numFmtId="0" fontId="29" fillId="0" borderId="0" xfId="341" applyFont="1" applyBorder="1" applyAlignment="1">
      <alignment horizontal="left"/>
    </xf>
    <xf numFmtId="0" fontId="24" fillId="0" borderId="0" xfId="327" applyFont="1" applyAlignment="1"/>
    <xf numFmtId="49" fontId="28" fillId="0" borderId="8" xfId="341" applyNumberFormat="1" applyFont="1" applyBorder="1" applyAlignment="1">
      <alignment horizontal="left" wrapText="1"/>
    </xf>
    <xf numFmtId="0" fontId="54" fillId="0" borderId="51" xfId="0" applyNumberFormat="1" applyFont="1" applyFill="1" applyBorder="1" applyAlignment="1">
      <alignment horizontal="center" vertical="top" wrapText="1"/>
    </xf>
    <xf numFmtId="0" fontId="58" fillId="0" borderId="4" xfId="0" applyNumberFormat="1" applyFont="1" applyFill="1" applyBorder="1" applyAlignment="1">
      <alignment horizontal="left" wrapText="1"/>
    </xf>
    <xf numFmtId="0" fontId="55" fillId="0" borderId="4" xfId="0" applyNumberFormat="1" applyFont="1" applyFill="1" applyBorder="1" applyAlignment="1">
      <alignment horizontal="left" wrapText="1"/>
    </xf>
    <xf numFmtId="165" fontId="58" fillId="0" borderId="4" xfId="0" applyNumberFormat="1" applyFont="1" applyFill="1" applyBorder="1" applyAlignment="1">
      <alignment horizontal="right" wrapText="1"/>
    </xf>
    <xf numFmtId="165" fontId="55" fillId="0" borderId="4" xfId="0" applyNumberFormat="1" applyFont="1" applyFill="1" applyBorder="1" applyAlignment="1">
      <alignment horizontal="right" wrapText="1"/>
    </xf>
    <xf numFmtId="0" fontId="33" fillId="0" borderId="4" xfId="339" applyFill="1" applyBorder="1"/>
    <xf numFmtId="49" fontId="3" fillId="0" borderId="4" xfId="237" applyNumberFormat="1" applyFont="1" applyFill="1" applyBorder="1" applyAlignment="1">
      <alignment horizontal="left"/>
    </xf>
    <xf numFmtId="49" fontId="33" fillId="0" borderId="4" xfId="339" applyNumberFormat="1" applyFill="1" applyBorder="1"/>
    <xf numFmtId="0" fontId="56" fillId="0" borderId="4" xfId="237" applyFont="1" applyFill="1" applyBorder="1" applyAlignment="1">
      <alignment horizontal="left" vertical="top" wrapText="1"/>
    </xf>
    <xf numFmtId="1" fontId="3" fillId="0" borderId="4" xfId="237" applyNumberFormat="1" applyFont="1" applyFill="1" applyBorder="1" applyAlignment="1">
      <alignment horizontal="left" vertical="top" wrapText="1"/>
    </xf>
    <xf numFmtId="0" fontId="3" fillId="0" borderId="4" xfId="338" applyFont="1" applyFill="1" applyBorder="1" applyAlignment="1">
      <alignment horizontal="left" vertical="top" wrapText="1"/>
    </xf>
    <xf numFmtId="49" fontId="55" fillId="0" borderId="4" xfId="336" applyNumberFormat="1" applyFont="1" applyFill="1" applyBorder="1" applyAlignment="1">
      <alignment horizontal="left" wrapText="1"/>
    </xf>
    <xf numFmtId="49" fontId="33" fillId="0" borderId="4" xfId="316" applyNumberFormat="1" applyFill="1" applyBorder="1"/>
    <xf numFmtId="0" fontId="56" fillId="0" borderId="4" xfId="237" applyFont="1" applyFill="1" applyBorder="1" applyAlignment="1">
      <alignment horizontal="left" vertical="top" wrapText="1"/>
    </xf>
    <xf numFmtId="49" fontId="55" fillId="0" borderId="4" xfId="336" applyNumberFormat="1" applyFont="1" applyFill="1" applyBorder="1" applyAlignment="1">
      <alignment horizontal="left" wrapText="1"/>
    </xf>
    <xf numFmtId="49" fontId="8" fillId="35" borderId="4" xfId="237" applyNumberFormat="1" applyFont="1" applyFill="1" applyBorder="1" applyAlignment="1">
      <alignment horizontal="left" wrapText="1"/>
    </xf>
    <xf numFmtId="49" fontId="33" fillId="0" borderId="4" xfId="339" applyNumberFormat="1" applyFont="1" applyFill="1" applyBorder="1"/>
    <xf numFmtId="0" fontId="3" fillId="35" borderId="4" xfId="237" applyNumberFormat="1" applyFont="1" applyFill="1" applyBorder="1" applyAlignment="1">
      <alignment horizontal="left" vertical="top" wrapText="1"/>
    </xf>
    <xf numFmtId="1" fontId="3" fillId="35" borderId="5" xfId="237" applyNumberFormat="1" applyFont="1" applyFill="1" applyBorder="1" applyAlignment="1">
      <alignment horizontal="left" vertical="top" wrapText="1"/>
    </xf>
    <xf numFmtId="49" fontId="3" fillId="35" borderId="5" xfId="237" applyNumberFormat="1" applyFont="1" applyFill="1" applyBorder="1" applyAlignment="1">
      <alignment horizontal="left"/>
    </xf>
    <xf numFmtId="49" fontId="55" fillId="0" borderId="51" xfId="0" applyNumberFormat="1" applyFont="1" applyFill="1" applyBorder="1" applyAlignment="1">
      <alignment horizontal="left" wrapText="1"/>
    </xf>
    <xf numFmtId="49" fontId="3" fillId="35" borderId="5" xfId="237" applyNumberFormat="1" applyFont="1" applyFill="1" applyBorder="1" applyAlignment="1"/>
    <xf numFmtId="165" fontId="3" fillId="35" borderId="5" xfId="237" applyNumberFormat="1" applyFont="1" applyFill="1" applyBorder="1" applyAlignment="1">
      <alignment horizontal="center"/>
    </xf>
    <xf numFmtId="164" fontId="0" fillId="0" borderId="4" xfId="0" applyNumberFormat="1" applyFont="1" applyFill="1" applyBorder="1" applyAlignment="1">
      <alignment vertical="top" wrapText="1"/>
    </xf>
    <xf numFmtId="49" fontId="33" fillId="0" borderId="4" xfId="339" applyNumberFormat="1" applyFont="1" applyFill="1" applyBorder="1"/>
    <xf numFmtId="168" fontId="57" fillId="0" borderId="4" xfId="0" applyNumberFormat="1" applyFont="1" applyFill="1" applyBorder="1" applyAlignment="1">
      <alignment horizontal="center" vertical="top" wrapText="1"/>
    </xf>
    <xf numFmtId="49" fontId="8" fillId="0" borderId="4" xfId="237" applyNumberFormat="1" applyFont="1" applyFill="1" applyBorder="1" applyAlignment="1">
      <alignment horizontal="left"/>
    </xf>
    <xf numFmtId="49" fontId="33" fillId="0" borderId="4" xfId="339" applyNumberFormat="1" applyFont="1" applyFill="1" applyBorder="1"/>
    <xf numFmtId="164" fontId="57" fillId="0" borderId="4" xfId="0" applyNumberFormat="1" applyFont="1" applyFill="1" applyBorder="1" applyAlignment="1">
      <alignment vertical="top" wrapText="1"/>
    </xf>
    <xf numFmtId="49" fontId="33" fillId="0" borderId="4" xfId="339" applyNumberFormat="1" applyFont="1" applyFill="1" applyBorder="1"/>
    <xf numFmtId="0" fontId="54" fillId="0" borderId="39" xfId="0" applyNumberFormat="1" applyFont="1" applyFill="1" applyBorder="1" applyAlignment="1">
      <alignment horizontal="center" vertical="center" wrapText="1"/>
    </xf>
    <xf numFmtId="1" fontId="3" fillId="35" borderId="13" xfId="237" applyNumberFormat="1" applyFont="1" applyFill="1" applyBorder="1" applyAlignment="1">
      <alignment horizontal="left" vertical="top" wrapText="1"/>
    </xf>
    <xf numFmtId="49" fontId="33" fillId="0" borderId="4" xfId="339" applyNumberFormat="1" applyFont="1" applyFill="1" applyBorder="1"/>
    <xf numFmtId="49" fontId="33" fillId="0" borderId="4" xfId="339" applyNumberFormat="1" applyFont="1" applyFill="1" applyBorder="1"/>
    <xf numFmtId="49" fontId="33" fillId="0" borderId="4" xfId="339" applyNumberFormat="1" applyFont="1" applyFill="1" applyBorder="1"/>
    <xf numFmtId="0" fontId="8" fillId="0" borderId="0" xfId="282" applyFont="1" applyAlignment="1">
      <alignment wrapText="1"/>
    </xf>
    <xf numFmtId="165" fontId="8" fillId="0" borderId="4" xfId="237" applyNumberFormat="1" applyFont="1" applyFill="1" applyBorder="1" applyAlignment="1">
      <alignment horizontal="center"/>
    </xf>
    <xf numFmtId="164" fontId="59" fillId="0" borderId="4" xfId="0" applyNumberFormat="1" applyFont="1" applyFill="1" applyBorder="1" applyAlignment="1">
      <alignment vertical="top" wrapText="1"/>
    </xf>
    <xf numFmtId="49" fontId="33" fillId="0" borderId="4" xfId="339" applyNumberFormat="1" applyFont="1" applyFill="1" applyBorder="1"/>
    <xf numFmtId="164" fontId="5" fillId="0" borderId="0" xfId="0" applyFont="1" applyFill="1" applyAlignment="1"/>
    <xf numFmtId="169" fontId="5" fillId="0" borderId="0" xfId="0" applyNumberFormat="1" applyFont="1" applyFill="1" applyAlignment="1"/>
    <xf numFmtId="165" fontId="5" fillId="0" borderId="0" xfId="0" applyNumberFormat="1" applyFont="1" applyFill="1" applyAlignment="1"/>
    <xf numFmtId="164" fontId="5" fillId="0" borderId="0" xfId="0" applyFont="1" applyFill="1" applyAlignment="1">
      <alignment horizontal="left"/>
    </xf>
    <xf numFmtId="164" fontId="5" fillId="35" borderId="0" xfId="0" applyFont="1" applyFill="1" applyAlignment="1"/>
    <xf numFmtId="169" fontId="5" fillId="35" borderId="0" xfId="0" applyNumberFormat="1" applyFont="1" applyFill="1" applyBorder="1" applyAlignment="1"/>
    <xf numFmtId="165" fontId="5" fillId="35" borderId="0" xfId="0" applyNumberFormat="1" applyFont="1" applyFill="1" applyAlignment="1"/>
    <xf numFmtId="170" fontId="7" fillId="35" borderId="4" xfId="0" applyNumberFormat="1" applyFont="1" applyFill="1" applyBorder="1" applyAlignment="1">
      <alignment horizontal="center"/>
    </xf>
    <xf numFmtId="0" fontId="57" fillId="0" borderId="73" xfId="158" applyNumberFormat="1" applyFont="1" applyBorder="1" applyAlignment="1" applyProtection="1">
      <alignment wrapText="1"/>
    </xf>
    <xf numFmtId="49" fontId="57" fillId="0" borderId="39" xfId="171" applyNumberFormat="1" applyFont="1" applyBorder="1" applyProtection="1">
      <alignment horizontal="center"/>
    </xf>
    <xf numFmtId="0" fontId="57" fillId="36" borderId="28" xfId="158" applyNumberFormat="1" applyFont="1" applyFill="1" applyAlignment="1" applyProtection="1">
      <alignment wrapText="1"/>
    </xf>
    <xf numFmtId="49" fontId="57" fillId="36" borderId="39" xfId="171" applyNumberFormat="1" applyFont="1" applyFill="1" applyBorder="1" applyProtection="1">
      <alignment horizontal="center"/>
    </xf>
    <xf numFmtId="0" fontId="57" fillId="37" borderId="28" xfId="158" applyNumberFormat="1" applyFont="1" applyFill="1" applyAlignment="1" applyProtection="1">
      <alignment wrapText="1"/>
    </xf>
    <xf numFmtId="49" fontId="57" fillId="37" borderId="39" xfId="171" applyNumberFormat="1" applyFont="1" applyFill="1" applyBorder="1" applyProtection="1">
      <alignment horizontal="center"/>
    </xf>
    <xf numFmtId="0" fontId="57" fillId="0" borderId="28" xfId="158" applyNumberFormat="1" applyFont="1" applyAlignment="1" applyProtection="1">
      <alignment wrapText="1"/>
    </xf>
    <xf numFmtId="170" fontId="7" fillId="35" borderId="4" xfId="344" applyNumberFormat="1" applyFont="1" applyFill="1" applyBorder="1" applyAlignment="1">
      <alignment horizontal="center" vertical="center" wrapText="1"/>
    </xf>
    <xf numFmtId="170" fontId="7" fillId="35" borderId="4" xfId="344" applyNumberFormat="1" applyFont="1" applyFill="1" applyBorder="1" applyAlignment="1">
      <alignment vertical="center" wrapText="1"/>
    </xf>
    <xf numFmtId="0" fontId="8" fillId="37" borderId="4" xfId="342" applyFont="1" applyFill="1" applyBorder="1" applyAlignment="1">
      <alignment horizontal="justify" vertical="top" wrapText="1"/>
    </xf>
    <xf numFmtId="0" fontId="3" fillId="37" borderId="4" xfId="342" applyFont="1" applyFill="1" applyBorder="1" applyAlignment="1">
      <alignment horizontal="center" vertical="top"/>
    </xf>
    <xf numFmtId="0" fontId="3" fillId="38" borderId="4" xfId="342" applyFont="1" applyFill="1" applyBorder="1" applyAlignment="1">
      <alignment horizontal="justify" vertical="top" wrapText="1"/>
    </xf>
    <xf numFmtId="0" fontId="3" fillId="38" borderId="4" xfId="342" applyFont="1" applyFill="1" applyBorder="1" applyAlignment="1">
      <alignment horizontal="center" vertical="top"/>
    </xf>
    <xf numFmtId="170" fontId="30" fillId="35" borderId="4" xfId="344" applyNumberFormat="1" applyFont="1" applyFill="1" applyBorder="1" applyAlignment="1">
      <alignment horizontal="center" vertical="center" wrapText="1"/>
    </xf>
    <xf numFmtId="170" fontId="30" fillId="35" borderId="4" xfId="344" applyNumberFormat="1" applyFont="1" applyFill="1" applyBorder="1" applyAlignment="1">
      <alignment vertical="center" wrapText="1"/>
    </xf>
    <xf numFmtId="0" fontId="8" fillId="38" borderId="4" xfId="342" applyFont="1" applyFill="1" applyBorder="1" applyAlignment="1">
      <alignment horizontal="justify" vertical="top" wrapText="1"/>
    </xf>
    <xf numFmtId="0" fontId="8" fillId="38" borderId="4" xfId="342" applyFont="1" applyFill="1" applyBorder="1" applyAlignment="1">
      <alignment horizontal="center" vertical="top"/>
    </xf>
    <xf numFmtId="49" fontId="5" fillId="0" borderId="0" xfId="0" applyNumberFormat="1" applyFont="1" applyFill="1" applyBorder="1" applyAlignment="1"/>
    <xf numFmtId="169" fontId="5" fillId="0" borderId="0" xfId="0" applyNumberFormat="1" applyFont="1" applyFill="1" applyBorder="1" applyAlignment="1"/>
    <xf numFmtId="165" fontId="5" fillId="0" borderId="0" xfId="0" applyNumberFormat="1" applyFont="1" applyFill="1" applyBorder="1" applyAlignment="1"/>
    <xf numFmtId="49" fontId="31" fillId="0" borderId="4" xfId="0" applyNumberFormat="1" applyFont="1" applyFill="1" applyBorder="1" applyAlignment="1">
      <alignment horizontal="center"/>
    </xf>
    <xf numFmtId="164" fontId="5" fillId="0" borderId="0" xfId="0" applyFont="1" applyFill="1" applyBorder="1" applyAlignment="1"/>
    <xf numFmtId="165" fontId="31" fillId="0" borderId="4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Alignment="1">
      <alignment horizontal="right"/>
    </xf>
    <xf numFmtId="164" fontId="31" fillId="0" borderId="0" xfId="0" applyFont="1" applyFill="1" applyAlignment="1">
      <alignment horizontal="center"/>
    </xf>
    <xf numFmtId="164" fontId="31" fillId="0" borderId="0" xfId="0" applyFont="1" applyFill="1" applyAlignment="1">
      <alignment horizontal="left" wrapText="1"/>
    </xf>
    <xf numFmtId="164" fontId="3" fillId="0" borderId="0" xfId="0" applyFont="1" applyFill="1" applyAlignment="1"/>
    <xf numFmtId="49" fontId="32" fillId="39" borderId="4" xfId="0" applyNumberFormat="1" applyFont="1" applyFill="1" applyBorder="1" applyAlignment="1">
      <alignment vertical="top" wrapText="1"/>
    </xf>
    <xf numFmtId="0" fontId="32" fillId="39" borderId="4" xfId="0" applyNumberFormat="1" applyFont="1" applyFill="1" applyBorder="1" applyAlignment="1">
      <alignment horizontal="left" vertical="top" wrapText="1"/>
    </xf>
    <xf numFmtId="166" fontId="32" fillId="39" borderId="4" xfId="0" applyNumberFormat="1" applyFont="1" applyFill="1" applyBorder="1" applyAlignment="1">
      <alignment horizontal="center"/>
    </xf>
    <xf numFmtId="170" fontId="7" fillId="39" borderId="14" xfId="0" applyNumberFormat="1" applyFont="1" applyFill="1" applyBorder="1" applyAlignment="1">
      <alignment horizontal="center"/>
    </xf>
    <xf numFmtId="49" fontId="32" fillId="39" borderId="4" xfId="0" applyNumberFormat="1" applyFont="1" applyFill="1" applyBorder="1" applyAlignment="1">
      <alignment vertical="top"/>
    </xf>
    <xf numFmtId="49" fontId="1" fillId="0" borderId="4" xfId="339" applyNumberFormat="1" applyFont="1" applyFill="1" applyBorder="1"/>
    <xf numFmtId="164" fontId="6" fillId="0" borderId="0" xfId="0" applyFont="1" applyFill="1" applyAlignment="1">
      <alignment horizontal="center" vertical="top" wrapText="1"/>
    </xf>
    <xf numFmtId="164" fontId="31" fillId="0" borderId="4" xfId="0" applyFont="1" applyFill="1" applyBorder="1" applyAlignment="1">
      <alignment horizontal="center" vertical="center"/>
    </xf>
    <xf numFmtId="165" fontId="31" fillId="0" borderId="4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left" vertical="top" wrapText="1"/>
    </xf>
    <xf numFmtId="165" fontId="5" fillId="0" borderId="0" xfId="0" applyNumberFormat="1" applyFont="1" applyFill="1" applyBorder="1" applyAlignment="1">
      <alignment horizontal="left" vertical="top"/>
    </xf>
    <xf numFmtId="0" fontId="54" fillId="0" borderId="39" xfId="0" applyNumberFormat="1" applyFont="1" applyFill="1" applyBorder="1" applyAlignment="1">
      <alignment horizontal="center" vertical="center" wrapText="1"/>
    </xf>
    <xf numFmtId="0" fontId="52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6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4" fillId="0" borderId="0" xfId="341" applyFont="1" applyFill="1" applyBorder="1" applyAlignment="1">
      <alignment horizontal="center" vertical="center" wrapText="1"/>
    </xf>
    <xf numFmtId="0" fontId="24" fillId="0" borderId="4" xfId="341" applyFont="1" applyBorder="1" applyAlignment="1">
      <alignment horizontal="center" vertical="center"/>
    </xf>
    <xf numFmtId="0" fontId="25" fillId="0" borderId="4" xfId="341" applyFont="1" applyBorder="1" applyAlignment="1">
      <alignment horizontal="center" vertical="center" wrapText="1"/>
    </xf>
    <xf numFmtId="0" fontId="27" fillId="0" borderId="4" xfId="293" applyFont="1" applyBorder="1" applyAlignment="1">
      <alignment horizontal="center" vertical="center"/>
    </xf>
    <xf numFmtId="0" fontId="61" fillId="0" borderId="0" xfId="0" applyNumberFormat="1" applyFont="1" applyFill="1" applyAlignment="1">
      <alignment horizontal="left" vertical="top" wrapText="1"/>
    </xf>
  </cellXfs>
  <cellStyles count="34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 2" xfId="343"/>
    <cellStyle name="Финансовый 3" xfId="344"/>
  </cellStyles>
  <dxfs count="26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view="pageBreakPreview" zoomScaleSheetLayoutView="100" workbookViewId="0">
      <selection activeCell="C1" sqref="C1:E5"/>
    </sheetView>
  </sheetViews>
  <sheetFormatPr defaultRowHeight="12.75"/>
  <cols>
    <col min="1" max="1" width="24.33203125" style="126" customWidth="1"/>
    <col min="2" max="2" width="61.5" style="123" customWidth="1"/>
    <col min="3" max="3" width="16.6640625" style="123" customWidth="1"/>
    <col min="4" max="4" width="16" style="123" customWidth="1"/>
    <col min="5" max="5" width="16.5" style="125" customWidth="1"/>
    <col min="6" max="6" width="13.83203125" style="125" customWidth="1"/>
    <col min="7" max="7" width="17" style="124" customWidth="1"/>
    <col min="8" max="8" width="13.83203125" style="123" bestFit="1" customWidth="1"/>
    <col min="9" max="9" width="12.5" style="123" bestFit="1" customWidth="1"/>
    <col min="10" max="16384" width="9.33203125" style="123"/>
  </cols>
  <sheetData>
    <row r="1" spans="1:8" ht="15" customHeight="1">
      <c r="B1" s="157"/>
      <c r="C1" s="167" t="s">
        <v>224</v>
      </c>
      <c r="D1" s="168"/>
      <c r="E1" s="168"/>
    </row>
    <row r="2" spans="1:8" ht="15">
      <c r="B2" s="157"/>
      <c r="C2" s="168"/>
      <c r="D2" s="168"/>
      <c r="E2" s="168"/>
    </row>
    <row r="3" spans="1:8" ht="15">
      <c r="B3" s="157"/>
      <c r="C3" s="168"/>
      <c r="D3" s="168"/>
      <c r="E3" s="168"/>
    </row>
    <row r="4" spans="1:8" ht="110.25" customHeight="1">
      <c r="B4" s="157"/>
      <c r="C4" s="168"/>
      <c r="D4" s="168"/>
      <c r="E4" s="168"/>
    </row>
    <row r="5" spans="1:8" ht="90.75" customHeight="1">
      <c r="C5" s="168"/>
      <c r="D5" s="168"/>
      <c r="E5" s="168"/>
    </row>
    <row r="6" spans="1:8" ht="63" customHeight="1">
      <c r="A6" s="164" t="s">
        <v>208</v>
      </c>
      <c r="B6" s="164"/>
      <c r="C6" s="164"/>
      <c r="D6" s="164"/>
      <c r="E6" s="164"/>
    </row>
    <row r="7" spans="1:8">
      <c r="A7" s="156"/>
      <c r="B7" s="155"/>
      <c r="C7" s="155"/>
      <c r="D7" s="155"/>
      <c r="E7" s="154" t="s">
        <v>1</v>
      </c>
    </row>
    <row r="8" spans="1:8" s="152" customFormat="1">
      <c r="A8" s="165" t="s">
        <v>23</v>
      </c>
      <c r="B8" s="165" t="s">
        <v>2</v>
      </c>
      <c r="C8" s="166" t="s">
        <v>7</v>
      </c>
      <c r="D8" s="166"/>
      <c r="E8" s="166"/>
      <c r="F8" s="150"/>
      <c r="G8" s="149"/>
    </row>
    <row r="9" spans="1:8" s="152" customFormat="1" ht="16.5" customHeight="1">
      <c r="A9" s="165"/>
      <c r="B9" s="165"/>
      <c r="C9" s="153" t="s">
        <v>26</v>
      </c>
      <c r="D9" s="153" t="s">
        <v>27</v>
      </c>
      <c r="E9" s="153" t="s">
        <v>137</v>
      </c>
      <c r="F9" s="150"/>
      <c r="G9" s="149"/>
      <c r="H9" s="150"/>
    </row>
    <row r="10" spans="1:8" s="148" customFormat="1">
      <c r="A10" s="151">
        <v>1</v>
      </c>
      <c r="B10" s="151">
        <v>2</v>
      </c>
      <c r="C10" s="151" t="s">
        <v>10</v>
      </c>
      <c r="D10" s="151" t="s">
        <v>11</v>
      </c>
      <c r="E10" s="151" t="s">
        <v>12</v>
      </c>
      <c r="F10" s="150"/>
      <c r="G10" s="149"/>
    </row>
    <row r="11" spans="1:8" s="127" customFormat="1" ht="15.75">
      <c r="A11" s="147" t="s">
        <v>207</v>
      </c>
      <c r="B11" s="146" t="s">
        <v>206</v>
      </c>
      <c r="C11" s="145">
        <f>C12</f>
        <v>3340.8</v>
      </c>
      <c r="D11" s="144">
        <f>D19+D24</f>
        <v>381.5</v>
      </c>
      <c r="E11" s="144">
        <f>E19+E24</f>
        <v>385.9</v>
      </c>
      <c r="F11" s="129"/>
      <c r="G11" s="128"/>
    </row>
    <row r="12" spans="1:8" s="127" customFormat="1" ht="30">
      <c r="A12" s="143" t="s">
        <v>205</v>
      </c>
      <c r="B12" s="142" t="s">
        <v>204</v>
      </c>
      <c r="C12" s="139">
        <f>C13+C19+C24+C16+C29</f>
        <v>3340.8</v>
      </c>
      <c r="D12" s="138">
        <f>D11</f>
        <v>381.5</v>
      </c>
      <c r="E12" s="138">
        <f>E11</f>
        <v>385.9</v>
      </c>
      <c r="F12" s="129"/>
      <c r="G12" s="128"/>
    </row>
    <row r="13" spans="1:8" s="127" customFormat="1" ht="28.5">
      <c r="A13" s="141" t="s">
        <v>203</v>
      </c>
      <c r="B13" s="140" t="s">
        <v>202</v>
      </c>
      <c r="C13" s="139">
        <f>C14</f>
        <v>483.2</v>
      </c>
      <c r="D13" s="138"/>
      <c r="E13" s="138"/>
      <c r="F13" s="129"/>
      <c r="G13" s="128"/>
    </row>
    <row r="14" spans="1:8" s="127" customFormat="1" ht="30">
      <c r="A14" s="132" t="s">
        <v>201</v>
      </c>
      <c r="B14" s="137" t="s">
        <v>200</v>
      </c>
      <c r="C14" s="139">
        <f>C15</f>
        <v>483.2</v>
      </c>
      <c r="D14" s="138"/>
      <c r="E14" s="138"/>
      <c r="F14" s="129"/>
      <c r="G14" s="128"/>
    </row>
    <row r="15" spans="1:8" s="127" customFormat="1" ht="30">
      <c r="A15" s="132" t="s">
        <v>199</v>
      </c>
      <c r="B15" s="137" t="s">
        <v>198</v>
      </c>
      <c r="C15" s="139">
        <v>483.2</v>
      </c>
      <c r="D15" s="138"/>
      <c r="E15" s="138"/>
      <c r="F15" s="129"/>
      <c r="G15" s="128"/>
    </row>
    <row r="16" spans="1:8" s="127" customFormat="1" ht="33.75" customHeight="1">
      <c r="A16" s="132" t="s">
        <v>213</v>
      </c>
      <c r="B16" s="137" t="s">
        <v>214</v>
      </c>
      <c r="C16" s="139">
        <f>C17</f>
        <v>1868.3</v>
      </c>
      <c r="D16" s="138"/>
      <c r="E16" s="138"/>
      <c r="F16" s="129"/>
      <c r="G16" s="128"/>
    </row>
    <row r="17" spans="1:7" s="127" customFormat="1" ht="32.25" customHeight="1">
      <c r="A17" s="132" t="s">
        <v>215</v>
      </c>
      <c r="B17" s="137" t="s">
        <v>217</v>
      </c>
      <c r="C17" s="139">
        <f>C18</f>
        <v>1868.3</v>
      </c>
      <c r="D17" s="138"/>
      <c r="E17" s="138"/>
      <c r="F17" s="129"/>
      <c r="G17" s="128"/>
    </row>
    <row r="18" spans="1:7" s="127" customFormat="1" ht="29.25" customHeight="1">
      <c r="A18" s="132" t="s">
        <v>216</v>
      </c>
      <c r="B18" s="137" t="s">
        <v>218</v>
      </c>
      <c r="C18" s="139">
        <v>1868.3</v>
      </c>
      <c r="D18" s="138"/>
      <c r="E18" s="138"/>
      <c r="F18" s="129"/>
      <c r="G18" s="128"/>
    </row>
    <row r="19" spans="1:7" s="127" customFormat="1" ht="30">
      <c r="A19" s="136" t="s">
        <v>197</v>
      </c>
      <c r="B19" s="135" t="s">
        <v>196</v>
      </c>
      <c r="C19" s="130">
        <f>C20+C22</f>
        <v>109.89999999999999</v>
      </c>
      <c r="D19" s="130">
        <f>D20+D22</f>
        <v>115</v>
      </c>
      <c r="E19" s="130">
        <f>E20+E22</f>
        <v>119.4</v>
      </c>
      <c r="F19" s="129"/>
      <c r="G19" s="128"/>
    </row>
    <row r="20" spans="1:7" s="127" customFormat="1" ht="45">
      <c r="A20" s="134" t="s">
        <v>195</v>
      </c>
      <c r="B20" s="133" t="s">
        <v>194</v>
      </c>
      <c r="C20" s="130">
        <f>C21</f>
        <v>0.6</v>
      </c>
      <c r="D20" s="130">
        <f>D21</f>
        <v>0.6</v>
      </c>
      <c r="E20" s="130">
        <f>E21</f>
        <v>0.7</v>
      </c>
      <c r="F20" s="129"/>
      <c r="G20" s="128"/>
    </row>
    <row r="21" spans="1:7" s="127" customFormat="1" ht="45">
      <c r="A21" s="132" t="s">
        <v>193</v>
      </c>
      <c r="B21" s="137" t="s">
        <v>192</v>
      </c>
      <c r="C21" s="130">
        <v>0.6</v>
      </c>
      <c r="D21" s="130">
        <v>0.6</v>
      </c>
      <c r="E21" s="130">
        <v>0.7</v>
      </c>
      <c r="F21" s="129"/>
      <c r="G21" s="128"/>
    </row>
    <row r="22" spans="1:7" s="127" customFormat="1" ht="45">
      <c r="A22" s="134" t="s">
        <v>191</v>
      </c>
      <c r="B22" s="133" t="s">
        <v>190</v>
      </c>
      <c r="C22" s="130">
        <f>C23</f>
        <v>109.3</v>
      </c>
      <c r="D22" s="130">
        <f>D23</f>
        <v>114.4</v>
      </c>
      <c r="E22" s="130">
        <f>E23</f>
        <v>118.7</v>
      </c>
      <c r="F22" s="129"/>
      <c r="G22" s="128"/>
    </row>
    <row r="23" spans="1:7" s="127" customFormat="1" ht="60">
      <c r="A23" s="132" t="s">
        <v>189</v>
      </c>
      <c r="B23" s="137" t="s">
        <v>188</v>
      </c>
      <c r="C23" s="130">
        <v>109.3</v>
      </c>
      <c r="D23" s="130">
        <v>114.4</v>
      </c>
      <c r="E23" s="130">
        <v>118.7</v>
      </c>
      <c r="F23" s="129"/>
      <c r="G23" s="128"/>
    </row>
    <row r="24" spans="1:7" s="127" customFormat="1" ht="15.75">
      <c r="A24" s="136" t="s">
        <v>187</v>
      </c>
      <c r="B24" s="135" t="s">
        <v>186</v>
      </c>
      <c r="C24" s="130">
        <f>C25+C27</f>
        <v>363.7</v>
      </c>
      <c r="D24" s="130">
        <f>D25</f>
        <v>266.5</v>
      </c>
      <c r="E24" s="130">
        <f>E25</f>
        <v>266.5</v>
      </c>
      <c r="F24" s="129"/>
      <c r="G24" s="128"/>
    </row>
    <row r="25" spans="1:7" s="127" customFormat="1" ht="62.25" customHeight="1">
      <c r="A25" s="134" t="s">
        <v>185</v>
      </c>
      <c r="B25" s="133" t="s">
        <v>184</v>
      </c>
      <c r="C25" s="130">
        <f>C26</f>
        <v>326.5</v>
      </c>
      <c r="D25" s="130">
        <f>D26</f>
        <v>266.5</v>
      </c>
      <c r="E25" s="130">
        <f>E26</f>
        <v>266.5</v>
      </c>
      <c r="F25" s="129"/>
      <c r="G25" s="128"/>
    </row>
    <row r="26" spans="1:7" s="127" customFormat="1" ht="74.25" customHeight="1">
      <c r="A26" s="134" t="s">
        <v>183</v>
      </c>
      <c r="B26" s="133" t="s">
        <v>182</v>
      </c>
      <c r="C26" s="130">
        <v>326.5</v>
      </c>
      <c r="D26" s="130">
        <v>266.5</v>
      </c>
      <c r="E26" s="130">
        <v>266.5</v>
      </c>
      <c r="F26" s="129"/>
      <c r="G26" s="128"/>
    </row>
    <row r="27" spans="1:7" s="127" customFormat="1" ht="32.25" customHeight="1">
      <c r="A27" s="134" t="s">
        <v>210</v>
      </c>
      <c r="B27" s="133" t="s">
        <v>209</v>
      </c>
      <c r="C27" s="130">
        <f>C28</f>
        <v>37.200000000000003</v>
      </c>
      <c r="D27" s="130"/>
      <c r="E27" s="130"/>
      <c r="F27" s="129"/>
      <c r="G27" s="128"/>
    </row>
    <row r="28" spans="1:7" s="127" customFormat="1" ht="32.25" customHeight="1">
      <c r="A28" s="134" t="s">
        <v>211</v>
      </c>
      <c r="B28" s="133" t="s">
        <v>212</v>
      </c>
      <c r="C28" s="130">
        <v>37.200000000000003</v>
      </c>
      <c r="D28" s="130"/>
      <c r="E28" s="130"/>
      <c r="F28" s="129"/>
      <c r="G28" s="128"/>
    </row>
    <row r="29" spans="1:7" s="127" customFormat="1" ht="21" customHeight="1">
      <c r="A29" s="158" t="s">
        <v>219</v>
      </c>
      <c r="B29" s="159" t="s">
        <v>220</v>
      </c>
      <c r="C29" s="160">
        <f t="shared" ref="C29:E30" si="0">C30</f>
        <v>515.70000000000005</v>
      </c>
      <c r="D29" s="161">
        <f t="shared" si="0"/>
        <v>0</v>
      </c>
      <c r="E29" s="161">
        <f t="shared" si="0"/>
        <v>0</v>
      </c>
      <c r="F29" s="129"/>
      <c r="G29" s="128"/>
    </row>
    <row r="30" spans="1:7" s="127" customFormat="1" ht="30">
      <c r="A30" s="162" t="s">
        <v>221</v>
      </c>
      <c r="B30" s="159" t="s">
        <v>222</v>
      </c>
      <c r="C30" s="160">
        <f t="shared" si="0"/>
        <v>515.70000000000005</v>
      </c>
      <c r="D30" s="161">
        <f t="shared" si="0"/>
        <v>0</v>
      </c>
      <c r="E30" s="161">
        <f t="shared" si="0"/>
        <v>0</v>
      </c>
      <c r="F30" s="129"/>
      <c r="G30" s="128"/>
    </row>
    <row r="31" spans="1:7" ht="30">
      <c r="A31" s="162" t="s">
        <v>223</v>
      </c>
      <c r="B31" s="159" t="s">
        <v>222</v>
      </c>
      <c r="C31" s="160">
        <v>515.70000000000005</v>
      </c>
      <c r="D31" s="161">
        <v>0</v>
      </c>
      <c r="E31" s="161">
        <v>0</v>
      </c>
    </row>
    <row r="32" spans="1:7" ht="15.75">
      <c r="A32" s="132"/>
      <c r="B32" s="131"/>
      <c r="C32" s="130"/>
      <c r="D32" s="130"/>
      <c r="E32" s="130"/>
    </row>
    <row r="33" spans="1:5">
      <c r="A33" s="127"/>
      <c r="B33" s="127"/>
      <c r="C33" s="127"/>
      <c r="D33" s="127"/>
      <c r="E33" s="127"/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25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7"/>
  <sheetViews>
    <sheetView view="pageBreakPreview" zoomScaleSheetLayoutView="100" workbookViewId="0">
      <selection activeCell="I2" sqref="I2:L2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72.5" customHeight="1">
      <c r="I1" s="170" t="s">
        <v>225</v>
      </c>
      <c r="J1" s="171"/>
      <c r="K1" s="171"/>
      <c r="L1" s="171"/>
    </row>
    <row r="2" spans="1:12" ht="118.5" customHeight="1">
      <c r="A2" s="1" t="s">
        <v>0</v>
      </c>
      <c r="B2" s="1" t="s">
        <v>0</v>
      </c>
      <c r="C2" s="1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70"/>
      <c r="J2" s="171"/>
      <c r="K2" s="171"/>
      <c r="L2" s="171"/>
    </row>
    <row r="3" spans="1:12" ht="66" customHeight="1">
      <c r="A3" s="172" t="s">
        <v>136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3" t="s">
        <v>1</v>
      </c>
      <c r="J4" s="173"/>
      <c r="K4" s="173"/>
      <c r="L4" s="173"/>
    </row>
    <row r="5" spans="1:12" ht="19.899999999999999" customHeight="1">
      <c r="A5" s="169" t="s">
        <v>2</v>
      </c>
      <c r="B5" s="169" t="s">
        <v>21</v>
      </c>
      <c r="C5" s="169" t="s">
        <v>3</v>
      </c>
      <c r="D5" s="169" t="s">
        <v>4</v>
      </c>
      <c r="E5" s="169" t="s">
        <v>5</v>
      </c>
      <c r="F5" s="169"/>
      <c r="G5" s="169"/>
      <c r="H5" s="169"/>
      <c r="I5" s="169" t="s">
        <v>6</v>
      </c>
      <c r="J5" s="169" t="s">
        <v>7</v>
      </c>
      <c r="K5" s="169"/>
      <c r="L5" s="169"/>
    </row>
    <row r="6" spans="1:12" ht="16.350000000000001" customHeight="1">
      <c r="A6" s="169" t="s">
        <v>0</v>
      </c>
      <c r="B6" s="169" t="s">
        <v>0</v>
      </c>
      <c r="C6" s="169" t="s">
        <v>0</v>
      </c>
      <c r="D6" s="169" t="s">
        <v>0</v>
      </c>
      <c r="E6" s="169" t="s">
        <v>0</v>
      </c>
      <c r="F6" s="169"/>
      <c r="G6" s="169"/>
      <c r="H6" s="169"/>
      <c r="I6" s="169" t="s">
        <v>0</v>
      </c>
      <c r="J6" s="114" t="s">
        <v>26</v>
      </c>
      <c r="K6" s="114" t="s">
        <v>27</v>
      </c>
      <c r="L6" s="114" t="s">
        <v>137</v>
      </c>
    </row>
    <row r="7" spans="1:12" ht="14.45" customHeigh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  <c r="L7" s="4" t="s">
        <v>20</v>
      </c>
    </row>
    <row r="8" spans="1:12" ht="71.25">
      <c r="A8" s="9" t="s">
        <v>129</v>
      </c>
      <c r="B8" s="10" t="s">
        <v>165</v>
      </c>
      <c r="C8" s="10"/>
      <c r="D8" s="10"/>
      <c r="E8" s="5"/>
      <c r="F8" s="5"/>
      <c r="G8" s="5"/>
      <c r="H8" s="5"/>
      <c r="I8" s="18"/>
      <c r="J8" s="19">
        <f>J9+J46+J63+J79+J105+J56</f>
        <v>7520.6</v>
      </c>
      <c r="K8" s="19">
        <f>K9+K46+K63+K79+K105+K112</f>
        <v>1741.7000000000003</v>
      </c>
      <c r="L8" s="19">
        <f>L9+L46+L63+L79+L105+L112</f>
        <v>1760.8</v>
      </c>
    </row>
    <row r="9" spans="1:12" ht="28.5">
      <c r="A9" s="9" t="s">
        <v>29</v>
      </c>
      <c r="B9" s="11" t="s">
        <v>165</v>
      </c>
      <c r="C9" s="90" t="s">
        <v>30</v>
      </c>
      <c r="D9" s="11"/>
      <c r="E9" s="24"/>
      <c r="F9" s="24"/>
      <c r="G9" s="24"/>
      <c r="H9" s="24"/>
      <c r="I9" s="20"/>
      <c r="J9" s="21">
        <f>J10+J16+J32+J38</f>
        <v>2774</v>
      </c>
      <c r="K9" s="21">
        <f>K10+K16+K32</f>
        <v>1063.9000000000001</v>
      </c>
      <c r="L9" s="21">
        <f>L10+L16+L32</f>
        <v>1038.0999999999999</v>
      </c>
    </row>
    <row r="10" spans="1:12" ht="60">
      <c r="A10" s="12" t="s">
        <v>31</v>
      </c>
      <c r="B10" s="11" t="s">
        <v>165</v>
      </c>
      <c r="C10" s="90" t="s">
        <v>30</v>
      </c>
      <c r="D10" s="90" t="s">
        <v>32</v>
      </c>
      <c r="E10" s="24"/>
      <c r="F10" s="24"/>
      <c r="G10" s="24"/>
      <c r="H10" s="24"/>
      <c r="I10" s="11"/>
      <c r="J10" s="29">
        <f>J11</f>
        <v>715.6</v>
      </c>
      <c r="K10" s="21">
        <f>K11</f>
        <v>349.9</v>
      </c>
      <c r="L10" s="21">
        <f>L11</f>
        <v>374.4</v>
      </c>
    </row>
    <row r="11" spans="1:12" ht="75.75" customHeight="1">
      <c r="A11" s="12" t="s">
        <v>149</v>
      </c>
      <c r="B11" s="11" t="s">
        <v>165</v>
      </c>
      <c r="C11" s="11" t="s">
        <v>30</v>
      </c>
      <c r="D11" s="11" t="s">
        <v>32</v>
      </c>
      <c r="E11" s="23">
        <v>65</v>
      </c>
      <c r="F11" s="23"/>
      <c r="G11" s="23"/>
      <c r="H11" s="23"/>
      <c r="I11" s="11"/>
      <c r="J11" s="21">
        <f>J12</f>
        <v>715.6</v>
      </c>
      <c r="K11" s="21">
        <f t="shared" ref="K11:L13" si="0">K12</f>
        <v>349.9</v>
      </c>
      <c r="L11" s="21">
        <f t="shared" si="0"/>
        <v>374.4</v>
      </c>
    </row>
    <row r="12" spans="1:12" ht="15">
      <c r="A12" s="12" t="s">
        <v>33</v>
      </c>
      <c r="B12" s="11" t="s">
        <v>165</v>
      </c>
      <c r="C12" s="11" t="s">
        <v>30</v>
      </c>
      <c r="D12" s="11" t="s">
        <v>32</v>
      </c>
      <c r="E12" s="23">
        <v>65</v>
      </c>
      <c r="F12" s="23">
        <v>1</v>
      </c>
      <c r="G12" s="23"/>
      <c r="H12" s="23"/>
      <c r="I12" s="11"/>
      <c r="J12" s="21">
        <f>J13</f>
        <v>715.6</v>
      </c>
      <c r="K12" s="21">
        <f t="shared" si="0"/>
        <v>349.9</v>
      </c>
      <c r="L12" s="21">
        <f t="shared" si="0"/>
        <v>374.4</v>
      </c>
    </row>
    <row r="13" spans="1:12" ht="33" customHeight="1">
      <c r="A13" s="12" t="s">
        <v>34</v>
      </c>
      <c r="B13" s="11" t="s">
        <v>165</v>
      </c>
      <c r="C13" s="11" t="s">
        <v>30</v>
      </c>
      <c r="D13" s="11" t="s">
        <v>32</v>
      </c>
      <c r="E13" s="23">
        <v>65</v>
      </c>
      <c r="F13" s="23">
        <v>1</v>
      </c>
      <c r="G13" s="23" t="s">
        <v>58</v>
      </c>
      <c r="H13" s="23" t="s">
        <v>69</v>
      </c>
      <c r="I13" s="11"/>
      <c r="J13" s="21">
        <f>J14</f>
        <v>715.6</v>
      </c>
      <c r="K13" s="21">
        <f t="shared" si="0"/>
        <v>349.9</v>
      </c>
      <c r="L13" s="21">
        <f t="shared" si="0"/>
        <v>374.4</v>
      </c>
    </row>
    <row r="14" spans="1:12" ht="124.5" customHeight="1">
      <c r="A14" s="12" t="s">
        <v>35</v>
      </c>
      <c r="B14" s="11" t="s">
        <v>165</v>
      </c>
      <c r="C14" s="11" t="s">
        <v>30</v>
      </c>
      <c r="D14" s="11" t="s">
        <v>32</v>
      </c>
      <c r="E14" s="23">
        <v>65</v>
      </c>
      <c r="F14" s="23">
        <v>1</v>
      </c>
      <c r="G14" s="23" t="s">
        <v>58</v>
      </c>
      <c r="H14" s="23" t="s">
        <v>69</v>
      </c>
      <c r="I14" s="11" t="s">
        <v>60</v>
      </c>
      <c r="J14" s="21">
        <f>J15</f>
        <v>715.6</v>
      </c>
      <c r="K14" s="21">
        <f>K15</f>
        <v>349.9</v>
      </c>
      <c r="L14" s="21">
        <f>L15</f>
        <v>374.4</v>
      </c>
    </row>
    <row r="15" spans="1:12" ht="45">
      <c r="A15" s="12" t="s">
        <v>36</v>
      </c>
      <c r="B15" s="11" t="s">
        <v>165</v>
      </c>
      <c r="C15" s="11" t="s">
        <v>30</v>
      </c>
      <c r="D15" s="11" t="s">
        <v>32</v>
      </c>
      <c r="E15" s="23">
        <v>65</v>
      </c>
      <c r="F15" s="23">
        <v>1</v>
      </c>
      <c r="G15" s="23" t="s">
        <v>58</v>
      </c>
      <c r="H15" s="23" t="s">
        <v>69</v>
      </c>
      <c r="I15" s="11" t="s">
        <v>61</v>
      </c>
      <c r="J15" s="21">
        <v>715.6</v>
      </c>
      <c r="K15" s="21">
        <v>349.9</v>
      </c>
      <c r="L15" s="21">
        <v>374.4</v>
      </c>
    </row>
    <row r="16" spans="1:12" ht="89.25" customHeight="1">
      <c r="A16" s="12" t="s">
        <v>37</v>
      </c>
      <c r="B16" s="11" t="s">
        <v>165</v>
      </c>
      <c r="C16" s="90" t="s">
        <v>30</v>
      </c>
      <c r="D16" s="90" t="s">
        <v>38</v>
      </c>
      <c r="E16" s="23"/>
      <c r="F16" s="23"/>
      <c r="G16" s="23"/>
      <c r="H16" s="23"/>
      <c r="I16" s="20"/>
      <c r="J16" s="29">
        <f>J17+J27</f>
        <v>2020.6</v>
      </c>
      <c r="K16" s="29">
        <f>K17+K27</f>
        <v>709</v>
      </c>
      <c r="L16" s="29">
        <f>L17+L27</f>
        <v>658.7</v>
      </c>
    </row>
    <row r="17" spans="1:12" ht="76.5" customHeight="1">
      <c r="A17" s="12" t="str">
        <f>A11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7" s="11" t="s">
        <v>165</v>
      </c>
      <c r="C17" s="13" t="s">
        <v>30</v>
      </c>
      <c r="D17" s="99" t="s">
        <v>38</v>
      </c>
      <c r="E17" s="23">
        <v>65</v>
      </c>
      <c r="F17" s="23"/>
      <c r="G17" s="23"/>
      <c r="H17" s="23"/>
      <c r="I17" s="20"/>
      <c r="J17" s="21">
        <f>J18</f>
        <v>2020</v>
      </c>
      <c r="K17" s="21">
        <f>K18</f>
        <v>708.4</v>
      </c>
      <c r="L17" s="21">
        <f>L18</f>
        <v>658</v>
      </c>
    </row>
    <row r="18" spans="1:12" ht="45" customHeight="1">
      <c r="A18" s="12" t="s">
        <v>141</v>
      </c>
      <c r="B18" s="11" t="s">
        <v>165</v>
      </c>
      <c r="C18" s="11" t="s">
        <v>30</v>
      </c>
      <c r="D18" s="11" t="s">
        <v>38</v>
      </c>
      <c r="E18" s="23">
        <v>65</v>
      </c>
      <c r="F18" s="23">
        <v>2</v>
      </c>
      <c r="G18" s="23"/>
      <c r="H18" s="23"/>
      <c r="I18" s="20"/>
      <c r="J18" s="21">
        <f>J19+J22</f>
        <v>2020</v>
      </c>
      <c r="K18" s="21">
        <f>K19+K22</f>
        <v>708.4</v>
      </c>
      <c r="L18" s="21">
        <f>L19+L22</f>
        <v>658</v>
      </c>
    </row>
    <row r="19" spans="1:12" ht="45">
      <c r="A19" s="12" t="s">
        <v>40</v>
      </c>
      <c r="B19" s="11" t="s">
        <v>165</v>
      </c>
      <c r="C19" s="11" t="s">
        <v>30</v>
      </c>
      <c r="D19" s="11" t="s">
        <v>38</v>
      </c>
      <c r="E19" s="23">
        <v>65</v>
      </c>
      <c r="F19" s="23">
        <v>2</v>
      </c>
      <c r="G19" s="23" t="s">
        <v>58</v>
      </c>
      <c r="H19" s="23" t="s">
        <v>70</v>
      </c>
      <c r="I19" s="20"/>
      <c r="J19" s="21">
        <f t="shared" ref="J19:L20" si="1">J20</f>
        <v>1059.0999999999999</v>
      </c>
      <c r="K19" s="21">
        <f t="shared" si="1"/>
        <v>507.8</v>
      </c>
      <c r="L19" s="21">
        <f t="shared" si="1"/>
        <v>455.7</v>
      </c>
    </row>
    <row r="20" spans="1:12" ht="120">
      <c r="A20" s="12" t="s">
        <v>35</v>
      </c>
      <c r="B20" s="11" t="s">
        <v>165</v>
      </c>
      <c r="C20" s="11" t="s">
        <v>30</v>
      </c>
      <c r="D20" s="11" t="s">
        <v>38</v>
      </c>
      <c r="E20" s="23">
        <v>65</v>
      </c>
      <c r="F20" s="23">
        <v>2</v>
      </c>
      <c r="G20" s="23" t="s">
        <v>58</v>
      </c>
      <c r="H20" s="23" t="s">
        <v>70</v>
      </c>
      <c r="I20" s="20" t="s">
        <v>60</v>
      </c>
      <c r="J20" s="21">
        <f t="shared" si="1"/>
        <v>1059.0999999999999</v>
      </c>
      <c r="K20" s="21">
        <f t="shared" si="1"/>
        <v>507.8</v>
      </c>
      <c r="L20" s="21">
        <f t="shared" si="1"/>
        <v>455.7</v>
      </c>
    </row>
    <row r="21" spans="1:12" ht="45">
      <c r="A21" s="12" t="s">
        <v>36</v>
      </c>
      <c r="B21" s="11" t="s">
        <v>165</v>
      </c>
      <c r="C21" s="11" t="s">
        <v>30</v>
      </c>
      <c r="D21" s="11" t="s">
        <v>38</v>
      </c>
      <c r="E21" s="23">
        <v>65</v>
      </c>
      <c r="F21" s="23">
        <v>2</v>
      </c>
      <c r="G21" s="23" t="s">
        <v>58</v>
      </c>
      <c r="H21" s="23" t="s">
        <v>70</v>
      </c>
      <c r="I21" s="20" t="s">
        <v>61</v>
      </c>
      <c r="J21" s="21">
        <v>1059.0999999999999</v>
      </c>
      <c r="K21" s="21">
        <v>507.8</v>
      </c>
      <c r="L21" s="21">
        <v>455.7</v>
      </c>
    </row>
    <row r="22" spans="1:12" ht="31.5" customHeight="1">
      <c r="A22" s="12" t="s">
        <v>41</v>
      </c>
      <c r="B22" s="11" t="s">
        <v>165</v>
      </c>
      <c r="C22" s="11" t="s">
        <v>30</v>
      </c>
      <c r="D22" s="11" t="s">
        <v>38</v>
      </c>
      <c r="E22" s="23">
        <v>65</v>
      </c>
      <c r="F22" s="23">
        <v>2</v>
      </c>
      <c r="G22" s="23" t="s">
        <v>58</v>
      </c>
      <c r="H22" s="23" t="s">
        <v>71</v>
      </c>
      <c r="I22" s="20"/>
      <c r="J22" s="21">
        <f>+J23+J25</f>
        <v>960.9</v>
      </c>
      <c r="K22" s="21">
        <f>K23+K25</f>
        <v>200.6</v>
      </c>
      <c r="L22" s="21">
        <f>+L23+L25</f>
        <v>202.29999999999998</v>
      </c>
    </row>
    <row r="23" spans="1:12" ht="44.25" customHeight="1">
      <c r="A23" s="12" t="s">
        <v>153</v>
      </c>
      <c r="B23" s="11" t="s">
        <v>165</v>
      </c>
      <c r="C23" s="11" t="s">
        <v>30</v>
      </c>
      <c r="D23" s="11" t="s">
        <v>38</v>
      </c>
      <c r="E23" s="23">
        <v>65</v>
      </c>
      <c r="F23" s="23">
        <v>2</v>
      </c>
      <c r="G23" s="23" t="s">
        <v>58</v>
      </c>
      <c r="H23" s="23" t="s">
        <v>71</v>
      </c>
      <c r="I23" s="20" t="s">
        <v>62</v>
      </c>
      <c r="J23" s="21">
        <f>J24</f>
        <v>954.6</v>
      </c>
      <c r="K23" s="21">
        <f>K24</f>
        <v>199</v>
      </c>
      <c r="L23" s="21">
        <f>L24</f>
        <v>200.7</v>
      </c>
    </row>
    <row r="24" spans="1:12" ht="60">
      <c r="A24" s="12" t="s">
        <v>39</v>
      </c>
      <c r="B24" s="11" t="s">
        <v>165</v>
      </c>
      <c r="C24" s="11" t="s">
        <v>30</v>
      </c>
      <c r="D24" s="11" t="s">
        <v>38</v>
      </c>
      <c r="E24" s="23">
        <v>65</v>
      </c>
      <c r="F24" s="23">
        <v>2</v>
      </c>
      <c r="G24" s="23" t="s">
        <v>58</v>
      </c>
      <c r="H24" s="23" t="s">
        <v>71</v>
      </c>
      <c r="I24" s="20" t="s">
        <v>63</v>
      </c>
      <c r="J24" s="21">
        <v>954.6</v>
      </c>
      <c r="K24" s="21">
        <v>199</v>
      </c>
      <c r="L24" s="21">
        <v>200.7</v>
      </c>
    </row>
    <row r="25" spans="1:12" ht="15">
      <c r="A25" s="12" t="s">
        <v>42</v>
      </c>
      <c r="B25" s="11" t="s">
        <v>165</v>
      </c>
      <c r="C25" s="11" t="s">
        <v>30</v>
      </c>
      <c r="D25" s="11" t="s">
        <v>38</v>
      </c>
      <c r="E25" s="23">
        <v>65</v>
      </c>
      <c r="F25" s="23">
        <v>2</v>
      </c>
      <c r="G25" s="23" t="s">
        <v>58</v>
      </c>
      <c r="H25" s="23" t="s">
        <v>71</v>
      </c>
      <c r="I25" s="20" t="s">
        <v>64</v>
      </c>
      <c r="J25" s="21">
        <f>J26</f>
        <v>6.3</v>
      </c>
      <c r="K25" s="21">
        <f>K26</f>
        <v>1.6</v>
      </c>
      <c r="L25" s="21">
        <f>L26</f>
        <v>1.6</v>
      </c>
    </row>
    <row r="26" spans="1:12" ht="30">
      <c r="A26" s="12" t="s">
        <v>43</v>
      </c>
      <c r="B26" s="11" t="s">
        <v>165</v>
      </c>
      <c r="C26" s="11" t="s">
        <v>30</v>
      </c>
      <c r="D26" s="11" t="s">
        <v>38</v>
      </c>
      <c r="E26" s="23">
        <v>65</v>
      </c>
      <c r="F26" s="23">
        <v>2</v>
      </c>
      <c r="G26" s="23" t="s">
        <v>58</v>
      </c>
      <c r="H26" s="23" t="s">
        <v>71</v>
      </c>
      <c r="I26" s="20" t="s">
        <v>65</v>
      </c>
      <c r="J26" s="21">
        <v>6.3</v>
      </c>
      <c r="K26" s="21">
        <v>1.6</v>
      </c>
      <c r="L26" s="21">
        <v>1.6</v>
      </c>
    </row>
    <row r="27" spans="1:12" ht="81" customHeight="1">
      <c r="A27" s="12" t="s">
        <v>142</v>
      </c>
      <c r="B27" s="11" t="s">
        <v>165</v>
      </c>
      <c r="C27" s="11" t="s">
        <v>30</v>
      </c>
      <c r="D27" s="11" t="s">
        <v>38</v>
      </c>
      <c r="E27" s="23">
        <v>89</v>
      </c>
      <c r="F27" s="23"/>
      <c r="G27" s="23"/>
      <c r="H27" s="23"/>
      <c r="I27" s="20"/>
      <c r="J27" s="21">
        <f t="shared" ref="J27:L30" si="2">J28</f>
        <v>0.6</v>
      </c>
      <c r="K27" s="21">
        <f t="shared" si="2"/>
        <v>0.6</v>
      </c>
      <c r="L27" s="21">
        <f t="shared" si="2"/>
        <v>0.7</v>
      </c>
    </row>
    <row r="28" spans="1:12" ht="110.25" customHeight="1">
      <c r="A28" s="12" t="s">
        <v>143</v>
      </c>
      <c r="B28" s="11" t="s">
        <v>165</v>
      </c>
      <c r="C28" s="11" t="s">
        <v>30</v>
      </c>
      <c r="D28" s="11" t="s">
        <v>38</v>
      </c>
      <c r="E28" s="23">
        <v>89</v>
      </c>
      <c r="F28" s="23">
        <v>1</v>
      </c>
      <c r="G28" s="23"/>
      <c r="H28" s="23"/>
      <c r="I28" s="20"/>
      <c r="J28" s="21">
        <f t="shared" si="2"/>
        <v>0.6</v>
      </c>
      <c r="K28" s="21">
        <f t="shared" si="2"/>
        <v>0.6</v>
      </c>
      <c r="L28" s="21">
        <f t="shared" si="2"/>
        <v>0.7</v>
      </c>
    </row>
    <row r="29" spans="1:12" ht="195">
      <c r="A29" s="12" t="s">
        <v>28</v>
      </c>
      <c r="B29" s="11" t="s">
        <v>165</v>
      </c>
      <c r="C29" s="11" t="s">
        <v>30</v>
      </c>
      <c r="D29" s="11" t="s">
        <v>38</v>
      </c>
      <c r="E29" s="23">
        <v>89</v>
      </c>
      <c r="F29" s="23">
        <v>1</v>
      </c>
      <c r="G29" s="23" t="s">
        <v>58</v>
      </c>
      <c r="H29" s="23" t="s">
        <v>72</v>
      </c>
      <c r="I29" s="20"/>
      <c r="J29" s="22">
        <f t="shared" si="2"/>
        <v>0.6</v>
      </c>
      <c r="K29" s="22">
        <f t="shared" si="2"/>
        <v>0.6</v>
      </c>
      <c r="L29" s="22">
        <f t="shared" si="2"/>
        <v>0.7</v>
      </c>
    </row>
    <row r="30" spans="1:12" ht="48" customHeight="1">
      <c r="A30" s="12" t="s">
        <v>153</v>
      </c>
      <c r="B30" s="11" t="s">
        <v>165</v>
      </c>
      <c r="C30" s="11" t="s">
        <v>30</v>
      </c>
      <c r="D30" s="11" t="s">
        <v>38</v>
      </c>
      <c r="E30" s="23">
        <v>89</v>
      </c>
      <c r="F30" s="23">
        <v>1</v>
      </c>
      <c r="G30" s="23" t="s">
        <v>58</v>
      </c>
      <c r="H30" s="23" t="s">
        <v>72</v>
      </c>
      <c r="I30" s="20" t="s">
        <v>62</v>
      </c>
      <c r="J30" s="22">
        <f t="shared" si="2"/>
        <v>0.6</v>
      </c>
      <c r="K30" s="22">
        <f t="shared" si="2"/>
        <v>0.6</v>
      </c>
      <c r="L30" s="22">
        <f t="shared" si="2"/>
        <v>0.7</v>
      </c>
    </row>
    <row r="31" spans="1:12" ht="60">
      <c r="A31" s="12" t="s">
        <v>39</v>
      </c>
      <c r="B31" s="11" t="s">
        <v>165</v>
      </c>
      <c r="C31" s="11" t="s">
        <v>30</v>
      </c>
      <c r="D31" s="11" t="s">
        <v>38</v>
      </c>
      <c r="E31" s="23">
        <v>89</v>
      </c>
      <c r="F31" s="23">
        <v>1</v>
      </c>
      <c r="G31" s="23" t="s">
        <v>58</v>
      </c>
      <c r="H31" s="23" t="s">
        <v>72</v>
      </c>
      <c r="I31" s="20" t="s">
        <v>63</v>
      </c>
      <c r="J31" s="22">
        <v>0.6</v>
      </c>
      <c r="K31" s="22">
        <v>0.6</v>
      </c>
      <c r="L31" s="22">
        <v>0.7</v>
      </c>
    </row>
    <row r="32" spans="1:12" ht="15">
      <c r="A32" s="12" t="s">
        <v>45</v>
      </c>
      <c r="B32" s="11" t="s">
        <v>165</v>
      </c>
      <c r="C32" s="90" t="s">
        <v>30</v>
      </c>
      <c r="D32" s="90" t="s">
        <v>18</v>
      </c>
      <c r="E32" s="23"/>
      <c r="F32" s="23"/>
      <c r="G32" s="23"/>
      <c r="H32" s="23"/>
      <c r="I32" s="20"/>
      <c r="J32" s="29">
        <f>J33</f>
        <v>5</v>
      </c>
      <c r="K32" s="21">
        <f t="shared" ref="K32:L34" si="3">K33</f>
        <v>5</v>
      </c>
      <c r="L32" s="21">
        <f t="shared" si="3"/>
        <v>5</v>
      </c>
    </row>
    <row r="33" spans="1:12" ht="78" customHeight="1">
      <c r="A33" s="12" t="str">
        <f>A27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3" s="11" t="s">
        <v>165</v>
      </c>
      <c r="C33" s="11" t="s">
        <v>30</v>
      </c>
      <c r="D33" s="11" t="s">
        <v>18</v>
      </c>
      <c r="E33" s="23" t="s">
        <v>73</v>
      </c>
      <c r="F33" s="23"/>
      <c r="G33" s="23"/>
      <c r="H33" s="23"/>
      <c r="I33" s="20"/>
      <c r="J33" s="21">
        <f>J34</f>
        <v>5</v>
      </c>
      <c r="K33" s="21">
        <f t="shared" si="3"/>
        <v>5</v>
      </c>
      <c r="L33" s="21">
        <f t="shared" si="3"/>
        <v>5</v>
      </c>
    </row>
    <row r="34" spans="1:12" ht="108" customHeight="1">
      <c r="A34" s="12" t="str">
        <f>A28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34" s="11" t="s">
        <v>165</v>
      </c>
      <c r="C34" s="11" t="s">
        <v>30</v>
      </c>
      <c r="D34" s="11" t="s">
        <v>18</v>
      </c>
      <c r="E34" s="23" t="s">
        <v>73</v>
      </c>
      <c r="F34" s="23" t="s">
        <v>8</v>
      </c>
      <c r="G34" s="23"/>
      <c r="H34" s="23"/>
      <c r="I34" s="20"/>
      <c r="J34" s="21">
        <f>J35</f>
        <v>5</v>
      </c>
      <c r="K34" s="21">
        <f t="shared" si="3"/>
        <v>5</v>
      </c>
      <c r="L34" s="21">
        <f t="shared" si="3"/>
        <v>5</v>
      </c>
    </row>
    <row r="35" spans="1:12" ht="60">
      <c r="A35" s="12" t="s">
        <v>130</v>
      </c>
      <c r="B35" s="11" t="s">
        <v>165</v>
      </c>
      <c r="C35" s="11" t="s">
        <v>30</v>
      </c>
      <c r="D35" s="11" t="s">
        <v>18</v>
      </c>
      <c r="E35" s="23" t="s">
        <v>73</v>
      </c>
      <c r="F35" s="23" t="s">
        <v>8</v>
      </c>
      <c r="G35" s="23" t="s">
        <v>58</v>
      </c>
      <c r="H35" s="23" t="s">
        <v>75</v>
      </c>
      <c r="I35" s="20"/>
      <c r="J35" s="21">
        <f>J37</f>
        <v>5</v>
      </c>
      <c r="K35" s="21">
        <f>K37</f>
        <v>5</v>
      </c>
      <c r="L35" s="21">
        <f>L37</f>
        <v>5</v>
      </c>
    </row>
    <row r="36" spans="1:12" ht="15">
      <c r="A36" s="12" t="s">
        <v>42</v>
      </c>
      <c r="B36" s="11" t="s">
        <v>165</v>
      </c>
      <c r="C36" s="11" t="s">
        <v>30</v>
      </c>
      <c r="D36" s="11" t="s">
        <v>18</v>
      </c>
      <c r="E36" s="23" t="s">
        <v>73</v>
      </c>
      <c r="F36" s="23" t="s">
        <v>8</v>
      </c>
      <c r="G36" s="23" t="s">
        <v>58</v>
      </c>
      <c r="H36" s="23" t="s">
        <v>75</v>
      </c>
      <c r="I36" s="20" t="s">
        <v>64</v>
      </c>
      <c r="J36" s="21">
        <f>J37</f>
        <v>5</v>
      </c>
      <c r="K36" s="21">
        <f>K37</f>
        <v>5</v>
      </c>
      <c r="L36" s="21">
        <f>L37</f>
        <v>5</v>
      </c>
    </row>
    <row r="37" spans="1:12" ht="15">
      <c r="A37" s="12" t="s">
        <v>46</v>
      </c>
      <c r="B37" s="11" t="s">
        <v>165</v>
      </c>
      <c r="C37" s="11" t="s">
        <v>30</v>
      </c>
      <c r="D37" s="11" t="s">
        <v>47</v>
      </c>
      <c r="E37" s="23" t="s">
        <v>73</v>
      </c>
      <c r="F37" s="23" t="s">
        <v>8</v>
      </c>
      <c r="G37" s="23" t="s">
        <v>58</v>
      </c>
      <c r="H37" s="23" t="s">
        <v>75</v>
      </c>
      <c r="I37" s="20" t="s">
        <v>66</v>
      </c>
      <c r="J37" s="21">
        <v>5</v>
      </c>
      <c r="K37" s="21">
        <v>5</v>
      </c>
      <c r="L37" s="21">
        <v>5</v>
      </c>
    </row>
    <row r="38" spans="1:12" ht="30">
      <c r="A38" s="12" t="s">
        <v>173</v>
      </c>
      <c r="B38" s="11" t="s">
        <v>165</v>
      </c>
      <c r="C38" s="11" t="s">
        <v>30</v>
      </c>
      <c r="D38" s="11" t="s">
        <v>151</v>
      </c>
      <c r="E38" s="23"/>
      <c r="F38" s="23"/>
      <c r="G38" s="23"/>
      <c r="H38" s="23"/>
      <c r="I38" s="20"/>
      <c r="J38" s="21">
        <f>J39</f>
        <v>32.799999999999997</v>
      </c>
      <c r="K38" s="21"/>
      <c r="L38" s="21"/>
    </row>
    <row r="39" spans="1:12" ht="75" customHeight="1">
      <c r="A39" s="12" t="str">
        <f>A33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9" s="11" t="s">
        <v>165</v>
      </c>
      <c r="C39" s="11" t="s">
        <v>30</v>
      </c>
      <c r="D39" s="11" t="s">
        <v>151</v>
      </c>
      <c r="E39" s="23" t="s">
        <v>73</v>
      </c>
      <c r="F39" s="23"/>
      <c r="G39" s="23"/>
      <c r="H39" s="23"/>
      <c r="I39" s="20"/>
      <c r="J39" s="21">
        <f>J40</f>
        <v>32.799999999999997</v>
      </c>
      <c r="K39" s="21"/>
      <c r="L39" s="21"/>
    </row>
    <row r="40" spans="1:12" ht="91.5" customHeight="1">
      <c r="A40" s="12" t="str">
        <f>A34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40" s="11" t="s">
        <v>165</v>
      </c>
      <c r="C40" s="11" t="s">
        <v>30</v>
      </c>
      <c r="D40" s="11" t="s">
        <v>151</v>
      </c>
      <c r="E40" s="23" t="s">
        <v>73</v>
      </c>
      <c r="F40" s="23" t="s">
        <v>8</v>
      </c>
      <c r="G40" s="23"/>
      <c r="H40" s="23"/>
      <c r="I40" s="20"/>
      <c r="J40" s="21">
        <f>J41</f>
        <v>32.799999999999997</v>
      </c>
      <c r="K40" s="21"/>
      <c r="L40" s="21"/>
    </row>
    <row r="41" spans="1:12" ht="30">
      <c r="A41" s="12" t="s">
        <v>168</v>
      </c>
      <c r="B41" s="11" t="s">
        <v>165</v>
      </c>
      <c r="C41" s="11" t="s">
        <v>30</v>
      </c>
      <c r="D41" s="11" t="s">
        <v>151</v>
      </c>
      <c r="E41" s="23" t="s">
        <v>73</v>
      </c>
      <c r="F41" s="23" t="s">
        <v>8</v>
      </c>
      <c r="G41" s="23" t="s">
        <v>58</v>
      </c>
      <c r="H41" s="23" t="s">
        <v>167</v>
      </c>
      <c r="I41" s="20"/>
      <c r="J41" s="21">
        <f>J42+J44</f>
        <v>32.799999999999997</v>
      </c>
      <c r="K41" s="21"/>
      <c r="L41" s="21"/>
    </row>
    <row r="42" spans="1:12" ht="45.75" customHeight="1">
      <c r="A42" s="12" t="str">
        <f>A30</f>
        <v>Закупка товаров, работ и услуг для обеспечения государственных (муниципальных) нужд</v>
      </c>
      <c r="B42" s="11" t="s">
        <v>165</v>
      </c>
      <c r="C42" s="11" t="s">
        <v>30</v>
      </c>
      <c r="D42" s="11" t="s">
        <v>151</v>
      </c>
      <c r="E42" s="23" t="s">
        <v>73</v>
      </c>
      <c r="F42" s="23" t="s">
        <v>8</v>
      </c>
      <c r="G42" s="23" t="s">
        <v>58</v>
      </c>
      <c r="H42" s="23" t="s">
        <v>167</v>
      </c>
      <c r="I42" s="20" t="s">
        <v>62</v>
      </c>
      <c r="J42" s="21">
        <f>J43</f>
        <v>26.8</v>
      </c>
      <c r="K42" s="21"/>
      <c r="L42" s="21"/>
    </row>
    <row r="43" spans="1:12" ht="60.75" customHeight="1">
      <c r="A43" s="12" t="str">
        <f>A31</f>
        <v>Иные закупки товаров, работ и услуг для обеспечения государственных (муниципальных) нужд</v>
      </c>
      <c r="B43" s="11" t="s">
        <v>165</v>
      </c>
      <c r="C43" s="11" t="s">
        <v>30</v>
      </c>
      <c r="D43" s="11" t="s">
        <v>151</v>
      </c>
      <c r="E43" s="23" t="s">
        <v>73</v>
      </c>
      <c r="F43" s="23" t="s">
        <v>8</v>
      </c>
      <c r="G43" s="23" t="s">
        <v>58</v>
      </c>
      <c r="H43" s="23" t="s">
        <v>167</v>
      </c>
      <c r="I43" s="20" t="s">
        <v>63</v>
      </c>
      <c r="J43" s="21">
        <v>26.8</v>
      </c>
      <c r="K43" s="21"/>
      <c r="L43" s="21"/>
    </row>
    <row r="44" spans="1:12" ht="16.5" customHeight="1">
      <c r="A44" s="12" t="str">
        <f>A25</f>
        <v>Иные бюджетные ассигнования</v>
      </c>
      <c r="B44" s="11" t="s">
        <v>165</v>
      </c>
      <c r="C44" s="11" t="s">
        <v>30</v>
      </c>
      <c r="D44" s="11" t="s">
        <v>151</v>
      </c>
      <c r="E44" s="23" t="s">
        <v>73</v>
      </c>
      <c r="F44" s="23" t="s">
        <v>8</v>
      </c>
      <c r="G44" s="23" t="s">
        <v>58</v>
      </c>
      <c r="H44" s="23" t="s">
        <v>167</v>
      </c>
      <c r="I44" s="20" t="s">
        <v>64</v>
      </c>
      <c r="J44" s="21">
        <f>J45</f>
        <v>6</v>
      </c>
      <c r="K44" s="21"/>
      <c r="L44" s="21"/>
    </row>
    <row r="45" spans="1:12" ht="31.5" customHeight="1">
      <c r="A45" s="12" t="str">
        <f>A26</f>
        <v>Уплата налогов, сборов и иных платежей</v>
      </c>
      <c r="B45" s="11" t="s">
        <v>165</v>
      </c>
      <c r="C45" s="11" t="s">
        <v>30</v>
      </c>
      <c r="D45" s="11" t="s">
        <v>151</v>
      </c>
      <c r="E45" s="23" t="s">
        <v>73</v>
      </c>
      <c r="F45" s="23" t="s">
        <v>8</v>
      </c>
      <c r="G45" s="23" t="s">
        <v>58</v>
      </c>
      <c r="H45" s="23" t="s">
        <v>167</v>
      </c>
      <c r="I45" s="20" t="s">
        <v>65</v>
      </c>
      <c r="J45" s="21">
        <v>6</v>
      </c>
      <c r="K45" s="21"/>
      <c r="L45" s="21"/>
    </row>
    <row r="46" spans="1:12" ht="15">
      <c r="A46" s="9" t="s">
        <v>112</v>
      </c>
      <c r="B46" s="10" t="s">
        <v>165</v>
      </c>
      <c r="C46" s="10" t="s">
        <v>32</v>
      </c>
      <c r="D46" s="11"/>
      <c r="E46" s="23"/>
      <c r="F46" s="23"/>
      <c r="G46" s="23"/>
      <c r="H46" s="23"/>
      <c r="I46" s="20"/>
      <c r="J46" s="21">
        <f>J47</f>
        <v>109.3</v>
      </c>
      <c r="K46" s="21">
        <f>K47</f>
        <v>114.4</v>
      </c>
      <c r="L46" s="21">
        <f>L47</f>
        <v>118.7</v>
      </c>
    </row>
    <row r="47" spans="1:12" ht="30">
      <c r="A47" s="12" t="s">
        <v>154</v>
      </c>
      <c r="B47" s="11" t="s">
        <v>165</v>
      </c>
      <c r="C47" s="11" t="s">
        <v>32</v>
      </c>
      <c r="D47" s="11" t="s">
        <v>48</v>
      </c>
      <c r="E47" s="23"/>
      <c r="F47" s="23"/>
      <c r="G47" s="23"/>
      <c r="H47" s="23"/>
      <c r="I47" s="20"/>
      <c r="J47" s="21">
        <f t="shared" ref="J47:L48" si="4">J48</f>
        <v>109.3</v>
      </c>
      <c r="K47" s="21">
        <f t="shared" si="4"/>
        <v>114.4</v>
      </c>
      <c r="L47" s="21">
        <f t="shared" si="4"/>
        <v>118.7</v>
      </c>
    </row>
    <row r="48" spans="1:12" ht="75">
      <c r="A48" s="12" t="s">
        <v>144</v>
      </c>
      <c r="B48" s="11" t="s">
        <v>165</v>
      </c>
      <c r="C48" s="11" t="s">
        <v>32</v>
      </c>
      <c r="D48" s="11" t="s">
        <v>48</v>
      </c>
      <c r="E48" s="23" t="s">
        <v>77</v>
      </c>
      <c r="F48" s="23"/>
      <c r="G48" s="23"/>
      <c r="H48" s="23"/>
      <c r="I48" s="20"/>
      <c r="J48" s="21">
        <f>J49</f>
        <v>109.3</v>
      </c>
      <c r="K48" s="21">
        <f t="shared" si="4"/>
        <v>114.4</v>
      </c>
      <c r="L48" s="21">
        <f t="shared" si="4"/>
        <v>118.7</v>
      </c>
    </row>
    <row r="49" spans="1:12" ht="45">
      <c r="A49" s="12" t="s">
        <v>114</v>
      </c>
      <c r="B49" s="11" t="s">
        <v>165</v>
      </c>
      <c r="C49" s="11" t="s">
        <v>32</v>
      </c>
      <c r="D49" s="11" t="s">
        <v>48</v>
      </c>
      <c r="E49" s="23" t="s">
        <v>77</v>
      </c>
      <c r="F49" s="23" t="s">
        <v>10</v>
      </c>
      <c r="G49" s="23"/>
      <c r="H49" s="23"/>
      <c r="I49" s="20"/>
      <c r="J49" s="21">
        <f t="shared" ref="J49:J54" si="5">J50</f>
        <v>109.3</v>
      </c>
      <c r="K49" s="21">
        <f t="shared" ref="K49:L54" si="6">K50</f>
        <v>114.4</v>
      </c>
      <c r="L49" s="21">
        <f t="shared" si="6"/>
        <v>118.7</v>
      </c>
    </row>
    <row r="50" spans="1:12" ht="75">
      <c r="A50" s="14" t="s">
        <v>155</v>
      </c>
      <c r="B50" s="11" t="s">
        <v>165</v>
      </c>
      <c r="C50" s="11" t="s">
        <v>32</v>
      </c>
      <c r="D50" s="11" t="s">
        <v>48</v>
      </c>
      <c r="E50" s="23" t="s">
        <v>77</v>
      </c>
      <c r="F50" s="23" t="s">
        <v>10</v>
      </c>
      <c r="G50" s="23" t="s">
        <v>32</v>
      </c>
      <c r="H50" s="23"/>
      <c r="I50" s="20"/>
      <c r="J50" s="21">
        <f t="shared" si="5"/>
        <v>109.3</v>
      </c>
      <c r="K50" s="21">
        <f t="shared" si="6"/>
        <v>114.4</v>
      </c>
      <c r="L50" s="21">
        <f t="shared" si="6"/>
        <v>118.7</v>
      </c>
    </row>
    <row r="51" spans="1:12" ht="90">
      <c r="A51" s="12" t="s">
        <v>158</v>
      </c>
      <c r="B51" s="11" t="s">
        <v>165</v>
      </c>
      <c r="C51" s="11" t="s">
        <v>32</v>
      </c>
      <c r="D51" s="11" t="s">
        <v>48</v>
      </c>
      <c r="E51" s="23" t="s">
        <v>77</v>
      </c>
      <c r="F51" s="23" t="s">
        <v>10</v>
      </c>
      <c r="G51" s="23" t="s">
        <v>32</v>
      </c>
      <c r="H51" s="23" t="s">
        <v>115</v>
      </c>
      <c r="I51" s="20"/>
      <c r="J51" s="21">
        <f>J54+J52</f>
        <v>109.3</v>
      </c>
      <c r="K51" s="21">
        <f>K54+K52</f>
        <v>114.4</v>
      </c>
      <c r="L51" s="21">
        <f>L54+L52</f>
        <v>118.7</v>
      </c>
    </row>
    <row r="52" spans="1:12" ht="120">
      <c r="A52" s="12" t="s">
        <v>35</v>
      </c>
      <c r="B52" s="11" t="s">
        <v>165</v>
      </c>
      <c r="C52" s="11" t="s">
        <v>32</v>
      </c>
      <c r="D52" s="11" t="s">
        <v>48</v>
      </c>
      <c r="E52" s="23" t="s">
        <v>77</v>
      </c>
      <c r="F52" s="23" t="s">
        <v>10</v>
      </c>
      <c r="G52" s="23" t="s">
        <v>32</v>
      </c>
      <c r="H52" s="23" t="s">
        <v>115</v>
      </c>
      <c r="I52" s="20" t="s">
        <v>60</v>
      </c>
      <c r="J52" s="21">
        <f>J53</f>
        <v>104.3</v>
      </c>
      <c r="K52" s="21">
        <f>K53</f>
        <v>109.4</v>
      </c>
      <c r="L52" s="21">
        <f>L53</f>
        <v>113.7</v>
      </c>
    </row>
    <row r="53" spans="1:12" ht="45">
      <c r="A53" s="12" t="s">
        <v>36</v>
      </c>
      <c r="B53" s="11" t="s">
        <v>165</v>
      </c>
      <c r="C53" s="11" t="s">
        <v>32</v>
      </c>
      <c r="D53" s="11" t="s">
        <v>48</v>
      </c>
      <c r="E53" s="23" t="s">
        <v>77</v>
      </c>
      <c r="F53" s="23" t="s">
        <v>10</v>
      </c>
      <c r="G53" s="23" t="s">
        <v>32</v>
      </c>
      <c r="H53" s="23" t="s">
        <v>115</v>
      </c>
      <c r="I53" s="20" t="s">
        <v>61</v>
      </c>
      <c r="J53" s="21">
        <v>104.3</v>
      </c>
      <c r="K53" s="21">
        <v>109.4</v>
      </c>
      <c r="L53" s="21">
        <v>113.7</v>
      </c>
    </row>
    <row r="54" spans="1:12" ht="47.25" customHeight="1">
      <c r="A54" s="12" t="s">
        <v>153</v>
      </c>
      <c r="B54" s="11" t="s">
        <v>165</v>
      </c>
      <c r="C54" s="11" t="s">
        <v>32</v>
      </c>
      <c r="D54" s="11" t="s">
        <v>48</v>
      </c>
      <c r="E54" s="23" t="s">
        <v>77</v>
      </c>
      <c r="F54" s="23" t="s">
        <v>10</v>
      </c>
      <c r="G54" s="23" t="s">
        <v>32</v>
      </c>
      <c r="H54" s="23" t="s">
        <v>115</v>
      </c>
      <c r="I54" s="20" t="s">
        <v>62</v>
      </c>
      <c r="J54" s="21">
        <f t="shared" si="5"/>
        <v>5</v>
      </c>
      <c r="K54" s="21">
        <f t="shared" si="6"/>
        <v>5</v>
      </c>
      <c r="L54" s="21">
        <f t="shared" si="6"/>
        <v>5</v>
      </c>
    </row>
    <row r="55" spans="1:12" ht="60">
      <c r="A55" s="12" t="s">
        <v>39</v>
      </c>
      <c r="B55" s="11" t="s">
        <v>165</v>
      </c>
      <c r="C55" s="11" t="s">
        <v>32</v>
      </c>
      <c r="D55" s="11" t="s">
        <v>48</v>
      </c>
      <c r="E55" s="23" t="s">
        <v>77</v>
      </c>
      <c r="F55" s="23" t="s">
        <v>10</v>
      </c>
      <c r="G55" s="23" t="s">
        <v>32</v>
      </c>
      <c r="H55" s="23" t="s">
        <v>115</v>
      </c>
      <c r="I55" s="20" t="s">
        <v>63</v>
      </c>
      <c r="J55" s="21">
        <v>5</v>
      </c>
      <c r="K55" s="21">
        <v>5</v>
      </c>
      <c r="L55" s="21">
        <v>5</v>
      </c>
    </row>
    <row r="56" spans="1:12" ht="34.5" customHeight="1">
      <c r="A56" s="9" t="s">
        <v>171</v>
      </c>
      <c r="B56" s="10" t="s">
        <v>165</v>
      </c>
      <c r="C56" s="10" t="s">
        <v>48</v>
      </c>
      <c r="D56" s="11"/>
      <c r="E56" s="23"/>
      <c r="F56" s="23"/>
      <c r="G56" s="23"/>
      <c r="H56" s="23"/>
      <c r="I56" s="20"/>
      <c r="J56" s="19">
        <f t="shared" ref="J56:J61" si="7">J57</f>
        <v>37.6</v>
      </c>
      <c r="K56" s="21"/>
      <c r="L56" s="21"/>
    </row>
    <row r="57" spans="1:12" ht="62.25" customHeight="1">
      <c r="A57" s="12" t="s">
        <v>170</v>
      </c>
      <c r="B57" s="11" t="s">
        <v>165</v>
      </c>
      <c r="C57" s="11" t="s">
        <v>48</v>
      </c>
      <c r="D57" s="11" t="s">
        <v>17</v>
      </c>
      <c r="E57" s="23"/>
      <c r="F57" s="23"/>
      <c r="G57" s="23"/>
      <c r="H57" s="23"/>
      <c r="I57" s="20"/>
      <c r="J57" s="21">
        <f t="shared" si="7"/>
        <v>37.6</v>
      </c>
      <c r="K57" s="21"/>
      <c r="L57" s="21"/>
    </row>
    <row r="58" spans="1:12" ht="80.25" customHeight="1">
      <c r="A58" s="12" t="str">
        <f>A39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58" s="11" t="s">
        <v>165</v>
      </c>
      <c r="C58" s="11" t="s">
        <v>48</v>
      </c>
      <c r="D58" s="11" t="s">
        <v>17</v>
      </c>
      <c r="E58" s="23" t="s">
        <v>73</v>
      </c>
      <c r="F58" s="23"/>
      <c r="G58" s="23"/>
      <c r="H58" s="23"/>
      <c r="I58" s="20"/>
      <c r="J58" s="21">
        <f t="shared" si="7"/>
        <v>37.6</v>
      </c>
      <c r="K58" s="21"/>
      <c r="L58" s="21"/>
    </row>
    <row r="59" spans="1:12" ht="111.75" customHeight="1">
      <c r="A59" s="12" t="str">
        <f>A34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59" s="11" t="s">
        <v>165</v>
      </c>
      <c r="C59" s="11" t="s">
        <v>48</v>
      </c>
      <c r="D59" s="11" t="s">
        <v>17</v>
      </c>
      <c r="E59" s="23" t="s">
        <v>73</v>
      </c>
      <c r="F59" s="23" t="s">
        <v>8</v>
      </c>
      <c r="G59" s="23"/>
      <c r="H59" s="23"/>
      <c r="I59" s="20"/>
      <c r="J59" s="21">
        <f t="shared" si="7"/>
        <v>37.6</v>
      </c>
      <c r="K59" s="21"/>
      <c r="L59" s="21"/>
    </row>
    <row r="60" spans="1:12" ht="30">
      <c r="A60" s="12" t="s">
        <v>172</v>
      </c>
      <c r="B60" s="11" t="s">
        <v>165</v>
      </c>
      <c r="C60" s="11" t="s">
        <v>48</v>
      </c>
      <c r="D60" s="11" t="s">
        <v>17</v>
      </c>
      <c r="E60" s="23" t="s">
        <v>73</v>
      </c>
      <c r="F60" s="23" t="s">
        <v>8</v>
      </c>
      <c r="G60" s="23" t="s">
        <v>58</v>
      </c>
      <c r="H60" s="23" t="s">
        <v>169</v>
      </c>
      <c r="I60" s="20"/>
      <c r="J60" s="21">
        <f t="shared" si="7"/>
        <v>37.6</v>
      </c>
      <c r="K60" s="21"/>
      <c r="L60" s="21"/>
    </row>
    <row r="61" spans="1:12" ht="45.75" customHeight="1">
      <c r="A61" s="12" t="str">
        <f>A54</f>
        <v>Закупка товаров, работ и услуг для обеспечения государственных (муниципальных) нужд</v>
      </c>
      <c r="B61" s="11" t="s">
        <v>165</v>
      </c>
      <c r="C61" s="11" t="s">
        <v>48</v>
      </c>
      <c r="D61" s="11" t="s">
        <v>17</v>
      </c>
      <c r="E61" s="23" t="s">
        <v>73</v>
      </c>
      <c r="F61" s="23" t="s">
        <v>8</v>
      </c>
      <c r="G61" s="23" t="s">
        <v>58</v>
      </c>
      <c r="H61" s="23" t="s">
        <v>169</v>
      </c>
      <c r="I61" s="20" t="s">
        <v>62</v>
      </c>
      <c r="J61" s="21">
        <f t="shared" si="7"/>
        <v>37.6</v>
      </c>
      <c r="K61" s="21"/>
      <c r="L61" s="21"/>
    </row>
    <row r="62" spans="1:12" ht="63.75" customHeight="1">
      <c r="A62" s="12" t="str">
        <f>A55</f>
        <v>Иные закупки товаров, работ и услуг для обеспечения государственных (муниципальных) нужд</v>
      </c>
      <c r="B62" s="11" t="s">
        <v>165</v>
      </c>
      <c r="C62" s="11" t="s">
        <v>48</v>
      </c>
      <c r="D62" s="11" t="s">
        <v>17</v>
      </c>
      <c r="E62" s="23" t="s">
        <v>73</v>
      </c>
      <c r="F62" s="23" t="s">
        <v>8</v>
      </c>
      <c r="G62" s="23" t="s">
        <v>58</v>
      </c>
      <c r="H62" s="23" t="s">
        <v>169</v>
      </c>
      <c r="I62" s="20" t="s">
        <v>63</v>
      </c>
      <c r="J62" s="21">
        <v>37.6</v>
      </c>
      <c r="K62" s="21"/>
      <c r="L62" s="21"/>
    </row>
    <row r="63" spans="1:12" ht="18.75" customHeight="1">
      <c r="A63" s="9" t="s">
        <v>49</v>
      </c>
      <c r="B63" s="10" t="s">
        <v>165</v>
      </c>
      <c r="C63" s="110" t="s">
        <v>38</v>
      </c>
      <c r="D63" s="11"/>
      <c r="E63" s="23"/>
      <c r="F63" s="23"/>
      <c r="G63" s="23"/>
      <c r="H63" s="23"/>
      <c r="I63" s="20"/>
      <c r="J63" s="21">
        <f>J64+J70</f>
        <v>346.5</v>
      </c>
      <c r="K63" s="21">
        <f>K64</f>
        <v>266.5</v>
      </c>
      <c r="L63" s="21">
        <f>L64</f>
        <v>266.5</v>
      </c>
    </row>
    <row r="64" spans="1:12" ht="30">
      <c r="A64" s="12" t="s">
        <v>51</v>
      </c>
      <c r="B64" s="11" t="s">
        <v>165</v>
      </c>
      <c r="C64" s="11" t="s">
        <v>38</v>
      </c>
      <c r="D64" s="11" t="s">
        <v>52</v>
      </c>
      <c r="E64" s="23"/>
      <c r="F64" s="23"/>
      <c r="G64" s="23"/>
      <c r="H64" s="23"/>
      <c r="I64" s="20"/>
      <c r="J64" s="21">
        <f>J65</f>
        <v>266.5</v>
      </c>
      <c r="K64" s="21">
        <f>K65</f>
        <v>266.5</v>
      </c>
      <c r="L64" s="21">
        <f>L65</f>
        <v>266.5</v>
      </c>
    </row>
    <row r="65" spans="1:12" ht="104.25" customHeight="1">
      <c r="A65" s="15" t="s">
        <v>150</v>
      </c>
      <c r="B65" s="11" t="s">
        <v>165</v>
      </c>
      <c r="C65" s="11" t="s">
        <v>38</v>
      </c>
      <c r="D65" s="11" t="s">
        <v>52</v>
      </c>
      <c r="E65" s="23" t="s">
        <v>151</v>
      </c>
      <c r="F65" s="23"/>
      <c r="G65" s="23"/>
      <c r="H65" s="23"/>
      <c r="I65" s="20"/>
      <c r="J65" s="21">
        <f>J67</f>
        <v>266.5</v>
      </c>
      <c r="K65" s="21">
        <f>K67</f>
        <v>266.5</v>
      </c>
      <c r="L65" s="21">
        <f>L67</f>
        <v>266.5</v>
      </c>
    </row>
    <row r="66" spans="1:12" ht="78.75" customHeight="1">
      <c r="A66" s="15" t="s">
        <v>156</v>
      </c>
      <c r="B66" s="11" t="s">
        <v>165</v>
      </c>
      <c r="C66" s="11" t="s">
        <v>38</v>
      </c>
      <c r="D66" s="11" t="s">
        <v>52</v>
      </c>
      <c r="E66" s="23" t="s">
        <v>151</v>
      </c>
      <c r="F66" s="23" t="s">
        <v>74</v>
      </c>
      <c r="G66" s="23" t="s">
        <v>30</v>
      </c>
      <c r="H66" s="23"/>
      <c r="I66" s="20"/>
      <c r="J66" s="21">
        <f t="shared" ref="J66:L68" si="8">J67</f>
        <v>266.5</v>
      </c>
      <c r="K66" s="21">
        <f t="shared" si="8"/>
        <v>266.5</v>
      </c>
      <c r="L66" s="21">
        <f t="shared" si="8"/>
        <v>266.5</v>
      </c>
    </row>
    <row r="67" spans="1:12" ht="368.25" customHeight="1">
      <c r="A67" s="101" t="s">
        <v>145</v>
      </c>
      <c r="B67" s="11" t="s">
        <v>165</v>
      </c>
      <c r="C67" s="11" t="s">
        <v>38</v>
      </c>
      <c r="D67" s="11" t="s">
        <v>52</v>
      </c>
      <c r="E67" s="23" t="s">
        <v>151</v>
      </c>
      <c r="F67" s="23" t="s">
        <v>74</v>
      </c>
      <c r="G67" s="23" t="s">
        <v>30</v>
      </c>
      <c r="H67" s="23" t="s">
        <v>78</v>
      </c>
      <c r="I67" s="20"/>
      <c r="J67" s="21">
        <f t="shared" si="8"/>
        <v>266.5</v>
      </c>
      <c r="K67" s="21">
        <f t="shared" si="8"/>
        <v>266.5</v>
      </c>
      <c r="L67" s="21">
        <f t="shared" si="8"/>
        <v>266.5</v>
      </c>
    </row>
    <row r="68" spans="1:12" ht="47.25" customHeight="1">
      <c r="A68" s="12" t="s">
        <v>153</v>
      </c>
      <c r="B68" s="11" t="s">
        <v>165</v>
      </c>
      <c r="C68" s="11" t="s">
        <v>38</v>
      </c>
      <c r="D68" s="11" t="s">
        <v>52</v>
      </c>
      <c r="E68" s="23" t="s">
        <v>151</v>
      </c>
      <c r="F68" s="23" t="s">
        <v>74</v>
      </c>
      <c r="G68" s="23" t="s">
        <v>30</v>
      </c>
      <c r="H68" s="23" t="s">
        <v>78</v>
      </c>
      <c r="I68" s="20" t="s">
        <v>62</v>
      </c>
      <c r="J68" s="21">
        <f t="shared" si="8"/>
        <v>266.5</v>
      </c>
      <c r="K68" s="21">
        <f t="shared" si="8"/>
        <v>266.5</v>
      </c>
      <c r="L68" s="21">
        <f t="shared" si="8"/>
        <v>266.5</v>
      </c>
    </row>
    <row r="69" spans="1:12" ht="60">
      <c r="A69" s="12" t="s">
        <v>39</v>
      </c>
      <c r="B69" s="11" t="s">
        <v>165</v>
      </c>
      <c r="C69" s="11" t="s">
        <v>38</v>
      </c>
      <c r="D69" s="11" t="s">
        <v>52</v>
      </c>
      <c r="E69" s="23" t="s">
        <v>151</v>
      </c>
      <c r="F69" s="23" t="s">
        <v>74</v>
      </c>
      <c r="G69" s="23" t="s">
        <v>30</v>
      </c>
      <c r="H69" s="23" t="s">
        <v>78</v>
      </c>
      <c r="I69" s="20" t="s">
        <v>63</v>
      </c>
      <c r="J69" s="21">
        <v>266.5</v>
      </c>
      <c r="K69" s="21">
        <v>266.5</v>
      </c>
      <c r="L69" s="21">
        <v>266.5</v>
      </c>
    </row>
    <row r="70" spans="1:12" ht="30">
      <c r="A70" s="12" t="s">
        <v>176</v>
      </c>
      <c r="B70" s="11" t="s">
        <v>165</v>
      </c>
      <c r="C70" s="11" t="s">
        <v>38</v>
      </c>
      <c r="D70" s="11" t="s">
        <v>20</v>
      </c>
      <c r="E70" s="23"/>
      <c r="F70" s="23"/>
      <c r="G70" s="23"/>
      <c r="H70" s="23"/>
      <c r="I70" s="20"/>
      <c r="J70" s="21">
        <f>J71</f>
        <v>80</v>
      </c>
      <c r="K70" s="21"/>
      <c r="L70" s="21"/>
    </row>
    <row r="71" spans="1:12" ht="73.5" customHeight="1">
      <c r="A71" s="12" t="str">
        <f>A58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71" s="11" t="s">
        <v>165</v>
      </c>
      <c r="C71" s="11" t="s">
        <v>38</v>
      </c>
      <c r="D71" s="11" t="s">
        <v>20</v>
      </c>
      <c r="E71" s="23" t="s">
        <v>73</v>
      </c>
      <c r="F71" s="23"/>
      <c r="G71" s="23"/>
      <c r="H71" s="23"/>
      <c r="I71" s="20"/>
      <c r="J71" s="21">
        <f>J72</f>
        <v>80</v>
      </c>
      <c r="K71" s="21"/>
      <c r="L71" s="21"/>
    </row>
    <row r="72" spans="1:12" ht="104.25" customHeight="1">
      <c r="A72" s="12" t="str">
        <f>A59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2" s="11" t="s">
        <v>165</v>
      </c>
      <c r="C72" s="11" t="s">
        <v>38</v>
      </c>
      <c r="D72" s="11" t="s">
        <v>20</v>
      </c>
      <c r="E72" s="23" t="s">
        <v>73</v>
      </c>
      <c r="F72" s="23" t="s">
        <v>8</v>
      </c>
      <c r="G72" s="23"/>
      <c r="H72" s="23"/>
      <c r="I72" s="20"/>
      <c r="J72" s="21">
        <f>J73+J76</f>
        <v>80</v>
      </c>
      <c r="K72" s="21"/>
      <c r="L72" s="21"/>
    </row>
    <row r="73" spans="1:12" ht="30">
      <c r="A73" s="12" t="s">
        <v>177</v>
      </c>
      <c r="B73" s="11" t="s">
        <v>165</v>
      </c>
      <c r="C73" s="11" t="s">
        <v>38</v>
      </c>
      <c r="D73" s="11" t="s">
        <v>20</v>
      </c>
      <c r="E73" s="23" t="s">
        <v>73</v>
      </c>
      <c r="F73" s="23" t="s">
        <v>8</v>
      </c>
      <c r="G73" s="23" t="s">
        <v>58</v>
      </c>
      <c r="H73" s="23" t="s">
        <v>174</v>
      </c>
      <c r="I73" s="20"/>
      <c r="J73" s="21">
        <f>J74</f>
        <v>20</v>
      </c>
      <c r="K73" s="21"/>
      <c r="L73" s="21"/>
    </row>
    <row r="74" spans="1:12" ht="46.5" customHeight="1">
      <c r="A74" s="12" t="str">
        <f>A90</f>
        <v>Закупка товаров, работ и услуг для обеспечения государственных (муниципальных) нужд</v>
      </c>
      <c r="B74" s="11" t="s">
        <v>165</v>
      </c>
      <c r="C74" s="11" t="s">
        <v>38</v>
      </c>
      <c r="D74" s="11" t="s">
        <v>20</v>
      </c>
      <c r="E74" s="23" t="s">
        <v>73</v>
      </c>
      <c r="F74" s="23" t="s">
        <v>8</v>
      </c>
      <c r="G74" s="23" t="s">
        <v>58</v>
      </c>
      <c r="H74" s="23" t="s">
        <v>174</v>
      </c>
      <c r="I74" s="20" t="s">
        <v>62</v>
      </c>
      <c r="J74" s="21">
        <f>J75</f>
        <v>20</v>
      </c>
      <c r="K74" s="21"/>
      <c r="L74" s="21"/>
    </row>
    <row r="75" spans="1:12" ht="59.25" customHeight="1">
      <c r="A75" s="12" t="str">
        <f>A91</f>
        <v>Иные закупки товаров, работ и услуг для обеспечения государственных (муниципальных) нужд</v>
      </c>
      <c r="B75" s="11" t="s">
        <v>165</v>
      </c>
      <c r="C75" s="11" t="s">
        <v>38</v>
      </c>
      <c r="D75" s="11" t="s">
        <v>20</v>
      </c>
      <c r="E75" s="23" t="s">
        <v>73</v>
      </c>
      <c r="F75" s="23" t="s">
        <v>8</v>
      </c>
      <c r="G75" s="23" t="s">
        <v>58</v>
      </c>
      <c r="H75" s="23" t="s">
        <v>174</v>
      </c>
      <c r="I75" s="20" t="s">
        <v>63</v>
      </c>
      <c r="J75" s="21">
        <v>20</v>
      </c>
      <c r="K75" s="21"/>
      <c r="L75" s="21"/>
    </row>
    <row r="76" spans="1:12" ht="210.75" customHeight="1">
      <c r="A76" s="12" t="s">
        <v>178</v>
      </c>
      <c r="B76" s="11" t="s">
        <v>165</v>
      </c>
      <c r="C76" s="11" t="s">
        <v>38</v>
      </c>
      <c r="D76" s="11" t="s">
        <v>20</v>
      </c>
      <c r="E76" s="23" t="s">
        <v>73</v>
      </c>
      <c r="F76" s="23" t="s">
        <v>8</v>
      </c>
      <c r="G76" s="23" t="s">
        <v>58</v>
      </c>
      <c r="H76" s="23" t="s">
        <v>175</v>
      </c>
      <c r="I76" s="20"/>
      <c r="J76" s="21">
        <f>J77</f>
        <v>60</v>
      </c>
      <c r="K76" s="21"/>
      <c r="L76" s="21"/>
    </row>
    <row r="77" spans="1:12" ht="46.5" customHeight="1">
      <c r="A77" s="12" t="str">
        <f>A74</f>
        <v>Закупка товаров, работ и услуг для обеспечения государственных (муниципальных) нужд</v>
      </c>
      <c r="B77" s="11" t="s">
        <v>165</v>
      </c>
      <c r="C77" s="11" t="s">
        <v>38</v>
      </c>
      <c r="D77" s="11" t="s">
        <v>20</v>
      </c>
      <c r="E77" s="23" t="s">
        <v>73</v>
      </c>
      <c r="F77" s="23" t="s">
        <v>8</v>
      </c>
      <c r="G77" s="23" t="s">
        <v>58</v>
      </c>
      <c r="H77" s="23" t="s">
        <v>175</v>
      </c>
      <c r="I77" s="20" t="s">
        <v>62</v>
      </c>
      <c r="J77" s="21">
        <f>J78</f>
        <v>60</v>
      </c>
      <c r="K77" s="21"/>
      <c r="L77" s="21"/>
    </row>
    <row r="78" spans="1:12" ht="63" customHeight="1">
      <c r="A78" s="12" t="str">
        <f>A75</f>
        <v>Иные закупки товаров, работ и услуг для обеспечения государственных (муниципальных) нужд</v>
      </c>
      <c r="B78" s="11" t="s">
        <v>165</v>
      </c>
      <c r="C78" s="11" t="s">
        <v>38</v>
      </c>
      <c r="D78" s="11" t="s">
        <v>20</v>
      </c>
      <c r="E78" s="23" t="s">
        <v>73</v>
      </c>
      <c r="F78" s="23" t="s">
        <v>8</v>
      </c>
      <c r="G78" s="23" t="s">
        <v>58</v>
      </c>
      <c r="H78" s="23" t="s">
        <v>175</v>
      </c>
      <c r="I78" s="20" t="s">
        <v>63</v>
      </c>
      <c r="J78" s="21">
        <v>60</v>
      </c>
      <c r="K78" s="21"/>
      <c r="L78" s="21"/>
    </row>
    <row r="79" spans="1:12" ht="15.75" customHeight="1">
      <c r="A79" s="9" t="s">
        <v>53</v>
      </c>
      <c r="B79" s="10" t="s">
        <v>165</v>
      </c>
      <c r="C79" s="10" t="s">
        <v>44</v>
      </c>
      <c r="D79" s="11"/>
      <c r="E79" s="23"/>
      <c r="F79" s="23"/>
      <c r="G79" s="23"/>
      <c r="H79" s="23"/>
      <c r="I79" s="20"/>
      <c r="J79" s="21">
        <f>J86+J80</f>
        <v>4079.2999999999997</v>
      </c>
      <c r="K79" s="21">
        <f>K86</f>
        <v>90</v>
      </c>
      <c r="L79" s="21">
        <f>L86</f>
        <v>90</v>
      </c>
    </row>
    <row r="80" spans="1:12" ht="15.75" customHeight="1">
      <c r="A80" s="12" t="s">
        <v>181</v>
      </c>
      <c r="B80" s="11" t="s">
        <v>165</v>
      </c>
      <c r="C80" s="11" t="s">
        <v>44</v>
      </c>
      <c r="D80" s="11" t="s">
        <v>30</v>
      </c>
      <c r="E80" s="23"/>
      <c r="F80" s="23"/>
      <c r="G80" s="23"/>
      <c r="H80" s="23"/>
      <c r="I80" s="20"/>
      <c r="J80" s="21">
        <f>J81</f>
        <v>16.100000000000001</v>
      </c>
      <c r="K80" s="21"/>
      <c r="L80" s="21"/>
    </row>
    <row r="81" spans="1:12" ht="77.25" customHeight="1">
      <c r="A81" s="12" t="str">
        <f>A71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81" s="11" t="s">
        <v>165</v>
      </c>
      <c r="C81" s="11" t="s">
        <v>44</v>
      </c>
      <c r="D81" s="11" t="s">
        <v>30</v>
      </c>
      <c r="E81" s="23" t="s">
        <v>73</v>
      </c>
      <c r="F81" s="23"/>
      <c r="G81" s="23"/>
      <c r="H81" s="23"/>
      <c r="I81" s="20"/>
      <c r="J81" s="21">
        <f>J82</f>
        <v>16.100000000000001</v>
      </c>
      <c r="K81" s="21"/>
      <c r="L81" s="21"/>
    </row>
    <row r="82" spans="1:12" ht="106.5" customHeight="1">
      <c r="A82" s="12" t="str">
        <f>A72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82" s="11" t="s">
        <v>165</v>
      </c>
      <c r="C82" s="11" t="s">
        <v>44</v>
      </c>
      <c r="D82" s="11" t="s">
        <v>30</v>
      </c>
      <c r="E82" s="23" t="s">
        <v>73</v>
      </c>
      <c r="F82" s="23" t="s">
        <v>8</v>
      </c>
      <c r="G82" s="23"/>
      <c r="H82" s="23"/>
      <c r="I82" s="20"/>
      <c r="J82" s="21">
        <f>J83</f>
        <v>16.100000000000001</v>
      </c>
      <c r="K82" s="21"/>
      <c r="L82" s="21"/>
    </row>
    <row r="83" spans="1:12" ht="48" customHeight="1">
      <c r="A83" s="12" t="s">
        <v>180</v>
      </c>
      <c r="B83" s="11" t="s">
        <v>165</v>
      </c>
      <c r="C83" s="11" t="s">
        <v>44</v>
      </c>
      <c r="D83" s="11" t="s">
        <v>30</v>
      </c>
      <c r="E83" s="23" t="s">
        <v>73</v>
      </c>
      <c r="F83" s="23" t="s">
        <v>8</v>
      </c>
      <c r="G83" s="23" t="s">
        <v>58</v>
      </c>
      <c r="H83" s="23" t="s">
        <v>179</v>
      </c>
      <c r="I83" s="20"/>
      <c r="J83" s="21">
        <f>J84</f>
        <v>16.100000000000001</v>
      </c>
      <c r="K83" s="21"/>
      <c r="L83" s="21"/>
    </row>
    <row r="84" spans="1:12" ht="46.5" customHeight="1">
      <c r="A84" s="12" t="str">
        <f>A90</f>
        <v>Закупка товаров, работ и услуг для обеспечения государственных (муниципальных) нужд</v>
      </c>
      <c r="B84" s="11" t="s">
        <v>165</v>
      </c>
      <c r="C84" s="11" t="s">
        <v>44</v>
      </c>
      <c r="D84" s="11" t="s">
        <v>30</v>
      </c>
      <c r="E84" s="23" t="s">
        <v>73</v>
      </c>
      <c r="F84" s="23" t="s">
        <v>8</v>
      </c>
      <c r="G84" s="23" t="s">
        <v>58</v>
      </c>
      <c r="H84" s="23" t="s">
        <v>179</v>
      </c>
      <c r="I84" s="20" t="s">
        <v>62</v>
      </c>
      <c r="J84" s="21">
        <f>J85</f>
        <v>16.100000000000001</v>
      </c>
      <c r="K84" s="21"/>
      <c r="L84" s="21"/>
    </row>
    <row r="85" spans="1:12" ht="60.75" customHeight="1">
      <c r="A85" s="12" t="str">
        <f>A91</f>
        <v>Иные закупки товаров, работ и услуг для обеспечения государственных (муниципальных) нужд</v>
      </c>
      <c r="B85" s="11" t="s">
        <v>165</v>
      </c>
      <c r="C85" s="11" t="s">
        <v>44</v>
      </c>
      <c r="D85" s="11" t="s">
        <v>30</v>
      </c>
      <c r="E85" s="23" t="s">
        <v>73</v>
      </c>
      <c r="F85" s="23" t="s">
        <v>8</v>
      </c>
      <c r="G85" s="23" t="s">
        <v>58</v>
      </c>
      <c r="H85" s="23" t="s">
        <v>179</v>
      </c>
      <c r="I85" s="20" t="s">
        <v>63</v>
      </c>
      <c r="J85" s="21">
        <v>16.100000000000001</v>
      </c>
      <c r="K85" s="21"/>
      <c r="L85" s="21"/>
    </row>
    <row r="86" spans="1:12" ht="15">
      <c r="A86" s="16" t="s">
        <v>59</v>
      </c>
      <c r="B86" s="11" t="s">
        <v>165</v>
      </c>
      <c r="C86" s="11" t="s">
        <v>44</v>
      </c>
      <c r="D86" s="11" t="s">
        <v>48</v>
      </c>
      <c r="E86" s="23"/>
      <c r="F86" s="23"/>
      <c r="G86" s="23"/>
      <c r="H86" s="23"/>
      <c r="I86" s="11"/>
      <c r="J86" s="21">
        <f>J87+J96</f>
        <v>4063.2</v>
      </c>
      <c r="K86" s="21">
        <f>K87</f>
        <v>90</v>
      </c>
      <c r="L86" s="21">
        <f>L87</f>
        <v>90</v>
      </c>
    </row>
    <row r="87" spans="1:12" ht="108" customHeight="1">
      <c r="A87" s="16" t="s">
        <v>152</v>
      </c>
      <c r="B87" s="11" t="s">
        <v>165</v>
      </c>
      <c r="C87" s="11" t="s">
        <v>44</v>
      </c>
      <c r="D87" s="11" t="s">
        <v>48</v>
      </c>
      <c r="E87" s="23" t="s">
        <v>17</v>
      </c>
      <c r="F87" s="23"/>
      <c r="G87" s="23"/>
      <c r="H87" s="23"/>
      <c r="I87" s="11"/>
      <c r="J87" s="21">
        <f>J92+J88</f>
        <v>1276.7</v>
      </c>
      <c r="K87" s="21">
        <f>K92+K88</f>
        <v>90</v>
      </c>
      <c r="L87" s="21">
        <f>L92+L88</f>
        <v>90</v>
      </c>
    </row>
    <row r="88" spans="1:12" ht="35.25" customHeight="1">
      <c r="A88" s="115" t="s">
        <v>157</v>
      </c>
      <c r="B88" s="11" t="s">
        <v>165</v>
      </c>
      <c r="C88" s="11" t="s">
        <v>44</v>
      </c>
      <c r="D88" s="11" t="s">
        <v>48</v>
      </c>
      <c r="E88" s="23" t="s">
        <v>17</v>
      </c>
      <c r="F88" s="23" t="s">
        <v>74</v>
      </c>
      <c r="G88" s="23" t="s">
        <v>122</v>
      </c>
      <c r="H88" s="23"/>
      <c r="I88" s="11"/>
      <c r="J88" s="21">
        <f t="shared" ref="J88:L90" si="9">J89</f>
        <v>1052.7</v>
      </c>
      <c r="K88" s="21">
        <f t="shared" si="9"/>
        <v>52</v>
      </c>
      <c r="L88" s="21">
        <f t="shared" si="9"/>
        <v>52</v>
      </c>
    </row>
    <row r="89" spans="1:12" ht="31.5" customHeight="1">
      <c r="A89" s="16" t="s">
        <v>119</v>
      </c>
      <c r="B89" s="11" t="s">
        <v>165</v>
      </c>
      <c r="C89" s="11" t="s">
        <v>44</v>
      </c>
      <c r="D89" s="11" t="s">
        <v>48</v>
      </c>
      <c r="E89" s="23" t="s">
        <v>17</v>
      </c>
      <c r="F89" s="23" t="s">
        <v>74</v>
      </c>
      <c r="G89" s="23" t="s">
        <v>122</v>
      </c>
      <c r="H89" s="23" t="s">
        <v>118</v>
      </c>
      <c r="I89" s="11"/>
      <c r="J89" s="21">
        <f t="shared" si="9"/>
        <v>1052.7</v>
      </c>
      <c r="K89" s="21">
        <f t="shared" si="9"/>
        <v>52</v>
      </c>
      <c r="L89" s="21">
        <f t="shared" si="9"/>
        <v>52</v>
      </c>
    </row>
    <row r="90" spans="1:12" ht="46.5" customHeight="1">
      <c r="A90" s="12" t="s">
        <v>153</v>
      </c>
      <c r="B90" s="11" t="s">
        <v>165</v>
      </c>
      <c r="C90" s="11" t="s">
        <v>44</v>
      </c>
      <c r="D90" s="11" t="s">
        <v>48</v>
      </c>
      <c r="E90" s="23" t="s">
        <v>17</v>
      </c>
      <c r="F90" s="23" t="s">
        <v>74</v>
      </c>
      <c r="G90" s="23" t="s">
        <v>122</v>
      </c>
      <c r="H90" s="23" t="s">
        <v>118</v>
      </c>
      <c r="I90" s="11" t="s">
        <v>62</v>
      </c>
      <c r="J90" s="21">
        <f t="shared" si="9"/>
        <v>1052.7</v>
      </c>
      <c r="K90" s="21">
        <f t="shared" si="9"/>
        <v>52</v>
      </c>
      <c r="L90" s="21">
        <f t="shared" si="9"/>
        <v>52</v>
      </c>
    </row>
    <row r="91" spans="1:12" ht="61.5" customHeight="1">
      <c r="A91" s="12" t="s">
        <v>39</v>
      </c>
      <c r="B91" s="11" t="s">
        <v>165</v>
      </c>
      <c r="C91" s="11" t="s">
        <v>44</v>
      </c>
      <c r="D91" s="11" t="s">
        <v>48</v>
      </c>
      <c r="E91" s="23" t="s">
        <v>17</v>
      </c>
      <c r="F91" s="23" t="s">
        <v>74</v>
      </c>
      <c r="G91" s="23" t="s">
        <v>122</v>
      </c>
      <c r="H91" s="23" t="s">
        <v>118</v>
      </c>
      <c r="I91" s="11" t="s">
        <v>63</v>
      </c>
      <c r="J91" s="21">
        <v>1052.7</v>
      </c>
      <c r="K91" s="21">
        <v>52</v>
      </c>
      <c r="L91" s="21">
        <v>52</v>
      </c>
    </row>
    <row r="92" spans="1:12" ht="51" customHeight="1">
      <c r="A92" s="17" t="s">
        <v>148</v>
      </c>
      <c r="B92" s="11" t="s">
        <v>165</v>
      </c>
      <c r="C92" s="11" t="s">
        <v>44</v>
      </c>
      <c r="D92" s="11" t="s">
        <v>48</v>
      </c>
      <c r="E92" s="23" t="s">
        <v>17</v>
      </c>
      <c r="F92" s="23" t="s">
        <v>74</v>
      </c>
      <c r="G92" s="23" t="s">
        <v>121</v>
      </c>
      <c r="H92" s="23"/>
      <c r="I92" s="11"/>
      <c r="J92" s="21">
        <f>J93</f>
        <v>224</v>
      </c>
      <c r="K92" s="21">
        <f t="shared" ref="J92:L94" si="10">K93</f>
        <v>38</v>
      </c>
      <c r="L92" s="21">
        <f t="shared" si="10"/>
        <v>38</v>
      </c>
    </row>
    <row r="93" spans="1:12" ht="15">
      <c r="A93" s="16" t="s">
        <v>117</v>
      </c>
      <c r="B93" s="11" t="s">
        <v>165</v>
      </c>
      <c r="C93" s="11" t="s">
        <v>44</v>
      </c>
      <c r="D93" s="11" t="s">
        <v>48</v>
      </c>
      <c r="E93" s="23" t="s">
        <v>17</v>
      </c>
      <c r="F93" s="23" t="s">
        <v>74</v>
      </c>
      <c r="G93" s="23" t="s">
        <v>121</v>
      </c>
      <c r="H93" s="23" t="s">
        <v>116</v>
      </c>
      <c r="I93" s="11"/>
      <c r="J93" s="21">
        <f t="shared" si="10"/>
        <v>224</v>
      </c>
      <c r="K93" s="21">
        <f t="shared" si="10"/>
        <v>38</v>
      </c>
      <c r="L93" s="21">
        <f t="shared" si="10"/>
        <v>38</v>
      </c>
    </row>
    <row r="94" spans="1:12" ht="49.5" customHeight="1">
      <c r="A94" s="12" t="s">
        <v>153</v>
      </c>
      <c r="B94" s="11" t="s">
        <v>165</v>
      </c>
      <c r="C94" s="11" t="s">
        <v>44</v>
      </c>
      <c r="D94" s="11" t="s">
        <v>48</v>
      </c>
      <c r="E94" s="23" t="s">
        <v>17</v>
      </c>
      <c r="F94" s="23" t="s">
        <v>74</v>
      </c>
      <c r="G94" s="23" t="s">
        <v>121</v>
      </c>
      <c r="H94" s="23" t="s">
        <v>116</v>
      </c>
      <c r="I94" s="11" t="s">
        <v>62</v>
      </c>
      <c r="J94" s="21">
        <f t="shared" si="10"/>
        <v>224</v>
      </c>
      <c r="K94" s="21">
        <f t="shared" si="10"/>
        <v>38</v>
      </c>
      <c r="L94" s="21">
        <f t="shared" si="10"/>
        <v>38</v>
      </c>
    </row>
    <row r="95" spans="1:12" ht="60">
      <c r="A95" s="12" t="s">
        <v>39</v>
      </c>
      <c r="B95" s="11" t="s">
        <v>165</v>
      </c>
      <c r="C95" s="11" t="s">
        <v>44</v>
      </c>
      <c r="D95" s="11" t="s">
        <v>48</v>
      </c>
      <c r="E95" s="23" t="s">
        <v>17</v>
      </c>
      <c r="F95" s="23" t="s">
        <v>74</v>
      </c>
      <c r="G95" s="23" t="s">
        <v>121</v>
      </c>
      <c r="H95" s="23" t="s">
        <v>116</v>
      </c>
      <c r="I95" s="11" t="s">
        <v>63</v>
      </c>
      <c r="J95" s="21">
        <v>224</v>
      </c>
      <c r="K95" s="21">
        <v>38</v>
      </c>
      <c r="L95" s="21">
        <v>38</v>
      </c>
    </row>
    <row r="96" spans="1:12" ht="93" customHeight="1">
      <c r="A96" s="12" t="s">
        <v>161</v>
      </c>
      <c r="B96" s="11" t="s">
        <v>165</v>
      </c>
      <c r="C96" s="11" t="s">
        <v>44</v>
      </c>
      <c r="D96" s="11" t="s">
        <v>48</v>
      </c>
      <c r="E96" s="23" t="s">
        <v>159</v>
      </c>
      <c r="F96" s="23"/>
      <c r="G96" s="23"/>
      <c r="H96" s="23"/>
      <c r="I96" s="11"/>
      <c r="J96" s="21">
        <f>J97</f>
        <v>2786.5</v>
      </c>
      <c r="K96" s="21"/>
      <c r="L96" s="21"/>
    </row>
    <row r="97" spans="1:12" ht="45">
      <c r="A97" s="12" t="s">
        <v>162</v>
      </c>
      <c r="B97" s="11" t="s">
        <v>165</v>
      </c>
      <c r="C97" s="11" t="s">
        <v>44</v>
      </c>
      <c r="D97" s="11" t="s">
        <v>48</v>
      </c>
      <c r="E97" s="23" t="s">
        <v>159</v>
      </c>
      <c r="F97" s="23" t="s">
        <v>9</v>
      </c>
      <c r="G97" s="23"/>
      <c r="H97" s="23"/>
      <c r="I97" s="11"/>
      <c r="J97" s="21">
        <f>J98</f>
        <v>2786.5</v>
      </c>
      <c r="K97" s="21"/>
      <c r="L97" s="21"/>
    </row>
    <row r="98" spans="1:12" ht="45">
      <c r="A98" s="12" t="s">
        <v>163</v>
      </c>
      <c r="B98" s="11" t="s">
        <v>165</v>
      </c>
      <c r="C98" s="11" t="s">
        <v>44</v>
      </c>
      <c r="D98" s="11" t="s">
        <v>48</v>
      </c>
      <c r="E98" s="23" t="s">
        <v>159</v>
      </c>
      <c r="F98" s="23" t="s">
        <v>9</v>
      </c>
      <c r="G98" s="23" t="s">
        <v>30</v>
      </c>
      <c r="H98" s="23"/>
      <c r="I98" s="11"/>
      <c r="J98" s="21">
        <f>J102+J99</f>
        <v>2786.5</v>
      </c>
      <c r="K98" s="21"/>
      <c r="L98" s="21"/>
    </row>
    <row r="99" spans="1:12" ht="30">
      <c r="A99" s="16" t="s">
        <v>119</v>
      </c>
      <c r="B99" s="11" t="s">
        <v>165</v>
      </c>
      <c r="C99" s="11" t="s">
        <v>44</v>
      </c>
      <c r="D99" s="11" t="s">
        <v>48</v>
      </c>
      <c r="E99" s="23" t="s">
        <v>159</v>
      </c>
      <c r="F99" s="23" t="s">
        <v>9</v>
      </c>
      <c r="G99" s="23" t="s">
        <v>30</v>
      </c>
      <c r="H99" s="23" t="s">
        <v>118</v>
      </c>
      <c r="I99" s="11"/>
      <c r="J99" s="21">
        <f>J100</f>
        <v>891.5</v>
      </c>
      <c r="K99" s="21"/>
      <c r="L99" s="21"/>
    </row>
    <row r="100" spans="1:12" ht="47.25" customHeight="1">
      <c r="A100" s="12" t="str">
        <f>A103</f>
        <v>Закупка товаров, работ и услуг для обеспечения государственных (муниципальных) нужд</v>
      </c>
      <c r="B100" s="11" t="s">
        <v>165</v>
      </c>
      <c r="C100" s="11" t="s">
        <v>44</v>
      </c>
      <c r="D100" s="11" t="s">
        <v>48</v>
      </c>
      <c r="E100" s="23" t="s">
        <v>159</v>
      </c>
      <c r="F100" s="23" t="s">
        <v>9</v>
      </c>
      <c r="G100" s="23" t="s">
        <v>30</v>
      </c>
      <c r="H100" s="23" t="s">
        <v>118</v>
      </c>
      <c r="I100" s="11" t="s">
        <v>62</v>
      </c>
      <c r="J100" s="21">
        <f>J101</f>
        <v>891.5</v>
      </c>
      <c r="K100" s="21"/>
      <c r="L100" s="21"/>
    </row>
    <row r="101" spans="1:12" ht="60">
      <c r="A101" s="12" t="str">
        <f>A104</f>
        <v>Иные закупки товаров, работ и услуг для обеспечения государственных (муниципальных) нужд</v>
      </c>
      <c r="B101" s="11" t="s">
        <v>165</v>
      </c>
      <c r="C101" s="11" t="s">
        <v>44</v>
      </c>
      <c r="D101" s="11" t="s">
        <v>48</v>
      </c>
      <c r="E101" s="23" t="s">
        <v>159</v>
      </c>
      <c r="F101" s="23" t="s">
        <v>9</v>
      </c>
      <c r="G101" s="23" t="s">
        <v>30</v>
      </c>
      <c r="H101" s="23" t="s">
        <v>118</v>
      </c>
      <c r="I101" s="11" t="s">
        <v>63</v>
      </c>
      <c r="J101" s="21">
        <v>891.5</v>
      </c>
      <c r="K101" s="21"/>
      <c r="L101" s="21"/>
    </row>
    <row r="102" spans="1:12" ht="45">
      <c r="A102" s="12" t="s">
        <v>164</v>
      </c>
      <c r="B102" s="11" t="s">
        <v>165</v>
      </c>
      <c r="C102" s="11" t="s">
        <v>44</v>
      </c>
      <c r="D102" s="11" t="s">
        <v>48</v>
      </c>
      <c r="E102" s="23" t="s">
        <v>159</v>
      </c>
      <c r="F102" s="23" t="s">
        <v>9</v>
      </c>
      <c r="G102" s="23" t="s">
        <v>30</v>
      </c>
      <c r="H102" s="23" t="s">
        <v>160</v>
      </c>
      <c r="I102" s="11"/>
      <c r="J102" s="21">
        <f>J103</f>
        <v>1895</v>
      </c>
      <c r="K102" s="21"/>
      <c r="L102" s="21"/>
    </row>
    <row r="103" spans="1:12" ht="48.75" customHeight="1">
      <c r="A103" s="12" t="str">
        <f>A94</f>
        <v>Закупка товаров, работ и услуг для обеспечения государственных (муниципальных) нужд</v>
      </c>
      <c r="B103" s="11" t="s">
        <v>165</v>
      </c>
      <c r="C103" s="11" t="s">
        <v>44</v>
      </c>
      <c r="D103" s="11" t="s">
        <v>48</v>
      </c>
      <c r="E103" s="23" t="s">
        <v>159</v>
      </c>
      <c r="F103" s="23" t="s">
        <v>9</v>
      </c>
      <c r="G103" s="23" t="s">
        <v>30</v>
      </c>
      <c r="H103" s="23" t="s">
        <v>160</v>
      </c>
      <c r="I103" s="11" t="s">
        <v>62</v>
      </c>
      <c r="J103" s="21">
        <f>J104</f>
        <v>1895</v>
      </c>
      <c r="K103" s="21"/>
      <c r="L103" s="21"/>
    </row>
    <row r="104" spans="1:12" ht="60">
      <c r="A104" s="12" t="str">
        <f>A95</f>
        <v>Иные закупки товаров, работ и услуг для обеспечения государственных (муниципальных) нужд</v>
      </c>
      <c r="B104" s="11" t="s">
        <v>165</v>
      </c>
      <c r="C104" s="11" t="s">
        <v>44</v>
      </c>
      <c r="D104" s="11" t="s">
        <v>48</v>
      </c>
      <c r="E104" s="23" t="s">
        <v>159</v>
      </c>
      <c r="F104" s="23" t="s">
        <v>9</v>
      </c>
      <c r="G104" s="23" t="s">
        <v>30</v>
      </c>
      <c r="H104" s="23" t="s">
        <v>160</v>
      </c>
      <c r="I104" s="11" t="s">
        <v>63</v>
      </c>
      <c r="J104" s="21">
        <v>1895</v>
      </c>
      <c r="K104" s="21"/>
      <c r="L104" s="21"/>
    </row>
    <row r="105" spans="1:12" ht="15">
      <c r="A105" s="9" t="s">
        <v>54</v>
      </c>
      <c r="B105" s="10" t="s">
        <v>165</v>
      </c>
      <c r="C105" s="110" t="s">
        <v>17</v>
      </c>
      <c r="D105" s="11"/>
      <c r="E105" s="23"/>
      <c r="F105" s="23"/>
      <c r="G105" s="23"/>
      <c r="H105" s="23"/>
      <c r="I105" s="20"/>
      <c r="J105" s="21">
        <f t="shared" ref="J105:L110" si="11">J106</f>
        <v>173.9</v>
      </c>
      <c r="K105" s="29">
        <f t="shared" si="11"/>
        <v>166.2</v>
      </c>
      <c r="L105" s="21">
        <f t="shared" si="11"/>
        <v>166.2</v>
      </c>
    </row>
    <row r="106" spans="1:12" ht="15">
      <c r="A106" s="12" t="s">
        <v>55</v>
      </c>
      <c r="B106" s="11" t="s">
        <v>165</v>
      </c>
      <c r="C106" s="11" t="s">
        <v>17</v>
      </c>
      <c r="D106" s="11" t="s">
        <v>30</v>
      </c>
      <c r="E106" s="23"/>
      <c r="F106" s="23"/>
      <c r="G106" s="23"/>
      <c r="H106" s="23"/>
      <c r="I106" s="20"/>
      <c r="J106" s="21">
        <f t="shared" si="11"/>
        <v>173.9</v>
      </c>
      <c r="K106" s="21">
        <f t="shared" si="11"/>
        <v>166.2</v>
      </c>
      <c r="L106" s="21">
        <f t="shared" si="11"/>
        <v>166.2</v>
      </c>
    </row>
    <row r="107" spans="1:12" ht="77.25" customHeight="1">
      <c r="A107" s="12" t="str">
        <f>A33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107" s="11" t="s">
        <v>165</v>
      </c>
      <c r="C107" s="11" t="s">
        <v>17</v>
      </c>
      <c r="D107" s="11" t="s">
        <v>30</v>
      </c>
      <c r="E107" s="23" t="s">
        <v>73</v>
      </c>
      <c r="F107" s="23"/>
      <c r="G107" s="23"/>
      <c r="H107" s="23"/>
      <c r="I107" s="20"/>
      <c r="J107" s="21">
        <f t="shared" si="11"/>
        <v>173.9</v>
      </c>
      <c r="K107" s="21">
        <f t="shared" si="11"/>
        <v>166.2</v>
      </c>
      <c r="L107" s="21">
        <f t="shared" si="11"/>
        <v>166.2</v>
      </c>
    </row>
    <row r="108" spans="1:12" ht="107.25" customHeight="1">
      <c r="A108" s="12" t="str">
        <f>A28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108" s="11" t="s">
        <v>165</v>
      </c>
      <c r="C108" s="11" t="s">
        <v>17</v>
      </c>
      <c r="D108" s="11" t="s">
        <v>30</v>
      </c>
      <c r="E108" s="23" t="s">
        <v>73</v>
      </c>
      <c r="F108" s="23" t="s">
        <v>8</v>
      </c>
      <c r="G108" s="23"/>
      <c r="H108" s="23"/>
      <c r="I108" s="20"/>
      <c r="J108" s="21">
        <f>J109</f>
        <v>173.9</v>
      </c>
      <c r="K108" s="21">
        <f>K109</f>
        <v>166.2</v>
      </c>
      <c r="L108" s="21">
        <f>L109</f>
        <v>166.2</v>
      </c>
    </row>
    <row r="109" spans="1:12" ht="45">
      <c r="A109" s="12" t="s">
        <v>56</v>
      </c>
      <c r="B109" s="11" t="s">
        <v>165</v>
      </c>
      <c r="C109" s="11" t="s">
        <v>17</v>
      </c>
      <c r="D109" s="11" t="s">
        <v>30</v>
      </c>
      <c r="E109" s="23" t="s">
        <v>73</v>
      </c>
      <c r="F109" s="23" t="s">
        <v>8</v>
      </c>
      <c r="G109" s="23" t="s">
        <v>58</v>
      </c>
      <c r="H109" s="23" t="s">
        <v>76</v>
      </c>
      <c r="I109" s="20"/>
      <c r="J109" s="21">
        <f t="shared" si="11"/>
        <v>173.9</v>
      </c>
      <c r="K109" s="21">
        <f t="shared" si="11"/>
        <v>166.2</v>
      </c>
      <c r="L109" s="21">
        <f t="shared" si="11"/>
        <v>166.2</v>
      </c>
    </row>
    <row r="110" spans="1:12" ht="30">
      <c r="A110" s="12" t="s">
        <v>50</v>
      </c>
      <c r="B110" s="11" t="s">
        <v>165</v>
      </c>
      <c r="C110" s="11" t="s">
        <v>17</v>
      </c>
      <c r="D110" s="11" t="s">
        <v>30</v>
      </c>
      <c r="E110" s="23" t="s">
        <v>73</v>
      </c>
      <c r="F110" s="23" t="s">
        <v>8</v>
      </c>
      <c r="G110" s="23" t="s">
        <v>58</v>
      </c>
      <c r="H110" s="23" t="s">
        <v>76</v>
      </c>
      <c r="I110" s="20" t="s">
        <v>67</v>
      </c>
      <c r="J110" s="21">
        <f>J111</f>
        <v>173.9</v>
      </c>
      <c r="K110" s="21">
        <f t="shared" si="11"/>
        <v>166.2</v>
      </c>
      <c r="L110" s="21">
        <f t="shared" si="11"/>
        <v>166.2</v>
      </c>
    </row>
    <row r="111" spans="1:12" ht="30">
      <c r="A111" s="102" t="s">
        <v>57</v>
      </c>
      <c r="B111" s="103" t="s">
        <v>165</v>
      </c>
      <c r="C111" s="11" t="s">
        <v>17</v>
      </c>
      <c r="D111" s="11" t="s">
        <v>30</v>
      </c>
      <c r="E111" s="23" t="s">
        <v>73</v>
      </c>
      <c r="F111" s="23" t="s">
        <v>8</v>
      </c>
      <c r="G111" s="23" t="s">
        <v>58</v>
      </c>
      <c r="H111" s="23" t="s">
        <v>76</v>
      </c>
      <c r="I111" s="105" t="s">
        <v>68</v>
      </c>
      <c r="J111" s="106">
        <v>173.9</v>
      </c>
      <c r="K111" s="106">
        <v>166.2</v>
      </c>
      <c r="L111" s="106">
        <v>166.2</v>
      </c>
    </row>
    <row r="112" spans="1:12" ht="15">
      <c r="A112" s="112" t="s">
        <v>123</v>
      </c>
      <c r="B112" s="11" t="s">
        <v>165</v>
      </c>
      <c r="C112" s="11" t="s">
        <v>124</v>
      </c>
      <c r="D112" s="11"/>
      <c r="E112" s="23"/>
      <c r="F112" s="23"/>
      <c r="G112" s="23"/>
      <c r="H112" s="23"/>
      <c r="I112" s="20"/>
      <c r="J112" s="107"/>
      <c r="K112" s="109">
        <f t="shared" ref="K112:L117" si="12">K113</f>
        <v>40.700000000000003</v>
      </c>
      <c r="L112" s="109">
        <f t="shared" si="12"/>
        <v>81.3</v>
      </c>
    </row>
    <row r="113" spans="1:12" ht="15">
      <c r="A113" s="112" t="s">
        <v>123</v>
      </c>
      <c r="B113" s="11" t="s">
        <v>165</v>
      </c>
      <c r="C113" s="103" t="s">
        <v>124</v>
      </c>
      <c r="D113" s="103" t="s">
        <v>124</v>
      </c>
      <c r="E113" s="104"/>
      <c r="F113" s="104"/>
      <c r="G113" s="104"/>
      <c r="H113" s="104"/>
      <c r="I113" s="105"/>
      <c r="J113" s="107"/>
      <c r="K113" s="109">
        <f t="shared" si="12"/>
        <v>40.700000000000003</v>
      </c>
      <c r="L113" s="109">
        <f t="shared" si="12"/>
        <v>81.3</v>
      </c>
    </row>
    <row r="114" spans="1:12" ht="78.75" customHeight="1">
      <c r="A114" s="112" t="str">
        <f>A17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14" s="103" t="s">
        <v>165</v>
      </c>
      <c r="C114" s="11" t="s">
        <v>124</v>
      </c>
      <c r="D114" s="11" t="s">
        <v>124</v>
      </c>
      <c r="E114" s="23" t="s">
        <v>125</v>
      </c>
      <c r="F114" s="23"/>
      <c r="G114" s="23"/>
      <c r="H114" s="23"/>
      <c r="I114" s="20"/>
      <c r="J114" s="107"/>
      <c r="K114" s="109">
        <f t="shared" si="12"/>
        <v>40.700000000000003</v>
      </c>
      <c r="L114" s="109">
        <f t="shared" si="12"/>
        <v>81.3</v>
      </c>
    </row>
    <row r="115" spans="1:12" ht="15">
      <c r="A115" s="112" t="s">
        <v>33</v>
      </c>
      <c r="B115" s="11" t="s">
        <v>165</v>
      </c>
      <c r="C115" s="103" t="s">
        <v>124</v>
      </c>
      <c r="D115" s="103" t="s">
        <v>124</v>
      </c>
      <c r="E115" s="104" t="s">
        <v>125</v>
      </c>
      <c r="F115" s="104" t="s">
        <v>8</v>
      </c>
      <c r="G115" s="104"/>
      <c r="H115" s="104"/>
      <c r="I115" s="105"/>
      <c r="J115" s="107"/>
      <c r="K115" s="109">
        <f t="shared" si="12"/>
        <v>40.700000000000003</v>
      </c>
      <c r="L115" s="109">
        <f t="shared" si="12"/>
        <v>81.3</v>
      </c>
    </row>
    <row r="116" spans="1:12" ht="15">
      <c r="A116" s="112" t="s">
        <v>123</v>
      </c>
      <c r="B116" s="11" t="s">
        <v>165</v>
      </c>
      <c r="C116" s="11" t="s">
        <v>124</v>
      </c>
      <c r="D116" s="11" t="s">
        <v>124</v>
      </c>
      <c r="E116" s="23" t="s">
        <v>125</v>
      </c>
      <c r="F116" s="23" t="s">
        <v>8</v>
      </c>
      <c r="G116" s="23" t="s">
        <v>58</v>
      </c>
      <c r="H116" s="23" t="s">
        <v>126</v>
      </c>
      <c r="I116" s="20"/>
      <c r="J116" s="107"/>
      <c r="K116" s="109">
        <f t="shared" si="12"/>
        <v>40.700000000000003</v>
      </c>
      <c r="L116" s="109">
        <f t="shared" si="12"/>
        <v>81.3</v>
      </c>
    </row>
    <row r="117" spans="1:12" ht="15">
      <c r="A117" s="112" t="s">
        <v>42</v>
      </c>
      <c r="B117" s="103" t="s">
        <v>165</v>
      </c>
      <c r="C117" s="103" t="s">
        <v>124</v>
      </c>
      <c r="D117" s="103" t="s">
        <v>124</v>
      </c>
      <c r="E117" s="104" t="s">
        <v>125</v>
      </c>
      <c r="F117" s="104" t="s">
        <v>8</v>
      </c>
      <c r="G117" s="104" t="s">
        <v>58</v>
      </c>
      <c r="H117" s="104" t="s">
        <v>126</v>
      </c>
      <c r="I117" s="105" t="s">
        <v>64</v>
      </c>
      <c r="J117" s="107"/>
      <c r="K117" s="109">
        <f t="shared" si="12"/>
        <v>40.700000000000003</v>
      </c>
      <c r="L117" s="109">
        <f t="shared" si="12"/>
        <v>81.3</v>
      </c>
    </row>
    <row r="118" spans="1:12" ht="15">
      <c r="A118" s="112" t="s">
        <v>46</v>
      </c>
      <c r="B118" s="11" t="s">
        <v>165</v>
      </c>
      <c r="C118" s="11" t="s">
        <v>124</v>
      </c>
      <c r="D118" s="11" t="s">
        <v>124</v>
      </c>
      <c r="E118" s="23" t="s">
        <v>125</v>
      </c>
      <c r="F118" s="23" t="s">
        <v>8</v>
      </c>
      <c r="G118" s="23" t="s">
        <v>58</v>
      </c>
      <c r="H118" s="23" t="s">
        <v>126</v>
      </c>
      <c r="I118" s="20" t="s">
        <v>66</v>
      </c>
      <c r="J118" s="107"/>
      <c r="K118" s="109">
        <v>40.700000000000003</v>
      </c>
      <c r="L118" s="109">
        <v>81.3</v>
      </c>
    </row>
    <row r="119" spans="1:12">
      <c r="E119" s="25"/>
      <c r="F119" s="25"/>
      <c r="G119" s="25"/>
      <c r="H119" s="25"/>
      <c r="I119" s="25"/>
    </row>
    <row r="120" spans="1:12">
      <c r="E120" s="25"/>
      <c r="F120" s="25"/>
      <c r="G120" s="25"/>
      <c r="H120" s="25"/>
      <c r="I120" s="25"/>
    </row>
    <row r="121" spans="1:12">
      <c r="E121" s="25"/>
      <c r="F121" s="25"/>
      <c r="G121" s="25"/>
      <c r="H121" s="25"/>
      <c r="I121" s="25"/>
    </row>
    <row r="122" spans="1:12">
      <c r="E122" s="25"/>
      <c r="F122" s="25"/>
      <c r="G122" s="25"/>
      <c r="H122" s="25"/>
      <c r="I122" s="25"/>
    </row>
    <row r="123" spans="1:12">
      <c r="E123" s="25"/>
      <c r="F123" s="25"/>
      <c r="G123" s="25"/>
      <c r="H123" s="25"/>
      <c r="I123" s="25"/>
    </row>
    <row r="124" spans="1:12">
      <c r="E124" s="25"/>
      <c r="F124" s="25"/>
      <c r="G124" s="25"/>
      <c r="H124" s="25"/>
      <c r="I124" s="25"/>
    </row>
    <row r="125" spans="1:12">
      <c r="E125" s="25"/>
      <c r="F125" s="25"/>
      <c r="G125" s="25"/>
      <c r="H125" s="25"/>
      <c r="I125" s="25"/>
    </row>
    <row r="126" spans="1:12">
      <c r="E126" s="25"/>
      <c r="F126" s="25"/>
      <c r="G126" s="25"/>
      <c r="H126" s="25"/>
      <c r="I126" s="25"/>
    </row>
    <row r="127" spans="1:12">
      <c r="E127" s="25"/>
      <c r="F127" s="25"/>
      <c r="G127" s="25"/>
      <c r="H127" s="25"/>
      <c r="I127" s="25"/>
    </row>
    <row r="128" spans="1:12">
      <c r="E128" s="25"/>
      <c r="F128" s="25"/>
      <c r="G128" s="25"/>
      <c r="H128" s="25"/>
      <c r="I128" s="25"/>
    </row>
    <row r="129" spans="5:9">
      <c r="E129" s="25"/>
      <c r="F129" s="25"/>
      <c r="G129" s="25"/>
      <c r="H129" s="25"/>
      <c r="I129" s="25"/>
    </row>
    <row r="130" spans="5:9">
      <c r="E130" s="25"/>
      <c r="F130" s="25"/>
      <c r="G130" s="25"/>
      <c r="H130" s="25"/>
      <c r="I130" s="25"/>
    </row>
    <row r="131" spans="5:9">
      <c r="E131" s="25"/>
      <c r="F131" s="25"/>
      <c r="G131" s="25"/>
      <c r="H131" s="25"/>
      <c r="I131" s="25"/>
    </row>
    <row r="132" spans="5:9">
      <c r="E132" s="25"/>
      <c r="F132" s="25"/>
      <c r="G132" s="25"/>
      <c r="H132" s="25"/>
      <c r="I132" s="25"/>
    </row>
    <row r="133" spans="5:9">
      <c r="E133" s="25"/>
      <c r="F133" s="25"/>
      <c r="G133" s="25"/>
      <c r="H133" s="25"/>
      <c r="I133" s="25"/>
    </row>
    <row r="134" spans="5:9">
      <c r="E134" s="25"/>
      <c r="F134" s="25"/>
      <c r="G134" s="25"/>
      <c r="H134" s="25"/>
      <c r="I134" s="25"/>
    </row>
    <row r="135" spans="5:9">
      <c r="E135" s="25"/>
      <c r="F135" s="25"/>
      <c r="G135" s="25"/>
      <c r="H135" s="25"/>
      <c r="I135" s="25"/>
    </row>
    <row r="136" spans="5:9">
      <c r="E136" s="25"/>
      <c r="F136" s="25"/>
      <c r="G136" s="25"/>
      <c r="H136" s="25"/>
      <c r="I136" s="25"/>
    </row>
    <row r="137" spans="5:9">
      <c r="E137" s="25"/>
      <c r="F137" s="25"/>
      <c r="G137" s="25"/>
      <c r="H137" s="25"/>
      <c r="I137" s="25"/>
    </row>
    <row r="138" spans="5:9">
      <c r="E138" s="25"/>
      <c r="F138" s="25"/>
      <c r="G138" s="25"/>
      <c r="H138" s="25"/>
      <c r="I138" s="25"/>
    </row>
    <row r="139" spans="5:9">
      <c r="E139" s="25"/>
      <c r="F139" s="25"/>
      <c r="G139" s="25"/>
      <c r="H139" s="25"/>
      <c r="I139" s="25"/>
    </row>
    <row r="140" spans="5:9">
      <c r="E140" s="25"/>
      <c r="F140" s="25"/>
      <c r="G140" s="25"/>
      <c r="H140" s="25"/>
      <c r="I140" s="25"/>
    </row>
    <row r="141" spans="5:9">
      <c r="E141" s="25"/>
      <c r="F141" s="25"/>
      <c r="G141" s="25"/>
      <c r="H141" s="25"/>
      <c r="I141" s="25"/>
    </row>
    <row r="142" spans="5:9">
      <c r="E142" s="25"/>
      <c r="F142" s="25"/>
      <c r="G142" s="25"/>
      <c r="H142" s="25"/>
      <c r="I142" s="25"/>
    </row>
    <row r="143" spans="5:9">
      <c r="E143" s="25"/>
      <c r="F143" s="25"/>
      <c r="G143" s="25"/>
      <c r="H143" s="25"/>
      <c r="I143" s="25"/>
    </row>
    <row r="144" spans="5:9">
      <c r="E144" s="25"/>
      <c r="F144" s="25"/>
      <c r="G144" s="25"/>
      <c r="H144" s="25"/>
      <c r="I144" s="25"/>
    </row>
    <row r="145" spans="5:9">
      <c r="E145" s="25"/>
      <c r="F145" s="25"/>
      <c r="G145" s="25"/>
      <c r="H145" s="25"/>
      <c r="I145" s="25"/>
    </row>
    <row r="146" spans="5:9">
      <c r="E146" s="25"/>
      <c r="F146" s="25"/>
      <c r="G146" s="25"/>
      <c r="H146" s="25"/>
      <c r="I146" s="25"/>
    </row>
    <row r="147" spans="5:9">
      <c r="E147" s="25"/>
      <c r="F147" s="25"/>
      <c r="G147" s="25"/>
      <c r="H147" s="25"/>
      <c r="I147" s="25"/>
    </row>
  </sheetData>
  <autoFilter ref="A2:L118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1">
    <mergeCell ref="E5:H6"/>
    <mergeCell ref="I5:I6"/>
    <mergeCell ref="J5:L5"/>
    <mergeCell ref="I1:L1"/>
    <mergeCell ref="I2:L2"/>
    <mergeCell ref="A3:L3"/>
    <mergeCell ref="I4:L4"/>
    <mergeCell ref="A5:A6"/>
    <mergeCell ref="B5:B6"/>
    <mergeCell ref="C5:C6"/>
    <mergeCell ref="D5:D6"/>
  </mergeCells>
  <conditionalFormatting sqref="C17:D17 A51">
    <cfRule type="expression" dxfId="24" priority="49" stopIfTrue="1">
      <formula>$F17=""</formula>
    </cfRule>
    <cfRule type="expression" dxfId="23" priority="50" stopIfTrue="1">
      <formula>#REF!&lt;&gt;""</formula>
    </cfRule>
    <cfRule type="expression" dxfId="22" priority="51" stopIfTrue="1">
      <formula>AND($G17="",$F17&lt;&gt;"")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8"/>
  <sheetViews>
    <sheetView view="pageBreakPreview" zoomScaleNormal="110" zoomScaleSheetLayoutView="100" workbookViewId="0">
      <selection activeCell="H2" sqref="H2:K2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67.25" customHeight="1">
      <c r="H1" s="170" t="s">
        <v>226</v>
      </c>
      <c r="I1" s="171"/>
      <c r="J1" s="171"/>
      <c r="K1" s="171"/>
    </row>
    <row r="2" spans="1:11" ht="105" customHeight="1">
      <c r="A2" s="27" t="s">
        <v>0</v>
      </c>
      <c r="B2" s="27" t="s">
        <v>0</v>
      </c>
      <c r="C2" s="26" t="s">
        <v>0</v>
      </c>
      <c r="D2" s="26" t="s">
        <v>0</v>
      </c>
      <c r="E2" s="26" t="s">
        <v>0</v>
      </c>
      <c r="F2" s="26" t="s">
        <v>0</v>
      </c>
      <c r="G2" s="26" t="s">
        <v>0</v>
      </c>
      <c r="H2" s="170"/>
      <c r="I2" s="171"/>
      <c r="J2" s="171"/>
      <c r="K2" s="171"/>
    </row>
    <row r="3" spans="1:11" ht="126.75" customHeight="1">
      <c r="A3" s="172" t="s">
        <v>138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</row>
    <row r="4" spans="1:11" ht="18" customHeight="1">
      <c r="A4" s="169" t="s">
        <v>2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173" t="s">
        <v>1</v>
      </c>
      <c r="I4" s="173"/>
      <c r="J4" s="173"/>
      <c r="K4" s="173"/>
    </row>
    <row r="5" spans="1:11" ht="20.45" customHeight="1">
      <c r="A5" s="169" t="s">
        <v>0</v>
      </c>
      <c r="B5" s="169" t="s">
        <v>3</v>
      </c>
      <c r="C5" s="169" t="s">
        <v>4</v>
      </c>
      <c r="D5" s="169" t="s">
        <v>5</v>
      </c>
      <c r="E5" s="169"/>
      <c r="F5" s="169"/>
      <c r="G5" s="169"/>
      <c r="H5" s="169" t="s">
        <v>6</v>
      </c>
      <c r="I5" s="169" t="s">
        <v>7</v>
      </c>
      <c r="J5" s="169"/>
      <c r="K5" s="169"/>
    </row>
    <row r="6" spans="1:11" ht="16.7" customHeight="1">
      <c r="A6" s="6" t="s">
        <v>8</v>
      </c>
      <c r="B6" s="169" t="s">
        <v>0</v>
      </c>
      <c r="C6" s="169" t="s">
        <v>0</v>
      </c>
      <c r="D6" s="169" t="s">
        <v>0</v>
      </c>
      <c r="E6" s="169"/>
      <c r="F6" s="169"/>
      <c r="G6" s="169"/>
      <c r="H6" s="169" t="s">
        <v>0</v>
      </c>
      <c r="I6" s="114" t="s">
        <v>26</v>
      </c>
      <c r="J6" s="114" t="s">
        <v>27</v>
      </c>
      <c r="K6" s="114" t="s">
        <v>137</v>
      </c>
    </row>
    <row r="7" spans="1:11" ht="28.5" customHeight="1">
      <c r="A7" s="7"/>
      <c r="B7" s="6" t="s">
        <v>9</v>
      </c>
      <c r="C7" s="6" t="s">
        <v>10</v>
      </c>
      <c r="D7" s="6" t="s">
        <v>11</v>
      </c>
      <c r="E7" s="6" t="s">
        <v>12</v>
      </c>
      <c r="F7" s="6" t="s">
        <v>13</v>
      </c>
      <c r="G7" s="6" t="s">
        <v>14</v>
      </c>
      <c r="H7" s="6" t="s">
        <v>15</v>
      </c>
      <c r="I7" s="6" t="s">
        <v>16</v>
      </c>
      <c r="J7" s="6" t="s">
        <v>17</v>
      </c>
      <c r="K7" s="6" t="s">
        <v>18</v>
      </c>
    </row>
    <row r="8" spans="1:11" ht="18" customHeight="1">
      <c r="A8" s="9" t="s">
        <v>19</v>
      </c>
      <c r="B8" s="8"/>
      <c r="C8" s="8"/>
      <c r="D8" s="5" t="s">
        <v>0</v>
      </c>
      <c r="E8" s="5" t="s">
        <v>0</v>
      </c>
      <c r="F8" s="5" t="s">
        <v>0</v>
      </c>
      <c r="G8" s="5" t="s">
        <v>0</v>
      </c>
      <c r="H8" s="8" t="s">
        <v>0</v>
      </c>
      <c r="I8" s="19">
        <f>I9+I46+I63+I79+I105+I56</f>
        <v>7520.6</v>
      </c>
      <c r="J8" s="19">
        <f>J9+J46+J63+J79+J105+J112</f>
        <v>1741.7000000000003</v>
      </c>
      <c r="K8" s="19">
        <f>K9+K46+K63+K79+K105+K112</f>
        <v>1760.8</v>
      </c>
    </row>
    <row r="9" spans="1:11" ht="15">
      <c r="A9" s="9" t="s">
        <v>29</v>
      </c>
      <c r="B9" s="110" t="s">
        <v>30</v>
      </c>
      <c r="C9" s="11"/>
      <c r="D9" s="24"/>
      <c r="E9" s="24"/>
      <c r="F9" s="24"/>
      <c r="G9" s="24"/>
      <c r="H9" s="20"/>
      <c r="I9" s="19">
        <f>I10+I16+I32+I38</f>
        <v>2774</v>
      </c>
      <c r="J9" s="19">
        <f>J10+J16+J32</f>
        <v>1063.9000000000001</v>
      </c>
      <c r="K9" s="19">
        <f>K10+K16+K32</f>
        <v>1038.0999999999999</v>
      </c>
    </row>
    <row r="10" spans="1:11" ht="61.5" customHeight="1">
      <c r="A10" s="12" t="s">
        <v>31</v>
      </c>
      <c r="B10" s="90" t="s">
        <v>30</v>
      </c>
      <c r="C10" s="90" t="s">
        <v>32</v>
      </c>
      <c r="D10" s="24"/>
      <c r="E10" s="24"/>
      <c r="F10" s="24"/>
      <c r="G10" s="24"/>
      <c r="H10" s="11"/>
      <c r="I10" s="29">
        <f>I11</f>
        <v>715.6</v>
      </c>
      <c r="J10" s="21">
        <f>J11</f>
        <v>349.9</v>
      </c>
      <c r="K10" s="21">
        <f>K11</f>
        <v>374.4</v>
      </c>
    </row>
    <row r="11" spans="1:11" ht="76.5" customHeight="1">
      <c r="A11" s="12" t="str">
        <f>'Приложение 2'!A11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1" s="11" t="s">
        <v>30</v>
      </c>
      <c r="C11" s="11" t="s">
        <v>32</v>
      </c>
      <c r="D11" s="23">
        <v>65</v>
      </c>
      <c r="E11" s="23"/>
      <c r="F11" s="23"/>
      <c r="G11" s="23"/>
      <c r="H11" s="11"/>
      <c r="I11" s="21">
        <f t="shared" ref="I11:K13" si="0">I12</f>
        <v>715.6</v>
      </c>
      <c r="J11" s="21">
        <f t="shared" si="0"/>
        <v>349.9</v>
      </c>
      <c r="K11" s="21">
        <f t="shared" si="0"/>
        <v>374.4</v>
      </c>
    </row>
    <row r="12" spans="1:11" ht="15">
      <c r="A12" s="12" t="s">
        <v>33</v>
      </c>
      <c r="B12" s="11" t="s">
        <v>30</v>
      </c>
      <c r="C12" s="11" t="s">
        <v>32</v>
      </c>
      <c r="D12" s="23">
        <v>65</v>
      </c>
      <c r="E12" s="23">
        <v>1</v>
      </c>
      <c r="F12" s="23"/>
      <c r="G12" s="23"/>
      <c r="H12" s="11"/>
      <c r="I12" s="21">
        <f t="shared" si="0"/>
        <v>715.6</v>
      </c>
      <c r="J12" s="21">
        <f t="shared" si="0"/>
        <v>349.9</v>
      </c>
      <c r="K12" s="21">
        <f t="shared" si="0"/>
        <v>374.4</v>
      </c>
    </row>
    <row r="13" spans="1:11" ht="30">
      <c r="A13" s="12" t="s">
        <v>34</v>
      </c>
      <c r="B13" s="11" t="s">
        <v>30</v>
      </c>
      <c r="C13" s="11" t="s">
        <v>32</v>
      </c>
      <c r="D13" s="23">
        <v>65</v>
      </c>
      <c r="E13" s="23">
        <v>1</v>
      </c>
      <c r="F13" s="23" t="s">
        <v>58</v>
      </c>
      <c r="G13" s="23" t="s">
        <v>69</v>
      </c>
      <c r="H13" s="11"/>
      <c r="I13" s="21">
        <f t="shared" si="0"/>
        <v>715.6</v>
      </c>
      <c r="J13" s="21">
        <f t="shared" si="0"/>
        <v>349.9</v>
      </c>
      <c r="K13" s="21">
        <f t="shared" si="0"/>
        <v>374.4</v>
      </c>
    </row>
    <row r="14" spans="1:11" ht="105">
      <c r="A14" s="12" t="s">
        <v>35</v>
      </c>
      <c r="B14" s="11" t="s">
        <v>30</v>
      </c>
      <c r="C14" s="11" t="s">
        <v>32</v>
      </c>
      <c r="D14" s="23">
        <v>65</v>
      </c>
      <c r="E14" s="23">
        <v>1</v>
      </c>
      <c r="F14" s="23" t="s">
        <v>58</v>
      </c>
      <c r="G14" s="23" t="s">
        <v>69</v>
      </c>
      <c r="H14" s="11" t="s">
        <v>60</v>
      </c>
      <c r="I14" s="21">
        <f>I15</f>
        <v>715.6</v>
      </c>
      <c r="J14" s="21">
        <f>J15</f>
        <v>349.9</v>
      </c>
      <c r="K14" s="21">
        <f>K15</f>
        <v>374.4</v>
      </c>
    </row>
    <row r="15" spans="1:11" ht="45">
      <c r="A15" s="12" t="s">
        <v>36</v>
      </c>
      <c r="B15" s="11" t="s">
        <v>30</v>
      </c>
      <c r="C15" s="11" t="s">
        <v>32</v>
      </c>
      <c r="D15" s="23">
        <v>65</v>
      </c>
      <c r="E15" s="23">
        <v>1</v>
      </c>
      <c r="F15" s="23" t="s">
        <v>58</v>
      </c>
      <c r="G15" s="23" t="s">
        <v>69</v>
      </c>
      <c r="H15" s="11" t="s">
        <v>61</v>
      </c>
      <c r="I15" s="21">
        <f>'Приложение 2'!J15</f>
        <v>715.6</v>
      </c>
      <c r="J15" s="21">
        <f>'Приложение 2'!K15</f>
        <v>349.9</v>
      </c>
      <c r="K15" s="21">
        <f>'Приложение 2'!L15</f>
        <v>374.4</v>
      </c>
    </row>
    <row r="16" spans="1:11" ht="90">
      <c r="A16" s="12" t="s">
        <v>37</v>
      </c>
      <c r="B16" s="90" t="s">
        <v>30</v>
      </c>
      <c r="C16" s="90" t="s">
        <v>38</v>
      </c>
      <c r="D16" s="23"/>
      <c r="E16" s="23"/>
      <c r="F16" s="23"/>
      <c r="G16" s="23"/>
      <c r="H16" s="20"/>
      <c r="I16" s="29">
        <f>I17+I27</f>
        <v>2020.6</v>
      </c>
      <c r="J16" s="29">
        <f>J17+J27</f>
        <v>709</v>
      </c>
      <c r="K16" s="29">
        <f>K17+K27</f>
        <v>658.7</v>
      </c>
    </row>
    <row r="17" spans="1:11" ht="75.75" customHeight="1">
      <c r="A17" s="12" t="str">
        <f>'Приложение 2'!A17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7" s="13" t="s">
        <v>30</v>
      </c>
      <c r="C17" s="13" t="s">
        <v>38</v>
      </c>
      <c r="D17" s="23">
        <v>65</v>
      </c>
      <c r="E17" s="23"/>
      <c r="F17" s="23"/>
      <c r="G17" s="23"/>
      <c r="H17" s="20"/>
      <c r="I17" s="21">
        <f>I18</f>
        <v>2020</v>
      </c>
      <c r="J17" s="21">
        <f>J18</f>
        <v>708.4</v>
      </c>
      <c r="K17" s="21">
        <f>K18</f>
        <v>658</v>
      </c>
    </row>
    <row r="18" spans="1:11" ht="45" customHeight="1">
      <c r="A18" s="12" t="str">
        <f>'Приложение 2'!A18</f>
        <v>Расходы в рамках обеспечения деятельности Администрации Пятинского сельского поселения</v>
      </c>
      <c r="B18" s="11" t="s">
        <v>30</v>
      </c>
      <c r="C18" s="11" t="s">
        <v>38</v>
      </c>
      <c r="D18" s="23">
        <v>65</v>
      </c>
      <c r="E18" s="23">
        <v>2</v>
      </c>
      <c r="F18" s="23"/>
      <c r="G18" s="23"/>
      <c r="H18" s="20"/>
      <c r="I18" s="21">
        <f>I19+I22</f>
        <v>2020</v>
      </c>
      <c r="J18" s="21">
        <f>J19+J22</f>
        <v>708.4</v>
      </c>
      <c r="K18" s="21">
        <f>K19+K22</f>
        <v>658</v>
      </c>
    </row>
    <row r="19" spans="1:11" ht="45">
      <c r="A19" s="12" t="s">
        <v>40</v>
      </c>
      <c r="B19" s="11" t="s">
        <v>30</v>
      </c>
      <c r="C19" s="11" t="s">
        <v>38</v>
      </c>
      <c r="D19" s="23">
        <v>65</v>
      </c>
      <c r="E19" s="23">
        <v>2</v>
      </c>
      <c r="F19" s="23" t="s">
        <v>58</v>
      </c>
      <c r="G19" s="23" t="s">
        <v>70</v>
      </c>
      <c r="H19" s="20"/>
      <c r="I19" s="21">
        <f t="shared" ref="I19:K20" si="1">I20</f>
        <v>1059.0999999999999</v>
      </c>
      <c r="J19" s="21">
        <f t="shared" si="1"/>
        <v>507.8</v>
      </c>
      <c r="K19" s="21">
        <f t="shared" si="1"/>
        <v>455.7</v>
      </c>
    </row>
    <row r="20" spans="1:11" ht="105">
      <c r="A20" s="12" t="s">
        <v>35</v>
      </c>
      <c r="B20" s="11" t="s">
        <v>30</v>
      </c>
      <c r="C20" s="11" t="s">
        <v>38</v>
      </c>
      <c r="D20" s="23">
        <v>65</v>
      </c>
      <c r="E20" s="23">
        <v>2</v>
      </c>
      <c r="F20" s="23" t="s">
        <v>58</v>
      </c>
      <c r="G20" s="23" t="s">
        <v>70</v>
      </c>
      <c r="H20" s="20" t="s">
        <v>60</v>
      </c>
      <c r="I20" s="21">
        <f t="shared" si="1"/>
        <v>1059.0999999999999</v>
      </c>
      <c r="J20" s="21">
        <f t="shared" si="1"/>
        <v>507.8</v>
      </c>
      <c r="K20" s="21">
        <f t="shared" si="1"/>
        <v>455.7</v>
      </c>
    </row>
    <row r="21" spans="1:11" ht="45">
      <c r="A21" s="12" t="s">
        <v>36</v>
      </c>
      <c r="B21" s="11" t="s">
        <v>30</v>
      </c>
      <c r="C21" s="11" t="s">
        <v>38</v>
      </c>
      <c r="D21" s="23">
        <v>65</v>
      </c>
      <c r="E21" s="23">
        <v>2</v>
      </c>
      <c r="F21" s="23" t="s">
        <v>58</v>
      </c>
      <c r="G21" s="23" t="s">
        <v>70</v>
      </c>
      <c r="H21" s="20" t="s">
        <v>61</v>
      </c>
      <c r="I21" s="21">
        <f>'Приложение 2'!J21</f>
        <v>1059.0999999999999</v>
      </c>
      <c r="J21" s="21">
        <f>'Приложение 2'!K21</f>
        <v>507.8</v>
      </c>
      <c r="K21" s="21">
        <f>'Приложение 2'!L21</f>
        <v>455.7</v>
      </c>
    </row>
    <row r="22" spans="1:11" ht="30.75" customHeight="1">
      <c r="A22" s="12" t="s">
        <v>41</v>
      </c>
      <c r="B22" s="11" t="s">
        <v>30</v>
      </c>
      <c r="C22" s="11" t="s">
        <v>38</v>
      </c>
      <c r="D22" s="23">
        <v>65</v>
      </c>
      <c r="E22" s="23">
        <v>2</v>
      </c>
      <c r="F22" s="23" t="s">
        <v>58</v>
      </c>
      <c r="G22" s="23" t="s">
        <v>71</v>
      </c>
      <c r="H22" s="20"/>
      <c r="I22" s="21">
        <f>+I23+I25</f>
        <v>960.9</v>
      </c>
      <c r="J22" s="21">
        <f>+J23+J25</f>
        <v>200.6</v>
      </c>
      <c r="K22" s="21">
        <f>+K23+K25</f>
        <v>202.29999999999998</v>
      </c>
    </row>
    <row r="23" spans="1:11" ht="45" customHeight="1">
      <c r="A23" s="12" t="s">
        <v>153</v>
      </c>
      <c r="B23" s="11" t="s">
        <v>30</v>
      </c>
      <c r="C23" s="11" t="s">
        <v>38</v>
      </c>
      <c r="D23" s="23">
        <v>65</v>
      </c>
      <c r="E23" s="23">
        <v>2</v>
      </c>
      <c r="F23" s="23" t="s">
        <v>58</v>
      </c>
      <c r="G23" s="23" t="s">
        <v>71</v>
      </c>
      <c r="H23" s="20" t="s">
        <v>62</v>
      </c>
      <c r="I23" s="21">
        <f>I24</f>
        <v>954.6</v>
      </c>
      <c r="J23" s="21">
        <f>J24</f>
        <v>199</v>
      </c>
      <c r="K23" s="21">
        <f>K24</f>
        <v>200.7</v>
      </c>
    </row>
    <row r="24" spans="1:11" ht="48.75" customHeight="1">
      <c r="A24" s="12" t="s">
        <v>39</v>
      </c>
      <c r="B24" s="11" t="s">
        <v>30</v>
      </c>
      <c r="C24" s="11" t="s">
        <v>38</v>
      </c>
      <c r="D24" s="23">
        <v>65</v>
      </c>
      <c r="E24" s="23">
        <v>2</v>
      </c>
      <c r="F24" s="23" t="s">
        <v>58</v>
      </c>
      <c r="G24" s="23" t="s">
        <v>71</v>
      </c>
      <c r="H24" s="20" t="s">
        <v>63</v>
      </c>
      <c r="I24" s="21">
        <f>'Приложение 2'!J24</f>
        <v>954.6</v>
      </c>
      <c r="J24" s="21">
        <f>'Приложение 2'!K24</f>
        <v>199</v>
      </c>
      <c r="K24" s="21">
        <f>'Приложение 2'!L24</f>
        <v>200.7</v>
      </c>
    </row>
    <row r="25" spans="1:11" ht="15">
      <c r="A25" s="12" t="s">
        <v>42</v>
      </c>
      <c r="B25" s="11" t="s">
        <v>30</v>
      </c>
      <c r="C25" s="11" t="s">
        <v>38</v>
      </c>
      <c r="D25" s="23">
        <v>65</v>
      </c>
      <c r="E25" s="23">
        <v>2</v>
      </c>
      <c r="F25" s="23" t="s">
        <v>58</v>
      </c>
      <c r="G25" s="23" t="s">
        <v>71</v>
      </c>
      <c r="H25" s="20" t="s">
        <v>64</v>
      </c>
      <c r="I25" s="21">
        <f>I26</f>
        <v>6.3</v>
      </c>
      <c r="J25" s="21">
        <f>J26</f>
        <v>1.6</v>
      </c>
      <c r="K25" s="21">
        <f>K26</f>
        <v>1.6</v>
      </c>
    </row>
    <row r="26" spans="1:11" ht="30">
      <c r="A26" s="12" t="s">
        <v>43</v>
      </c>
      <c r="B26" s="11" t="s">
        <v>30</v>
      </c>
      <c r="C26" s="11" t="s">
        <v>38</v>
      </c>
      <c r="D26" s="23">
        <v>65</v>
      </c>
      <c r="E26" s="23">
        <v>2</v>
      </c>
      <c r="F26" s="23" t="s">
        <v>58</v>
      </c>
      <c r="G26" s="23" t="s">
        <v>71</v>
      </c>
      <c r="H26" s="20" t="s">
        <v>65</v>
      </c>
      <c r="I26" s="21">
        <f>'Приложение 2'!J26</f>
        <v>6.3</v>
      </c>
      <c r="J26" s="21">
        <f>'Приложение 2'!K26</f>
        <v>1.6</v>
      </c>
      <c r="K26" s="21">
        <f>'Приложение 2'!L26</f>
        <v>1.6</v>
      </c>
    </row>
    <row r="27" spans="1:11" ht="75">
      <c r="A27" s="12" t="s">
        <v>146</v>
      </c>
      <c r="B27" s="11" t="s">
        <v>30</v>
      </c>
      <c r="C27" s="11" t="s">
        <v>38</v>
      </c>
      <c r="D27" s="23">
        <v>89</v>
      </c>
      <c r="E27" s="23"/>
      <c r="F27" s="23"/>
      <c r="G27" s="23"/>
      <c r="H27" s="20"/>
      <c r="I27" s="21">
        <f t="shared" ref="I27:K28" si="2">I28</f>
        <v>0.6</v>
      </c>
      <c r="J27" s="21">
        <f t="shared" si="2"/>
        <v>0.6</v>
      </c>
      <c r="K27" s="21">
        <f t="shared" si="2"/>
        <v>0.7</v>
      </c>
    </row>
    <row r="28" spans="1:11" ht="90">
      <c r="A28" s="12" t="s">
        <v>147</v>
      </c>
      <c r="B28" s="11" t="s">
        <v>30</v>
      </c>
      <c r="C28" s="11" t="s">
        <v>38</v>
      </c>
      <c r="D28" s="23">
        <v>89</v>
      </c>
      <c r="E28" s="23">
        <v>1</v>
      </c>
      <c r="F28" s="23"/>
      <c r="G28" s="23"/>
      <c r="H28" s="20"/>
      <c r="I28" s="21">
        <f>I29</f>
        <v>0.6</v>
      </c>
      <c r="J28" s="21">
        <f t="shared" si="2"/>
        <v>0.6</v>
      </c>
      <c r="K28" s="21">
        <f t="shared" si="2"/>
        <v>0.7</v>
      </c>
    </row>
    <row r="29" spans="1:11" ht="150">
      <c r="A29" s="12" t="s">
        <v>28</v>
      </c>
      <c r="B29" s="11" t="s">
        <v>30</v>
      </c>
      <c r="C29" s="11" t="s">
        <v>38</v>
      </c>
      <c r="D29" s="23">
        <v>89</v>
      </c>
      <c r="E29" s="23">
        <v>1</v>
      </c>
      <c r="F29" s="23" t="s">
        <v>58</v>
      </c>
      <c r="G29" s="23" t="s">
        <v>72</v>
      </c>
      <c r="H29" s="20"/>
      <c r="I29" s="22">
        <f t="shared" ref="I29:K30" si="3">I30</f>
        <v>0.6</v>
      </c>
      <c r="J29" s="22">
        <f t="shared" si="3"/>
        <v>0.6</v>
      </c>
      <c r="K29" s="22">
        <f t="shared" si="3"/>
        <v>0.7</v>
      </c>
    </row>
    <row r="30" spans="1:11" ht="45">
      <c r="A30" s="12" t="s">
        <v>153</v>
      </c>
      <c r="B30" s="11" t="s">
        <v>30</v>
      </c>
      <c r="C30" s="11" t="s">
        <v>38</v>
      </c>
      <c r="D30" s="23">
        <v>89</v>
      </c>
      <c r="E30" s="23">
        <v>1</v>
      </c>
      <c r="F30" s="23" t="s">
        <v>58</v>
      </c>
      <c r="G30" s="23" t="s">
        <v>72</v>
      </c>
      <c r="H30" s="20" t="s">
        <v>62</v>
      </c>
      <c r="I30" s="22">
        <f t="shared" si="3"/>
        <v>0.6</v>
      </c>
      <c r="J30" s="22">
        <f t="shared" si="3"/>
        <v>0.6</v>
      </c>
      <c r="K30" s="22">
        <f t="shared" si="3"/>
        <v>0.7</v>
      </c>
    </row>
    <row r="31" spans="1:11" ht="45">
      <c r="A31" s="12" t="s">
        <v>39</v>
      </c>
      <c r="B31" s="11" t="s">
        <v>30</v>
      </c>
      <c r="C31" s="11" t="s">
        <v>38</v>
      </c>
      <c r="D31" s="23">
        <v>89</v>
      </c>
      <c r="E31" s="23">
        <v>1</v>
      </c>
      <c r="F31" s="23" t="s">
        <v>58</v>
      </c>
      <c r="G31" s="23" t="s">
        <v>72</v>
      </c>
      <c r="H31" s="20" t="s">
        <v>63</v>
      </c>
      <c r="I31" s="22">
        <f>'Приложение 2'!J31</f>
        <v>0.6</v>
      </c>
      <c r="J31" s="22">
        <f>'Приложение 2'!K31</f>
        <v>0.6</v>
      </c>
      <c r="K31" s="22">
        <f>'Приложение 2'!L31</f>
        <v>0.7</v>
      </c>
    </row>
    <row r="32" spans="1:11" ht="15">
      <c r="A32" s="12" t="s">
        <v>45</v>
      </c>
      <c r="B32" s="90" t="s">
        <v>30</v>
      </c>
      <c r="C32" s="90" t="s">
        <v>18</v>
      </c>
      <c r="D32" s="23"/>
      <c r="E32" s="23"/>
      <c r="F32" s="23"/>
      <c r="G32" s="23"/>
      <c r="H32" s="20"/>
      <c r="I32" s="29">
        <f t="shared" ref="I32:K34" si="4">I33</f>
        <v>5</v>
      </c>
      <c r="J32" s="21">
        <f t="shared" si="4"/>
        <v>5</v>
      </c>
      <c r="K32" s="21">
        <f t="shared" si="4"/>
        <v>5</v>
      </c>
    </row>
    <row r="33" spans="1:11" ht="75" customHeight="1">
      <c r="A33" s="12" t="str">
        <f>A27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33" s="11" t="s">
        <v>30</v>
      </c>
      <c r="C33" s="11" t="s">
        <v>18</v>
      </c>
      <c r="D33" s="23" t="s">
        <v>73</v>
      </c>
      <c r="E33" s="23"/>
      <c r="F33" s="23"/>
      <c r="G33" s="23"/>
      <c r="H33" s="20"/>
      <c r="I33" s="21">
        <f t="shared" si="4"/>
        <v>5</v>
      </c>
      <c r="J33" s="21">
        <f t="shared" si="4"/>
        <v>5</v>
      </c>
      <c r="K33" s="21">
        <f t="shared" si="4"/>
        <v>5</v>
      </c>
    </row>
    <row r="34" spans="1:11" ht="96.75" customHeight="1">
      <c r="A34" s="12" t="str">
        <f>A28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34" s="11" t="s">
        <v>30</v>
      </c>
      <c r="C34" s="11" t="s">
        <v>18</v>
      </c>
      <c r="D34" s="23" t="s">
        <v>73</v>
      </c>
      <c r="E34" s="23" t="s">
        <v>8</v>
      </c>
      <c r="F34" s="23"/>
      <c r="G34" s="23"/>
      <c r="H34" s="20"/>
      <c r="I34" s="21">
        <f t="shared" si="4"/>
        <v>5</v>
      </c>
      <c r="J34" s="21">
        <f t="shared" si="4"/>
        <v>5</v>
      </c>
      <c r="K34" s="21">
        <f t="shared" si="4"/>
        <v>5</v>
      </c>
    </row>
    <row r="35" spans="1:11" ht="60">
      <c r="A35" s="12" t="s">
        <v>131</v>
      </c>
      <c r="B35" s="11" t="s">
        <v>30</v>
      </c>
      <c r="C35" s="11" t="s">
        <v>18</v>
      </c>
      <c r="D35" s="23" t="s">
        <v>73</v>
      </c>
      <c r="E35" s="23" t="s">
        <v>8</v>
      </c>
      <c r="F35" s="23" t="s">
        <v>58</v>
      </c>
      <c r="G35" s="23" t="s">
        <v>75</v>
      </c>
      <c r="H35" s="20"/>
      <c r="I35" s="21">
        <f>I37</f>
        <v>5</v>
      </c>
      <c r="J35" s="21">
        <f>J37</f>
        <v>5</v>
      </c>
      <c r="K35" s="21">
        <f>K37</f>
        <v>5</v>
      </c>
    </row>
    <row r="36" spans="1:11" ht="15">
      <c r="A36" s="12" t="s">
        <v>42</v>
      </c>
      <c r="B36" s="11" t="s">
        <v>30</v>
      </c>
      <c r="C36" s="11" t="s">
        <v>18</v>
      </c>
      <c r="D36" s="23" t="s">
        <v>73</v>
      </c>
      <c r="E36" s="23" t="s">
        <v>8</v>
      </c>
      <c r="F36" s="23" t="s">
        <v>58</v>
      </c>
      <c r="G36" s="23" t="s">
        <v>75</v>
      </c>
      <c r="H36" s="20" t="s">
        <v>64</v>
      </c>
      <c r="I36" s="21">
        <f>I37</f>
        <v>5</v>
      </c>
      <c r="J36" s="21">
        <f>J37</f>
        <v>5</v>
      </c>
      <c r="K36" s="21">
        <f>K37</f>
        <v>5</v>
      </c>
    </row>
    <row r="37" spans="1:11" ht="15">
      <c r="A37" s="12" t="s">
        <v>46</v>
      </c>
      <c r="B37" s="11" t="s">
        <v>30</v>
      </c>
      <c r="C37" s="11" t="s">
        <v>47</v>
      </c>
      <c r="D37" s="23" t="s">
        <v>73</v>
      </c>
      <c r="E37" s="23" t="s">
        <v>8</v>
      </c>
      <c r="F37" s="23" t="s">
        <v>58</v>
      </c>
      <c r="G37" s="23" t="s">
        <v>75</v>
      </c>
      <c r="H37" s="20" t="s">
        <v>66</v>
      </c>
      <c r="I37" s="21">
        <f>'Приложение 2'!J37</f>
        <v>5</v>
      </c>
      <c r="J37" s="21">
        <f>'Приложение 2'!K37</f>
        <v>5</v>
      </c>
      <c r="K37" s="21">
        <f>'Приложение 2'!L37</f>
        <v>5</v>
      </c>
    </row>
    <row r="38" spans="1:11" ht="21" customHeight="1">
      <c r="A38" s="12" t="str">
        <f>'Приложение 2'!A38</f>
        <v>Другие общегосударственные вопрсы</v>
      </c>
      <c r="B38" s="11" t="s">
        <v>30</v>
      </c>
      <c r="C38" s="11" t="s">
        <v>151</v>
      </c>
      <c r="D38" s="23"/>
      <c r="E38" s="23"/>
      <c r="F38" s="23"/>
      <c r="G38" s="23"/>
      <c r="H38" s="20"/>
      <c r="I38" s="21">
        <f>I39</f>
        <v>32.799999999999997</v>
      </c>
      <c r="J38" s="21"/>
      <c r="K38" s="21"/>
    </row>
    <row r="39" spans="1:11" ht="72.75" customHeight="1">
      <c r="A39" s="12" t="str">
        <f>'Приложение 2'!A39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9" s="11" t="s">
        <v>30</v>
      </c>
      <c r="C39" s="11" t="s">
        <v>151</v>
      </c>
      <c r="D39" s="23" t="s">
        <v>73</v>
      </c>
      <c r="E39" s="23"/>
      <c r="F39" s="23"/>
      <c r="G39" s="23"/>
      <c r="H39" s="20"/>
      <c r="I39" s="21">
        <f>I40</f>
        <v>32.799999999999997</v>
      </c>
      <c r="J39" s="21"/>
      <c r="K39" s="21"/>
    </row>
    <row r="40" spans="1:11" ht="90" customHeight="1">
      <c r="A40" s="12" t="str">
        <f>'Приложение 2'!A40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40" s="11" t="s">
        <v>30</v>
      </c>
      <c r="C40" s="11" t="s">
        <v>151</v>
      </c>
      <c r="D40" s="23" t="s">
        <v>73</v>
      </c>
      <c r="E40" s="23" t="s">
        <v>8</v>
      </c>
      <c r="F40" s="23"/>
      <c r="G40" s="23"/>
      <c r="H40" s="20"/>
      <c r="I40" s="21">
        <f>I41</f>
        <v>32.799999999999997</v>
      </c>
      <c r="J40" s="21"/>
      <c r="K40" s="21"/>
    </row>
    <row r="41" spans="1:11" ht="30" customHeight="1">
      <c r="A41" s="12" t="str">
        <f>'Приложение 2'!A41</f>
        <v>Мероприятия,связанные с муниципальным управлением</v>
      </c>
      <c r="B41" s="11" t="s">
        <v>30</v>
      </c>
      <c r="C41" s="11" t="s">
        <v>151</v>
      </c>
      <c r="D41" s="23" t="s">
        <v>73</v>
      </c>
      <c r="E41" s="23" t="s">
        <v>8</v>
      </c>
      <c r="F41" s="23" t="s">
        <v>58</v>
      </c>
      <c r="G41" s="23" t="s">
        <v>167</v>
      </c>
      <c r="H41" s="20"/>
      <c r="I41" s="21">
        <f>I42+I44</f>
        <v>32.799999999999997</v>
      </c>
      <c r="J41" s="21"/>
      <c r="K41" s="21"/>
    </row>
    <row r="42" spans="1:11" ht="47.25" customHeight="1">
      <c r="A42" s="12" t="str">
        <f>'Приложение 2'!A42</f>
        <v>Закупка товаров, работ и услуг для обеспечения государственных (муниципальных) нужд</v>
      </c>
      <c r="B42" s="11" t="s">
        <v>30</v>
      </c>
      <c r="C42" s="11" t="s">
        <v>151</v>
      </c>
      <c r="D42" s="23" t="s">
        <v>73</v>
      </c>
      <c r="E42" s="23" t="s">
        <v>8</v>
      </c>
      <c r="F42" s="23" t="s">
        <v>58</v>
      </c>
      <c r="G42" s="23" t="s">
        <v>167</v>
      </c>
      <c r="H42" s="20" t="s">
        <v>62</v>
      </c>
      <c r="I42" s="21">
        <f>I43</f>
        <v>26.8</v>
      </c>
      <c r="J42" s="21"/>
      <c r="K42" s="21"/>
    </row>
    <row r="43" spans="1:11" ht="44.25" customHeight="1">
      <c r="A43" s="12" t="str">
        <f>'Приложение 2'!A43</f>
        <v>Иные закупки товаров, работ и услуг для обеспечения государственных (муниципальных) нужд</v>
      </c>
      <c r="B43" s="11" t="s">
        <v>30</v>
      </c>
      <c r="C43" s="11" t="s">
        <v>151</v>
      </c>
      <c r="D43" s="23" t="s">
        <v>73</v>
      </c>
      <c r="E43" s="23" t="s">
        <v>8</v>
      </c>
      <c r="F43" s="23" t="s">
        <v>58</v>
      </c>
      <c r="G43" s="23" t="s">
        <v>167</v>
      </c>
      <c r="H43" s="20" t="s">
        <v>63</v>
      </c>
      <c r="I43" s="21">
        <f>'Приложение 2'!J43</f>
        <v>26.8</v>
      </c>
      <c r="J43" s="21"/>
      <c r="K43" s="21"/>
    </row>
    <row r="44" spans="1:11" ht="16.5" customHeight="1">
      <c r="A44" s="12" t="str">
        <f>'Приложение 2'!A44</f>
        <v>Иные бюджетные ассигнования</v>
      </c>
      <c r="B44" s="11" t="s">
        <v>30</v>
      </c>
      <c r="C44" s="11" t="s">
        <v>151</v>
      </c>
      <c r="D44" s="23" t="s">
        <v>73</v>
      </c>
      <c r="E44" s="23" t="s">
        <v>8</v>
      </c>
      <c r="F44" s="23" t="s">
        <v>58</v>
      </c>
      <c r="G44" s="23" t="s">
        <v>167</v>
      </c>
      <c r="H44" s="20" t="s">
        <v>64</v>
      </c>
      <c r="I44" s="21">
        <f>I45</f>
        <v>6</v>
      </c>
      <c r="J44" s="21"/>
      <c r="K44" s="21"/>
    </row>
    <row r="45" spans="1:11" ht="30" customHeight="1">
      <c r="A45" s="12" t="str">
        <f>'Приложение 2'!A45</f>
        <v>Уплата налогов, сборов и иных платежей</v>
      </c>
      <c r="B45" s="11" t="s">
        <v>30</v>
      </c>
      <c r="C45" s="11" t="s">
        <v>151</v>
      </c>
      <c r="D45" s="23" t="s">
        <v>73</v>
      </c>
      <c r="E45" s="23" t="s">
        <v>8</v>
      </c>
      <c r="F45" s="23" t="s">
        <v>58</v>
      </c>
      <c r="G45" s="23" t="s">
        <v>167</v>
      </c>
      <c r="H45" s="20" t="s">
        <v>65</v>
      </c>
      <c r="I45" s="21">
        <f>'Приложение 2'!J45</f>
        <v>6</v>
      </c>
      <c r="J45" s="21"/>
      <c r="K45" s="21"/>
    </row>
    <row r="46" spans="1:11" ht="15">
      <c r="A46" s="9" t="s">
        <v>112</v>
      </c>
      <c r="B46" s="10" t="s">
        <v>32</v>
      </c>
      <c r="C46" s="11"/>
      <c r="D46" s="23"/>
      <c r="E46" s="23"/>
      <c r="F46" s="23"/>
      <c r="G46" s="23"/>
      <c r="H46" s="20"/>
      <c r="I46" s="19">
        <f t="shared" ref="I46:K48" si="5">I47</f>
        <v>109.3</v>
      </c>
      <c r="J46" s="19">
        <f t="shared" si="5"/>
        <v>114.4</v>
      </c>
      <c r="K46" s="19">
        <f t="shared" si="5"/>
        <v>118.7</v>
      </c>
    </row>
    <row r="47" spans="1:11" ht="30">
      <c r="A47" s="12" t="s">
        <v>154</v>
      </c>
      <c r="B47" s="11" t="s">
        <v>32</v>
      </c>
      <c r="C47" s="11" t="s">
        <v>48</v>
      </c>
      <c r="D47" s="23"/>
      <c r="E47" s="23"/>
      <c r="F47" s="23"/>
      <c r="G47" s="23"/>
      <c r="H47" s="20"/>
      <c r="I47" s="21">
        <f t="shared" si="5"/>
        <v>109.3</v>
      </c>
      <c r="J47" s="21">
        <f t="shared" si="5"/>
        <v>114.4</v>
      </c>
      <c r="K47" s="21">
        <f t="shared" si="5"/>
        <v>118.7</v>
      </c>
    </row>
    <row r="48" spans="1:11" ht="58.5" customHeight="1">
      <c r="A48" s="12" t="str">
        <f>'Приложение 2'!A48</f>
        <v>Государственная программа повышения эффективности управления государственными финансами в Республике Мордовия</v>
      </c>
      <c r="B48" s="11" t="s">
        <v>32</v>
      </c>
      <c r="C48" s="11" t="s">
        <v>48</v>
      </c>
      <c r="D48" s="23" t="s">
        <v>77</v>
      </c>
      <c r="E48" s="23"/>
      <c r="F48" s="23"/>
      <c r="G48" s="23"/>
      <c r="H48" s="20"/>
      <c r="I48" s="21">
        <f t="shared" si="5"/>
        <v>109.3</v>
      </c>
      <c r="J48" s="21">
        <f t="shared" si="5"/>
        <v>114.4</v>
      </c>
      <c r="K48" s="21">
        <f t="shared" si="5"/>
        <v>118.7</v>
      </c>
    </row>
    <row r="49" spans="1:11" ht="45">
      <c r="A49" s="12" t="s">
        <v>114</v>
      </c>
      <c r="B49" s="11" t="s">
        <v>32</v>
      </c>
      <c r="C49" s="11" t="s">
        <v>48</v>
      </c>
      <c r="D49" s="23" t="s">
        <v>77</v>
      </c>
      <c r="E49" s="23" t="s">
        <v>10</v>
      </c>
      <c r="F49" s="23"/>
      <c r="G49" s="23"/>
      <c r="H49" s="20"/>
      <c r="I49" s="21">
        <f t="shared" ref="I49:I54" si="6">I50</f>
        <v>109.3</v>
      </c>
      <c r="J49" s="21">
        <f>J50</f>
        <v>114.4</v>
      </c>
      <c r="K49" s="21">
        <f>K50</f>
        <v>118.7</v>
      </c>
    </row>
    <row r="50" spans="1:11" ht="80.25" customHeight="1">
      <c r="A50" s="119" t="str">
        <f>'Приложение 2'!A50</f>
        <v>Основное мероприятие "Обеспечение и  осуществления органами местного самоуправления отдельных государственных полномочий"</v>
      </c>
      <c r="B50" s="11" t="s">
        <v>32</v>
      </c>
      <c r="C50" s="11" t="s">
        <v>48</v>
      </c>
      <c r="D50" s="23" t="s">
        <v>77</v>
      </c>
      <c r="E50" s="23" t="s">
        <v>10</v>
      </c>
      <c r="F50" s="23" t="s">
        <v>32</v>
      </c>
      <c r="G50" s="23"/>
      <c r="H50" s="20"/>
      <c r="I50" s="21">
        <f t="shared" si="6"/>
        <v>109.3</v>
      </c>
      <c r="J50" s="21">
        <f>J51</f>
        <v>114.4</v>
      </c>
      <c r="K50" s="21">
        <f>K51</f>
        <v>118.7</v>
      </c>
    </row>
    <row r="51" spans="1:11" ht="78.75" customHeight="1">
      <c r="A51" s="12" t="str">
        <f>'Приложение 2'!A51</f>
        <v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v>
      </c>
      <c r="B51" s="11" t="s">
        <v>32</v>
      </c>
      <c r="C51" s="11" t="s">
        <v>48</v>
      </c>
      <c r="D51" s="23" t="s">
        <v>77</v>
      </c>
      <c r="E51" s="23" t="s">
        <v>10</v>
      </c>
      <c r="F51" s="23" t="s">
        <v>32</v>
      </c>
      <c r="G51" s="23" t="s">
        <v>115</v>
      </c>
      <c r="H51" s="20"/>
      <c r="I51" s="21">
        <f>I54+I52</f>
        <v>109.3</v>
      </c>
      <c r="J51" s="21">
        <f>J54+J52</f>
        <v>114.4</v>
      </c>
      <c r="K51" s="21">
        <f>K54+K52</f>
        <v>118.7</v>
      </c>
    </row>
    <row r="52" spans="1:11" ht="105">
      <c r="A52" s="12" t="s">
        <v>35</v>
      </c>
      <c r="B52" s="11" t="s">
        <v>32</v>
      </c>
      <c r="C52" s="11" t="s">
        <v>48</v>
      </c>
      <c r="D52" s="23" t="s">
        <v>77</v>
      </c>
      <c r="E52" s="23" t="s">
        <v>10</v>
      </c>
      <c r="F52" s="23" t="s">
        <v>32</v>
      </c>
      <c r="G52" s="23" t="s">
        <v>115</v>
      </c>
      <c r="H52" s="20" t="s">
        <v>60</v>
      </c>
      <c r="I52" s="21">
        <f>I53</f>
        <v>104.3</v>
      </c>
      <c r="J52" s="21">
        <f>J53</f>
        <v>109.4</v>
      </c>
      <c r="K52" s="21">
        <f>K53</f>
        <v>113.7</v>
      </c>
    </row>
    <row r="53" spans="1:11" ht="45">
      <c r="A53" s="12" t="s">
        <v>36</v>
      </c>
      <c r="B53" s="11" t="s">
        <v>32</v>
      </c>
      <c r="C53" s="11" t="s">
        <v>48</v>
      </c>
      <c r="D53" s="23" t="s">
        <v>77</v>
      </c>
      <c r="E53" s="23" t="s">
        <v>10</v>
      </c>
      <c r="F53" s="23" t="s">
        <v>32</v>
      </c>
      <c r="G53" s="23" t="s">
        <v>115</v>
      </c>
      <c r="H53" s="20" t="s">
        <v>61</v>
      </c>
      <c r="I53" s="21">
        <f>'Приложение 2'!J53</f>
        <v>104.3</v>
      </c>
      <c r="J53" s="21">
        <f>'Приложение 2'!K53</f>
        <v>109.4</v>
      </c>
      <c r="K53" s="21">
        <f>'Приложение 2'!L53</f>
        <v>113.7</v>
      </c>
    </row>
    <row r="54" spans="1:11" ht="45">
      <c r="A54" s="12" t="s">
        <v>153</v>
      </c>
      <c r="B54" s="11" t="s">
        <v>32</v>
      </c>
      <c r="C54" s="11" t="s">
        <v>48</v>
      </c>
      <c r="D54" s="23" t="s">
        <v>77</v>
      </c>
      <c r="E54" s="23" t="s">
        <v>10</v>
      </c>
      <c r="F54" s="23" t="s">
        <v>32</v>
      </c>
      <c r="G54" s="23" t="s">
        <v>115</v>
      </c>
      <c r="H54" s="20" t="s">
        <v>62</v>
      </c>
      <c r="I54" s="21">
        <f t="shared" si="6"/>
        <v>5</v>
      </c>
      <c r="J54" s="21">
        <f>J55</f>
        <v>5</v>
      </c>
      <c r="K54" s="21">
        <f>K55</f>
        <v>5</v>
      </c>
    </row>
    <row r="55" spans="1:11" ht="45">
      <c r="A55" s="12" t="s">
        <v>39</v>
      </c>
      <c r="B55" s="11" t="s">
        <v>32</v>
      </c>
      <c r="C55" s="11" t="s">
        <v>48</v>
      </c>
      <c r="D55" s="23" t="s">
        <v>77</v>
      </c>
      <c r="E55" s="23" t="s">
        <v>10</v>
      </c>
      <c r="F55" s="23" t="s">
        <v>32</v>
      </c>
      <c r="G55" s="23" t="s">
        <v>115</v>
      </c>
      <c r="H55" s="20" t="s">
        <v>63</v>
      </c>
      <c r="I55" s="21">
        <f>'Приложение 2'!J55</f>
        <v>5</v>
      </c>
      <c r="J55" s="21">
        <f>'Приложение 2'!K55</f>
        <v>5</v>
      </c>
      <c r="K55" s="21">
        <f>'Приложение 2'!L55</f>
        <v>5</v>
      </c>
    </row>
    <row r="56" spans="1:11" ht="31.5" customHeight="1">
      <c r="A56" s="9" t="str">
        <f>'Приложение 2'!A56</f>
        <v>Национальная безопасность и правоохранительная деятельность</v>
      </c>
      <c r="B56" s="10" t="s">
        <v>48</v>
      </c>
      <c r="C56" s="11"/>
      <c r="D56" s="23"/>
      <c r="E56" s="23"/>
      <c r="F56" s="23"/>
      <c r="G56" s="23"/>
      <c r="H56" s="20"/>
      <c r="I56" s="19">
        <f t="shared" ref="I56:I61" si="7">I57</f>
        <v>37.6</v>
      </c>
      <c r="J56" s="21"/>
      <c r="K56" s="21"/>
    </row>
    <row r="57" spans="1:11" ht="57.75" customHeight="1">
      <c r="A57" s="12" t="str">
        <f>'Приложение 2'!A57</f>
        <v>Защита населения и территории от чрезвычайных ситуаций природного и техногенного характера,пажарная безопасность</v>
      </c>
      <c r="B57" s="11" t="s">
        <v>48</v>
      </c>
      <c r="C57" s="11" t="s">
        <v>17</v>
      </c>
      <c r="D57" s="23"/>
      <c r="E57" s="23"/>
      <c r="F57" s="23"/>
      <c r="G57" s="23"/>
      <c r="H57" s="20"/>
      <c r="I57" s="21">
        <f t="shared" si="7"/>
        <v>37.6</v>
      </c>
      <c r="J57" s="21"/>
      <c r="K57" s="21"/>
    </row>
    <row r="58" spans="1:11" ht="79.5" customHeight="1">
      <c r="A58" s="12" t="str">
        <f>'Приложение 2'!A58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58" s="11" t="s">
        <v>48</v>
      </c>
      <c r="C58" s="11" t="s">
        <v>17</v>
      </c>
      <c r="D58" s="23" t="s">
        <v>73</v>
      </c>
      <c r="E58" s="23"/>
      <c r="F58" s="23"/>
      <c r="G58" s="23"/>
      <c r="H58" s="20"/>
      <c r="I58" s="21">
        <f t="shared" si="7"/>
        <v>37.6</v>
      </c>
      <c r="J58" s="21"/>
      <c r="K58" s="21"/>
    </row>
    <row r="59" spans="1:11" ht="89.25" customHeight="1">
      <c r="A59" s="12" t="str">
        <f>'Приложение 2'!A59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59" s="11" t="s">
        <v>48</v>
      </c>
      <c r="C59" s="11" t="s">
        <v>17</v>
      </c>
      <c r="D59" s="23" t="s">
        <v>73</v>
      </c>
      <c r="E59" s="23" t="s">
        <v>8</v>
      </c>
      <c r="F59" s="23"/>
      <c r="G59" s="23"/>
      <c r="H59" s="20"/>
      <c r="I59" s="21">
        <f t="shared" si="7"/>
        <v>37.6</v>
      </c>
      <c r="J59" s="21"/>
      <c r="K59" s="21"/>
    </row>
    <row r="60" spans="1:11" ht="31.5" customHeight="1">
      <c r="A60" s="12" t="str">
        <f>'Приложение 2'!A60</f>
        <v>Резервный фонд Правительства Республики Мордовия</v>
      </c>
      <c r="B60" s="11" t="s">
        <v>48</v>
      </c>
      <c r="C60" s="11" t="s">
        <v>17</v>
      </c>
      <c r="D60" s="23" t="s">
        <v>73</v>
      </c>
      <c r="E60" s="23" t="s">
        <v>8</v>
      </c>
      <c r="F60" s="23" t="s">
        <v>58</v>
      </c>
      <c r="G60" s="23" t="s">
        <v>169</v>
      </c>
      <c r="H60" s="20"/>
      <c r="I60" s="21">
        <f t="shared" si="7"/>
        <v>37.6</v>
      </c>
      <c r="J60" s="21"/>
      <c r="K60" s="21"/>
    </row>
    <row r="61" spans="1:11" ht="45" customHeight="1">
      <c r="A61" s="12" t="str">
        <f>'Приложение 2'!A61</f>
        <v>Закупка товаров, работ и услуг для обеспечения государственных (муниципальных) нужд</v>
      </c>
      <c r="B61" s="11" t="s">
        <v>48</v>
      </c>
      <c r="C61" s="11" t="s">
        <v>17</v>
      </c>
      <c r="D61" s="23" t="s">
        <v>73</v>
      </c>
      <c r="E61" s="23" t="s">
        <v>8</v>
      </c>
      <c r="F61" s="23" t="s">
        <v>58</v>
      </c>
      <c r="G61" s="23" t="s">
        <v>169</v>
      </c>
      <c r="H61" s="20" t="s">
        <v>62</v>
      </c>
      <c r="I61" s="21">
        <f t="shared" si="7"/>
        <v>37.6</v>
      </c>
      <c r="J61" s="21"/>
      <c r="K61" s="21"/>
    </row>
    <row r="62" spans="1:11" ht="44.25" customHeight="1">
      <c r="A62" s="12" t="str">
        <f>'Приложение 2'!A62</f>
        <v>Иные закупки товаров, работ и услуг для обеспечения государственных (муниципальных) нужд</v>
      </c>
      <c r="B62" s="11" t="s">
        <v>48</v>
      </c>
      <c r="C62" s="11" t="s">
        <v>17</v>
      </c>
      <c r="D62" s="23" t="s">
        <v>73</v>
      </c>
      <c r="E62" s="23" t="s">
        <v>8</v>
      </c>
      <c r="F62" s="23" t="s">
        <v>58</v>
      </c>
      <c r="G62" s="23" t="s">
        <v>169</v>
      </c>
      <c r="H62" s="20" t="s">
        <v>63</v>
      </c>
      <c r="I62" s="21">
        <f>'Приложение 2'!J62</f>
        <v>37.6</v>
      </c>
      <c r="J62" s="21"/>
      <c r="K62" s="21"/>
    </row>
    <row r="63" spans="1:11" ht="15" customHeight="1">
      <c r="A63" s="9" t="s">
        <v>49</v>
      </c>
      <c r="B63" s="10" t="s">
        <v>38</v>
      </c>
      <c r="C63" s="11"/>
      <c r="D63" s="23"/>
      <c r="E63" s="23"/>
      <c r="F63" s="23"/>
      <c r="G63" s="23"/>
      <c r="H63" s="20"/>
      <c r="I63" s="19">
        <f>I64+I70</f>
        <v>346.5</v>
      </c>
      <c r="J63" s="19">
        <f t="shared" ref="J63:K68" si="8">J64</f>
        <v>266.5</v>
      </c>
      <c r="K63" s="19">
        <f t="shared" si="8"/>
        <v>266.5</v>
      </c>
    </row>
    <row r="64" spans="1:11" ht="18" customHeight="1">
      <c r="A64" s="12" t="s">
        <v>51</v>
      </c>
      <c r="B64" s="11" t="s">
        <v>38</v>
      </c>
      <c r="C64" s="11" t="s">
        <v>52</v>
      </c>
      <c r="D64" s="23"/>
      <c r="E64" s="23"/>
      <c r="F64" s="23"/>
      <c r="G64" s="23"/>
      <c r="H64" s="20"/>
      <c r="I64" s="21">
        <f>I65</f>
        <v>266.5</v>
      </c>
      <c r="J64" s="21">
        <f t="shared" si="8"/>
        <v>266.5</v>
      </c>
      <c r="K64" s="21">
        <f t="shared" si="8"/>
        <v>266.5</v>
      </c>
    </row>
    <row r="65" spans="1:11" ht="93.75" customHeight="1">
      <c r="A65" s="15" t="str">
        <f>'Приложение 2'!A65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65" s="11" t="s">
        <v>38</v>
      </c>
      <c r="C65" s="11" t="s">
        <v>52</v>
      </c>
      <c r="D65" s="23" t="s">
        <v>151</v>
      </c>
      <c r="E65" s="23"/>
      <c r="F65" s="23"/>
      <c r="G65" s="23"/>
      <c r="H65" s="20"/>
      <c r="I65" s="21">
        <f>I66</f>
        <v>266.5</v>
      </c>
      <c r="J65" s="21">
        <f t="shared" si="8"/>
        <v>266.5</v>
      </c>
      <c r="K65" s="21">
        <f t="shared" si="8"/>
        <v>266.5</v>
      </c>
    </row>
    <row r="66" spans="1:11" ht="64.5" customHeight="1">
      <c r="A66" s="15" t="str">
        <f>'Приложение 2'!A50</f>
        <v>Основное мероприятие "Обеспечение и  осуществления органами местного самоуправления отдельных государственных полномочий"</v>
      </c>
      <c r="B66" s="11" t="s">
        <v>38</v>
      </c>
      <c r="C66" s="11" t="s">
        <v>52</v>
      </c>
      <c r="D66" s="23" t="s">
        <v>151</v>
      </c>
      <c r="E66" s="23" t="s">
        <v>74</v>
      </c>
      <c r="F66" s="23" t="s">
        <v>30</v>
      </c>
      <c r="G66" s="23"/>
      <c r="H66" s="20"/>
      <c r="I66" s="21">
        <f>I67</f>
        <v>266.5</v>
      </c>
      <c r="J66" s="21">
        <f t="shared" si="8"/>
        <v>266.5</v>
      </c>
      <c r="K66" s="21">
        <f t="shared" si="8"/>
        <v>266.5</v>
      </c>
    </row>
    <row r="67" spans="1:11" ht="318" customHeight="1">
      <c r="A67" s="101" t="s">
        <v>145</v>
      </c>
      <c r="B67" s="11" t="s">
        <v>38</v>
      </c>
      <c r="C67" s="11" t="s">
        <v>52</v>
      </c>
      <c r="D67" s="23" t="s">
        <v>151</v>
      </c>
      <c r="E67" s="23" t="s">
        <v>74</v>
      </c>
      <c r="F67" s="23" t="s">
        <v>30</v>
      </c>
      <c r="G67" s="23" t="s">
        <v>78</v>
      </c>
      <c r="H67" s="20"/>
      <c r="I67" s="21">
        <f>I68</f>
        <v>266.5</v>
      </c>
      <c r="J67" s="21">
        <f t="shared" si="8"/>
        <v>266.5</v>
      </c>
      <c r="K67" s="21">
        <f t="shared" si="8"/>
        <v>266.5</v>
      </c>
    </row>
    <row r="68" spans="1:11" ht="45">
      <c r="A68" s="12" t="s">
        <v>153</v>
      </c>
      <c r="B68" s="11" t="s">
        <v>38</v>
      </c>
      <c r="C68" s="11" t="s">
        <v>52</v>
      </c>
      <c r="D68" s="23" t="s">
        <v>151</v>
      </c>
      <c r="E68" s="23" t="s">
        <v>74</v>
      </c>
      <c r="F68" s="23" t="s">
        <v>30</v>
      </c>
      <c r="G68" s="23" t="s">
        <v>78</v>
      </c>
      <c r="H68" s="20" t="s">
        <v>62</v>
      </c>
      <c r="I68" s="21">
        <f>I69</f>
        <v>266.5</v>
      </c>
      <c r="J68" s="21">
        <f t="shared" si="8"/>
        <v>266.5</v>
      </c>
      <c r="K68" s="21">
        <f t="shared" si="8"/>
        <v>266.5</v>
      </c>
    </row>
    <row r="69" spans="1:11" ht="51.75" customHeight="1">
      <c r="A69" s="12" t="s">
        <v>39</v>
      </c>
      <c r="B69" s="11" t="s">
        <v>38</v>
      </c>
      <c r="C69" s="11" t="s">
        <v>52</v>
      </c>
      <c r="D69" s="23" t="s">
        <v>151</v>
      </c>
      <c r="E69" s="23" t="s">
        <v>74</v>
      </c>
      <c r="F69" s="23" t="s">
        <v>30</v>
      </c>
      <c r="G69" s="23" t="s">
        <v>78</v>
      </c>
      <c r="H69" s="20" t="s">
        <v>63</v>
      </c>
      <c r="I69" s="21">
        <f>'Приложение 2'!J69</f>
        <v>266.5</v>
      </c>
      <c r="J69" s="21">
        <f>'Приложение 2'!K69</f>
        <v>266.5</v>
      </c>
      <c r="K69" s="21">
        <f>'Приложение 2'!L69</f>
        <v>266.5</v>
      </c>
    </row>
    <row r="70" spans="1:11" ht="31.5" customHeight="1">
      <c r="A70" s="12" t="str">
        <f>'Приложение 2'!A70</f>
        <v>Другие вопросы в облости национальной экономики</v>
      </c>
      <c r="B70" s="11" t="s">
        <v>38</v>
      </c>
      <c r="C70" s="11" t="s">
        <v>20</v>
      </c>
      <c r="D70" s="23"/>
      <c r="E70" s="23"/>
      <c r="F70" s="23"/>
      <c r="G70" s="23"/>
      <c r="H70" s="20"/>
      <c r="I70" s="21">
        <f>I71</f>
        <v>80</v>
      </c>
      <c r="J70" s="21"/>
      <c r="K70" s="21"/>
    </row>
    <row r="71" spans="1:11" ht="77.25" customHeight="1">
      <c r="A71" s="12" t="str">
        <f>'Приложение 2'!A71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71" s="11" t="s">
        <v>38</v>
      </c>
      <c r="C71" s="11" t="s">
        <v>20</v>
      </c>
      <c r="D71" s="23" t="s">
        <v>73</v>
      </c>
      <c r="E71" s="23"/>
      <c r="F71" s="23"/>
      <c r="G71" s="23"/>
      <c r="H71" s="20"/>
      <c r="I71" s="21">
        <f>I72</f>
        <v>80</v>
      </c>
      <c r="J71" s="21"/>
      <c r="K71" s="21"/>
    </row>
    <row r="72" spans="1:11" ht="90" customHeight="1">
      <c r="A72" s="12" t="str">
        <f>'Приложение 2'!A72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2" s="11" t="s">
        <v>38</v>
      </c>
      <c r="C72" s="11" t="s">
        <v>20</v>
      </c>
      <c r="D72" s="23" t="s">
        <v>73</v>
      </c>
      <c r="E72" s="23" t="s">
        <v>8</v>
      </c>
      <c r="F72" s="23"/>
      <c r="G72" s="23"/>
      <c r="H72" s="20"/>
      <c r="I72" s="21">
        <f>I73+I76</f>
        <v>80</v>
      </c>
      <c r="J72" s="21"/>
      <c r="K72" s="21"/>
    </row>
    <row r="73" spans="1:11" ht="40.5" customHeight="1">
      <c r="A73" s="12" t="str">
        <f>'Приложение 2'!A73</f>
        <v>мероприятия по землеустройству и землепользованию</v>
      </c>
      <c r="B73" s="11" t="s">
        <v>38</v>
      </c>
      <c r="C73" s="11" t="s">
        <v>20</v>
      </c>
      <c r="D73" s="23" t="s">
        <v>73</v>
      </c>
      <c r="E73" s="23" t="s">
        <v>8</v>
      </c>
      <c r="F73" s="23" t="s">
        <v>58</v>
      </c>
      <c r="G73" s="23" t="s">
        <v>174</v>
      </c>
      <c r="H73" s="20"/>
      <c r="I73" s="21">
        <f>I74</f>
        <v>20</v>
      </c>
      <c r="J73" s="21"/>
      <c r="K73" s="21"/>
    </row>
    <row r="74" spans="1:11" ht="51.75" customHeight="1">
      <c r="A74" s="12" t="str">
        <f>'Приложение 2'!A74</f>
        <v>Закупка товаров, работ и услуг для обеспечения государственных (муниципальных) нужд</v>
      </c>
      <c r="B74" s="11" t="s">
        <v>38</v>
      </c>
      <c r="C74" s="11" t="s">
        <v>20</v>
      </c>
      <c r="D74" s="23" t="s">
        <v>73</v>
      </c>
      <c r="E74" s="23" t="s">
        <v>8</v>
      </c>
      <c r="F74" s="23" t="s">
        <v>58</v>
      </c>
      <c r="G74" s="23" t="s">
        <v>174</v>
      </c>
      <c r="H74" s="20" t="s">
        <v>62</v>
      </c>
      <c r="I74" s="21">
        <f>I75</f>
        <v>20</v>
      </c>
      <c r="J74" s="21"/>
      <c r="K74" s="21"/>
    </row>
    <row r="75" spans="1:11" ht="51.75" customHeight="1">
      <c r="A75" s="12" t="str">
        <f>'Приложение 2'!A75</f>
        <v>Иные закупки товаров, работ и услуг для обеспечения государственных (муниципальных) нужд</v>
      </c>
      <c r="B75" s="11" t="s">
        <v>38</v>
      </c>
      <c r="C75" s="11" t="s">
        <v>20</v>
      </c>
      <c r="D75" s="23" t="s">
        <v>73</v>
      </c>
      <c r="E75" s="23" t="s">
        <v>8</v>
      </c>
      <c r="F75" s="23" t="s">
        <v>58</v>
      </c>
      <c r="G75" s="23" t="s">
        <v>174</v>
      </c>
      <c r="H75" s="20" t="s">
        <v>63</v>
      </c>
      <c r="I75" s="21">
        <f>'Приложение 2'!J75</f>
        <v>20</v>
      </c>
      <c r="J75" s="21"/>
      <c r="K75" s="21"/>
    </row>
    <row r="76" spans="1:11" ht="164.25" customHeight="1">
      <c r="A76" s="12" t="str">
        <f>'Приложение 2'!A76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76" s="11" t="s">
        <v>38</v>
      </c>
      <c r="C76" s="11" t="s">
        <v>20</v>
      </c>
      <c r="D76" s="23" t="s">
        <v>73</v>
      </c>
      <c r="E76" s="23" t="s">
        <v>8</v>
      </c>
      <c r="F76" s="23" t="s">
        <v>58</v>
      </c>
      <c r="G76" s="23" t="s">
        <v>175</v>
      </c>
      <c r="H76" s="20"/>
      <c r="I76" s="21">
        <f>I77</f>
        <v>60</v>
      </c>
      <c r="J76" s="21"/>
      <c r="K76" s="21"/>
    </row>
    <row r="77" spans="1:11" ht="51.75" customHeight="1">
      <c r="A77" s="12" t="str">
        <f>'Приложение 2'!A77</f>
        <v>Закупка товаров, работ и услуг для обеспечения государственных (муниципальных) нужд</v>
      </c>
      <c r="B77" s="11" t="s">
        <v>38</v>
      </c>
      <c r="C77" s="11" t="s">
        <v>20</v>
      </c>
      <c r="D77" s="23" t="s">
        <v>73</v>
      </c>
      <c r="E77" s="23" t="s">
        <v>8</v>
      </c>
      <c r="F77" s="23" t="s">
        <v>58</v>
      </c>
      <c r="G77" s="23" t="s">
        <v>175</v>
      </c>
      <c r="H77" s="20" t="s">
        <v>62</v>
      </c>
      <c r="I77" s="21">
        <f>I78</f>
        <v>60</v>
      </c>
      <c r="J77" s="21"/>
      <c r="K77" s="21"/>
    </row>
    <row r="78" spans="1:11" ht="51.75" customHeight="1">
      <c r="A78" s="12" t="str">
        <f>'Приложение 2'!A78</f>
        <v>Иные закупки товаров, работ и услуг для обеспечения государственных (муниципальных) нужд</v>
      </c>
      <c r="B78" s="11" t="s">
        <v>38</v>
      </c>
      <c r="C78" s="11" t="s">
        <v>20</v>
      </c>
      <c r="D78" s="23" t="s">
        <v>73</v>
      </c>
      <c r="E78" s="23" t="s">
        <v>8</v>
      </c>
      <c r="F78" s="23" t="s">
        <v>58</v>
      </c>
      <c r="G78" s="23" t="s">
        <v>175</v>
      </c>
      <c r="H78" s="20" t="s">
        <v>63</v>
      </c>
      <c r="I78" s="21">
        <f>'Приложение 2'!J78</f>
        <v>60</v>
      </c>
      <c r="J78" s="21"/>
      <c r="K78" s="21"/>
    </row>
    <row r="79" spans="1:11" ht="19.5" customHeight="1">
      <c r="A79" s="9" t="s">
        <v>53</v>
      </c>
      <c r="B79" s="110" t="s">
        <v>44</v>
      </c>
      <c r="C79" s="11"/>
      <c r="D79" s="23"/>
      <c r="E79" s="23"/>
      <c r="F79" s="23"/>
      <c r="G79" s="23"/>
      <c r="H79" s="20"/>
      <c r="I79" s="19">
        <f>I86+I80</f>
        <v>4079.2999999999997</v>
      </c>
      <c r="J79" s="19">
        <f>J86</f>
        <v>90</v>
      </c>
      <c r="K79" s="19">
        <f>K86</f>
        <v>90</v>
      </c>
    </row>
    <row r="80" spans="1:11" ht="19.5" customHeight="1">
      <c r="A80" s="12" t="str">
        <f>'Приложение 2'!A80</f>
        <v>Жилищное хозяйство</v>
      </c>
      <c r="B80" s="90" t="s">
        <v>44</v>
      </c>
      <c r="C80" s="11" t="s">
        <v>30</v>
      </c>
      <c r="D80" s="23"/>
      <c r="E80" s="23"/>
      <c r="F80" s="23"/>
      <c r="G80" s="23"/>
      <c r="H80" s="20"/>
      <c r="I80" s="21">
        <f>I81</f>
        <v>16.100000000000001</v>
      </c>
      <c r="J80" s="21"/>
      <c r="K80" s="21"/>
    </row>
    <row r="81" spans="1:11" ht="74.25" customHeight="1">
      <c r="A81" s="12" t="str">
        <f>'Приложение 2'!A81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81" s="90" t="s">
        <v>44</v>
      </c>
      <c r="C81" s="11" t="s">
        <v>30</v>
      </c>
      <c r="D81" s="23" t="s">
        <v>73</v>
      </c>
      <c r="E81" s="23"/>
      <c r="F81" s="23"/>
      <c r="G81" s="23"/>
      <c r="H81" s="20"/>
      <c r="I81" s="21">
        <f>I82</f>
        <v>16.100000000000001</v>
      </c>
      <c r="J81" s="21"/>
      <c r="K81" s="21"/>
    </row>
    <row r="82" spans="1:11" ht="91.5" customHeight="1">
      <c r="A82" s="12" t="str">
        <f>'Приложение 2'!A82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82" s="90" t="s">
        <v>44</v>
      </c>
      <c r="C82" s="11" t="s">
        <v>30</v>
      </c>
      <c r="D82" s="23" t="s">
        <v>73</v>
      </c>
      <c r="E82" s="23" t="s">
        <v>8</v>
      </c>
      <c r="F82" s="23"/>
      <c r="G82" s="23"/>
      <c r="H82" s="20"/>
      <c r="I82" s="21">
        <f>I83</f>
        <v>16.100000000000001</v>
      </c>
      <c r="J82" s="21"/>
      <c r="K82" s="21"/>
    </row>
    <row r="83" spans="1:11" ht="29.25" customHeight="1">
      <c r="A83" s="12" t="str">
        <f>'Приложение 2'!A83</f>
        <v>Взнос на капитальный ремонт общего имущества в многоквартирном доме</v>
      </c>
      <c r="B83" s="90" t="s">
        <v>44</v>
      </c>
      <c r="C83" s="11" t="s">
        <v>30</v>
      </c>
      <c r="D83" s="23" t="s">
        <v>73</v>
      </c>
      <c r="E83" s="23" t="s">
        <v>8</v>
      </c>
      <c r="F83" s="23" t="s">
        <v>58</v>
      </c>
      <c r="G83" s="23" t="s">
        <v>179</v>
      </c>
      <c r="H83" s="20"/>
      <c r="I83" s="21">
        <f>I84</f>
        <v>16.100000000000001</v>
      </c>
      <c r="J83" s="21"/>
      <c r="K83" s="21"/>
    </row>
    <row r="84" spans="1:11" ht="44.25" customHeight="1">
      <c r="A84" s="12" t="str">
        <f>'Приложение 2'!A84</f>
        <v>Закупка товаров, работ и услуг для обеспечения государственных (муниципальных) нужд</v>
      </c>
      <c r="B84" s="90" t="s">
        <v>44</v>
      </c>
      <c r="C84" s="11" t="s">
        <v>30</v>
      </c>
      <c r="D84" s="23" t="s">
        <v>73</v>
      </c>
      <c r="E84" s="23" t="s">
        <v>8</v>
      </c>
      <c r="F84" s="23" t="s">
        <v>58</v>
      </c>
      <c r="G84" s="23" t="s">
        <v>179</v>
      </c>
      <c r="H84" s="20" t="s">
        <v>62</v>
      </c>
      <c r="I84" s="21">
        <f>I85</f>
        <v>16.100000000000001</v>
      </c>
      <c r="J84" s="21"/>
      <c r="K84" s="21"/>
    </row>
    <row r="85" spans="1:11" ht="45.75" customHeight="1">
      <c r="A85" s="12" t="str">
        <f>'Приложение 2'!A85</f>
        <v>Иные закупки товаров, работ и услуг для обеспечения государственных (муниципальных) нужд</v>
      </c>
      <c r="B85" s="90" t="s">
        <v>44</v>
      </c>
      <c r="C85" s="11" t="s">
        <v>30</v>
      </c>
      <c r="D85" s="23" t="s">
        <v>73</v>
      </c>
      <c r="E85" s="23" t="s">
        <v>8</v>
      </c>
      <c r="F85" s="23" t="s">
        <v>58</v>
      </c>
      <c r="G85" s="23" t="s">
        <v>179</v>
      </c>
      <c r="H85" s="20" t="s">
        <v>63</v>
      </c>
      <c r="I85" s="21">
        <f>'Приложение 2'!J85</f>
        <v>16.100000000000001</v>
      </c>
      <c r="J85" s="21"/>
      <c r="K85" s="21"/>
    </row>
    <row r="86" spans="1:11" ht="15">
      <c r="A86" s="16" t="s">
        <v>59</v>
      </c>
      <c r="B86" s="11" t="s">
        <v>44</v>
      </c>
      <c r="C86" s="11" t="s">
        <v>48</v>
      </c>
      <c r="D86" s="23"/>
      <c r="E86" s="23"/>
      <c r="F86" s="23"/>
      <c r="G86" s="23"/>
      <c r="H86" s="11"/>
      <c r="I86" s="21">
        <f>I87+I96</f>
        <v>4063.2</v>
      </c>
      <c r="J86" s="21">
        <f>J87</f>
        <v>90</v>
      </c>
      <c r="K86" s="21">
        <f>K87</f>
        <v>90</v>
      </c>
    </row>
    <row r="87" spans="1:11" ht="95.25" customHeight="1">
      <c r="A87" s="16" t="str">
        <f>'Приложение 2'!A87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87" s="11" t="s">
        <v>44</v>
      </c>
      <c r="C87" s="11" t="s">
        <v>48</v>
      </c>
      <c r="D87" s="23" t="s">
        <v>17</v>
      </c>
      <c r="E87" s="23"/>
      <c r="F87" s="23"/>
      <c r="G87" s="23"/>
      <c r="H87" s="11"/>
      <c r="I87" s="21">
        <f>I92+I88</f>
        <v>1276.7</v>
      </c>
      <c r="J87" s="21">
        <f>J92+J88</f>
        <v>90</v>
      </c>
      <c r="K87" s="21">
        <f>K92+K88</f>
        <v>90</v>
      </c>
    </row>
    <row r="88" spans="1:11" ht="36" customHeight="1">
      <c r="A88" s="12" t="str">
        <f>'Приложение 2'!A88</f>
        <v>Основное мероприятие "Благоустройство территории  "</v>
      </c>
      <c r="B88" s="11" t="s">
        <v>44</v>
      </c>
      <c r="C88" s="11" t="s">
        <v>48</v>
      </c>
      <c r="D88" s="23" t="s">
        <v>17</v>
      </c>
      <c r="E88" s="23" t="s">
        <v>74</v>
      </c>
      <c r="F88" s="23" t="s">
        <v>122</v>
      </c>
      <c r="G88" s="23"/>
      <c r="H88" s="11"/>
      <c r="I88" s="21">
        <f t="shared" ref="I88:K90" si="9">I89</f>
        <v>1052.7</v>
      </c>
      <c r="J88" s="21">
        <f t="shared" si="9"/>
        <v>52</v>
      </c>
      <c r="K88" s="21">
        <f t="shared" si="9"/>
        <v>52</v>
      </c>
    </row>
    <row r="89" spans="1:11" ht="34.5" customHeight="1">
      <c r="A89" s="16" t="s">
        <v>119</v>
      </c>
      <c r="B89" s="11" t="s">
        <v>44</v>
      </c>
      <c r="C89" s="11" t="s">
        <v>48</v>
      </c>
      <c r="D89" s="23" t="s">
        <v>17</v>
      </c>
      <c r="E89" s="23" t="s">
        <v>74</v>
      </c>
      <c r="F89" s="23" t="s">
        <v>122</v>
      </c>
      <c r="G89" s="23" t="s">
        <v>118</v>
      </c>
      <c r="H89" s="11"/>
      <c r="I89" s="21">
        <f t="shared" si="9"/>
        <v>1052.7</v>
      </c>
      <c r="J89" s="21">
        <f t="shared" si="9"/>
        <v>52</v>
      </c>
      <c r="K89" s="21">
        <f t="shared" si="9"/>
        <v>52</v>
      </c>
    </row>
    <row r="90" spans="1:11" ht="47.25" customHeight="1">
      <c r="A90" s="12" t="s">
        <v>153</v>
      </c>
      <c r="B90" s="11" t="s">
        <v>44</v>
      </c>
      <c r="C90" s="11" t="s">
        <v>48</v>
      </c>
      <c r="D90" s="23" t="s">
        <v>17</v>
      </c>
      <c r="E90" s="23" t="s">
        <v>74</v>
      </c>
      <c r="F90" s="23" t="s">
        <v>122</v>
      </c>
      <c r="G90" s="23" t="s">
        <v>118</v>
      </c>
      <c r="H90" s="11" t="s">
        <v>62</v>
      </c>
      <c r="I90" s="21">
        <f t="shared" si="9"/>
        <v>1052.7</v>
      </c>
      <c r="J90" s="21">
        <f t="shared" si="9"/>
        <v>52</v>
      </c>
      <c r="K90" s="21">
        <f t="shared" si="9"/>
        <v>52</v>
      </c>
    </row>
    <row r="91" spans="1:11" ht="48.75" customHeight="1">
      <c r="A91" s="12" t="s">
        <v>39</v>
      </c>
      <c r="B91" s="11" t="s">
        <v>44</v>
      </c>
      <c r="C91" s="11" t="s">
        <v>48</v>
      </c>
      <c r="D91" s="23" t="s">
        <v>17</v>
      </c>
      <c r="E91" s="23" t="s">
        <v>74</v>
      </c>
      <c r="F91" s="23" t="s">
        <v>122</v>
      </c>
      <c r="G91" s="23" t="s">
        <v>118</v>
      </c>
      <c r="H91" s="11" t="s">
        <v>63</v>
      </c>
      <c r="I91" s="21">
        <f>'Приложение 2'!J91</f>
        <v>1052.7</v>
      </c>
      <c r="J91" s="21">
        <f>'Приложение 2'!K91</f>
        <v>52</v>
      </c>
      <c r="K91" s="21">
        <f>'Приложение 2'!L91</f>
        <v>52</v>
      </c>
    </row>
    <row r="92" spans="1:11" ht="28.5" customHeight="1">
      <c r="A92" s="17" t="str">
        <f>'Приложение 2'!A92</f>
        <v>Основное мероприятие "Освещение территории сельского поселения"</v>
      </c>
      <c r="B92" s="11" t="s">
        <v>44</v>
      </c>
      <c r="C92" s="11" t="s">
        <v>48</v>
      </c>
      <c r="D92" s="23" t="s">
        <v>17</v>
      </c>
      <c r="E92" s="23" t="s">
        <v>74</v>
      </c>
      <c r="F92" s="23" t="s">
        <v>121</v>
      </c>
      <c r="G92" s="23"/>
      <c r="H92" s="11"/>
      <c r="I92" s="21">
        <f>I93</f>
        <v>224</v>
      </c>
      <c r="J92" s="21">
        <f>J93</f>
        <v>38</v>
      </c>
      <c r="K92" s="21">
        <f>K93</f>
        <v>38</v>
      </c>
    </row>
    <row r="93" spans="1:11" ht="15">
      <c r="A93" s="16" t="s">
        <v>117</v>
      </c>
      <c r="B93" s="11" t="s">
        <v>44</v>
      </c>
      <c r="C93" s="11" t="s">
        <v>48</v>
      </c>
      <c r="D93" s="23" t="s">
        <v>17</v>
      </c>
      <c r="E93" s="23" t="s">
        <v>74</v>
      </c>
      <c r="F93" s="23" t="s">
        <v>121</v>
      </c>
      <c r="G93" s="23" t="s">
        <v>116</v>
      </c>
      <c r="H93" s="11"/>
      <c r="I93" s="21">
        <f t="shared" ref="I93:K94" si="10">I94</f>
        <v>224</v>
      </c>
      <c r="J93" s="21">
        <f t="shared" si="10"/>
        <v>38</v>
      </c>
      <c r="K93" s="21">
        <f t="shared" si="10"/>
        <v>38</v>
      </c>
    </row>
    <row r="94" spans="1:11" ht="48" customHeight="1">
      <c r="A94" s="12" t="s">
        <v>153</v>
      </c>
      <c r="B94" s="11" t="s">
        <v>44</v>
      </c>
      <c r="C94" s="11" t="s">
        <v>48</v>
      </c>
      <c r="D94" s="23" t="s">
        <v>17</v>
      </c>
      <c r="E94" s="23" t="s">
        <v>74</v>
      </c>
      <c r="F94" s="23" t="s">
        <v>121</v>
      </c>
      <c r="G94" s="23" t="s">
        <v>116</v>
      </c>
      <c r="H94" s="11" t="s">
        <v>62</v>
      </c>
      <c r="I94" s="21">
        <f t="shared" si="10"/>
        <v>224</v>
      </c>
      <c r="J94" s="21">
        <f t="shared" si="10"/>
        <v>38</v>
      </c>
      <c r="K94" s="21">
        <f t="shared" si="10"/>
        <v>38</v>
      </c>
    </row>
    <row r="95" spans="1:11" ht="45">
      <c r="A95" s="12" t="s">
        <v>39</v>
      </c>
      <c r="B95" s="11" t="s">
        <v>44</v>
      </c>
      <c r="C95" s="11" t="s">
        <v>48</v>
      </c>
      <c r="D95" s="23" t="s">
        <v>17</v>
      </c>
      <c r="E95" s="23" t="s">
        <v>74</v>
      </c>
      <c r="F95" s="23" t="s">
        <v>121</v>
      </c>
      <c r="G95" s="23" t="s">
        <v>116</v>
      </c>
      <c r="H95" s="11" t="s">
        <v>63</v>
      </c>
      <c r="I95" s="21">
        <f>'Приложение 2'!J95</f>
        <v>224</v>
      </c>
      <c r="J95" s="21">
        <f>'Приложение 2'!K95</f>
        <v>38</v>
      </c>
      <c r="K95" s="21">
        <f>'Приложение 2'!L95</f>
        <v>38</v>
      </c>
    </row>
    <row r="96" spans="1:11" ht="78.75" customHeight="1">
      <c r="A96" s="12" t="str">
        <f>'Приложение 2'!A96</f>
        <v>Муниципальная программа Пятинского сельского поселения Ромодановского муниципального района Республики Мордовтя "Комплексное развитие сельских территорий"на 2020-2025гг.</v>
      </c>
      <c r="B96" s="11" t="s">
        <v>44</v>
      </c>
      <c r="C96" s="11" t="s">
        <v>48</v>
      </c>
      <c r="D96" s="23" t="s">
        <v>159</v>
      </c>
      <c r="E96" s="23"/>
      <c r="F96" s="23"/>
      <c r="G96" s="23"/>
      <c r="H96" s="11"/>
      <c r="I96" s="21">
        <f>I97</f>
        <v>2786.5</v>
      </c>
      <c r="J96" s="21"/>
      <c r="K96" s="21"/>
    </row>
    <row r="97" spans="1:11" ht="50.25" customHeight="1">
      <c r="A97" s="12" t="str">
        <f>'Приложение 2'!A97</f>
        <v>Подпрограмма "Создание и развитие инфраструктуры на сельских территориях"</v>
      </c>
      <c r="B97" s="11" t="s">
        <v>44</v>
      </c>
      <c r="C97" s="11" t="s">
        <v>48</v>
      </c>
      <c r="D97" s="23" t="s">
        <v>159</v>
      </c>
      <c r="E97" s="23" t="s">
        <v>9</v>
      </c>
      <c r="F97" s="23"/>
      <c r="G97" s="23"/>
      <c r="H97" s="11"/>
      <c r="I97" s="21">
        <f>I98</f>
        <v>2786.5</v>
      </c>
      <c r="J97" s="21"/>
      <c r="K97" s="21"/>
    </row>
    <row r="98" spans="1:11" ht="29.25" customHeight="1">
      <c r="A98" s="12" t="str">
        <f>'Приложение 2'!A98</f>
        <v>Основное мероприятие Благоустройство сельских территорий</v>
      </c>
      <c r="B98" s="11" t="s">
        <v>44</v>
      </c>
      <c r="C98" s="11" t="s">
        <v>48</v>
      </c>
      <c r="D98" s="23" t="s">
        <v>159</v>
      </c>
      <c r="E98" s="23" t="s">
        <v>9</v>
      </c>
      <c r="F98" s="23" t="s">
        <v>30</v>
      </c>
      <c r="G98" s="23"/>
      <c r="H98" s="11"/>
      <c r="I98" s="21">
        <f>I102+I99</f>
        <v>2786.5</v>
      </c>
      <c r="J98" s="21"/>
      <c r="K98" s="21"/>
    </row>
    <row r="99" spans="1:11" ht="29.25" customHeight="1">
      <c r="A99" s="12" t="str">
        <f>'Приложение 2'!A99</f>
        <v>Прочие мероприятия по благоустройству</v>
      </c>
      <c r="B99" s="11" t="s">
        <v>44</v>
      </c>
      <c r="C99" s="11" t="s">
        <v>48</v>
      </c>
      <c r="D99" s="23" t="s">
        <v>159</v>
      </c>
      <c r="E99" s="23" t="s">
        <v>9</v>
      </c>
      <c r="F99" s="23" t="s">
        <v>30</v>
      </c>
      <c r="G99" s="23" t="s">
        <v>118</v>
      </c>
      <c r="H99" s="11"/>
      <c r="I99" s="21">
        <f>I100</f>
        <v>891.5</v>
      </c>
      <c r="J99" s="21"/>
      <c r="K99" s="21"/>
    </row>
    <row r="100" spans="1:11" ht="29.25" customHeight="1">
      <c r="A100" s="12" t="str">
        <f>'Приложение 2'!A100</f>
        <v>Закупка товаров, работ и услуг для обеспечения государственных (муниципальных) нужд</v>
      </c>
      <c r="B100" s="11" t="s">
        <v>44</v>
      </c>
      <c r="C100" s="11" t="s">
        <v>48</v>
      </c>
      <c r="D100" s="23" t="s">
        <v>159</v>
      </c>
      <c r="E100" s="23" t="s">
        <v>9</v>
      </c>
      <c r="F100" s="23" t="s">
        <v>30</v>
      </c>
      <c r="G100" s="23" t="s">
        <v>118</v>
      </c>
      <c r="H100" s="11" t="s">
        <v>62</v>
      </c>
      <c r="I100" s="21">
        <f>I101</f>
        <v>891.5</v>
      </c>
      <c r="J100" s="21"/>
      <c r="K100" s="21"/>
    </row>
    <row r="101" spans="1:11" ht="29.25" customHeight="1">
      <c r="A101" s="12" t="str">
        <f>'Приложение 2'!A101</f>
        <v>Иные закупки товаров, работ и услуг для обеспечения государственных (муниципальных) нужд</v>
      </c>
      <c r="B101" s="11" t="s">
        <v>44</v>
      </c>
      <c r="C101" s="11" t="s">
        <v>48</v>
      </c>
      <c r="D101" s="23" t="s">
        <v>159</v>
      </c>
      <c r="E101" s="23" t="s">
        <v>9</v>
      </c>
      <c r="F101" s="23" t="s">
        <v>30</v>
      </c>
      <c r="G101" s="23" t="s">
        <v>118</v>
      </c>
      <c r="H101" s="11" t="s">
        <v>63</v>
      </c>
      <c r="I101" s="21">
        <f>'Приложение 2'!J101</f>
        <v>891.5</v>
      </c>
      <c r="J101" s="21"/>
      <c r="K101" s="21"/>
    </row>
    <row r="102" spans="1:11" ht="51" customHeight="1">
      <c r="A102" s="12" t="str">
        <f>'Приложение 2'!A102</f>
        <v>Субсидии на реализацию мероприятий по благоустройству сельских территорий</v>
      </c>
      <c r="B102" s="11" t="s">
        <v>44</v>
      </c>
      <c r="C102" s="11" t="s">
        <v>48</v>
      </c>
      <c r="D102" s="23" t="s">
        <v>159</v>
      </c>
      <c r="E102" s="23" t="s">
        <v>9</v>
      </c>
      <c r="F102" s="23" t="s">
        <v>30</v>
      </c>
      <c r="G102" s="23" t="s">
        <v>160</v>
      </c>
      <c r="H102" s="11"/>
      <c r="I102" s="21">
        <f>I103</f>
        <v>1895</v>
      </c>
      <c r="J102" s="21"/>
      <c r="K102" s="21"/>
    </row>
    <row r="103" spans="1:11" ht="48.75" customHeight="1">
      <c r="A103" s="12" t="str">
        <f>A100</f>
        <v>Закупка товаров, работ и услуг для обеспечения государственных (муниципальных) нужд</v>
      </c>
      <c r="B103" s="11" t="s">
        <v>44</v>
      </c>
      <c r="C103" s="11" t="s">
        <v>48</v>
      </c>
      <c r="D103" s="23" t="s">
        <v>159</v>
      </c>
      <c r="E103" s="23" t="s">
        <v>9</v>
      </c>
      <c r="F103" s="23" t="s">
        <v>30</v>
      </c>
      <c r="G103" s="23" t="s">
        <v>160</v>
      </c>
      <c r="H103" s="11" t="s">
        <v>62</v>
      </c>
      <c r="I103" s="21">
        <f>I104</f>
        <v>1895</v>
      </c>
      <c r="J103" s="21"/>
      <c r="K103" s="21"/>
    </row>
    <row r="104" spans="1:11" ht="48" customHeight="1">
      <c r="A104" s="12" t="str">
        <f>A101</f>
        <v>Иные закупки товаров, работ и услуг для обеспечения государственных (муниципальных) нужд</v>
      </c>
      <c r="B104" s="11" t="s">
        <v>44</v>
      </c>
      <c r="C104" s="11" t="s">
        <v>48</v>
      </c>
      <c r="D104" s="23" t="s">
        <v>159</v>
      </c>
      <c r="E104" s="23" t="s">
        <v>9</v>
      </c>
      <c r="F104" s="23" t="s">
        <v>30</v>
      </c>
      <c r="G104" s="23" t="s">
        <v>160</v>
      </c>
      <c r="H104" s="11" t="s">
        <v>63</v>
      </c>
      <c r="I104" s="21">
        <f>'Приложение 2'!J104</f>
        <v>1895</v>
      </c>
      <c r="J104" s="21"/>
      <c r="K104" s="21"/>
    </row>
    <row r="105" spans="1:11" ht="15">
      <c r="A105" s="9" t="s">
        <v>54</v>
      </c>
      <c r="B105" s="10" t="s">
        <v>17</v>
      </c>
      <c r="C105" s="11"/>
      <c r="D105" s="23"/>
      <c r="E105" s="23"/>
      <c r="F105" s="23"/>
      <c r="G105" s="23"/>
      <c r="H105" s="20"/>
      <c r="I105" s="19">
        <f t="shared" ref="I105:K110" si="11">I106</f>
        <v>173.9</v>
      </c>
      <c r="J105" s="120">
        <f t="shared" si="11"/>
        <v>166.2</v>
      </c>
      <c r="K105" s="19">
        <f t="shared" si="11"/>
        <v>166.2</v>
      </c>
    </row>
    <row r="106" spans="1:11" ht="15">
      <c r="A106" s="12" t="s">
        <v>55</v>
      </c>
      <c r="B106" s="11" t="s">
        <v>17</v>
      </c>
      <c r="C106" s="11" t="s">
        <v>30</v>
      </c>
      <c r="D106" s="23"/>
      <c r="E106" s="23"/>
      <c r="F106" s="23"/>
      <c r="G106" s="23"/>
      <c r="H106" s="20"/>
      <c r="I106" s="21">
        <f t="shared" si="11"/>
        <v>173.9</v>
      </c>
      <c r="J106" s="21">
        <f t="shared" si="11"/>
        <v>166.2</v>
      </c>
      <c r="K106" s="21">
        <f t="shared" si="11"/>
        <v>166.2</v>
      </c>
    </row>
    <row r="107" spans="1:11" ht="75.75" customHeight="1">
      <c r="A107" s="12" t="str">
        <f>A27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107" s="11" t="s">
        <v>17</v>
      </c>
      <c r="C107" s="11" t="s">
        <v>30</v>
      </c>
      <c r="D107" s="23" t="s">
        <v>73</v>
      </c>
      <c r="E107" s="23"/>
      <c r="F107" s="23"/>
      <c r="G107" s="23"/>
      <c r="H107" s="20"/>
      <c r="I107" s="21">
        <f t="shared" si="11"/>
        <v>173.9</v>
      </c>
      <c r="J107" s="21">
        <f t="shared" si="11"/>
        <v>166.2</v>
      </c>
      <c r="K107" s="21">
        <f t="shared" si="11"/>
        <v>166.2</v>
      </c>
    </row>
    <row r="108" spans="1:11" ht="93.75" customHeight="1">
      <c r="A108" s="12" t="str">
        <f>A34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108" s="11" t="s">
        <v>17</v>
      </c>
      <c r="C108" s="11" t="s">
        <v>30</v>
      </c>
      <c r="D108" s="23" t="s">
        <v>73</v>
      </c>
      <c r="E108" s="23" t="s">
        <v>8</v>
      </c>
      <c r="F108" s="23"/>
      <c r="G108" s="23"/>
      <c r="H108" s="20"/>
      <c r="I108" s="21">
        <f>I109</f>
        <v>173.9</v>
      </c>
      <c r="J108" s="21">
        <f>J109</f>
        <v>166.2</v>
      </c>
      <c r="K108" s="21">
        <f>K109</f>
        <v>166.2</v>
      </c>
    </row>
    <row r="109" spans="1:11" ht="30">
      <c r="A109" s="12" t="s">
        <v>56</v>
      </c>
      <c r="B109" s="11" t="s">
        <v>17</v>
      </c>
      <c r="C109" s="11" t="s">
        <v>30</v>
      </c>
      <c r="D109" s="23" t="s">
        <v>73</v>
      </c>
      <c r="E109" s="23" t="s">
        <v>8</v>
      </c>
      <c r="F109" s="23" t="s">
        <v>58</v>
      </c>
      <c r="G109" s="23" t="s">
        <v>76</v>
      </c>
      <c r="H109" s="20"/>
      <c r="I109" s="21">
        <f t="shared" si="11"/>
        <v>173.9</v>
      </c>
      <c r="J109" s="21">
        <f t="shared" si="11"/>
        <v>166.2</v>
      </c>
      <c r="K109" s="21">
        <f t="shared" si="11"/>
        <v>166.2</v>
      </c>
    </row>
    <row r="110" spans="1:11" ht="30">
      <c r="A110" s="12" t="s">
        <v>50</v>
      </c>
      <c r="B110" s="11" t="s">
        <v>17</v>
      </c>
      <c r="C110" s="11" t="s">
        <v>30</v>
      </c>
      <c r="D110" s="23" t="s">
        <v>73</v>
      </c>
      <c r="E110" s="23" t="s">
        <v>8</v>
      </c>
      <c r="F110" s="23" t="s">
        <v>58</v>
      </c>
      <c r="G110" s="23" t="s">
        <v>76</v>
      </c>
      <c r="H110" s="20" t="s">
        <v>67</v>
      </c>
      <c r="I110" s="21">
        <f>I111</f>
        <v>173.9</v>
      </c>
      <c r="J110" s="21">
        <f t="shared" si="11"/>
        <v>166.2</v>
      </c>
      <c r="K110" s="21">
        <f t="shared" si="11"/>
        <v>166.2</v>
      </c>
    </row>
    <row r="111" spans="1:11" ht="30">
      <c r="A111" s="12" t="s">
        <v>57</v>
      </c>
      <c r="B111" s="11" t="s">
        <v>17</v>
      </c>
      <c r="C111" s="11" t="s">
        <v>30</v>
      </c>
      <c r="D111" s="23" t="s">
        <v>73</v>
      </c>
      <c r="E111" s="23" t="s">
        <v>8</v>
      </c>
      <c r="F111" s="23" t="s">
        <v>58</v>
      </c>
      <c r="G111" s="23" t="s">
        <v>76</v>
      </c>
      <c r="H111" s="20" t="s">
        <v>68</v>
      </c>
      <c r="I111" s="21">
        <f>'Приложение 2'!J111</f>
        <v>173.9</v>
      </c>
      <c r="J111" s="21">
        <f>'Приложение 2'!K111</f>
        <v>166.2</v>
      </c>
      <c r="K111" s="21">
        <f>'Приложение 2'!L111</f>
        <v>166.2</v>
      </c>
    </row>
    <row r="112" spans="1:11" ht="15">
      <c r="A112" s="121" t="str">
        <f>'Приложение 2'!A112</f>
        <v>Условно утвержденные расходы</v>
      </c>
      <c r="B112" s="10" t="s">
        <v>124</v>
      </c>
      <c r="C112" s="11"/>
      <c r="D112" s="23"/>
      <c r="E112" s="23"/>
      <c r="F112" s="23"/>
      <c r="G112" s="23"/>
      <c r="H112" s="28"/>
      <c r="I112" s="29"/>
      <c r="J112" s="120">
        <f>'Приложение 2'!K112</f>
        <v>40.700000000000003</v>
      </c>
      <c r="K112" s="120">
        <f>'Приложение 2'!L112</f>
        <v>81.3</v>
      </c>
    </row>
    <row r="113" spans="1:11" ht="15">
      <c r="A113" s="112" t="str">
        <f>'Приложение 2'!A113</f>
        <v>Условно утвержденные расходы</v>
      </c>
      <c r="B113" s="11" t="s">
        <v>124</v>
      </c>
      <c r="C113" s="11" t="s">
        <v>124</v>
      </c>
      <c r="D113" s="23"/>
      <c r="E113" s="23"/>
      <c r="F113" s="23"/>
      <c r="G113" s="23"/>
      <c r="H113" s="20"/>
      <c r="I113" s="21"/>
      <c r="J113" s="21">
        <f>'Приложение 2'!K113</f>
        <v>40.700000000000003</v>
      </c>
      <c r="K113" s="21">
        <f>'Приложение 2'!L113</f>
        <v>81.3</v>
      </c>
    </row>
    <row r="114" spans="1:11" ht="74.25" customHeight="1">
      <c r="A114" s="112" t="str">
        <f>'Приложение 2'!A114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14" s="11" t="s">
        <v>124</v>
      </c>
      <c r="C114" s="11" t="s">
        <v>124</v>
      </c>
      <c r="D114" s="23" t="s">
        <v>125</v>
      </c>
      <c r="E114" s="23"/>
      <c r="F114" s="23"/>
      <c r="G114" s="23"/>
      <c r="H114" s="20"/>
      <c r="I114" s="21"/>
      <c r="J114" s="21">
        <f>'Приложение 2'!K114</f>
        <v>40.700000000000003</v>
      </c>
      <c r="K114" s="21">
        <f>'Приложение 2'!L114</f>
        <v>81.3</v>
      </c>
    </row>
    <row r="115" spans="1:11" ht="15">
      <c r="A115" s="12" t="str">
        <f>'Приложение 2'!A115</f>
        <v xml:space="preserve">Высшее должностное лицо </v>
      </c>
      <c r="B115" s="11" t="s">
        <v>124</v>
      </c>
      <c r="C115" s="11" t="s">
        <v>124</v>
      </c>
      <c r="D115" s="23" t="s">
        <v>125</v>
      </c>
      <c r="E115" s="23" t="s">
        <v>8</v>
      </c>
      <c r="F115" s="23"/>
      <c r="G115" s="23"/>
      <c r="H115" s="20"/>
      <c r="I115" s="21"/>
      <c r="J115" s="21">
        <f>'Приложение 2'!K115</f>
        <v>40.700000000000003</v>
      </c>
      <c r="K115" s="21">
        <f>'Приложение 2'!L115</f>
        <v>81.3</v>
      </c>
    </row>
    <row r="116" spans="1:11" ht="15">
      <c r="A116" s="12" t="str">
        <f>'Приложение 2'!A116</f>
        <v>Условно утвержденные расходы</v>
      </c>
      <c r="B116" s="11" t="s">
        <v>124</v>
      </c>
      <c r="C116" s="11" t="s">
        <v>124</v>
      </c>
      <c r="D116" s="23" t="s">
        <v>125</v>
      </c>
      <c r="E116" s="23" t="s">
        <v>8</v>
      </c>
      <c r="F116" s="23" t="s">
        <v>58</v>
      </c>
      <c r="G116" s="23" t="s">
        <v>126</v>
      </c>
      <c r="H116" s="20"/>
      <c r="I116" s="21"/>
      <c r="J116" s="21">
        <f>'Приложение 2'!K116</f>
        <v>40.700000000000003</v>
      </c>
      <c r="K116" s="21">
        <f>'Приложение 2'!L116</f>
        <v>81.3</v>
      </c>
    </row>
    <row r="117" spans="1:11" ht="15">
      <c r="A117" s="12" t="str">
        <f>'Приложение 2'!A117</f>
        <v>Иные бюджетные ассигнования</v>
      </c>
      <c r="B117" s="11" t="s">
        <v>124</v>
      </c>
      <c r="C117" s="11" t="s">
        <v>124</v>
      </c>
      <c r="D117" s="23" t="s">
        <v>125</v>
      </c>
      <c r="E117" s="23" t="s">
        <v>8</v>
      </c>
      <c r="F117" s="23" t="s">
        <v>58</v>
      </c>
      <c r="G117" s="23" t="s">
        <v>126</v>
      </c>
      <c r="H117" s="20" t="s">
        <v>64</v>
      </c>
      <c r="I117" s="21"/>
      <c r="J117" s="21">
        <f>'Приложение 2'!K117</f>
        <v>40.700000000000003</v>
      </c>
      <c r="K117" s="21">
        <f>'Приложение 2'!L117</f>
        <v>81.3</v>
      </c>
    </row>
    <row r="118" spans="1:11" ht="15">
      <c r="A118" s="12" t="str">
        <f>'Приложение 2'!A118</f>
        <v>Резервные средства</v>
      </c>
      <c r="B118" s="11" t="s">
        <v>124</v>
      </c>
      <c r="C118" s="11" t="s">
        <v>124</v>
      </c>
      <c r="D118" s="23" t="s">
        <v>125</v>
      </c>
      <c r="E118" s="23" t="s">
        <v>8</v>
      </c>
      <c r="F118" s="23" t="s">
        <v>58</v>
      </c>
      <c r="G118" s="23" t="s">
        <v>126</v>
      </c>
      <c r="H118" s="20" t="s">
        <v>66</v>
      </c>
      <c r="I118" s="21"/>
      <c r="J118" s="21">
        <f>'Приложение 2'!K118</f>
        <v>40.700000000000003</v>
      </c>
      <c r="K118" s="21">
        <f>'Приложение 2'!L118</f>
        <v>81.3</v>
      </c>
    </row>
  </sheetData>
  <autoFilter ref="A2:K118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10">
    <mergeCell ref="H1:K1"/>
    <mergeCell ref="H2:K2"/>
    <mergeCell ref="A3:K3"/>
    <mergeCell ref="H4:K4"/>
    <mergeCell ref="B5:B6"/>
    <mergeCell ref="C5:C6"/>
    <mergeCell ref="D5:G6"/>
    <mergeCell ref="H5:H6"/>
    <mergeCell ref="I5:K5"/>
    <mergeCell ref="A4:A5"/>
  </mergeCells>
  <conditionalFormatting sqref="B17:C17">
    <cfRule type="expression" dxfId="21" priority="13" stopIfTrue="1">
      <formula>$F17=""</formula>
    </cfRule>
    <cfRule type="expression" dxfId="20" priority="14" stopIfTrue="1">
      <formula>#REF!&lt;&gt;""</formula>
    </cfRule>
    <cfRule type="expression" dxfId="19" priority="15" stopIfTrue="1">
      <formula>AND($G17="",$F17&lt;&gt;"")</formula>
    </cfRule>
  </conditionalFormatting>
  <conditionalFormatting sqref="A51">
    <cfRule type="expression" dxfId="18" priority="31" stopIfTrue="1">
      <formula>$F51=""</formula>
    </cfRule>
    <cfRule type="expression" dxfId="17" priority="32" stopIfTrue="1">
      <formula>#REF!&lt;&gt;""</formula>
    </cfRule>
    <cfRule type="expression" dxfId="16" priority="33" stopIfTrue="1">
      <formula>AND($G51="",$F51&lt;&gt;"")</formula>
    </cfRule>
  </conditionalFormatting>
  <conditionalFormatting sqref="A51">
    <cfRule type="expression" dxfId="15" priority="22" stopIfTrue="1">
      <formula>$F51=""</formula>
    </cfRule>
    <cfRule type="expression" dxfId="14" priority="23" stopIfTrue="1">
      <formula>#REF!&lt;&gt;""</formula>
    </cfRule>
    <cfRule type="expression" dxfId="13" priority="24" stopIfTrue="1">
      <formula>AND($G51="",$F51&lt;&gt;"")</formula>
    </cfRule>
  </conditionalFormatting>
  <conditionalFormatting sqref="A50">
    <cfRule type="expression" dxfId="12" priority="10" stopIfTrue="1">
      <formula>$F50=""</formula>
    </cfRule>
    <cfRule type="expression" dxfId="11" priority="11" stopIfTrue="1">
      <formula>#REF!&lt;&gt;""</formula>
    </cfRule>
    <cfRule type="expression" dxfId="10" priority="12" stopIfTrue="1">
      <formula>AND($G50="",$F50&lt;&gt;"")</formula>
    </cfRule>
  </conditionalFormatting>
  <conditionalFormatting sqref="A50">
    <cfRule type="expression" dxfId="9" priority="7" stopIfTrue="1">
      <formula>$F50=""</formula>
    </cfRule>
    <cfRule type="expression" dxfId="8" priority="8" stopIfTrue="1">
      <formula>#REF!&lt;&gt;""</formula>
    </cfRule>
    <cfRule type="expression" dxfId="7" priority="9" stopIfTrue="1">
      <formula>AND($G50="",$F50&lt;&gt;"")</formula>
    </cfRule>
  </conditionalFormatting>
  <conditionalFormatting sqref="A52">
    <cfRule type="expression" dxfId="6" priority="4" stopIfTrue="1">
      <formula>$F52=""</formula>
    </cfRule>
    <cfRule type="expression" dxfId="5" priority="5" stopIfTrue="1">
      <formula>#REF!&lt;&gt;""</formula>
    </cfRule>
    <cfRule type="expression" dxfId="4" priority="6" stopIfTrue="1">
      <formula>AND($G52="",$F52&lt;&gt;"")</formula>
    </cfRule>
  </conditionalFormatting>
  <conditionalFormatting sqref="A51">
    <cfRule type="expression" dxfId="3" priority="1" stopIfTrue="1">
      <formula>$F51=""</formula>
    </cfRule>
    <cfRule type="expression" dxfId="2" priority="2" stopIfTrue="1">
      <formula>#REF!&lt;&gt;""</formula>
    </cfRule>
    <cfRule type="expression" dxfId="1" priority="3" stopIfTrue="1">
      <formula>AND($G51="",$F51&lt;&gt;"")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48"/>
  <sheetViews>
    <sheetView view="pageBreakPreview" zoomScaleSheetLayoutView="100" workbookViewId="0">
      <selection activeCell="I2" sqref="I2:L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83.75" customHeight="1">
      <c r="I1" s="170" t="s">
        <v>227</v>
      </c>
      <c r="J1" s="171"/>
      <c r="K1" s="171"/>
      <c r="L1" s="171"/>
    </row>
    <row r="2" spans="1:12" ht="114.75" customHeight="1">
      <c r="A2" s="1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70"/>
      <c r="J2" s="171"/>
      <c r="K2" s="171"/>
      <c r="L2" s="171"/>
    </row>
    <row r="3" spans="1:12" ht="129.75" customHeight="1">
      <c r="A3" s="172" t="s">
        <v>139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3" t="s">
        <v>1</v>
      </c>
      <c r="J4" s="173"/>
      <c r="K4" s="173"/>
      <c r="L4" s="173"/>
    </row>
    <row r="5" spans="1:12" ht="19.5" customHeight="1">
      <c r="A5" s="169" t="s">
        <v>2</v>
      </c>
      <c r="B5" s="169" t="s">
        <v>5</v>
      </c>
      <c r="C5" s="169"/>
      <c r="D5" s="169"/>
      <c r="E5" s="169"/>
      <c r="F5" s="169" t="s">
        <v>22</v>
      </c>
      <c r="G5" s="169" t="s">
        <v>3</v>
      </c>
      <c r="H5" s="169" t="s">
        <v>4</v>
      </c>
      <c r="I5" s="169" t="s">
        <v>21</v>
      </c>
      <c r="J5" s="169" t="s">
        <v>7</v>
      </c>
      <c r="K5" s="169"/>
      <c r="L5" s="169"/>
    </row>
    <row r="6" spans="1:12" ht="14.85" customHeight="1">
      <c r="A6" s="169" t="s">
        <v>0</v>
      </c>
      <c r="B6" s="169" t="s">
        <v>0</v>
      </c>
      <c r="C6" s="169"/>
      <c r="D6" s="169"/>
      <c r="E6" s="169"/>
      <c r="F6" s="169" t="s">
        <v>0</v>
      </c>
      <c r="G6" s="169" t="s">
        <v>0</v>
      </c>
      <c r="H6" s="169" t="s">
        <v>0</v>
      </c>
      <c r="I6" s="169" t="s">
        <v>0</v>
      </c>
      <c r="J6" s="114" t="s">
        <v>26</v>
      </c>
      <c r="K6" s="114" t="s">
        <v>27</v>
      </c>
      <c r="L6" s="114" t="s">
        <v>137</v>
      </c>
    </row>
    <row r="7" spans="1:12" ht="13.7" customHeight="1">
      <c r="A7" s="84" t="s">
        <v>8</v>
      </c>
      <c r="B7" s="84" t="s">
        <v>9</v>
      </c>
      <c r="C7" s="84" t="s">
        <v>10</v>
      </c>
      <c r="D7" s="84" t="s">
        <v>11</v>
      </c>
      <c r="E7" s="84" t="s">
        <v>12</v>
      </c>
      <c r="F7" s="84" t="s">
        <v>13</v>
      </c>
      <c r="G7" s="84" t="s">
        <v>14</v>
      </c>
      <c r="H7" s="84" t="s">
        <v>15</v>
      </c>
      <c r="I7" s="84" t="s">
        <v>16</v>
      </c>
      <c r="J7" s="84" t="s">
        <v>17</v>
      </c>
      <c r="K7" s="84" t="s">
        <v>18</v>
      </c>
      <c r="L7" s="84" t="s">
        <v>20</v>
      </c>
    </row>
    <row r="8" spans="1:12" ht="13.7" customHeight="1">
      <c r="A8" s="85" t="s">
        <v>19</v>
      </c>
      <c r="B8" s="86" t="s">
        <v>0</v>
      </c>
      <c r="C8" s="86" t="s">
        <v>0</v>
      </c>
      <c r="D8" s="86" t="s">
        <v>0</v>
      </c>
      <c r="E8" s="86" t="s">
        <v>0</v>
      </c>
      <c r="F8" s="86" t="s">
        <v>0</v>
      </c>
      <c r="G8" s="86" t="s">
        <v>0</v>
      </c>
      <c r="H8" s="86" t="s">
        <v>0</v>
      </c>
      <c r="I8" s="86" t="s">
        <v>0</v>
      </c>
      <c r="J8" s="87">
        <f>J9+J24+J32+J61+J93+J46</f>
        <v>7520.6</v>
      </c>
      <c r="K8" s="87">
        <f>K24+K9+K32+K61+K93</f>
        <v>1741.1000000000001</v>
      </c>
      <c r="L8" s="87">
        <f>L24+L9+L32+L61+L93</f>
        <v>1760.8000000000002</v>
      </c>
    </row>
    <row r="9" spans="1:12" ht="106.5" customHeight="1">
      <c r="A9" s="16" t="str">
        <f>'Приложение 2'!A87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9" s="98" t="s">
        <v>17</v>
      </c>
      <c r="C9" s="98"/>
      <c r="D9" s="98"/>
      <c r="E9" s="98"/>
      <c r="F9" s="28"/>
      <c r="G9" s="91"/>
      <c r="H9" s="91"/>
      <c r="I9" s="100"/>
      <c r="J9" s="88">
        <f>J17+J10</f>
        <v>1276.7</v>
      </c>
      <c r="K9" s="88">
        <f>K17+K10</f>
        <v>90</v>
      </c>
      <c r="L9" s="88">
        <f>+L17+L10</f>
        <v>90</v>
      </c>
    </row>
    <row r="10" spans="1:12" ht="31.5" customHeight="1">
      <c r="A10" s="93" t="str">
        <f>'Приложение 2'!A88</f>
        <v>Основное мероприятие "Благоустройство территории  "</v>
      </c>
      <c r="B10" s="98" t="s">
        <v>17</v>
      </c>
      <c r="C10" s="98" t="s">
        <v>74</v>
      </c>
      <c r="D10" s="98" t="s">
        <v>122</v>
      </c>
      <c r="E10" s="98"/>
      <c r="F10" s="90"/>
      <c r="G10" s="96"/>
      <c r="H10" s="96"/>
      <c r="I10" s="113"/>
      <c r="J10" s="88">
        <f t="shared" ref="J10:L15" si="0">J11</f>
        <v>1052.7</v>
      </c>
      <c r="K10" s="88">
        <f t="shared" si="0"/>
        <v>52</v>
      </c>
      <c r="L10" s="88">
        <f t="shared" si="0"/>
        <v>52</v>
      </c>
    </row>
    <row r="11" spans="1:12" ht="33.75" customHeight="1">
      <c r="A11" s="97" t="str">
        <f>'Приложение 2'!A89</f>
        <v>Прочие мероприятия по благоустройству</v>
      </c>
      <c r="B11" s="95" t="s">
        <v>17</v>
      </c>
      <c r="C11" s="98" t="s">
        <v>74</v>
      </c>
      <c r="D11" s="98" t="s">
        <v>122</v>
      </c>
      <c r="E11" s="95" t="s">
        <v>118</v>
      </c>
      <c r="F11" s="90"/>
      <c r="G11" s="89"/>
      <c r="H11" s="89"/>
      <c r="I11" s="89"/>
      <c r="J11" s="88">
        <f t="shared" si="0"/>
        <v>1052.7</v>
      </c>
      <c r="K11" s="88">
        <f t="shared" si="0"/>
        <v>52</v>
      </c>
      <c r="L11" s="88">
        <f t="shared" si="0"/>
        <v>52</v>
      </c>
    </row>
    <row r="12" spans="1:12" ht="50.25" customHeight="1">
      <c r="A12" s="93" t="s">
        <v>153</v>
      </c>
      <c r="B12" s="95" t="s">
        <v>17</v>
      </c>
      <c r="C12" s="98" t="s">
        <v>74</v>
      </c>
      <c r="D12" s="98" t="s">
        <v>122</v>
      </c>
      <c r="E12" s="95" t="s">
        <v>118</v>
      </c>
      <c r="F12" s="90" t="s">
        <v>62</v>
      </c>
      <c r="G12" s="89"/>
      <c r="H12" s="89"/>
      <c r="I12" s="89"/>
      <c r="J12" s="88">
        <f t="shared" si="0"/>
        <v>1052.7</v>
      </c>
      <c r="K12" s="88">
        <f t="shared" si="0"/>
        <v>52</v>
      </c>
      <c r="L12" s="88">
        <f t="shared" si="0"/>
        <v>52</v>
      </c>
    </row>
    <row r="13" spans="1:12" ht="60.75" customHeight="1">
      <c r="A13" s="93" t="s">
        <v>39</v>
      </c>
      <c r="B13" s="95" t="s">
        <v>17</v>
      </c>
      <c r="C13" s="98" t="s">
        <v>74</v>
      </c>
      <c r="D13" s="98" t="s">
        <v>122</v>
      </c>
      <c r="E13" s="95" t="s">
        <v>118</v>
      </c>
      <c r="F13" s="90" t="s">
        <v>63</v>
      </c>
      <c r="G13" s="89"/>
      <c r="H13" s="89"/>
      <c r="I13" s="89"/>
      <c r="J13" s="88">
        <f t="shared" si="0"/>
        <v>1052.7</v>
      </c>
      <c r="K13" s="88">
        <f t="shared" si="0"/>
        <v>52</v>
      </c>
      <c r="L13" s="88">
        <f t="shared" si="0"/>
        <v>52</v>
      </c>
    </row>
    <row r="14" spans="1:12" ht="16.5" customHeight="1">
      <c r="A14" s="93" t="s">
        <v>53</v>
      </c>
      <c r="B14" s="95" t="s">
        <v>17</v>
      </c>
      <c r="C14" s="98" t="s">
        <v>74</v>
      </c>
      <c r="D14" s="98" t="s">
        <v>122</v>
      </c>
      <c r="E14" s="95" t="s">
        <v>118</v>
      </c>
      <c r="F14" s="90" t="s">
        <v>63</v>
      </c>
      <c r="G14" s="91" t="s">
        <v>44</v>
      </c>
      <c r="H14" s="91"/>
      <c r="I14" s="91"/>
      <c r="J14" s="88">
        <f t="shared" si="0"/>
        <v>1052.7</v>
      </c>
      <c r="K14" s="88">
        <f t="shared" si="0"/>
        <v>52</v>
      </c>
      <c r="L14" s="88">
        <f t="shared" si="0"/>
        <v>52</v>
      </c>
    </row>
    <row r="15" spans="1:12" ht="22.5" customHeight="1">
      <c r="A15" s="16" t="s">
        <v>59</v>
      </c>
      <c r="B15" s="95" t="s">
        <v>17</v>
      </c>
      <c r="C15" s="98" t="s">
        <v>74</v>
      </c>
      <c r="D15" s="98" t="s">
        <v>122</v>
      </c>
      <c r="E15" s="95" t="s">
        <v>118</v>
      </c>
      <c r="F15" s="90" t="s">
        <v>63</v>
      </c>
      <c r="G15" s="91" t="s">
        <v>44</v>
      </c>
      <c r="H15" s="91" t="s">
        <v>48</v>
      </c>
      <c r="I15" s="91"/>
      <c r="J15" s="88">
        <f t="shared" si="0"/>
        <v>1052.7</v>
      </c>
      <c r="K15" s="88">
        <f t="shared" si="0"/>
        <v>52</v>
      </c>
      <c r="L15" s="88">
        <f t="shared" si="0"/>
        <v>52</v>
      </c>
    </row>
    <row r="16" spans="1:12" ht="58.5" customHeight="1">
      <c r="A16" s="93" t="s">
        <v>129</v>
      </c>
      <c r="B16" s="95" t="s">
        <v>17</v>
      </c>
      <c r="C16" s="98" t="s">
        <v>74</v>
      </c>
      <c r="D16" s="98" t="s">
        <v>122</v>
      </c>
      <c r="E16" s="95" t="s">
        <v>118</v>
      </c>
      <c r="F16" s="90" t="s">
        <v>63</v>
      </c>
      <c r="G16" s="91" t="s">
        <v>44</v>
      </c>
      <c r="H16" s="91" t="s">
        <v>48</v>
      </c>
      <c r="I16" s="118" t="s">
        <v>165</v>
      </c>
      <c r="J16" s="88">
        <f>'Приложение 2'!J91</f>
        <v>1052.7</v>
      </c>
      <c r="K16" s="88">
        <f>'Приложение 2'!K91</f>
        <v>52</v>
      </c>
      <c r="L16" s="88">
        <f>'Приложение 2'!L91</f>
        <v>52</v>
      </c>
    </row>
    <row r="17" spans="1:12" ht="46.5" customHeight="1">
      <c r="A17" s="17" t="str">
        <f>'Приложение 2'!A92</f>
        <v>Основное мероприятие "Освещение территории сельского поселения"</v>
      </c>
      <c r="B17" s="95" t="s">
        <v>17</v>
      </c>
      <c r="C17" s="98" t="s">
        <v>74</v>
      </c>
      <c r="D17" s="98" t="s">
        <v>121</v>
      </c>
      <c r="E17" s="95"/>
      <c r="F17" s="90"/>
      <c r="G17" s="89"/>
      <c r="H17" s="89"/>
      <c r="I17" s="89"/>
      <c r="J17" s="88">
        <f t="shared" ref="J17:L22" si="1">J18</f>
        <v>224</v>
      </c>
      <c r="K17" s="88">
        <f t="shared" si="1"/>
        <v>38</v>
      </c>
      <c r="L17" s="88">
        <f t="shared" si="1"/>
        <v>38</v>
      </c>
    </row>
    <row r="18" spans="1:12" ht="15">
      <c r="A18" s="92" t="s">
        <v>117</v>
      </c>
      <c r="B18" s="95" t="s">
        <v>17</v>
      </c>
      <c r="C18" s="98" t="s">
        <v>74</v>
      </c>
      <c r="D18" s="98" t="s">
        <v>121</v>
      </c>
      <c r="E18" s="95" t="s">
        <v>116</v>
      </c>
      <c r="F18" s="90"/>
      <c r="G18" s="89"/>
      <c r="H18" s="89"/>
      <c r="I18" s="89"/>
      <c r="J18" s="88">
        <f t="shared" si="1"/>
        <v>224</v>
      </c>
      <c r="K18" s="88">
        <f t="shared" si="1"/>
        <v>38</v>
      </c>
      <c r="L18" s="88">
        <f t="shared" si="1"/>
        <v>38</v>
      </c>
    </row>
    <row r="19" spans="1:12" ht="46.5" customHeight="1">
      <c r="A19" s="93" t="s">
        <v>153</v>
      </c>
      <c r="B19" s="95" t="s">
        <v>17</v>
      </c>
      <c r="C19" s="98" t="s">
        <v>74</v>
      </c>
      <c r="D19" s="98" t="s">
        <v>121</v>
      </c>
      <c r="E19" s="95" t="s">
        <v>116</v>
      </c>
      <c r="F19" s="90" t="s">
        <v>62</v>
      </c>
      <c r="G19" s="89"/>
      <c r="H19" s="89"/>
      <c r="I19" s="89"/>
      <c r="J19" s="88">
        <f t="shared" si="1"/>
        <v>224</v>
      </c>
      <c r="K19" s="88">
        <f t="shared" si="1"/>
        <v>38</v>
      </c>
      <c r="L19" s="88">
        <f t="shared" si="1"/>
        <v>38</v>
      </c>
    </row>
    <row r="20" spans="1:12" ht="60">
      <c r="A20" s="93" t="s">
        <v>39</v>
      </c>
      <c r="B20" s="95" t="s">
        <v>17</v>
      </c>
      <c r="C20" s="98" t="s">
        <v>74</v>
      </c>
      <c r="D20" s="98" t="s">
        <v>121</v>
      </c>
      <c r="E20" s="95" t="s">
        <v>116</v>
      </c>
      <c r="F20" s="90" t="s">
        <v>63</v>
      </c>
      <c r="G20" s="89"/>
      <c r="H20" s="89"/>
      <c r="I20" s="89"/>
      <c r="J20" s="88">
        <f t="shared" si="1"/>
        <v>224</v>
      </c>
      <c r="K20" s="88">
        <f t="shared" si="1"/>
        <v>38</v>
      </c>
      <c r="L20" s="88">
        <f t="shared" si="1"/>
        <v>38</v>
      </c>
    </row>
    <row r="21" spans="1:12" ht="23.25" customHeight="1">
      <c r="A21" s="93" t="s">
        <v>53</v>
      </c>
      <c r="B21" s="98" t="s">
        <v>17</v>
      </c>
      <c r="C21" s="98" t="s">
        <v>74</v>
      </c>
      <c r="D21" s="98" t="s">
        <v>121</v>
      </c>
      <c r="E21" s="98" t="s">
        <v>116</v>
      </c>
      <c r="F21" s="90" t="s">
        <v>63</v>
      </c>
      <c r="G21" s="96" t="s">
        <v>44</v>
      </c>
      <c r="H21" s="96"/>
      <c r="I21" s="96"/>
      <c r="J21" s="88">
        <f t="shared" si="1"/>
        <v>224</v>
      </c>
      <c r="K21" s="88">
        <f t="shared" si="1"/>
        <v>38</v>
      </c>
      <c r="L21" s="88">
        <f t="shared" si="1"/>
        <v>38</v>
      </c>
    </row>
    <row r="22" spans="1:12" ht="15">
      <c r="A22" s="16" t="s">
        <v>59</v>
      </c>
      <c r="B22" s="98" t="s">
        <v>17</v>
      </c>
      <c r="C22" s="98" t="s">
        <v>74</v>
      </c>
      <c r="D22" s="98" t="s">
        <v>121</v>
      </c>
      <c r="E22" s="98" t="s">
        <v>116</v>
      </c>
      <c r="F22" s="90" t="s">
        <v>63</v>
      </c>
      <c r="G22" s="96" t="s">
        <v>44</v>
      </c>
      <c r="H22" s="96" t="s">
        <v>48</v>
      </c>
      <c r="I22" s="96"/>
      <c r="J22" s="88">
        <f t="shared" si="1"/>
        <v>224</v>
      </c>
      <c r="K22" s="88">
        <f t="shared" si="1"/>
        <v>38</v>
      </c>
      <c r="L22" s="88">
        <f t="shared" si="1"/>
        <v>38</v>
      </c>
    </row>
    <row r="23" spans="1:12" ht="60">
      <c r="A23" s="93" t="s">
        <v>129</v>
      </c>
      <c r="B23" s="98" t="s">
        <v>17</v>
      </c>
      <c r="C23" s="98" t="s">
        <v>74</v>
      </c>
      <c r="D23" s="98" t="s">
        <v>121</v>
      </c>
      <c r="E23" s="98" t="s">
        <v>116</v>
      </c>
      <c r="F23" s="90" t="s">
        <v>63</v>
      </c>
      <c r="G23" s="96" t="s">
        <v>44</v>
      </c>
      <c r="H23" s="96" t="s">
        <v>48</v>
      </c>
      <c r="I23" s="117" t="s">
        <v>165</v>
      </c>
      <c r="J23" s="88">
        <f>'Приложение 2'!J95</f>
        <v>224</v>
      </c>
      <c r="K23" s="88">
        <f>'Приложение 2'!K95</f>
        <v>38</v>
      </c>
      <c r="L23" s="88">
        <f>'Приложение 2'!L95</f>
        <v>38</v>
      </c>
    </row>
    <row r="24" spans="1:12" ht="105">
      <c r="A24" s="15" t="str">
        <f>'Приложение 2'!A65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24" s="98" t="s">
        <v>151</v>
      </c>
      <c r="C24" s="98"/>
      <c r="D24" s="95"/>
      <c r="E24" s="95"/>
      <c r="F24" s="28"/>
      <c r="G24" s="89"/>
      <c r="H24" s="89"/>
      <c r="I24" s="89"/>
      <c r="J24" s="87">
        <f t="shared" ref="J24:L30" si="2">J25</f>
        <v>266.5</v>
      </c>
      <c r="K24" s="87">
        <f t="shared" si="2"/>
        <v>266.5</v>
      </c>
      <c r="L24" s="87">
        <f t="shared" si="2"/>
        <v>266.5</v>
      </c>
    </row>
    <row r="25" spans="1:12" ht="75">
      <c r="A25" s="15" t="str">
        <f>'Приложение 2'!A66</f>
        <v>Основное мероприятие "Ремонт и содержание   дорог  в границах поселения, поддержание дорожного полотна в работоспособном состоянии "</v>
      </c>
      <c r="B25" s="98" t="s">
        <v>151</v>
      </c>
      <c r="C25" s="98" t="s">
        <v>74</v>
      </c>
      <c r="D25" s="98" t="s">
        <v>30</v>
      </c>
      <c r="E25" s="95"/>
      <c r="F25" s="28"/>
      <c r="G25" s="89"/>
      <c r="H25" s="89"/>
      <c r="I25" s="89"/>
      <c r="J25" s="88">
        <f t="shared" si="2"/>
        <v>266.5</v>
      </c>
      <c r="K25" s="88">
        <f t="shared" si="2"/>
        <v>266.5</v>
      </c>
      <c r="L25" s="88">
        <f t="shared" si="2"/>
        <v>266.5</v>
      </c>
    </row>
    <row r="26" spans="1:12" ht="375">
      <c r="A26" s="101" t="s">
        <v>145</v>
      </c>
      <c r="B26" s="98" t="s">
        <v>151</v>
      </c>
      <c r="C26" s="98" t="s">
        <v>74</v>
      </c>
      <c r="D26" s="98" t="s">
        <v>30</v>
      </c>
      <c r="E26" s="95" t="s">
        <v>78</v>
      </c>
      <c r="F26" s="28"/>
      <c r="G26" s="89"/>
      <c r="H26" s="89"/>
      <c r="I26" s="89"/>
      <c r="J26" s="88">
        <f t="shared" si="2"/>
        <v>266.5</v>
      </c>
      <c r="K26" s="88">
        <f t="shared" si="2"/>
        <v>266.5</v>
      </c>
      <c r="L26" s="88">
        <f t="shared" si="2"/>
        <v>266.5</v>
      </c>
    </row>
    <row r="27" spans="1:12" ht="60">
      <c r="A27" s="93" t="s">
        <v>153</v>
      </c>
      <c r="B27" s="98" t="s">
        <v>151</v>
      </c>
      <c r="C27" s="98" t="s">
        <v>74</v>
      </c>
      <c r="D27" s="98" t="s">
        <v>30</v>
      </c>
      <c r="E27" s="95" t="s">
        <v>78</v>
      </c>
      <c r="F27" s="28" t="s">
        <v>62</v>
      </c>
      <c r="G27" s="89"/>
      <c r="H27" s="89"/>
      <c r="I27" s="89"/>
      <c r="J27" s="88">
        <f t="shared" si="2"/>
        <v>266.5</v>
      </c>
      <c r="K27" s="88">
        <f t="shared" si="2"/>
        <v>266.5</v>
      </c>
      <c r="L27" s="88">
        <f t="shared" si="2"/>
        <v>266.5</v>
      </c>
    </row>
    <row r="28" spans="1:12" ht="60">
      <c r="A28" s="93" t="s">
        <v>39</v>
      </c>
      <c r="B28" s="98" t="s">
        <v>151</v>
      </c>
      <c r="C28" s="98" t="s">
        <v>74</v>
      </c>
      <c r="D28" s="98" t="s">
        <v>30</v>
      </c>
      <c r="E28" s="95" t="s">
        <v>78</v>
      </c>
      <c r="F28" s="28" t="s">
        <v>63</v>
      </c>
      <c r="G28" s="89"/>
      <c r="H28" s="89"/>
      <c r="I28" s="89"/>
      <c r="J28" s="88">
        <f t="shared" si="2"/>
        <v>266.5</v>
      </c>
      <c r="K28" s="88">
        <f t="shared" si="2"/>
        <v>266.5</v>
      </c>
      <c r="L28" s="88">
        <f t="shared" si="2"/>
        <v>266.5</v>
      </c>
    </row>
    <row r="29" spans="1:12" ht="15">
      <c r="A29" s="97" t="s">
        <v>49</v>
      </c>
      <c r="B29" s="98" t="s">
        <v>151</v>
      </c>
      <c r="C29" s="98" t="s">
        <v>74</v>
      </c>
      <c r="D29" s="98" t="s">
        <v>30</v>
      </c>
      <c r="E29" s="95" t="s">
        <v>78</v>
      </c>
      <c r="F29" s="28" t="s">
        <v>63</v>
      </c>
      <c r="G29" s="91" t="s">
        <v>38</v>
      </c>
      <c r="H29" s="91"/>
      <c r="I29" s="91"/>
      <c r="J29" s="88">
        <f t="shared" si="2"/>
        <v>266.5</v>
      </c>
      <c r="K29" s="88">
        <f t="shared" si="2"/>
        <v>266.5</v>
      </c>
      <c r="L29" s="88">
        <f t="shared" si="2"/>
        <v>266.5</v>
      </c>
    </row>
    <row r="30" spans="1:12" ht="30">
      <c r="A30" s="93" t="str">
        <f>'Приложение 2'!A64</f>
        <v>Дорожное хозяйство (дорожные фонды)</v>
      </c>
      <c r="B30" s="98" t="s">
        <v>151</v>
      </c>
      <c r="C30" s="98" t="s">
        <v>74</v>
      </c>
      <c r="D30" s="98" t="s">
        <v>30</v>
      </c>
      <c r="E30" s="95" t="s">
        <v>78</v>
      </c>
      <c r="F30" s="28" t="s">
        <v>63</v>
      </c>
      <c r="G30" s="91" t="s">
        <v>38</v>
      </c>
      <c r="H30" s="91" t="s">
        <v>52</v>
      </c>
      <c r="I30" s="91"/>
      <c r="J30" s="88">
        <f t="shared" si="2"/>
        <v>266.5</v>
      </c>
      <c r="K30" s="88">
        <f t="shared" si="2"/>
        <v>266.5</v>
      </c>
      <c r="L30" s="88">
        <f t="shared" si="2"/>
        <v>266.5</v>
      </c>
    </row>
    <row r="31" spans="1:12" ht="60">
      <c r="A31" s="93" t="s">
        <v>129</v>
      </c>
      <c r="B31" s="98" t="s">
        <v>151</v>
      </c>
      <c r="C31" s="98" t="s">
        <v>74</v>
      </c>
      <c r="D31" s="98" t="s">
        <v>30</v>
      </c>
      <c r="E31" s="95" t="s">
        <v>78</v>
      </c>
      <c r="F31" s="28" t="s">
        <v>63</v>
      </c>
      <c r="G31" s="91" t="s">
        <v>38</v>
      </c>
      <c r="H31" s="91" t="s">
        <v>52</v>
      </c>
      <c r="I31" s="118" t="s">
        <v>165</v>
      </c>
      <c r="J31" s="88">
        <f>'Приложение 2'!J69</f>
        <v>266.5</v>
      </c>
      <c r="K31" s="88">
        <f>'Приложение 2'!K69</f>
        <v>266.5</v>
      </c>
      <c r="L31" s="88">
        <f>'Приложение 2'!L69</f>
        <v>266.5</v>
      </c>
    </row>
    <row r="32" spans="1:12" ht="72.75" customHeight="1">
      <c r="A32" s="93" t="str">
        <f>'Приложение 2'!A48</f>
        <v>Государственная программа повышения эффективности управления государственными финансами в Республике Мордовия</v>
      </c>
      <c r="B32" s="95" t="s">
        <v>77</v>
      </c>
      <c r="C32" s="95"/>
      <c r="D32" s="95"/>
      <c r="E32" s="95"/>
      <c r="F32" s="28"/>
      <c r="G32" s="89"/>
      <c r="H32" s="89"/>
      <c r="I32" s="89"/>
      <c r="J32" s="88">
        <f>J33</f>
        <v>109.3</v>
      </c>
      <c r="K32" s="88">
        <f>K33</f>
        <v>114.4</v>
      </c>
      <c r="L32" s="88">
        <f>L33</f>
        <v>118.7</v>
      </c>
    </row>
    <row r="33" spans="1:12" ht="45">
      <c r="A33" s="93" t="s">
        <v>114</v>
      </c>
      <c r="B33" s="95" t="s">
        <v>77</v>
      </c>
      <c r="C33" s="95" t="s">
        <v>10</v>
      </c>
      <c r="D33" s="95"/>
      <c r="E33" s="95"/>
      <c r="F33" s="28"/>
      <c r="G33" s="89"/>
      <c r="H33" s="89"/>
      <c r="I33" s="89"/>
      <c r="J33" s="88">
        <f>J34</f>
        <v>109.3</v>
      </c>
      <c r="K33" s="88">
        <f t="shared" ref="K33:L44" si="3">K34</f>
        <v>114.4</v>
      </c>
      <c r="L33" s="88">
        <f t="shared" si="3"/>
        <v>118.7</v>
      </c>
    </row>
    <row r="34" spans="1:12" ht="74.25" customHeight="1">
      <c r="A34" s="94" t="str">
        <f>'Приложение 2'!A50</f>
        <v>Основное мероприятие "Обеспечение и  осуществления органами местного самоуправления отдельных государственных полномочий"</v>
      </c>
      <c r="B34" s="95" t="s">
        <v>77</v>
      </c>
      <c r="C34" s="95" t="s">
        <v>10</v>
      </c>
      <c r="D34" s="95" t="s">
        <v>32</v>
      </c>
      <c r="E34" s="95"/>
      <c r="F34" s="28"/>
      <c r="G34" s="89"/>
      <c r="H34" s="89"/>
      <c r="I34" s="89"/>
      <c r="J34" s="88">
        <f>J35</f>
        <v>109.3</v>
      </c>
      <c r="K34" s="88">
        <f t="shared" si="3"/>
        <v>114.4</v>
      </c>
      <c r="L34" s="88">
        <f t="shared" si="3"/>
        <v>118.7</v>
      </c>
    </row>
    <row r="35" spans="1:12" ht="77.25" customHeight="1">
      <c r="A35" s="93" t="str">
        <f>'Приложение 2'!A51</f>
        <v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v>
      </c>
      <c r="B35" s="95" t="s">
        <v>77</v>
      </c>
      <c r="C35" s="95" t="s">
        <v>10</v>
      </c>
      <c r="D35" s="95" t="s">
        <v>32</v>
      </c>
      <c r="E35" s="95" t="s">
        <v>115</v>
      </c>
      <c r="F35" s="28"/>
      <c r="G35" s="89"/>
      <c r="H35" s="89"/>
      <c r="I35" s="89"/>
      <c r="J35" s="88">
        <f>J41+J36</f>
        <v>109.3</v>
      </c>
      <c r="K35" s="88">
        <f>K41+K36</f>
        <v>114.4</v>
      </c>
      <c r="L35" s="88">
        <f>L41+L36</f>
        <v>118.7</v>
      </c>
    </row>
    <row r="36" spans="1:12" ht="118.5" customHeight="1">
      <c r="A36" s="12" t="s">
        <v>35</v>
      </c>
      <c r="B36" s="98" t="s">
        <v>77</v>
      </c>
      <c r="C36" s="98" t="s">
        <v>10</v>
      </c>
      <c r="D36" s="98" t="s">
        <v>32</v>
      </c>
      <c r="E36" s="98" t="s">
        <v>115</v>
      </c>
      <c r="F36" s="28" t="s">
        <v>60</v>
      </c>
      <c r="G36" s="89"/>
      <c r="H36" s="89"/>
      <c r="I36" s="89"/>
      <c r="J36" s="88">
        <f>J37</f>
        <v>104.3</v>
      </c>
      <c r="K36" s="88">
        <f t="shared" si="3"/>
        <v>109.4</v>
      </c>
      <c r="L36" s="88">
        <f t="shared" si="3"/>
        <v>113.7</v>
      </c>
    </row>
    <row r="37" spans="1:12" ht="48.75" customHeight="1">
      <c r="A37" s="12" t="s">
        <v>36</v>
      </c>
      <c r="B37" s="98" t="s">
        <v>77</v>
      </c>
      <c r="C37" s="98" t="s">
        <v>10</v>
      </c>
      <c r="D37" s="98" t="s">
        <v>32</v>
      </c>
      <c r="E37" s="98" t="s">
        <v>115</v>
      </c>
      <c r="F37" s="28" t="s">
        <v>61</v>
      </c>
      <c r="G37" s="89"/>
      <c r="H37" s="89"/>
      <c r="I37" s="89"/>
      <c r="J37" s="88">
        <f>J38</f>
        <v>104.3</v>
      </c>
      <c r="K37" s="88">
        <f t="shared" si="3"/>
        <v>109.4</v>
      </c>
      <c r="L37" s="88">
        <f t="shared" si="3"/>
        <v>113.7</v>
      </c>
    </row>
    <row r="38" spans="1:12" ht="22.5" customHeight="1">
      <c r="A38" s="93" t="s">
        <v>112</v>
      </c>
      <c r="B38" s="98" t="s">
        <v>77</v>
      </c>
      <c r="C38" s="98" t="s">
        <v>10</v>
      </c>
      <c r="D38" s="98" t="s">
        <v>32</v>
      </c>
      <c r="E38" s="98" t="s">
        <v>115</v>
      </c>
      <c r="F38" s="28" t="s">
        <v>61</v>
      </c>
      <c r="G38" s="91" t="s">
        <v>32</v>
      </c>
      <c r="H38" s="91"/>
      <c r="I38" s="91"/>
      <c r="J38" s="88">
        <f>J39</f>
        <v>104.3</v>
      </c>
      <c r="K38" s="88">
        <f t="shared" si="3"/>
        <v>109.4</v>
      </c>
      <c r="L38" s="88">
        <f t="shared" si="3"/>
        <v>113.7</v>
      </c>
    </row>
    <row r="39" spans="1:12" ht="30" customHeight="1">
      <c r="A39" s="93" t="s">
        <v>154</v>
      </c>
      <c r="B39" s="98" t="s">
        <v>77</v>
      </c>
      <c r="C39" s="98" t="s">
        <v>10</v>
      </c>
      <c r="D39" s="98" t="s">
        <v>32</v>
      </c>
      <c r="E39" s="98" t="s">
        <v>115</v>
      </c>
      <c r="F39" s="28" t="s">
        <v>61</v>
      </c>
      <c r="G39" s="91" t="s">
        <v>32</v>
      </c>
      <c r="H39" s="91" t="s">
        <v>48</v>
      </c>
      <c r="I39" s="91"/>
      <c r="J39" s="88">
        <f>J40</f>
        <v>104.3</v>
      </c>
      <c r="K39" s="88">
        <f t="shared" si="3"/>
        <v>109.4</v>
      </c>
      <c r="L39" s="88">
        <f t="shared" si="3"/>
        <v>113.7</v>
      </c>
    </row>
    <row r="40" spans="1:12" ht="64.5" customHeight="1">
      <c r="A40" s="93" t="s">
        <v>129</v>
      </c>
      <c r="B40" s="98" t="s">
        <v>77</v>
      </c>
      <c r="C40" s="98" t="s">
        <v>10</v>
      </c>
      <c r="D40" s="98" t="s">
        <v>32</v>
      </c>
      <c r="E40" s="98" t="s">
        <v>115</v>
      </c>
      <c r="F40" s="28" t="s">
        <v>61</v>
      </c>
      <c r="G40" s="91" t="s">
        <v>32</v>
      </c>
      <c r="H40" s="91" t="s">
        <v>48</v>
      </c>
      <c r="I40" s="117" t="s">
        <v>165</v>
      </c>
      <c r="J40" s="88">
        <f>'Приложение 2'!J53</f>
        <v>104.3</v>
      </c>
      <c r="K40" s="88">
        <f>'Приложение 2'!K53</f>
        <v>109.4</v>
      </c>
      <c r="L40" s="88">
        <f>'Приложение 2'!L53</f>
        <v>113.7</v>
      </c>
    </row>
    <row r="41" spans="1:12" ht="47.25" customHeight="1">
      <c r="A41" s="93" t="s">
        <v>153</v>
      </c>
      <c r="B41" s="95" t="s">
        <v>77</v>
      </c>
      <c r="C41" s="95" t="s">
        <v>10</v>
      </c>
      <c r="D41" s="95" t="s">
        <v>32</v>
      </c>
      <c r="E41" s="95" t="s">
        <v>115</v>
      </c>
      <c r="F41" s="28" t="s">
        <v>62</v>
      </c>
      <c r="G41" s="89"/>
      <c r="H41" s="89"/>
      <c r="I41" s="89"/>
      <c r="J41" s="88">
        <f>J42</f>
        <v>5</v>
      </c>
      <c r="K41" s="88">
        <f t="shared" si="3"/>
        <v>5</v>
      </c>
      <c r="L41" s="88">
        <f t="shared" si="3"/>
        <v>5</v>
      </c>
    </row>
    <row r="42" spans="1:12" ht="60">
      <c r="A42" s="93" t="s">
        <v>39</v>
      </c>
      <c r="B42" s="95" t="s">
        <v>77</v>
      </c>
      <c r="C42" s="95" t="s">
        <v>10</v>
      </c>
      <c r="D42" s="95" t="s">
        <v>32</v>
      </c>
      <c r="E42" s="95" t="s">
        <v>115</v>
      </c>
      <c r="F42" s="28" t="s">
        <v>63</v>
      </c>
      <c r="G42" s="89"/>
      <c r="H42" s="89"/>
      <c r="I42" s="89"/>
      <c r="J42" s="88">
        <f>J43</f>
        <v>5</v>
      </c>
      <c r="K42" s="88">
        <f t="shared" si="3"/>
        <v>5</v>
      </c>
      <c r="L42" s="88">
        <f t="shared" si="3"/>
        <v>5</v>
      </c>
    </row>
    <row r="43" spans="1:12" ht="15">
      <c r="A43" s="93" t="s">
        <v>112</v>
      </c>
      <c r="B43" s="95" t="s">
        <v>77</v>
      </c>
      <c r="C43" s="95" t="s">
        <v>10</v>
      </c>
      <c r="D43" s="95" t="s">
        <v>32</v>
      </c>
      <c r="E43" s="95" t="s">
        <v>115</v>
      </c>
      <c r="F43" s="28" t="s">
        <v>63</v>
      </c>
      <c r="G43" s="91" t="s">
        <v>32</v>
      </c>
      <c r="H43" s="91"/>
      <c r="I43" s="91"/>
      <c r="J43" s="88">
        <f>J44</f>
        <v>5</v>
      </c>
      <c r="K43" s="88">
        <f t="shared" si="3"/>
        <v>5</v>
      </c>
      <c r="L43" s="88">
        <f t="shared" si="3"/>
        <v>5</v>
      </c>
    </row>
    <row r="44" spans="1:12" ht="30">
      <c r="A44" s="93" t="s">
        <v>113</v>
      </c>
      <c r="B44" s="95" t="s">
        <v>77</v>
      </c>
      <c r="C44" s="95" t="s">
        <v>10</v>
      </c>
      <c r="D44" s="95" t="s">
        <v>32</v>
      </c>
      <c r="E44" s="95" t="s">
        <v>115</v>
      </c>
      <c r="F44" s="28" t="s">
        <v>63</v>
      </c>
      <c r="G44" s="91" t="s">
        <v>32</v>
      </c>
      <c r="H44" s="91" t="s">
        <v>48</v>
      </c>
      <c r="I44" s="91"/>
      <c r="J44" s="88">
        <f>J45</f>
        <v>5</v>
      </c>
      <c r="K44" s="88">
        <f t="shared" si="3"/>
        <v>5</v>
      </c>
      <c r="L44" s="88">
        <f t="shared" si="3"/>
        <v>5</v>
      </c>
    </row>
    <row r="45" spans="1:12" ht="60">
      <c r="A45" s="93" t="s">
        <v>129</v>
      </c>
      <c r="B45" s="95" t="s">
        <v>77</v>
      </c>
      <c r="C45" s="95" t="s">
        <v>10</v>
      </c>
      <c r="D45" s="95" t="s">
        <v>32</v>
      </c>
      <c r="E45" s="95" t="s">
        <v>115</v>
      </c>
      <c r="F45" s="28" t="s">
        <v>63</v>
      </c>
      <c r="G45" s="91" t="s">
        <v>32</v>
      </c>
      <c r="H45" s="91" t="s">
        <v>48</v>
      </c>
      <c r="I45" s="117" t="s">
        <v>165</v>
      </c>
      <c r="J45" s="88">
        <f>'Приложение 2'!J55</f>
        <v>5</v>
      </c>
      <c r="K45" s="88">
        <f>'Приложение 2'!K55</f>
        <v>5</v>
      </c>
      <c r="L45" s="88">
        <f>'Приложение 2'!L55</f>
        <v>5</v>
      </c>
    </row>
    <row r="46" spans="1:12" ht="93.75" customHeight="1">
      <c r="A46" s="93" t="str">
        <f>'Приложение 2'!A96</f>
        <v>Муниципальная программа Пятинского сельского поселения Ромодановского муниципального района Республики Мордовтя "Комплексное развитие сельских территорий"на 2020-2025гг.</v>
      </c>
      <c r="B46" s="98" t="s">
        <v>159</v>
      </c>
      <c r="C46" s="98"/>
      <c r="D46" s="98"/>
      <c r="E46" s="98"/>
      <c r="F46" s="28"/>
      <c r="G46" s="91"/>
      <c r="H46" s="91"/>
      <c r="I46" s="113"/>
      <c r="J46" s="88">
        <f t="shared" ref="J46:J59" si="4">J47</f>
        <v>2786.5</v>
      </c>
      <c r="K46" s="88"/>
      <c r="L46" s="88"/>
    </row>
    <row r="47" spans="1:12" ht="45.75" customHeight="1">
      <c r="A47" s="93" t="str">
        <f>'Приложение 2'!A97</f>
        <v>Подпрограмма "Создание и развитие инфраструктуры на сельских территориях"</v>
      </c>
      <c r="B47" s="98" t="s">
        <v>159</v>
      </c>
      <c r="C47" s="98" t="s">
        <v>9</v>
      </c>
      <c r="D47" s="98"/>
      <c r="E47" s="98"/>
      <c r="F47" s="28"/>
      <c r="G47" s="91"/>
      <c r="H47" s="91"/>
      <c r="I47" s="113"/>
      <c r="J47" s="88">
        <f t="shared" si="4"/>
        <v>2786.5</v>
      </c>
      <c r="K47" s="88"/>
      <c r="L47" s="88"/>
    </row>
    <row r="48" spans="1:12" ht="44.25" customHeight="1">
      <c r="A48" s="93" t="str">
        <f>'Приложение 2'!A98</f>
        <v>Основное мероприятие Благоустройство сельских территорий</v>
      </c>
      <c r="B48" s="98" t="s">
        <v>159</v>
      </c>
      <c r="C48" s="98" t="s">
        <v>9</v>
      </c>
      <c r="D48" s="98" t="s">
        <v>30</v>
      </c>
      <c r="E48" s="98"/>
      <c r="F48" s="28"/>
      <c r="G48" s="91"/>
      <c r="H48" s="91"/>
      <c r="I48" s="113"/>
      <c r="J48" s="88">
        <f>J55+J49</f>
        <v>2786.5</v>
      </c>
      <c r="K48" s="88"/>
      <c r="L48" s="88"/>
    </row>
    <row r="49" spans="1:12" ht="30" customHeight="1">
      <c r="A49" s="93" t="str">
        <f>'Приложение 2'!A89</f>
        <v>Прочие мероприятия по благоустройству</v>
      </c>
      <c r="B49" s="98" t="s">
        <v>159</v>
      </c>
      <c r="C49" s="98" t="s">
        <v>9</v>
      </c>
      <c r="D49" s="98" t="s">
        <v>30</v>
      </c>
      <c r="E49" s="98" t="s">
        <v>118</v>
      </c>
      <c r="F49" s="28"/>
      <c r="G49" s="116"/>
      <c r="H49" s="116"/>
      <c r="I49" s="116"/>
      <c r="J49" s="88">
        <f>J50</f>
        <v>891.5</v>
      </c>
      <c r="K49" s="88"/>
      <c r="L49" s="88"/>
    </row>
    <row r="50" spans="1:12" ht="44.25" customHeight="1">
      <c r="A50" s="93" t="str">
        <f>'Приложение 2'!A90</f>
        <v>Закупка товаров, работ и услуг для обеспечения государственных (муниципальных) нужд</v>
      </c>
      <c r="B50" s="98" t="s">
        <v>159</v>
      </c>
      <c r="C50" s="98" t="s">
        <v>9</v>
      </c>
      <c r="D50" s="98" t="s">
        <v>30</v>
      </c>
      <c r="E50" s="98" t="s">
        <v>118</v>
      </c>
      <c r="F50" s="28" t="s">
        <v>62</v>
      </c>
      <c r="G50" s="116"/>
      <c r="H50" s="116"/>
      <c r="I50" s="116"/>
      <c r="J50" s="88">
        <f>J51</f>
        <v>891.5</v>
      </c>
      <c r="K50" s="88"/>
      <c r="L50" s="88"/>
    </row>
    <row r="51" spans="1:12" ht="44.25" customHeight="1">
      <c r="A51" s="93" t="str">
        <f>'Приложение 2'!A69</f>
        <v>Иные закупки товаров, работ и услуг для обеспечения государственных (муниципальных) нужд</v>
      </c>
      <c r="B51" s="98" t="s">
        <v>159</v>
      </c>
      <c r="C51" s="98" t="s">
        <v>9</v>
      </c>
      <c r="D51" s="98" t="s">
        <v>30</v>
      </c>
      <c r="E51" s="98" t="s">
        <v>118</v>
      </c>
      <c r="F51" s="28" t="s">
        <v>63</v>
      </c>
      <c r="G51" s="116"/>
      <c r="H51" s="116"/>
      <c r="I51" s="116"/>
      <c r="J51" s="88">
        <f>J52</f>
        <v>891.5</v>
      </c>
      <c r="K51" s="88"/>
      <c r="L51" s="88"/>
    </row>
    <row r="52" spans="1:12" ht="17.25" customHeight="1">
      <c r="A52" s="93" t="str">
        <f>'Приложение 2'!A79</f>
        <v>Жилищно-коммунальное хозяйство</v>
      </c>
      <c r="B52" s="98" t="s">
        <v>159</v>
      </c>
      <c r="C52" s="98" t="s">
        <v>9</v>
      </c>
      <c r="D52" s="98" t="s">
        <v>30</v>
      </c>
      <c r="E52" s="98" t="s">
        <v>118</v>
      </c>
      <c r="F52" s="28" t="s">
        <v>63</v>
      </c>
      <c r="G52" s="116" t="s">
        <v>44</v>
      </c>
      <c r="H52" s="116"/>
      <c r="I52" s="116"/>
      <c r="J52" s="88">
        <f>J53</f>
        <v>891.5</v>
      </c>
      <c r="K52" s="88"/>
      <c r="L52" s="88"/>
    </row>
    <row r="53" spans="1:12" ht="18" customHeight="1">
      <c r="A53" s="93" t="str">
        <f>'Приложение 2'!A86</f>
        <v>Благоустройство</v>
      </c>
      <c r="B53" s="98" t="s">
        <v>159</v>
      </c>
      <c r="C53" s="98" t="s">
        <v>9</v>
      </c>
      <c r="D53" s="98" t="s">
        <v>30</v>
      </c>
      <c r="E53" s="98" t="s">
        <v>118</v>
      </c>
      <c r="F53" s="28" t="s">
        <v>63</v>
      </c>
      <c r="G53" s="116" t="s">
        <v>44</v>
      </c>
      <c r="H53" s="116" t="s">
        <v>48</v>
      </c>
      <c r="I53" s="116"/>
      <c r="J53" s="88">
        <f>J54</f>
        <v>891.5</v>
      </c>
      <c r="K53" s="88"/>
      <c r="L53" s="88"/>
    </row>
    <row r="54" spans="1:12" ht="44.25" customHeight="1">
      <c r="A54" s="93" t="str">
        <f>A45</f>
        <v>Администрация Пятинского сельского поселения Ромодановского муниципального района Республики Мордовия</v>
      </c>
      <c r="B54" s="98" t="s">
        <v>159</v>
      </c>
      <c r="C54" s="98" t="s">
        <v>9</v>
      </c>
      <c r="D54" s="98" t="s">
        <v>30</v>
      </c>
      <c r="E54" s="98" t="s">
        <v>118</v>
      </c>
      <c r="F54" s="28" t="s">
        <v>63</v>
      </c>
      <c r="G54" s="116" t="s">
        <v>44</v>
      </c>
      <c r="H54" s="116" t="s">
        <v>48</v>
      </c>
      <c r="I54" s="117" t="s">
        <v>165</v>
      </c>
      <c r="J54" s="88">
        <f>'Приложение 2'!J101</f>
        <v>891.5</v>
      </c>
      <c r="K54" s="88"/>
      <c r="L54" s="88"/>
    </row>
    <row r="55" spans="1:12" ht="45.75" customHeight="1">
      <c r="A55" s="93" t="str">
        <f>'Приложение 2'!A102</f>
        <v>Субсидии на реализацию мероприятий по благоустройству сельских территорий</v>
      </c>
      <c r="B55" s="98" t="s">
        <v>159</v>
      </c>
      <c r="C55" s="98" t="s">
        <v>9</v>
      </c>
      <c r="D55" s="98" t="s">
        <v>30</v>
      </c>
      <c r="E55" s="98" t="s">
        <v>160</v>
      </c>
      <c r="F55" s="28"/>
      <c r="G55" s="91"/>
      <c r="H55" s="91"/>
      <c r="I55" s="113"/>
      <c r="J55" s="88">
        <f t="shared" si="4"/>
        <v>1895</v>
      </c>
      <c r="K55" s="88"/>
      <c r="L55" s="88"/>
    </row>
    <row r="56" spans="1:12" ht="48.75" customHeight="1">
      <c r="A56" s="93" t="str">
        <f>A50</f>
        <v>Закупка товаров, работ и услуг для обеспечения государственных (муниципальных) нужд</v>
      </c>
      <c r="B56" s="98" t="s">
        <v>159</v>
      </c>
      <c r="C56" s="98" t="s">
        <v>9</v>
      </c>
      <c r="D56" s="98" t="s">
        <v>30</v>
      </c>
      <c r="E56" s="98" t="s">
        <v>160</v>
      </c>
      <c r="F56" s="28" t="s">
        <v>62</v>
      </c>
      <c r="G56" s="91"/>
      <c r="H56" s="91"/>
      <c r="I56" s="113"/>
      <c r="J56" s="88">
        <f t="shared" si="4"/>
        <v>1895</v>
      </c>
      <c r="K56" s="88"/>
      <c r="L56" s="88"/>
    </row>
    <row r="57" spans="1:12" ht="60" customHeight="1">
      <c r="A57" s="93" t="str">
        <f>A51</f>
        <v>Иные закупки товаров, работ и услуг для обеспечения государственных (муниципальных) нужд</v>
      </c>
      <c r="B57" s="98" t="s">
        <v>159</v>
      </c>
      <c r="C57" s="98" t="s">
        <v>9</v>
      </c>
      <c r="D57" s="98" t="s">
        <v>30</v>
      </c>
      <c r="E57" s="98" t="s">
        <v>160</v>
      </c>
      <c r="F57" s="28" t="s">
        <v>63</v>
      </c>
      <c r="G57" s="91"/>
      <c r="H57" s="91"/>
      <c r="I57" s="113"/>
      <c r="J57" s="88">
        <f t="shared" si="4"/>
        <v>1895</v>
      </c>
      <c r="K57" s="88"/>
      <c r="L57" s="88"/>
    </row>
    <row r="58" spans="1:12" ht="30">
      <c r="A58" s="93" t="str">
        <f>A52</f>
        <v>Жилищно-коммунальное хозяйство</v>
      </c>
      <c r="B58" s="98" t="s">
        <v>159</v>
      </c>
      <c r="C58" s="98" t="s">
        <v>9</v>
      </c>
      <c r="D58" s="98" t="s">
        <v>30</v>
      </c>
      <c r="E58" s="98" t="s">
        <v>160</v>
      </c>
      <c r="F58" s="28" t="s">
        <v>63</v>
      </c>
      <c r="G58" s="116" t="s">
        <v>44</v>
      </c>
      <c r="H58" s="91"/>
      <c r="I58" s="113"/>
      <c r="J58" s="88">
        <f t="shared" si="4"/>
        <v>1895</v>
      </c>
      <c r="K58" s="88"/>
      <c r="L58" s="88"/>
    </row>
    <row r="59" spans="1:12" ht="15">
      <c r="A59" s="93" t="str">
        <f>A53</f>
        <v>Благоустройство</v>
      </c>
      <c r="B59" s="98" t="s">
        <v>159</v>
      </c>
      <c r="C59" s="98" t="s">
        <v>9</v>
      </c>
      <c r="D59" s="98" t="s">
        <v>30</v>
      </c>
      <c r="E59" s="98" t="s">
        <v>160</v>
      </c>
      <c r="F59" s="28" t="s">
        <v>63</v>
      </c>
      <c r="G59" s="116" t="s">
        <v>44</v>
      </c>
      <c r="H59" s="116" t="s">
        <v>48</v>
      </c>
      <c r="I59" s="113"/>
      <c r="J59" s="88">
        <f t="shared" si="4"/>
        <v>1895</v>
      </c>
      <c r="K59" s="88"/>
      <c r="L59" s="88"/>
    </row>
    <row r="60" spans="1:12" ht="60" customHeight="1">
      <c r="A60" s="93" t="str">
        <f>A54</f>
        <v>Администрация Пятинского сельского поселения Ромодановского муниципального района Республики Мордовия</v>
      </c>
      <c r="B60" s="98" t="s">
        <v>159</v>
      </c>
      <c r="C60" s="98" t="s">
        <v>9</v>
      </c>
      <c r="D60" s="98" t="s">
        <v>30</v>
      </c>
      <c r="E60" s="98" t="s">
        <v>160</v>
      </c>
      <c r="F60" s="28" t="s">
        <v>63</v>
      </c>
      <c r="G60" s="116" t="s">
        <v>44</v>
      </c>
      <c r="H60" s="116" t="s">
        <v>48</v>
      </c>
      <c r="I60" s="117" t="s">
        <v>165</v>
      </c>
      <c r="J60" s="88">
        <f>'Приложение 2'!J104</f>
        <v>1895</v>
      </c>
      <c r="K60" s="88"/>
      <c r="L60" s="88"/>
    </row>
    <row r="61" spans="1:12" ht="81.75" customHeight="1">
      <c r="A61" s="93" t="str">
        <f>'Приложение 2'!A11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61" s="95">
        <v>65</v>
      </c>
      <c r="C61" s="95"/>
      <c r="D61" s="95"/>
      <c r="E61" s="95"/>
      <c r="F61" s="90"/>
      <c r="G61" s="89"/>
      <c r="H61" s="89"/>
      <c r="I61" s="89"/>
      <c r="J61" s="88">
        <f>J62+J75</f>
        <v>2735.6</v>
      </c>
      <c r="K61" s="88">
        <f>K62+K75</f>
        <v>1099</v>
      </c>
      <c r="L61" s="88">
        <f>L62+L75</f>
        <v>1113.7</v>
      </c>
    </row>
    <row r="62" spans="1:12" ht="15">
      <c r="A62" s="93" t="s">
        <v>33</v>
      </c>
      <c r="B62" s="95">
        <v>65</v>
      </c>
      <c r="C62" s="95">
        <v>1</v>
      </c>
      <c r="D62" s="95"/>
      <c r="E62" s="95"/>
      <c r="F62" s="90"/>
      <c r="G62" s="89"/>
      <c r="H62" s="89"/>
      <c r="I62" s="89"/>
      <c r="J62" s="88">
        <f t="shared" ref="J62:J67" si="5">J63</f>
        <v>715.6</v>
      </c>
      <c r="K62" s="88">
        <f>K63+K69</f>
        <v>390.59999999999997</v>
      </c>
      <c r="L62" s="88">
        <f>L63+L69</f>
        <v>455.7</v>
      </c>
    </row>
    <row r="63" spans="1:12" ht="33" customHeight="1">
      <c r="A63" s="93" t="s">
        <v>34</v>
      </c>
      <c r="B63" s="95">
        <v>65</v>
      </c>
      <c r="C63" s="95">
        <v>1</v>
      </c>
      <c r="D63" s="95" t="s">
        <v>58</v>
      </c>
      <c r="E63" s="95" t="s">
        <v>69</v>
      </c>
      <c r="F63" s="90"/>
      <c r="G63" s="89"/>
      <c r="H63" s="89"/>
      <c r="I63" s="89"/>
      <c r="J63" s="88">
        <f t="shared" si="5"/>
        <v>715.6</v>
      </c>
      <c r="K63" s="88">
        <f t="shared" ref="K63:L67" si="6">K64</f>
        <v>349.9</v>
      </c>
      <c r="L63" s="88">
        <f t="shared" si="6"/>
        <v>374.4</v>
      </c>
    </row>
    <row r="64" spans="1:12" ht="120">
      <c r="A64" s="93" t="s">
        <v>35</v>
      </c>
      <c r="B64" s="95">
        <v>65</v>
      </c>
      <c r="C64" s="95">
        <v>1</v>
      </c>
      <c r="D64" s="95" t="s">
        <v>58</v>
      </c>
      <c r="E64" s="95" t="s">
        <v>69</v>
      </c>
      <c r="F64" s="90" t="s">
        <v>60</v>
      </c>
      <c r="G64" s="89"/>
      <c r="H64" s="89"/>
      <c r="I64" s="89"/>
      <c r="J64" s="88">
        <f t="shared" si="5"/>
        <v>715.6</v>
      </c>
      <c r="K64" s="88">
        <f t="shared" si="6"/>
        <v>349.9</v>
      </c>
      <c r="L64" s="88">
        <f t="shared" si="6"/>
        <v>374.4</v>
      </c>
    </row>
    <row r="65" spans="1:12" ht="45">
      <c r="A65" s="93" t="s">
        <v>36</v>
      </c>
      <c r="B65" s="95">
        <v>65</v>
      </c>
      <c r="C65" s="95">
        <v>1</v>
      </c>
      <c r="D65" s="95" t="s">
        <v>58</v>
      </c>
      <c r="E65" s="95" t="s">
        <v>69</v>
      </c>
      <c r="F65" s="90" t="s">
        <v>61</v>
      </c>
      <c r="G65" s="89"/>
      <c r="H65" s="89"/>
      <c r="I65" s="89"/>
      <c r="J65" s="88">
        <f t="shared" si="5"/>
        <v>715.6</v>
      </c>
      <c r="K65" s="88">
        <f t="shared" si="6"/>
        <v>349.9</v>
      </c>
      <c r="L65" s="88">
        <f t="shared" si="6"/>
        <v>374.4</v>
      </c>
    </row>
    <row r="66" spans="1:12" ht="15">
      <c r="A66" s="93" t="s">
        <v>29</v>
      </c>
      <c r="B66" s="95">
        <v>65</v>
      </c>
      <c r="C66" s="95">
        <v>1</v>
      </c>
      <c r="D66" s="95" t="s">
        <v>58</v>
      </c>
      <c r="E66" s="95" t="s">
        <v>69</v>
      </c>
      <c r="F66" s="90" t="s">
        <v>61</v>
      </c>
      <c r="G66" s="91" t="s">
        <v>30</v>
      </c>
      <c r="H66" s="91"/>
      <c r="I66" s="91"/>
      <c r="J66" s="88">
        <f t="shared" si="5"/>
        <v>715.6</v>
      </c>
      <c r="K66" s="88">
        <f t="shared" si="6"/>
        <v>349.9</v>
      </c>
      <c r="L66" s="88">
        <f t="shared" si="6"/>
        <v>374.4</v>
      </c>
    </row>
    <row r="67" spans="1:12" ht="60">
      <c r="A67" s="12" t="s">
        <v>31</v>
      </c>
      <c r="B67" s="95">
        <v>65</v>
      </c>
      <c r="C67" s="95">
        <v>1</v>
      </c>
      <c r="D67" s="95" t="s">
        <v>58</v>
      </c>
      <c r="E67" s="95" t="s">
        <v>69</v>
      </c>
      <c r="F67" s="90" t="s">
        <v>61</v>
      </c>
      <c r="G67" s="91" t="s">
        <v>30</v>
      </c>
      <c r="H67" s="91" t="s">
        <v>32</v>
      </c>
      <c r="I67" s="91"/>
      <c r="J67" s="88">
        <f t="shared" si="5"/>
        <v>715.6</v>
      </c>
      <c r="K67" s="88">
        <f t="shared" si="6"/>
        <v>349.9</v>
      </c>
      <c r="L67" s="88">
        <f t="shared" si="6"/>
        <v>374.4</v>
      </c>
    </row>
    <row r="68" spans="1:12" ht="60">
      <c r="A68" s="93" t="s">
        <v>129</v>
      </c>
      <c r="B68" s="95">
        <v>65</v>
      </c>
      <c r="C68" s="95">
        <v>1</v>
      </c>
      <c r="D68" s="95" t="s">
        <v>58</v>
      </c>
      <c r="E68" s="95" t="s">
        <v>69</v>
      </c>
      <c r="F68" s="90" t="s">
        <v>61</v>
      </c>
      <c r="G68" s="91" t="s">
        <v>30</v>
      </c>
      <c r="H68" s="91" t="s">
        <v>32</v>
      </c>
      <c r="I68" s="117" t="s">
        <v>165</v>
      </c>
      <c r="J68" s="88">
        <f>'Приложение 2'!J15</f>
        <v>715.6</v>
      </c>
      <c r="K68" s="88">
        <f>'Приложение 2'!K15</f>
        <v>349.9</v>
      </c>
      <c r="L68" s="88">
        <f>'Приложение 2'!L15</f>
        <v>374.4</v>
      </c>
    </row>
    <row r="69" spans="1:12" ht="15">
      <c r="A69" s="93" t="str">
        <f>Приложение3!A116</f>
        <v>Условно утвержденные расходы</v>
      </c>
      <c r="B69" s="98" t="s">
        <v>125</v>
      </c>
      <c r="C69" s="98" t="s">
        <v>8</v>
      </c>
      <c r="D69" s="98" t="s">
        <v>58</v>
      </c>
      <c r="E69" s="98" t="s">
        <v>126</v>
      </c>
      <c r="F69" s="90"/>
      <c r="G69" s="91"/>
      <c r="H69" s="91"/>
      <c r="I69" s="100"/>
      <c r="J69" s="88"/>
      <c r="K69" s="88">
        <f t="shared" ref="K69:L73" si="7">K70</f>
        <v>40.700000000000003</v>
      </c>
      <c r="L69" s="88">
        <f t="shared" si="7"/>
        <v>81.3</v>
      </c>
    </row>
    <row r="70" spans="1:12" ht="15">
      <c r="A70" s="93" t="str">
        <f>Приложение3!A117</f>
        <v>Иные бюджетные ассигнования</v>
      </c>
      <c r="B70" s="98" t="s">
        <v>125</v>
      </c>
      <c r="C70" s="98" t="s">
        <v>8</v>
      </c>
      <c r="D70" s="98" t="s">
        <v>58</v>
      </c>
      <c r="E70" s="98" t="s">
        <v>126</v>
      </c>
      <c r="F70" s="90" t="s">
        <v>64</v>
      </c>
      <c r="G70" s="91"/>
      <c r="H70" s="91"/>
      <c r="I70" s="100"/>
      <c r="J70" s="88"/>
      <c r="K70" s="88">
        <f t="shared" si="7"/>
        <v>40.700000000000003</v>
      </c>
      <c r="L70" s="88">
        <f t="shared" si="7"/>
        <v>81.3</v>
      </c>
    </row>
    <row r="71" spans="1:12" ht="15">
      <c r="A71" s="93" t="str">
        <f>Приложение3!A118</f>
        <v>Резервные средства</v>
      </c>
      <c r="B71" s="98" t="s">
        <v>125</v>
      </c>
      <c r="C71" s="98" t="s">
        <v>8</v>
      </c>
      <c r="D71" s="98" t="s">
        <v>58</v>
      </c>
      <c r="E71" s="98" t="s">
        <v>126</v>
      </c>
      <c r="F71" s="90" t="s">
        <v>66</v>
      </c>
      <c r="G71" s="91"/>
      <c r="H71" s="91"/>
      <c r="I71" s="100"/>
      <c r="J71" s="88"/>
      <c r="K71" s="88">
        <f t="shared" si="7"/>
        <v>40.700000000000003</v>
      </c>
      <c r="L71" s="88">
        <f t="shared" si="7"/>
        <v>81.3</v>
      </c>
    </row>
    <row r="72" spans="1:12" ht="15">
      <c r="A72" s="93" t="str">
        <f>Приложение3!A112</f>
        <v>Условно утвержденные расходы</v>
      </c>
      <c r="B72" s="98" t="s">
        <v>125</v>
      </c>
      <c r="C72" s="98" t="s">
        <v>8</v>
      </c>
      <c r="D72" s="98" t="s">
        <v>58</v>
      </c>
      <c r="E72" s="98" t="s">
        <v>126</v>
      </c>
      <c r="F72" s="90" t="s">
        <v>66</v>
      </c>
      <c r="G72" s="108" t="s">
        <v>124</v>
      </c>
      <c r="H72" s="91"/>
      <c r="I72" s="100"/>
      <c r="J72" s="88"/>
      <c r="K72" s="88">
        <f t="shared" si="7"/>
        <v>40.700000000000003</v>
      </c>
      <c r="L72" s="88">
        <f t="shared" si="7"/>
        <v>81.3</v>
      </c>
    </row>
    <row r="73" spans="1:12" ht="15">
      <c r="A73" s="93" t="str">
        <f>Приложение3!A113</f>
        <v>Условно утвержденные расходы</v>
      </c>
      <c r="B73" s="98" t="s">
        <v>125</v>
      </c>
      <c r="C73" s="98" t="s">
        <v>8</v>
      </c>
      <c r="D73" s="98" t="s">
        <v>58</v>
      </c>
      <c r="E73" s="98" t="s">
        <v>126</v>
      </c>
      <c r="F73" s="90" t="s">
        <v>66</v>
      </c>
      <c r="G73" s="108" t="s">
        <v>124</v>
      </c>
      <c r="H73" s="108" t="s">
        <v>124</v>
      </c>
      <c r="I73" s="100"/>
      <c r="J73" s="88"/>
      <c r="K73" s="88">
        <f t="shared" si="7"/>
        <v>40.700000000000003</v>
      </c>
      <c r="L73" s="88">
        <f t="shared" si="7"/>
        <v>81.3</v>
      </c>
    </row>
    <row r="74" spans="1:12" ht="60">
      <c r="A74" s="93" t="s">
        <v>129</v>
      </c>
      <c r="B74" s="98" t="s">
        <v>125</v>
      </c>
      <c r="C74" s="98" t="s">
        <v>8</v>
      </c>
      <c r="D74" s="98" t="s">
        <v>58</v>
      </c>
      <c r="E74" s="98" t="s">
        <v>126</v>
      </c>
      <c r="F74" s="90" t="s">
        <v>66</v>
      </c>
      <c r="G74" s="108" t="s">
        <v>124</v>
      </c>
      <c r="H74" s="108" t="s">
        <v>124</v>
      </c>
      <c r="I74" s="117" t="s">
        <v>165</v>
      </c>
      <c r="J74" s="88"/>
      <c r="K74" s="88">
        <f>Приложение3!J118</f>
        <v>40.700000000000003</v>
      </c>
      <c r="L74" s="88">
        <f>Приложение3!K118</f>
        <v>81.3</v>
      </c>
    </row>
    <row r="75" spans="1:12" ht="45.75" customHeight="1">
      <c r="A75" s="12" t="str">
        <f>'Приложение 2'!A18</f>
        <v>Расходы в рамках обеспечения деятельности Администрации Пятинского сельского поселения</v>
      </c>
      <c r="B75" s="95">
        <v>65</v>
      </c>
      <c r="C75" s="95">
        <v>2</v>
      </c>
      <c r="D75" s="95"/>
      <c r="E75" s="95"/>
      <c r="F75" s="28"/>
      <c r="G75" s="89"/>
      <c r="H75" s="89"/>
      <c r="I75" s="89"/>
      <c r="J75" s="88">
        <f>J76+J82</f>
        <v>2020</v>
      </c>
      <c r="K75" s="88">
        <f>K76+K82</f>
        <v>708.4</v>
      </c>
      <c r="L75" s="88">
        <f>L76+L82</f>
        <v>658</v>
      </c>
    </row>
    <row r="76" spans="1:12" ht="45">
      <c r="A76" s="93" t="s">
        <v>40</v>
      </c>
      <c r="B76" s="95">
        <v>65</v>
      </c>
      <c r="C76" s="95">
        <v>2</v>
      </c>
      <c r="D76" s="95" t="s">
        <v>58</v>
      </c>
      <c r="E76" s="95" t="s">
        <v>70</v>
      </c>
      <c r="F76" s="28"/>
      <c r="G76" s="89"/>
      <c r="H76" s="89"/>
      <c r="I76" s="89"/>
      <c r="J76" s="88">
        <f t="shared" ref="J76:L80" si="8">J77</f>
        <v>1059.0999999999999</v>
      </c>
      <c r="K76" s="88">
        <f t="shared" si="8"/>
        <v>507.8</v>
      </c>
      <c r="L76" s="88">
        <f t="shared" si="8"/>
        <v>455.7</v>
      </c>
    </row>
    <row r="77" spans="1:12" ht="120">
      <c r="A77" s="93" t="s">
        <v>35</v>
      </c>
      <c r="B77" s="95">
        <v>65</v>
      </c>
      <c r="C77" s="95">
        <v>2</v>
      </c>
      <c r="D77" s="95" t="s">
        <v>58</v>
      </c>
      <c r="E77" s="95" t="s">
        <v>70</v>
      </c>
      <c r="F77" s="28" t="s">
        <v>60</v>
      </c>
      <c r="G77" s="89"/>
      <c r="H77" s="89"/>
      <c r="I77" s="89"/>
      <c r="J77" s="88">
        <f t="shared" si="8"/>
        <v>1059.0999999999999</v>
      </c>
      <c r="K77" s="88">
        <f t="shared" si="8"/>
        <v>507.8</v>
      </c>
      <c r="L77" s="88">
        <f t="shared" si="8"/>
        <v>455.7</v>
      </c>
    </row>
    <row r="78" spans="1:12" ht="45">
      <c r="A78" s="93" t="s">
        <v>36</v>
      </c>
      <c r="B78" s="95">
        <v>65</v>
      </c>
      <c r="C78" s="95">
        <v>2</v>
      </c>
      <c r="D78" s="95" t="s">
        <v>58</v>
      </c>
      <c r="E78" s="95" t="s">
        <v>70</v>
      </c>
      <c r="F78" s="28" t="s">
        <v>61</v>
      </c>
      <c r="G78" s="89"/>
      <c r="H78" s="89"/>
      <c r="I78" s="89"/>
      <c r="J78" s="88">
        <f t="shared" si="8"/>
        <v>1059.0999999999999</v>
      </c>
      <c r="K78" s="88">
        <f t="shared" si="8"/>
        <v>507.8</v>
      </c>
      <c r="L78" s="88">
        <f t="shared" si="8"/>
        <v>455.7</v>
      </c>
    </row>
    <row r="79" spans="1:12" ht="19.5" customHeight="1">
      <c r="A79" s="93" t="s">
        <v>29</v>
      </c>
      <c r="B79" s="95">
        <v>65</v>
      </c>
      <c r="C79" s="95">
        <v>2</v>
      </c>
      <c r="D79" s="95" t="s">
        <v>58</v>
      </c>
      <c r="E79" s="95" t="s">
        <v>70</v>
      </c>
      <c r="F79" s="28" t="s">
        <v>61</v>
      </c>
      <c r="G79" s="91" t="s">
        <v>30</v>
      </c>
      <c r="H79" s="91"/>
      <c r="I79" s="91"/>
      <c r="J79" s="88">
        <f t="shared" si="8"/>
        <v>1059.0999999999999</v>
      </c>
      <c r="K79" s="88">
        <f t="shared" si="8"/>
        <v>507.8</v>
      </c>
      <c r="L79" s="88">
        <f t="shared" si="8"/>
        <v>455.7</v>
      </c>
    </row>
    <row r="80" spans="1:12" ht="91.5" customHeight="1">
      <c r="A80" s="12" t="s">
        <v>37</v>
      </c>
      <c r="B80" s="95">
        <v>65</v>
      </c>
      <c r="C80" s="95">
        <v>2</v>
      </c>
      <c r="D80" s="95" t="s">
        <v>58</v>
      </c>
      <c r="E80" s="95" t="s">
        <v>70</v>
      </c>
      <c r="F80" s="28" t="s">
        <v>61</v>
      </c>
      <c r="G80" s="91" t="s">
        <v>30</v>
      </c>
      <c r="H80" s="91" t="s">
        <v>38</v>
      </c>
      <c r="I80" s="91"/>
      <c r="J80" s="88">
        <f t="shared" si="8"/>
        <v>1059.0999999999999</v>
      </c>
      <c r="K80" s="88">
        <f t="shared" si="8"/>
        <v>507.8</v>
      </c>
      <c r="L80" s="88">
        <f t="shared" si="8"/>
        <v>455.7</v>
      </c>
    </row>
    <row r="81" spans="1:12" ht="60">
      <c r="A81" s="93" t="s">
        <v>129</v>
      </c>
      <c r="B81" s="95">
        <v>65</v>
      </c>
      <c r="C81" s="95">
        <v>2</v>
      </c>
      <c r="D81" s="95" t="s">
        <v>58</v>
      </c>
      <c r="E81" s="95" t="s">
        <v>70</v>
      </c>
      <c r="F81" s="28" t="s">
        <v>61</v>
      </c>
      <c r="G81" s="91" t="s">
        <v>30</v>
      </c>
      <c r="H81" s="91" t="s">
        <v>38</v>
      </c>
      <c r="I81" s="117" t="s">
        <v>165</v>
      </c>
      <c r="J81" s="88">
        <f>'Приложение 2'!J21</f>
        <v>1059.0999999999999</v>
      </c>
      <c r="K81" s="88">
        <f>'Приложение 2'!K21</f>
        <v>507.8</v>
      </c>
      <c r="L81" s="88">
        <f>'Приложение 2'!L21</f>
        <v>455.7</v>
      </c>
    </row>
    <row r="82" spans="1:12" ht="33" customHeight="1">
      <c r="A82" s="93" t="str">
        <f>'Приложение 2'!A22</f>
        <v>Расходы на обеспечение функций органов местного самоуправления</v>
      </c>
      <c r="B82" s="98" t="s">
        <v>125</v>
      </c>
      <c r="C82" s="98" t="s">
        <v>9</v>
      </c>
      <c r="D82" s="98" t="s">
        <v>58</v>
      </c>
      <c r="E82" s="98" t="s">
        <v>71</v>
      </c>
      <c r="F82" s="28"/>
      <c r="G82" s="91"/>
      <c r="H82" s="91"/>
      <c r="I82" s="113"/>
      <c r="J82" s="88">
        <f>J83+J88</f>
        <v>960.9</v>
      </c>
      <c r="K82" s="88">
        <f>K83+K88</f>
        <v>200.6</v>
      </c>
      <c r="L82" s="88">
        <f>L83+L88</f>
        <v>202.29999999999998</v>
      </c>
    </row>
    <row r="83" spans="1:12" ht="45.75" customHeight="1">
      <c r="A83" s="93" t="s">
        <v>153</v>
      </c>
      <c r="B83" s="95">
        <v>65</v>
      </c>
      <c r="C83" s="95">
        <v>2</v>
      </c>
      <c r="D83" s="95" t="s">
        <v>58</v>
      </c>
      <c r="E83" s="95" t="s">
        <v>71</v>
      </c>
      <c r="F83" s="28" t="s">
        <v>62</v>
      </c>
      <c r="G83" s="89"/>
      <c r="H83" s="89"/>
      <c r="I83" s="89"/>
      <c r="J83" s="88">
        <f t="shared" ref="J83:L86" si="9">J84</f>
        <v>954.6</v>
      </c>
      <c r="K83" s="88">
        <f t="shared" si="9"/>
        <v>199</v>
      </c>
      <c r="L83" s="88">
        <f t="shared" si="9"/>
        <v>200.7</v>
      </c>
    </row>
    <row r="84" spans="1:12" ht="60">
      <c r="A84" s="93" t="s">
        <v>39</v>
      </c>
      <c r="B84" s="95">
        <v>65</v>
      </c>
      <c r="C84" s="95">
        <v>2</v>
      </c>
      <c r="D84" s="95" t="s">
        <v>58</v>
      </c>
      <c r="E84" s="95" t="s">
        <v>71</v>
      </c>
      <c r="F84" s="28" t="s">
        <v>63</v>
      </c>
      <c r="G84" s="89"/>
      <c r="H84" s="89"/>
      <c r="I84" s="89"/>
      <c r="J84" s="88">
        <f t="shared" si="9"/>
        <v>954.6</v>
      </c>
      <c r="K84" s="88">
        <f t="shared" si="9"/>
        <v>199</v>
      </c>
      <c r="L84" s="88">
        <f t="shared" si="9"/>
        <v>200.7</v>
      </c>
    </row>
    <row r="85" spans="1:12" ht="18" customHeight="1">
      <c r="A85" s="93" t="s">
        <v>29</v>
      </c>
      <c r="B85" s="95">
        <v>65</v>
      </c>
      <c r="C85" s="95">
        <v>2</v>
      </c>
      <c r="D85" s="95" t="s">
        <v>58</v>
      </c>
      <c r="E85" s="95" t="s">
        <v>71</v>
      </c>
      <c r="F85" s="28" t="s">
        <v>63</v>
      </c>
      <c r="G85" s="91" t="s">
        <v>30</v>
      </c>
      <c r="H85" s="91"/>
      <c r="I85" s="91"/>
      <c r="J85" s="88">
        <f t="shared" si="9"/>
        <v>954.6</v>
      </c>
      <c r="K85" s="88">
        <f t="shared" si="9"/>
        <v>199</v>
      </c>
      <c r="L85" s="88">
        <f t="shared" si="9"/>
        <v>200.7</v>
      </c>
    </row>
    <row r="86" spans="1:12" ht="91.5" customHeight="1">
      <c r="A86" s="12" t="s">
        <v>37</v>
      </c>
      <c r="B86" s="95">
        <v>65</v>
      </c>
      <c r="C86" s="95">
        <v>2</v>
      </c>
      <c r="D86" s="95" t="s">
        <v>58</v>
      </c>
      <c r="E86" s="95" t="s">
        <v>71</v>
      </c>
      <c r="F86" s="28" t="s">
        <v>63</v>
      </c>
      <c r="G86" s="91" t="s">
        <v>30</v>
      </c>
      <c r="H86" s="91" t="s">
        <v>38</v>
      </c>
      <c r="I86" s="91"/>
      <c r="J86" s="88">
        <f t="shared" si="9"/>
        <v>954.6</v>
      </c>
      <c r="K86" s="88">
        <f t="shared" si="9"/>
        <v>199</v>
      </c>
      <c r="L86" s="88">
        <f t="shared" si="9"/>
        <v>200.7</v>
      </c>
    </row>
    <row r="87" spans="1:12" ht="60">
      <c r="A87" s="93" t="s">
        <v>129</v>
      </c>
      <c r="B87" s="95">
        <v>65</v>
      </c>
      <c r="C87" s="95">
        <v>2</v>
      </c>
      <c r="D87" s="95" t="s">
        <v>58</v>
      </c>
      <c r="E87" s="95" t="s">
        <v>71</v>
      </c>
      <c r="F87" s="28" t="s">
        <v>63</v>
      </c>
      <c r="G87" s="91" t="s">
        <v>30</v>
      </c>
      <c r="H87" s="91" t="s">
        <v>38</v>
      </c>
      <c r="I87" s="117" t="s">
        <v>165</v>
      </c>
      <c r="J87" s="88">
        <f>'Приложение 2'!J24</f>
        <v>954.6</v>
      </c>
      <c r="K87" s="88">
        <f>'Приложение 2'!K24</f>
        <v>199</v>
      </c>
      <c r="L87" s="88">
        <f>'Приложение 2'!L24</f>
        <v>200.7</v>
      </c>
    </row>
    <row r="88" spans="1:12" ht="15">
      <c r="A88" s="93" t="s">
        <v>42</v>
      </c>
      <c r="B88" s="95">
        <v>65</v>
      </c>
      <c r="C88" s="95">
        <v>2</v>
      </c>
      <c r="D88" s="95" t="s">
        <v>58</v>
      </c>
      <c r="E88" s="95" t="s">
        <v>71</v>
      </c>
      <c r="F88" s="28" t="s">
        <v>64</v>
      </c>
      <c r="G88" s="89"/>
      <c r="H88" s="89"/>
      <c r="I88" s="89"/>
      <c r="J88" s="88">
        <f t="shared" ref="J88:L91" si="10">J89</f>
        <v>6.3</v>
      </c>
      <c r="K88" s="88">
        <f t="shared" si="10"/>
        <v>1.6</v>
      </c>
      <c r="L88" s="88">
        <f t="shared" si="10"/>
        <v>1.6</v>
      </c>
    </row>
    <row r="89" spans="1:12" ht="30">
      <c r="A89" s="93" t="s">
        <v>43</v>
      </c>
      <c r="B89" s="95">
        <v>65</v>
      </c>
      <c r="C89" s="95">
        <v>2</v>
      </c>
      <c r="D89" s="95" t="s">
        <v>58</v>
      </c>
      <c r="E89" s="95" t="s">
        <v>71</v>
      </c>
      <c r="F89" s="28" t="s">
        <v>65</v>
      </c>
      <c r="G89" s="89"/>
      <c r="H89" s="89"/>
      <c r="I89" s="89"/>
      <c r="J89" s="88">
        <f t="shared" si="10"/>
        <v>6.3</v>
      </c>
      <c r="K89" s="88">
        <f t="shared" si="10"/>
        <v>1.6</v>
      </c>
      <c r="L89" s="88">
        <f t="shared" si="10"/>
        <v>1.6</v>
      </c>
    </row>
    <row r="90" spans="1:12" ht="15">
      <c r="A90" s="93" t="s">
        <v>29</v>
      </c>
      <c r="B90" s="95">
        <v>65</v>
      </c>
      <c r="C90" s="95">
        <v>2</v>
      </c>
      <c r="D90" s="95" t="s">
        <v>58</v>
      </c>
      <c r="E90" s="95" t="s">
        <v>71</v>
      </c>
      <c r="F90" s="28" t="s">
        <v>65</v>
      </c>
      <c r="G90" s="91" t="s">
        <v>30</v>
      </c>
      <c r="H90" s="91"/>
      <c r="I90" s="91"/>
      <c r="J90" s="88">
        <f t="shared" si="10"/>
        <v>6.3</v>
      </c>
      <c r="K90" s="88">
        <f t="shared" si="10"/>
        <v>1.6</v>
      </c>
      <c r="L90" s="88">
        <f t="shared" si="10"/>
        <v>1.6</v>
      </c>
    </row>
    <row r="91" spans="1:12" ht="92.25" customHeight="1">
      <c r="A91" s="12" t="s">
        <v>37</v>
      </c>
      <c r="B91" s="95">
        <v>65</v>
      </c>
      <c r="C91" s="95">
        <v>2</v>
      </c>
      <c r="D91" s="95" t="s">
        <v>58</v>
      </c>
      <c r="E91" s="95" t="s">
        <v>71</v>
      </c>
      <c r="F91" s="28" t="s">
        <v>65</v>
      </c>
      <c r="G91" s="91" t="s">
        <v>30</v>
      </c>
      <c r="H91" s="91" t="s">
        <v>38</v>
      </c>
      <c r="I91" s="91"/>
      <c r="J91" s="88">
        <f t="shared" si="10"/>
        <v>6.3</v>
      </c>
      <c r="K91" s="88">
        <f t="shared" si="10"/>
        <v>1.6</v>
      </c>
      <c r="L91" s="88">
        <f t="shared" si="10"/>
        <v>1.6</v>
      </c>
    </row>
    <row r="92" spans="1:12" ht="60">
      <c r="A92" s="93" t="s">
        <v>129</v>
      </c>
      <c r="B92" s="95">
        <v>65</v>
      </c>
      <c r="C92" s="95">
        <v>2</v>
      </c>
      <c r="D92" s="95" t="s">
        <v>58</v>
      </c>
      <c r="E92" s="95" t="s">
        <v>71</v>
      </c>
      <c r="F92" s="28" t="s">
        <v>65</v>
      </c>
      <c r="G92" s="91" t="s">
        <v>30</v>
      </c>
      <c r="H92" s="91" t="s">
        <v>38</v>
      </c>
      <c r="I92" s="117" t="s">
        <v>165</v>
      </c>
      <c r="J92" s="88">
        <f>'Приложение 2'!J26</f>
        <v>6.3</v>
      </c>
      <c r="K92" s="88">
        <f>'Приложение 2'!K26</f>
        <v>1.6</v>
      </c>
      <c r="L92" s="88">
        <f>'Приложение 2'!L26</f>
        <v>1.6</v>
      </c>
    </row>
    <row r="93" spans="1:12" ht="77.25" customHeight="1">
      <c r="A93" s="93" t="str">
        <f>'Приложение 2'!A107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93" s="98" t="s">
        <v>73</v>
      </c>
      <c r="C93" s="98"/>
      <c r="D93" s="98"/>
      <c r="E93" s="98"/>
      <c r="F93" s="28"/>
      <c r="G93" s="91"/>
      <c r="H93" s="91"/>
      <c r="I93" s="113"/>
      <c r="J93" s="88">
        <f>J94</f>
        <v>346</v>
      </c>
      <c r="K93" s="88">
        <f>K94</f>
        <v>171.2</v>
      </c>
      <c r="L93" s="88">
        <f>L94</f>
        <v>171.89999999999998</v>
      </c>
    </row>
    <row r="94" spans="1:12" ht="105.75" customHeight="1">
      <c r="A94" s="93" t="str">
        <f>'Приложение 2'!A108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94" s="98" t="s">
        <v>73</v>
      </c>
      <c r="C94" s="98" t="s">
        <v>8</v>
      </c>
      <c r="D94" s="98"/>
      <c r="E94" s="98"/>
      <c r="F94" s="28"/>
      <c r="G94" s="91"/>
      <c r="H94" s="91"/>
      <c r="I94" s="113"/>
      <c r="J94" s="88">
        <f>J95+J101+J136+J107+J142+J124+J130+J118</f>
        <v>346</v>
      </c>
      <c r="K94" s="88">
        <f>K95+K101+K136</f>
        <v>171.2</v>
      </c>
      <c r="L94" s="88">
        <f>L95+L101+L136</f>
        <v>171.89999999999998</v>
      </c>
    </row>
    <row r="95" spans="1:12" ht="47.25" customHeight="1">
      <c r="A95" s="93" t="str">
        <f>'Приложение 2'!A109</f>
        <v>Доплаты к пенсиям муниципальных служащих Республики Мордовия</v>
      </c>
      <c r="B95" s="98" t="s">
        <v>73</v>
      </c>
      <c r="C95" s="98" t="s">
        <v>8</v>
      </c>
      <c r="D95" s="98" t="s">
        <v>58</v>
      </c>
      <c r="E95" s="98" t="s">
        <v>76</v>
      </c>
      <c r="F95" s="28"/>
      <c r="G95" s="91"/>
      <c r="H95" s="91"/>
      <c r="I95" s="100"/>
      <c r="J95" s="88">
        <f t="shared" ref="J95:L99" si="11">J96</f>
        <v>173.9</v>
      </c>
      <c r="K95" s="88">
        <f t="shared" si="11"/>
        <v>166.2</v>
      </c>
      <c r="L95" s="88">
        <f t="shared" si="11"/>
        <v>166.2</v>
      </c>
    </row>
    <row r="96" spans="1:12" ht="31.5" customHeight="1">
      <c r="A96" s="93" t="str">
        <f>'Приложение 2'!A110</f>
        <v>Социальное обеспечение и иные выплаты населению</v>
      </c>
      <c r="B96" s="98" t="s">
        <v>73</v>
      </c>
      <c r="C96" s="98" t="s">
        <v>8</v>
      </c>
      <c r="D96" s="98" t="s">
        <v>58</v>
      </c>
      <c r="E96" s="98" t="s">
        <v>76</v>
      </c>
      <c r="F96" s="28" t="s">
        <v>67</v>
      </c>
      <c r="G96" s="91"/>
      <c r="H96" s="91"/>
      <c r="I96" s="100"/>
      <c r="J96" s="88">
        <f t="shared" si="11"/>
        <v>173.9</v>
      </c>
      <c r="K96" s="88">
        <f t="shared" si="11"/>
        <v>166.2</v>
      </c>
      <c r="L96" s="88">
        <f t="shared" si="11"/>
        <v>166.2</v>
      </c>
    </row>
    <row r="97" spans="1:12" ht="33.75" customHeight="1">
      <c r="A97" s="93" t="str">
        <f>'Приложение 2'!A111</f>
        <v>Публичные нормативные социальные выплаты гражданам</v>
      </c>
      <c r="B97" s="98" t="s">
        <v>73</v>
      </c>
      <c r="C97" s="98" t="s">
        <v>8</v>
      </c>
      <c r="D97" s="98" t="s">
        <v>58</v>
      </c>
      <c r="E97" s="98" t="s">
        <v>76</v>
      </c>
      <c r="F97" s="28" t="s">
        <v>68</v>
      </c>
      <c r="G97" s="91"/>
      <c r="H97" s="91"/>
      <c r="I97" s="100"/>
      <c r="J97" s="88">
        <f t="shared" si="11"/>
        <v>173.9</v>
      </c>
      <c r="K97" s="88">
        <f t="shared" si="11"/>
        <v>166.2</v>
      </c>
      <c r="L97" s="88">
        <f t="shared" si="11"/>
        <v>166.2</v>
      </c>
    </row>
    <row r="98" spans="1:12" ht="15">
      <c r="A98" s="93" t="str">
        <f>'Приложение 2'!A105</f>
        <v>Социальная политика</v>
      </c>
      <c r="B98" s="98" t="s">
        <v>73</v>
      </c>
      <c r="C98" s="98" t="s">
        <v>8</v>
      </c>
      <c r="D98" s="98" t="s">
        <v>58</v>
      </c>
      <c r="E98" s="98" t="s">
        <v>76</v>
      </c>
      <c r="F98" s="28" t="s">
        <v>68</v>
      </c>
      <c r="G98" s="111" t="s">
        <v>17</v>
      </c>
      <c r="H98" s="91"/>
      <c r="I98" s="100"/>
      <c r="J98" s="88">
        <f t="shared" si="11"/>
        <v>173.9</v>
      </c>
      <c r="K98" s="88">
        <f t="shared" si="11"/>
        <v>166.2</v>
      </c>
      <c r="L98" s="88">
        <f t="shared" si="11"/>
        <v>166.2</v>
      </c>
    </row>
    <row r="99" spans="1:12" ht="15">
      <c r="A99" s="93" t="str">
        <f>'Приложение 2'!A106</f>
        <v xml:space="preserve"> Пенсионное обеспечение</v>
      </c>
      <c r="B99" s="98" t="s">
        <v>73</v>
      </c>
      <c r="C99" s="98" t="s">
        <v>8</v>
      </c>
      <c r="D99" s="98" t="s">
        <v>58</v>
      </c>
      <c r="E99" s="98" t="s">
        <v>76</v>
      </c>
      <c r="F99" s="28" t="s">
        <v>68</v>
      </c>
      <c r="G99" s="111" t="s">
        <v>17</v>
      </c>
      <c r="H99" s="111" t="s">
        <v>30</v>
      </c>
      <c r="I99" s="100"/>
      <c r="J99" s="88">
        <f t="shared" si="11"/>
        <v>173.9</v>
      </c>
      <c r="K99" s="88">
        <f t="shared" si="11"/>
        <v>166.2</v>
      </c>
      <c r="L99" s="88">
        <f t="shared" si="11"/>
        <v>166.2</v>
      </c>
    </row>
    <row r="100" spans="1:12" ht="59.25" customHeight="1">
      <c r="A100" s="93" t="str">
        <f>A92</f>
        <v>Администрация Пятинского сельского поселения Ромодановского муниципального района Республики Мордовия</v>
      </c>
      <c r="B100" s="98" t="s">
        <v>73</v>
      </c>
      <c r="C100" s="98" t="s">
        <v>8</v>
      </c>
      <c r="D100" s="98" t="s">
        <v>58</v>
      </c>
      <c r="E100" s="98" t="s">
        <v>76</v>
      </c>
      <c r="F100" s="28" t="s">
        <v>68</v>
      </c>
      <c r="G100" s="111" t="s">
        <v>17</v>
      </c>
      <c r="H100" s="111" t="s">
        <v>30</v>
      </c>
      <c r="I100" s="117" t="s">
        <v>165</v>
      </c>
      <c r="J100" s="88">
        <f>'Приложение 2'!J111</f>
        <v>173.9</v>
      </c>
      <c r="K100" s="88">
        <f>'Приложение 2'!K111</f>
        <v>166.2</v>
      </c>
      <c r="L100" s="88">
        <f>'Приложение 2'!L111</f>
        <v>166.2</v>
      </c>
    </row>
    <row r="101" spans="1:12" ht="63.75" customHeight="1">
      <c r="A101" s="93" t="str">
        <f>'Приложение 2'!A35</f>
        <v>Резервный фонд Администрации Пятинского сельского поселени Ромодановского муниципального района Республики Мордовия</v>
      </c>
      <c r="B101" s="98" t="s">
        <v>73</v>
      </c>
      <c r="C101" s="98" t="s">
        <v>8</v>
      </c>
      <c r="D101" s="98" t="s">
        <v>58</v>
      </c>
      <c r="E101" s="98" t="s">
        <v>75</v>
      </c>
      <c r="F101" s="28"/>
      <c r="G101" s="111"/>
      <c r="H101" s="111"/>
      <c r="I101" s="111"/>
      <c r="J101" s="88">
        <f t="shared" ref="J101:L105" si="12">J102</f>
        <v>5</v>
      </c>
      <c r="K101" s="88">
        <f t="shared" si="12"/>
        <v>5</v>
      </c>
      <c r="L101" s="88">
        <f t="shared" si="12"/>
        <v>5</v>
      </c>
    </row>
    <row r="102" spans="1:12" ht="17.25" customHeight="1">
      <c r="A102" s="93" t="str">
        <f>'Приложение 2'!A36</f>
        <v>Иные бюджетные ассигнования</v>
      </c>
      <c r="B102" s="98" t="s">
        <v>73</v>
      </c>
      <c r="C102" s="98" t="s">
        <v>8</v>
      </c>
      <c r="D102" s="98" t="s">
        <v>58</v>
      </c>
      <c r="E102" s="98" t="s">
        <v>75</v>
      </c>
      <c r="F102" s="28" t="s">
        <v>64</v>
      </c>
      <c r="G102" s="111"/>
      <c r="H102" s="111"/>
      <c r="I102" s="111"/>
      <c r="J102" s="88">
        <f t="shared" si="12"/>
        <v>5</v>
      </c>
      <c r="K102" s="88">
        <f t="shared" si="12"/>
        <v>5</v>
      </c>
      <c r="L102" s="88">
        <f t="shared" si="12"/>
        <v>5</v>
      </c>
    </row>
    <row r="103" spans="1:12" ht="20.25" customHeight="1">
      <c r="A103" s="93" t="str">
        <f>'Приложение 2'!A37</f>
        <v>Резервные средства</v>
      </c>
      <c r="B103" s="98" t="s">
        <v>73</v>
      </c>
      <c r="C103" s="98" t="s">
        <v>8</v>
      </c>
      <c r="D103" s="98" t="s">
        <v>58</v>
      </c>
      <c r="E103" s="98" t="s">
        <v>75</v>
      </c>
      <c r="F103" s="28" t="s">
        <v>66</v>
      </c>
      <c r="G103" s="111"/>
      <c r="H103" s="111"/>
      <c r="I103" s="111"/>
      <c r="J103" s="88">
        <f t="shared" si="12"/>
        <v>5</v>
      </c>
      <c r="K103" s="88">
        <f t="shared" si="12"/>
        <v>5</v>
      </c>
      <c r="L103" s="88">
        <f t="shared" si="12"/>
        <v>5</v>
      </c>
    </row>
    <row r="104" spans="1:12" ht="18.75" customHeight="1">
      <c r="A104" s="93" t="str">
        <f>'Приложение 2'!A9</f>
        <v>Общегосударственные вопросы</v>
      </c>
      <c r="B104" s="98" t="s">
        <v>73</v>
      </c>
      <c r="C104" s="98" t="s">
        <v>8</v>
      </c>
      <c r="D104" s="98" t="s">
        <v>58</v>
      </c>
      <c r="E104" s="98" t="s">
        <v>75</v>
      </c>
      <c r="F104" s="28" t="s">
        <v>66</v>
      </c>
      <c r="G104" s="111" t="s">
        <v>30</v>
      </c>
      <c r="H104" s="111"/>
      <c r="I104" s="111"/>
      <c r="J104" s="88">
        <f t="shared" si="12"/>
        <v>5</v>
      </c>
      <c r="K104" s="88">
        <f t="shared" si="12"/>
        <v>5</v>
      </c>
      <c r="L104" s="88">
        <f t="shared" si="12"/>
        <v>5</v>
      </c>
    </row>
    <row r="105" spans="1:12" ht="21.75" customHeight="1">
      <c r="A105" s="93" t="str">
        <f>'Приложение 2'!A32</f>
        <v xml:space="preserve">Резервные фонды </v>
      </c>
      <c r="B105" s="98" t="s">
        <v>73</v>
      </c>
      <c r="C105" s="98" t="s">
        <v>8</v>
      </c>
      <c r="D105" s="98" t="s">
        <v>58</v>
      </c>
      <c r="E105" s="98" t="s">
        <v>75</v>
      </c>
      <c r="F105" s="28" t="s">
        <v>66</v>
      </c>
      <c r="G105" s="111" t="s">
        <v>30</v>
      </c>
      <c r="H105" s="111" t="s">
        <v>18</v>
      </c>
      <c r="I105" s="111"/>
      <c r="J105" s="88">
        <f t="shared" si="12"/>
        <v>5</v>
      </c>
      <c r="K105" s="88">
        <f t="shared" si="12"/>
        <v>5</v>
      </c>
      <c r="L105" s="88">
        <f t="shared" si="12"/>
        <v>5</v>
      </c>
    </row>
    <row r="106" spans="1:12" ht="69.75" customHeight="1">
      <c r="A106" s="93" t="str">
        <f>A100</f>
        <v>Администрация Пятинского сельского поселения Ромодановского муниципального района Республики Мордовия</v>
      </c>
      <c r="B106" s="98" t="s">
        <v>73</v>
      </c>
      <c r="C106" s="98" t="s">
        <v>8</v>
      </c>
      <c r="D106" s="98" t="s">
        <v>58</v>
      </c>
      <c r="E106" s="98" t="s">
        <v>75</v>
      </c>
      <c r="F106" s="28" t="s">
        <v>66</v>
      </c>
      <c r="G106" s="111" t="s">
        <v>30</v>
      </c>
      <c r="H106" s="111" t="s">
        <v>18</v>
      </c>
      <c r="I106" s="117" t="s">
        <v>165</v>
      </c>
      <c r="J106" s="88">
        <f>'Приложение 2'!J37</f>
        <v>5</v>
      </c>
      <c r="K106" s="88">
        <f>'Приложение 2'!K37</f>
        <v>5</v>
      </c>
      <c r="L106" s="88">
        <f>'Приложение 2'!L37</f>
        <v>5</v>
      </c>
    </row>
    <row r="107" spans="1:12" ht="30.75" customHeight="1">
      <c r="A107" s="93" t="str">
        <f>'Приложение 2'!A41</f>
        <v>Мероприятия,связанные с муниципальным управлением</v>
      </c>
      <c r="B107" s="98" t="s">
        <v>73</v>
      </c>
      <c r="C107" s="98" t="s">
        <v>8</v>
      </c>
      <c r="D107" s="98" t="s">
        <v>58</v>
      </c>
      <c r="E107" s="98" t="s">
        <v>167</v>
      </c>
      <c r="F107" s="28"/>
      <c r="G107" s="111"/>
      <c r="H107" s="111"/>
      <c r="I107" s="117"/>
      <c r="J107" s="88">
        <f>J108+J113</f>
        <v>32.799999999999997</v>
      </c>
      <c r="K107" s="88"/>
      <c r="L107" s="88"/>
    </row>
    <row r="108" spans="1:12" ht="49.5" customHeight="1">
      <c r="A108" s="93" t="str">
        <f>Приложение3!A61</f>
        <v>Закупка товаров, работ и услуг для обеспечения государственных (муниципальных) нужд</v>
      </c>
      <c r="B108" s="98" t="s">
        <v>73</v>
      </c>
      <c r="C108" s="98" t="s">
        <v>8</v>
      </c>
      <c r="D108" s="98" t="s">
        <v>58</v>
      </c>
      <c r="E108" s="98" t="s">
        <v>167</v>
      </c>
      <c r="F108" s="28" t="s">
        <v>62</v>
      </c>
      <c r="G108" s="111"/>
      <c r="H108" s="111"/>
      <c r="I108" s="117"/>
      <c r="J108" s="88">
        <f>J109</f>
        <v>26.8</v>
      </c>
      <c r="K108" s="88"/>
      <c r="L108" s="88"/>
    </row>
    <row r="109" spans="1:12" ht="63" customHeight="1">
      <c r="A109" s="93" t="str">
        <f>'Приложение 2'!A43</f>
        <v>Иные закупки товаров, работ и услуг для обеспечения государственных (муниципальных) нужд</v>
      </c>
      <c r="B109" s="98" t="s">
        <v>73</v>
      </c>
      <c r="C109" s="98" t="s">
        <v>8</v>
      </c>
      <c r="D109" s="98" t="s">
        <v>58</v>
      </c>
      <c r="E109" s="98" t="s">
        <v>167</v>
      </c>
      <c r="F109" s="28" t="s">
        <v>63</v>
      </c>
      <c r="G109" s="111"/>
      <c r="H109" s="111"/>
      <c r="I109" s="117"/>
      <c r="J109" s="88">
        <f>J110</f>
        <v>26.8</v>
      </c>
      <c r="K109" s="88"/>
      <c r="L109" s="88"/>
    </row>
    <row r="110" spans="1:12" ht="16.5" customHeight="1">
      <c r="A110" s="93" t="str">
        <f>'Приложение 2'!A9</f>
        <v>Общегосударственные вопросы</v>
      </c>
      <c r="B110" s="98" t="s">
        <v>73</v>
      </c>
      <c r="C110" s="98" t="s">
        <v>8</v>
      </c>
      <c r="D110" s="98" t="s">
        <v>58</v>
      </c>
      <c r="E110" s="98" t="s">
        <v>167</v>
      </c>
      <c r="F110" s="28" t="s">
        <v>63</v>
      </c>
      <c r="G110" s="122" t="s">
        <v>30</v>
      </c>
      <c r="H110" s="111"/>
      <c r="I110" s="117"/>
      <c r="J110" s="88">
        <f>J111</f>
        <v>26.8</v>
      </c>
      <c r="K110" s="88"/>
      <c r="L110" s="88"/>
    </row>
    <row r="111" spans="1:12" ht="28.5" customHeight="1">
      <c r="A111" s="93" t="str">
        <f>'Приложение 2'!A38</f>
        <v>Другие общегосударственные вопрсы</v>
      </c>
      <c r="B111" s="98" t="s">
        <v>73</v>
      </c>
      <c r="C111" s="98" t="s">
        <v>8</v>
      </c>
      <c r="D111" s="98" t="s">
        <v>58</v>
      </c>
      <c r="E111" s="98" t="s">
        <v>167</v>
      </c>
      <c r="F111" s="28" t="s">
        <v>63</v>
      </c>
      <c r="G111" s="122" t="s">
        <v>30</v>
      </c>
      <c r="H111" s="122" t="s">
        <v>151</v>
      </c>
      <c r="I111" s="117"/>
      <c r="J111" s="88">
        <f>J112</f>
        <v>26.8</v>
      </c>
      <c r="K111" s="88"/>
      <c r="L111" s="88"/>
    </row>
    <row r="112" spans="1:12" ht="69.75" customHeight="1">
      <c r="A112" s="93" t="str">
        <f>A106</f>
        <v>Администрация Пятинского сельского поселения Ромодановского муниципального района Республики Мордовия</v>
      </c>
      <c r="B112" s="98" t="s">
        <v>73</v>
      </c>
      <c r="C112" s="98" t="s">
        <v>8</v>
      </c>
      <c r="D112" s="98" t="s">
        <v>58</v>
      </c>
      <c r="E112" s="98" t="s">
        <v>167</v>
      </c>
      <c r="F112" s="28" t="s">
        <v>63</v>
      </c>
      <c r="G112" s="122" t="s">
        <v>30</v>
      </c>
      <c r="H112" s="122" t="s">
        <v>151</v>
      </c>
      <c r="I112" s="122" t="s">
        <v>165</v>
      </c>
      <c r="J112" s="88">
        <f>'Приложение 2'!J43</f>
        <v>26.8</v>
      </c>
      <c r="K112" s="88"/>
      <c r="L112" s="88"/>
    </row>
    <row r="113" spans="1:12" ht="19.5" customHeight="1">
      <c r="A113" s="93" t="str">
        <f>'Приложение 2'!A44</f>
        <v>Иные бюджетные ассигнования</v>
      </c>
      <c r="B113" s="98" t="s">
        <v>73</v>
      </c>
      <c r="C113" s="98" t="s">
        <v>8</v>
      </c>
      <c r="D113" s="98" t="s">
        <v>58</v>
      </c>
      <c r="E113" s="98" t="s">
        <v>167</v>
      </c>
      <c r="F113" s="28" t="s">
        <v>64</v>
      </c>
      <c r="G113" s="122"/>
      <c r="H113" s="122"/>
      <c r="I113" s="122"/>
      <c r="J113" s="88">
        <f>J114</f>
        <v>6</v>
      </c>
      <c r="K113" s="88"/>
      <c r="L113" s="88"/>
    </row>
    <row r="114" spans="1:12" ht="32.25" customHeight="1">
      <c r="A114" s="93" t="str">
        <f>'Приложение 2'!A45</f>
        <v>Уплата налогов, сборов и иных платежей</v>
      </c>
      <c r="B114" s="98" t="s">
        <v>73</v>
      </c>
      <c r="C114" s="98" t="s">
        <v>8</v>
      </c>
      <c r="D114" s="98" t="s">
        <v>58</v>
      </c>
      <c r="E114" s="98" t="s">
        <v>167</v>
      </c>
      <c r="F114" s="28" t="s">
        <v>65</v>
      </c>
      <c r="G114" s="122"/>
      <c r="H114" s="122"/>
      <c r="I114" s="122"/>
      <c r="J114" s="88">
        <f>J115</f>
        <v>6</v>
      </c>
      <c r="K114" s="88"/>
      <c r="L114" s="88"/>
    </row>
    <row r="115" spans="1:12" ht="15" customHeight="1">
      <c r="A115" s="93" t="str">
        <f>A110</f>
        <v>Общегосударственные вопросы</v>
      </c>
      <c r="B115" s="98" t="s">
        <v>73</v>
      </c>
      <c r="C115" s="98" t="s">
        <v>8</v>
      </c>
      <c r="D115" s="98" t="s">
        <v>58</v>
      </c>
      <c r="E115" s="98" t="s">
        <v>167</v>
      </c>
      <c r="F115" s="28" t="s">
        <v>65</v>
      </c>
      <c r="G115" s="163" t="s">
        <v>30</v>
      </c>
      <c r="H115" s="122"/>
      <c r="I115" s="122"/>
      <c r="J115" s="88">
        <f>J116</f>
        <v>6</v>
      </c>
      <c r="K115" s="88"/>
      <c r="L115" s="88"/>
    </row>
    <row r="116" spans="1:12" ht="30.75" customHeight="1">
      <c r="A116" s="93" t="str">
        <f>A111</f>
        <v>Другие общегосударственные вопрсы</v>
      </c>
      <c r="B116" s="98" t="s">
        <v>73</v>
      </c>
      <c r="C116" s="98" t="s">
        <v>8</v>
      </c>
      <c r="D116" s="98" t="s">
        <v>58</v>
      </c>
      <c r="E116" s="98" t="s">
        <v>167</v>
      </c>
      <c r="F116" s="28" t="s">
        <v>65</v>
      </c>
      <c r="G116" s="163" t="s">
        <v>30</v>
      </c>
      <c r="H116" s="163" t="s">
        <v>151</v>
      </c>
      <c r="I116" s="122"/>
      <c r="J116" s="88">
        <f>J117</f>
        <v>6</v>
      </c>
      <c r="K116" s="88"/>
      <c r="L116" s="88"/>
    </row>
    <row r="117" spans="1:12" ht="69.75" customHeight="1">
      <c r="A117" s="93" t="str">
        <f>A112</f>
        <v>Администрация Пятинского сельского поселения Ромодановского муниципального района Республики Мордовия</v>
      </c>
      <c r="B117" s="98" t="s">
        <v>73</v>
      </c>
      <c r="C117" s="98" t="s">
        <v>8</v>
      </c>
      <c r="D117" s="98" t="s">
        <v>58</v>
      </c>
      <c r="E117" s="98" t="s">
        <v>167</v>
      </c>
      <c r="F117" s="28" t="s">
        <v>65</v>
      </c>
      <c r="G117" s="163" t="s">
        <v>30</v>
      </c>
      <c r="H117" s="163" t="s">
        <v>151</v>
      </c>
      <c r="I117" s="163" t="s">
        <v>165</v>
      </c>
      <c r="J117" s="88">
        <f>'Приложение 2'!J45</f>
        <v>6</v>
      </c>
      <c r="K117" s="88"/>
      <c r="L117" s="88"/>
    </row>
    <row r="118" spans="1:12" ht="47.25" customHeight="1">
      <c r="A118" s="93" t="str">
        <f>'Приложение 2'!A83</f>
        <v>Взнос на капитальный ремонт общего имущества в многоквартирном доме</v>
      </c>
      <c r="B118" s="98" t="s">
        <v>73</v>
      </c>
      <c r="C118" s="98" t="s">
        <v>8</v>
      </c>
      <c r="D118" s="98" t="s">
        <v>58</v>
      </c>
      <c r="E118" s="98" t="s">
        <v>179</v>
      </c>
      <c r="F118" s="28"/>
      <c r="G118" s="122"/>
      <c r="H118" s="122"/>
      <c r="I118" s="122"/>
      <c r="J118" s="88">
        <f>J119</f>
        <v>16.100000000000001</v>
      </c>
      <c r="K118" s="88"/>
      <c r="L118" s="88"/>
    </row>
    <row r="119" spans="1:12" ht="46.5" customHeight="1">
      <c r="A119" s="93" t="str">
        <f>'Приложение 2'!A84</f>
        <v>Закупка товаров, работ и услуг для обеспечения государственных (муниципальных) нужд</v>
      </c>
      <c r="B119" s="98" t="s">
        <v>73</v>
      </c>
      <c r="C119" s="98" t="s">
        <v>8</v>
      </c>
      <c r="D119" s="98" t="s">
        <v>58</v>
      </c>
      <c r="E119" s="98" t="s">
        <v>179</v>
      </c>
      <c r="F119" s="28" t="s">
        <v>62</v>
      </c>
      <c r="G119" s="122"/>
      <c r="H119" s="122"/>
      <c r="I119" s="122"/>
      <c r="J119" s="88">
        <f>J120</f>
        <v>16.100000000000001</v>
      </c>
      <c r="K119" s="88"/>
      <c r="L119" s="88"/>
    </row>
    <row r="120" spans="1:12" ht="69.75" customHeight="1">
      <c r="A120" s="93" t="str">
        <f>'Приложение 2'!A85</f>
        <v>Иные закупки товаров, работ и услуг для обеспечения государственных (муниципальных) нужд</v>
      </c>
      <c r="B120" s="98" t="s">
        <v>73</v>
      </c>
      <c r="C120" s="98" t="s">
        <v>8</v>
      </c>
      <c r="D120" s="98" t="s">
        <v>58</v>
      </c>
      <c r="E120" s="98" t="s">
        <v>179</v>
      </c>
      <c r="F120" s="28" t="s">
        <v>63</v>
      </c>
      <c r="G120" s="122"/>
      <c r="H120" s="122"/>
      <c r="I120" s="122"/>
      <c r="J120" s="88">
        <f>J121</f>
        <v>16.100000000000001</v>
      </c>
      <c r="K120" s="88"/>
      <c r="L120" s="88"/>
    </row>
    <row r="121" spans="1:12" ht="16.5" customHeight="1">
      <c r="A121" s="93" t="str">
        <f>'Приложение 2'!A79</f>
        <v>Жилищно-коммунальное хозяйство</v>
      </c>
      <c r="B121" s="98" t="s">
        <v>73</v>
      </c>
      <c r="C121" s="98" t="s">
        <v>8</v>
      </c>
      <c r="D121" s="98" t="s">
        <v>58</v>
      </c>
      <c r="E121" s="98" t="s">
        <v>179</v>
      </c>
      <c r="F121" s="28" t="s">
        <v>63</v>
      </c>
      <c r="G121" s="122" t="s">
        <v>44</v>
      </c>
      <c r="H121" s="122"/>
      <c r="I121" s="122"/>
      <c r="J121" s="88">
        <f>J122</f>
        <v>16.100000000000001</v>
      </c>
      <c r="K121" s="88"/>
      <c r="L121" s="88"/>
    </row>
    <row r="122" spans="1:12" ht="16.5" customHeight="1">
      <c r="A122" s="93" t="str">
        <f>'Приложение 2'!A80</f>
        <v>Жилищное хозяйство</v>
      </c>
      <c r="B122" s="98" t="s">
        <v>73</v>
      </c>
      <c r="C122" s="98" t="s">
        <v>8</v>
      </c>
      <c r="D122" s="98" t="s">
        <v>58</v>
      </c>
      <c r="E122" s="98" t="s">
        <v>179</v>
      </c>
      <c r="F122" s="28" t="s">
        <v>63</v>
      </c>
      <c r="G122" s="122" t="s">
        <v>44</v>
      </c>
      <c r="H122" s="122" t="s">
        <v>30</v>
      </c>
      <c r="I122" s="122"/>
      <c r="J122" s="88">
        <f>J123</f>
        <v>16.100000000000001</v>
      </c>
      <c r="K122" s="88"/>
      <c r="L122" s="88"/>
    </row>
    <row r="123" spans="1:12" ht="62.25" customHeight="1">
      <c r="A123" s="93" t="str">
        <f>A112</f>
        <v>Администрация Пятинского сельского поселения Ромодановского муниципального района Республики Мордовия</v>
      </c>
      <c r="B123" s="98" t="s">
        <v>73</v>
      </c>
      <c r="C123" s="98" t="s">
        <v>8</v>
      </c>
      <c r="D123" s="98" t="s">
        <v>58</v>
      </c>
      <c r="E123" s="98" t="s">
        <v>179</v>
      </c>
      <c r="F123" s="28" t="s">
        <v>63</v>
      </c>
      <c r="G123" s="122" t="s">
        <v>44</v>
      </c>
      <c r="H123" s="122" t="s">
        <v>30</v>
      </c>
      <c r="I123" s="122" t="s">
        <v>165</v>
      </c>
      <c r="J123" s="88">
        <f>'Приложение 2'!J85</f>
        <v>16.100000000000001</v>
      </c>
      <c r="K123" s="88"/>
      <c r="L123" s="88"/>
    </row>
    <row r="124" spans="1:12" ht="31.5" customHeight="1">
      <c r="A124" s="93" t="str">
        <f>'Приложение 2'!A73</f>
        <v>мероприятия по землеустройству и землепользованию</v>
      </c>
      <c r="B124" s="98" t="s">
        <v>73</v>
      </c>
      <c r="C124" s="98" t="s">
        <v>8</v>
      </c>
      <c r="D124" s="98" t="s">
        <v>58</v>
      </c>
      <c r="E124" s="98" t="s">
        <v>174</v>
      </c>
      <c r="F124" s="28"/>
      <c r="G124" s="122"/>
      <c r="H124" s="122"/>
      <c r="I124" s="122"/>
      <c r="J124" s="88">
        <f>J125</f>
        <v>20</v>
      </c>
      <c r="K124" s="88"/>
      <c r="L124" s="88"/>
    </row>
    <row r="125" spans="1:12" ht="45.75" customHeight="1">
      <c r="A125" s="93" t="str">
        <f>'Приложение 2'!A74</f>
        <v>Закупка товаров, работ и услуг для обеспечения государственных (муниципальных) нужд</v>
      </c>
      <c r="B125" s="98" t="s">
        <v>73</v>
      </c>
      <c r="C125" s="98" t="s">
        <v>8</v>
      </c>
      <c r="D125" s="98" t="s">
        <v>58</v>
      </c>
      <c r="E125" s="98" t="s">
        <v>174</v>
      </c>
      <c r="F125" s="28" t="s">
        <v>62</v>
      </c>
      <c r="G125" s="122"/>
      <c r="H125" s="122"/>
      <c r="I125" s="122"/>
      <c r="J125" s="88">
        <f>J126</f>
        <v>20</v>
      </c>
      <c r="K125" s="88"/>
      <c r="L125" s="88"/>
    </row>
    <row r="126" spans="1:12" ht="69.75" customHeight="1">
      <c r="A126" s="93" t="str">
        <f>'Приложение 2'!A75</f>
        <v>Иные закупки товаров, работ и услуг для обеспечения государственных (муниципальных) нужд</v>
      </c>
      <c r="B126" s="98" t="s">
        <v>73</v>
      </c>
      <c r="C126" s="98" t="s">
        <v>8</v>
      </c>
      <c r="D126" s="98" t="s">
        <v>58</v>
      </c>
      <c r="E126" s="98" t="s">
        <v>174</v>
      </c>
      <c r="F126" s="28" t="s">
        <v>63</v>
      </c>
      <c r="G126" s="122"/>
      <c r="H126" s="122"/>
      <c r="I126" s="122"/>
      <c r="J126" s="88">
        <f>J127</f>
        <v>20</v>
      </c>
      <c r="K126" s="88"/>
      <c r="L126" s="88"/>
    </row>
    <row r="127" spans="1:12" ht="15.75" customHeight="1">
      <c r="A127" s="93" t="str">
        <f>'Приложение 2'!A63</f>
        <v>Национальная экономика</v>
      </c>
      <c r="B127" s="98" t="s">
        <v>73</v>
      </c>
      <c r="C127" s="98" t="s">
        <v>8</v>
      </c>
      <c r="D127" s="98" t="s">
        <v>58</v>
      </c>
      <c r="E127" s="98" t="s">
        <v>174</v>
      </c>
      <c r="F127" s="28" t="s">
        <v>63</v>
      </c>
      <c r="G127" s="122" t="s">
        <v>38</v>
      </c>
      <c r="H127" s="122"/>
      <c r="I127" s="122"/>
      <c r="J127" s="88">
        <f>J128</f>
        <v>20</v>
      </c>
      <c r="K127" s="88"/>
      <c r="L127" s="88"/>
    </row>
    <row r="128" spans="1:12" ht="32.25" customHeight="1">
      <c r="A128" s="93" t="str">
        <f>'Приложение 2'!A70</f>
        <v>Другие вопросы в облости национальной экономики</v>
      </c>
      <c r="B128" s="98" t="s">
        <v>73</v>
      </c>
      <c r="C128" s="98" t="s">
        <v>8</v>
      </c>
      <c r="D128" s="98" t="s">
        <v>58</v>
      </c>
      <c r="E128" s="98" t="s">
        <v>174</v>
      </c>
      <c r="F128" s="28" t="s">
        <v>63</v>
      </c>
      <c r="G128" s="122" t="s">
        <v>38</v>
      </c>
      <c r="H128" s="122" t="s">
        <v>20</v>
      </c>
      <c r="I128" s="122"/>
      <c r="J128" s="88">
        <f>J129</f>
        <v>20</v>
      </c>
      <c r="K128" s="88"/>
      <c r="L128" s="88"/>
    </row>
    <row r="129" spans="1:12" ht="69.75" customHeight="1">
      <c r="A129" s="93" t="str">
        <f>A112</f>
        <v>Администрация Пятинского сельского поселения Ромодановского муниципального района Республики Мордовия</v>
      </c>
      <c r="B129" s="98" t="s">
        <v>73</v>
      </c>
      <c r="C129" s="98" t="s">
        <v>8</v>
      </c>
      <c r="D129" s="98" t="s">
        <v>58</v>
      </c>
      <c r="E129" s="98" t="s">
        <v>174</v>
      </c>
      <c r="F129" s="28" t="s">
        <v>63</v>
      </c>
      <c r="G129" s="122" t="s">
        <v>38</v>
      </c>
      <c r="H129" s="122" t="s">
        <v>20</v>
      </c>
      <c r="I129" s="122" t="s">
        <v>165</v>
      </c>
      <c r="J129" s="88">
        <f>'Приложение 2'!J75</f>
        <v>20</v>
      </c>
      <c r="K129" s="88"/>
      <c r="L129" s="88"/>
    </row>
    <row r="130" spans="1:12" ht="210" customHeight="1">
      <c r="A130" s="93" t="str">
        <f>Приложение3!A76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130" s="98" t="s">
        <v>73</v>
      </c>
      <c r="C130" s="98" t="s">
        <v>8</v>
      </c>
      <c r="D130" s="98" t="s">
        <v>58</v>
      </c>
      <c r="E130" s="98" t="s">
        <v>175</v>
      </c>
      <c r="F130" s="28"/>
      <c r="G130" s="122"/>
      <c r="H130" s="122"/>
      <c r="I130" s="122"/>
      <c r="J130" s="88">
        <f>J131</f>
        <v>60</v>
      </c>
      <c r="K130" s="88"/>
      <c r="L130" s="88"/>
    </row>
    <row r="131" spans="1:12" ht="51.75" customHeight="1">
      <c r="A131" s="93" t="str">
        <f>Приложение3!A61</f>
        <v>Закупка товаров, работ и услуг для обеспечения государственных (муниципальных) нужд</v>
      </c>
      <c r="B131" s="98" t="s">
        <v>73</v>
      </c>
      <c r="C131" s="98" t="s">
        <v>8</v>
      </c>
      <c r="D131" s="98" t="s">
        <v>58</v>
      </c>
      <c r="E131" s="98" t="s">
        <v>175</v>
      </c>
      <c r="F131" s="28" t="s">
        <v>62</v>
      </c>
      <c r="G131" s="122"/>
      <c r="H131" s="122"/>
      <c r="I131" s="122"/>
      <c r="J131" s="88">
        <f>J132</f>
        <v>60</v>
      </c>
      <c r="K131" s="88"/>
      <c r="L131" s="88"/>
    </row>
    <row r="132" spans="1:12" ht="61.5" customHeight="1">
      <c r="A132" s="93" t="str">
        <f>'Приложение 2'!A75</f>
        <v>Иные закупки товаров, работ и услуг для обеспечения государственных (муниципальных) нужд</v>
      </c>
      <c r="B132" s="98" t="s">
        <v>73</v>
      </c>
      <c r="C132" s="98" t="s">
        <v>8</v>
      </c>
      <c r="D132" s="98" t="s">
        <v>58</v>
      </c>
      <c r="E132" s="98" t="s">
        <v>175</v>
      </c>
      <c r="F132" s="28" t="s">
        <v>63</v>
      </c>
      <c r="G132" s="122"/>
      <c r="H132" s="122"/>
      <c r="I132" s="122"/>
      <c r="J132" s="88">
        <f>J133</f>
        <v>60</v>
      </c>
      <c r="K132" s="88"/>
      <c r="L132" s="88"/>
    </row>
    <row r="133" spans="1:12" ht="19.5" customHeight="1">
      <c r="A133" s="93" t="str">
        <f>Приложение3!A63</f>
        <v>Национальная экономика</v>
      </c>
      <c r="B133" s="98" t="s">
        <v>73</v>
      </c>
      <c r="C133" s="98" t="s">
        <v>8</v>
      </c>
      <c r="D133" s="98" t="s">
        <v>58</v>
      </c>
      <c r="E133" s="98" t="s">
        <v>175</v>
      </c>
      <c r="F133" s="28" t="s">
        <v>63</v>
      </c>
      <c r="G133" s="122" t="s">
        <v>38</v>
      </c>
      <c r="H133" s="122"/>
      <c r="I133" s="122"/>
      <c r="J133" s="88">
        <f>J134</f>
        <v>60</v>
      </c>
      <c r="K133" s="88"/>
      <c r="L133" s="88"/>
    </row>
    <row r="134" spans="1:12" ht="33" customHeight="1">
      <c r="A134" s="93" t="str">
        <f>'Приложение 2'!A70</f>
        <v>Другие вопросы в облости национальной экономики</v>
      </c>
      <c r="B134" s="98" t="s">
        <v>73</v>
      </c>
      <c r="C134" s="98" t="s">
        <v>8</v>
      </c>
      <c r="D134" s="98" t="s">
        <v>58</v>
      </c>
      <c r="E134" s="98" t="s">
        <v>175</v>
      </c>
      <c r="F134" s="28" t="s">
        <v>63</v>
      </c>
      <c r="G134" s="122" t="s">
        <v>38</v>
      </c>
      <c r="H134" s="122" t="s">
        <v>20</v>
      </c>
      <c r="I134" s="122"/>
      <c r="J134" s="88">
        <f>J135</f>
        <v>60</v>
      </c>
      <c r="K134" s="88"/>
      <c r="L134" s="88"/>
    </row>
    <row r="135" spans="1:12" ht="69.75" customHeight="1">
      <c r="A135" s="93" t="str">
        <f>A129</f>
        <v>Администрация Пятинского сельского поселения Ромодановского муниципального района Республики Мордовия</v>
      </c>
      <c r="B135" s="98" t="s">
        <v>73</v>
      </c>
      <c r="C135" s="98" t="s">
        <v>8</v>
      </c>
      <c r="D135" s="98" t="s">
        <v>58</v>
      </c>
      <c r="E135" s="98" t="s">
        <v>175</v>
      </c>
      <c r="F135" s="28" t="s">
        <v>63</v>
      </c>
      <c r="G135" s="122" t="s">
        <v>38</v>
      </c>
      <c r="H135" s="122" t="s">
        <v>20</v>
      </c>
      <c r="I135" s="122" t="s">
        <v>165</v>
      </c>
      <c r="J135" s="88">
        <f>'Приложение 2'!J78</f>
        <v>60</v>
      </c>
      <c r="K135" s="88"/>
      <c r="L135" s="88"/>
    </row>
    <row r="136" spans="1:12" ht="195">
      <c r="A136" s="93" t="s">
        <v>28</v>
      </c>
      <c r="B136" s="95">
        <v>89</v>
      </c>
      <c r="C136" s="95">
        <v>1</v>
      </c>
      <c r="D136" s="95" t="s">
        <v>58</v>
      </c>
      <c r="E136" s="95" t="s">
        <v>72</v>
      </c>
      <c r="F136" s="28"/>
      <c r="G136" s="89"/>
      <c r="H136" s="89"/>
      <c r="I136" s="89"/>
      <c r="J136" s="88">
        <f t="shared" ref="J136:L139" si="13">J137</f>
        <v>0.6</v>
      </c>
      <c r="K136" s="88">
        <f t="shared" si="13"/>
        <v>0</v>
      </c>
      <c r="L136" s="88">
        <f t="shared" si="13"/>
        <v>0.7</v>
      </c>
    </row>
    <row r="137" spans="1:12" ht="51" customHeight="1">
      <c r="A137" s="93" t="s">
        <v>153</v>
      </c>
      <c r="B137" s="95">
        <v>89</v>
      </c>
      <c r="C137" s="95">
        <v>1</v>
      </c>
      <c r="D137" s="95" t="s">
        <v>58</v>
      </c>
      <c r="E137" s="95" t="s">
        <v>72</v>
      </c>
      <c r="F137" s="28" t="s">
        <v>62</v>
      </c>
      <c r="G137" s="89"/>
      <c r="H137" s="89"/>
      <c r="I137" s="89"/>
      <c r="J137" s="88">
        <f t="shared" si="13"/>
        <v>0.6</v>
      </c>
      <c r="K137" s="88">
        <f t="shared" ref="K137:L139" si="14">K138</f>
        <v>0</v>
      </c>
      <c r="L137" s="88">
        <f t="shared" si="14"/>
        <v>0.7</v>
      </c>
    </row>
    <row r="138" spans="1:12" ht="60">
      <c r="A138" s="93" t="s">
        <v>39</v>
      </c>
      <c r="B138" s="95">
        <v>89</v>
      </c>
      <c r="C138" s="95">
        <v>1</v>
      </c>
      <c r="D138" s="95" t="s">
        <v>58</v>
      </c>
      <c r="E138" s="95" t="s">
        <v>72</v>
      </c>
      <c r="F138" s="28" t="s">
        <v>63</v>
      </c>
      <c r="G138" s="89"/>
      <c r="H138" s="89"/>
      <c r="I138" s="89"/>
      <c r="J138" s="88">
        <f t="shared" si="13"/>
        <v>0.6</v>
      </c>
      <c r="K138" s="88">
        <f t="shared" si="14"/>
        <v>0</v>
      </c>
      <c r="L138" s="88">
        <f t="shared" si="14"/>
        <v>0.7</v>
      </c>
    </row>
    <row r="139" spans="1:12" ht="15">
      <c r="A139" s="93" t="s">
        <v>29</v>
      </c>
      <c r="B139" s="95">
        <v>89</v>
      </c>
      <c r="C139" s="95">
        <v>1</v>
      </c>
      <c r="D139" s="95" t="s">
        <v>58</v>
      </c>
      <c r="E139" s="95" t="s">
        <v>72</v>
      </c>
      <c r="F139" s="28" t="s">
        <v>63</v>
      </c>
      <c r="G139" s="91" t="s">
        <v>30</v>
      </c>
      <c r="H139" s="91"/>
      <c r="I139" s="91"/>
      <c r="J139" s="88">
        <f t="shared" si="13"/>
        <v>0.6</v>
      </c>
      <c r="K139" s="88">
        <f t="shared" si="14"/>
        <v>0</v>
      </c>
      <c r="L139" s="88">
        <f t="shared" si="14"/>
        <v>0.7</v>
      </c>
    </row>
    <row r="140" spans="1:12" ht="89.25" customHeight="1">
      <c r="A140" s="12" t="s">
        <v>37</v>
      </c>
      <c r="B140" s="95">
        <v>89</v>
      </c>
      <c r="C140" s="95">
        <v>1</v>
      </c>
      <c r="D140" s="95" t="s">
        <v>58</v>
      </c>
      <c r="E140" s="95" t="s">
        <v>72</v>
      </c>
      <c r="F140" s="28" t="s">
        <v>63</v>
      </c>
      <c r="G140" s="91" t="s">
        <v>30</v>
      </c>
      <c r="H140" s="91" t="s">
        <v>38</v>
      </c>
      <c r="I140" s="91"/>
      <c r="J140" s="88">
        <f>J141</f>
        <v>0.6</v>
      </c>
      <c r="K140" s="88"/>
      <c r="L140" s="88">
        <f>L141</f>
        <v>0.7</v>
      </c>
    </row>
    <row r="141" spans="1:12" ht="60" customHeight="1">
      <c r="A141" s="12" t="str">
        <f>A112</f>
        <v>Администрация Пятинского сельского поселения Ромодановского муниципального района Республики Мордовия</v>
      </c>
      <c r="B141" s="98" t="s">
        <v>73</v>
      </c>
      <c r="C141" s="98" t="s">
        <v>8</v>
      </c>
      <c r="D141" s="98" t="s">
        <v>58</v>
      </c>
      <c r="E141" s="98" t="s">
        <v>72</v>
      </c>
      <c r="F141" s="28" t="s">
        <v>63</v>
      </c>
      <c r="G141" s="122" t="s">
        <v>30</v>
      </c>
      <c r="H141" s="122" t="s">
        <v>38</v>
      </c>
      <c r="I141" s="91"/>
      <c r="J141" s="88">
        <f>'Приложение 2'!J31</f>
        <v>0.6</v>
      </c>
      <c r="K141" s="88">
        <f>'Приложение 2'!K31</f>
        <v>0.6</v>
      </c>
      <c r="L141" s="88">
        <f>'Приложение 2'!L31</f>
        <v>0.7</v>
      </c>
    </row>
    <row r="142" spans="1:12" ht="29.25" customHeight="1">
      <c r="A142" s="12" t="str">
        <f>'Приложение 2'!A60</f>
        <v>Резервный фонд Правительства Республики Мордовия</v>
      </c>
      <c r="B142" s="98" t="s">
        <v>73</v>
      </c>
      <c r="C142" s="98" t="s">
        <v>8</v>
      </c>
      <c r="D142" s="98" t="s">
        <v>58</v>
      </c>
      <c r="E142" s="98" t="s">
        <v>169</v>
      </c>
      <c r="F142" s="28"/>
      <c r="G142" s="122"/>
      <c r="H142" s="122"/>
      <c r="I142" s="91"/>
      <c r="J142" s="88">
        <f>J143</f>
        <v>37.6</v>
      </c>
      <c r="K142" s="88"/>
      <c r="L142" s="88"/>
    </row>
    <row r="143" spans="1:12" ht="46.5" customHeight="1">
      <c r="A143" s="12" t="str">
        <f>'Приложение 2'!A61</f>
        <v>Закупка товаров, работ и услуг для обеспечения государственных (муниципальных) нужд</v>
      </c>
      <c r="B143" s="98" t="s">
        <v>73</v>
      </c>
      <c r="C143" s="98" t="s">
        <v>8</v>
      </c>
      <c r="D143" s="98" t="s">
        <v>58</v>
      </c>
      <c r="E143" s="98" t="s">
        <v>169</v>
      </c>
      <c r="F143" s="28" t="s">
        <v>62</v>
      </c>
      <c r="G143" s="122"/>
      <c r="H143" s="122"/>
      <c r="I143" s="91"/>
      <c r="J143" s="88">
        <f>J144</f>
        <v>37.6</v>
      </c>
      <c r="K143" s="88"/>
      <c r="L143" s="88"/>
    </row>
    <row r="144" spans="1:12" ht="60" customHeight="1">
      <c r="A144" s="12" t="str">
        <f>'Приложение 2'!A62</f>
        <v>Иные закупки товаров, работ и услуг для обеспечения государственных (муниципальных) нужд</v>
      </c>
      <c r="B144" s="98" t="s">
        <v>73</v>
      </c>
      <c r="C144" s="98" t="s">
        <v>8</v>
      </c>
      <c r="D144" s="98" t="s">
        <v>58</v>
      </c>
      <c r="E144" s="98" t="s">
        <v>169</v>
      </c>
      <c r="F144" s="28" t="s">
        <v>63</v>
      </c>
      <c r="G144" s="122"/>
      <c r="H144" s="122"/>
      <c r="I144" s="91"/>
      <c r="J144" s="88">
        <f>J145</f>
        <v>37.6</v>
      </c>
      <c r="K144" s="88"/>
      <c r="L144" s="88"/>
    </row>
    <row r="145" spans="1:12" ht="32.25" customHeight="1">
      <c r="A145" s="12" t="str">
        <f>'Приложение 2'!A56</f>
        <v>Национальная безопасность и правоохранительная деятельность</v>
      </c>
      <c r="B145" s="98" t="s">
        <v>73</v>
      </c>
      <c r="C145" s="98" t="s">
        <v>8</v>
      </c>
      <c r="D145" s="98" t="s">
        <v>58</v>
      </c>
      <c r="E145" s="98" t="s">
        <v>169</v>
      </c>
      <c r="F145" s="28" t="s">
        <v>63</v>
      </c>
      <c r="G145" s="122" t="s">
        <v>48</v>
      </c>
      <c r="H145" s="122"/>
      <c r="I145" s="91"/>
      <c r="J145" s="88">
        <f>J146</f>
        <v>37.6</v>
      </c>
      <c r="K145" s="88"/>
      <c r="L145" s="88"/>
    </row>
    <row r="146" spans="1:12" ht="60" customHeight="1">
      <c r="A146" s="12" t="str">
        <f>'Приложение 2'!A57</f>
        <v>Защита населения и территории от чрезвычайных ситуаций природного и техногенного характера,пажарная безопасность</v>
      </c>
      <c r="B146" s="98" t="s">
        <v>73</v>
      </c>
      <c r="C146" s="98" t="s">
        <v>8</v>
      </c>
      <c r="D146" s="98" t="s">
        <v>58</v>
      </c>
      <c r="E146" s="98" t="s">
        <v>169</v>
      </c>
      <c r="F146" s="28" t="s">
        <v>63</v>
      </c>
      <c r="G146" s="122" t="s">
        <v>48</v>
      </c>
      <c r="H146" s="122" t="s">
        <v>17</v>
      </c>
      <c r="I146" s="91"/>
      <c r="J146" s="88">
        <f>J147</f>
        <v>37.6</v>
      </c>
      <c r="K146" s="88"/>
      <c r="L146" s="88"/>
    </row>
    <row r="147" spans="1:12" ht="60" customHeight="1">
      <c r="A147" s="12" t="str">
        <f>A141</f>
        <v>Администрация Пятинского сельского поселения Ромодановского муниципального района Республики Мордовия</v>
      </c>
      <c r="B147" s="98" t="s">
        <v>73</v>
      </c>
      <c r="C147" s="98" t="s">
        <v>8</v>
      </c>
      <c r="D147" s="98" t="s">
        <v>58</v>
      </c>
      <c r="E147" s="98" t="s">
        <v>169</v>
      </c>
      <c r="F147" s="28" t="s">
        <v>63</v>
      </c>
      <c r="G147" s="122" t="s">
        <v>48</v>
      </c>
      <c r="H147" s="122" t="s">
        <v>17</v>
      </c>
      <c r="I147" s="122" t="s">
        <v>165</v>
      </c>
      <c r="J147" s="88">
        <f>'Приложение 2'!J62</f>
        <v>37.6</v>
      </c>
      <c r="K147" s="88"/>
      <c r="L147" s="88"/>
    </row>
    <row r="148" spans="1:12" ht="15">
      <c r="A148" s="93"/>
      <c r="B148" s="95"/>
      <c r="C148" s="95"/>
      <c r="D148" s="95"/>
      <c r="E148" s="95"/>
      <c r="F148" s="28"/>
      <c r="G148" s="91"/>
      <c r="H148" s="91"/>
      <c r="I148" s="117"/>
      <c r="J148" s="88"/>
      <c r="K148" s="88"/>
      <c r="L148" s="88"/>
    </row>
  </sheetData>
  <autoFilter ref="A2:L148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1">
    <mergeCell ref="H5:H6"/>
    <mergeCell ref="I5:I6"/>
    <mergeCell ref="J5:L5"/>
    <mergeCell ref="I1:L1"/>
    <mergeCell ref="I2:L2"/>
    <mergeCell ref="A3:L3"/>
    <mergeCell ref="I4:L4"/>
    <mergeCell ref="A5:A6"/>
    <mergeCell ref="B5:E6"/>
    <mergeCell ref="F5:F6"/>
    <mergeCell ref="G5:G6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C1" sqref="C1:F1"/>
    </sheetView>
  </sheetViews>
  <sheetFormatPr defaultRowHeight="12.75"/>
  <cols>
    <col min="1" max="1" width="58.6640625" style="32" customWidth="1"/>
    <col min="2" max="2" width="125" style="32" customWidth="1"/>
    <col min="3" max="3" width="27" style="32" customWidth="1"/>
    <col min="4" max="4" width="30.83203125" style="32" customWidth="1"/>
    <col min="5" max="5" width="27.5" style="32" customWidth="1"/>
    <col min="6" max="6" width="0.5" style="33" customWidth="1"/>
    <col min="7" max="7" width="23.6640625" style="32" customWidth="1"/>
    <col min="8" max="8" width="19.5" style="32" customWidth="1"/>
    <col min="9" max="9" width="25.5" style="32" customWidth="1"/>
    <col min="10" max="16384" width="9.33203125" style="32"/>
  </cols>
  <sheetData>
    <row r="1" spans="1:7" ht="248.25" customHeight="1">
      <c r="B1" s="82"/>
      <c r="C1" s="178" t="s">
        <v>228</v>
      </c>
      <c r="D1" s="178"/>
      <c r="E1" s="178"/>
      <c r="F1" s="178"/>
    </row>
    <row r="2" spans="1:7" ht="141.75" customHeight="1">
      <c r="A2" s="81"/>
      <c r="B2" s="80"/>
      <c r="C2" s="178" t="s">
        <v>166</v>
      </c>
      <c r="D2" s="178"/>
      <c r="E2" s="178"/>
      <c r="F2" s="178"/>
      <c r="G2" s="30"/>
    </row>
    <row r="3" spans="1:7" ht="13.15" customHeight="1">
      <c r="A3" s="174" t="s">
        <v>140</v>
      </c>
      <c r="B3" s="174"/>
      <c r="C3" s="174"/>
      <c r="D3" s="174"/>
      <c r="E3" s="174"/>
    </row>
    <row r="4" spans="1:7" ht="13.15" customHeight="1">
      <c r="A4" s="174"/>
      <c r="B4" s="174"/>
      <c r="C4" s="174"/>
      <c r="D4" s="174"/>
      <c r="E4" s="174"/>
    </row>
    <row r="5" spans="1:7" ht="83.25" customHeight="1">
      <c r="A5" s="174"/>
      <c r="B5" s="174"/>
      <c r="C5" s="174"/>
      <c r="D5" s="174"/>
      <c r="E5" s="174"/>
      <c r="F5" s="79"/>
    </row>
    <row r="6" spans="1:7" ht="23.25" customHeight="1">
      <c r="A6" s="78"/>
      <c r="B6" s="78"/>
      <c r="C6" s="77"/>
    </row>
    <row r="7" spans="1:7" ht="37.15" customHeight="1">
      <c r="A7" s="175" t="s">
        <v>23</v>
      </c>
      <c r="B7" s="176" t="s">
        <v>24</v>
      </c>
      <c r="C7" s="177" t="s">
        <v>25</v>
      </c>
      <c r="D7" s="177"/>
      <c r="E7" s="177"/>
    </row>
    <row r="8" spans="1:7" s="38" customFormat="1" ht="138.6" customHeight="1">
      <c r="A8" s="175"/>
      <c r="B8" s="176"/>
      <c r="C8" s="31" t="s">
        <v>26</v>
      </c>
      <c r="D8" s="31" t="s">
        <v>27</v>
      </c>
      <c r="E8" s="31" t="s">
        <v>137</v>
      </c>
      <c r="F8" s="39"/>
    </row>
    <row r="9" spans="1:7" s="54" customFormat="1" ht="28.15" customHeight="1">
      <c r="A9" s="76" t="s">
        <v>8</v>
      </c>
      <c r="B9" s="75" t="s">
        <v>9</v>
      </c>
      <c r="C9" s="74">
        <v>3</v>
      </c>
      <c r="D9" s="74">
        <v>4</v>
      </c>
      <c r="E9" s="74">
        <v>5</v>
      </c>
      <c r="F9" s="55"/>
    </row>
    <row r="10" spans="1:7" s="54" customFormat="1" ht="44.45" customHeight="1">
      <c r="A10" s="71" t="s">
        <v>80</v>
      </c>
      <c r="B10" s="83" t="s">
        <v>111</v>
      </c>
      <c r="C10" s="73">
        <f>C11+C22+C14+C18</f>
        <v>2831.1000000000004</v>
      </c>
      <c r="D10" s="73">
        <f>D11+D22+D14+D18</f>
        <v>0</v>
      </c>
      <c r="E10" s="73">
        <f>E11+E22+E14+E18</f>
        <v>0</v>
      </c>
      <c r="F10" s="55"/>
    </row>
    <row r="11" spans="1:7" s="54" customFormat="1" ht="55.5" customHeight="1">
      <c r="A11" s="71" t="s">
        <v>110</v>
      </c>
      <c r="B11" s="72" t="s">
        <v>79</v>
      </c>
      <c r="C11" s="66">
        <f t="shared" ref="C11:E12" si="0">SUM(C12)</f>
        <v>0</v>
      </c>
      <c r="D11" s="65">
        <f t="shared" si="0"/>
        <v>0</v>
      </c>
      <c r="E11" s="65">
        <f t="shared" si="0"/>
        <v>0</v>
      </c>
      <c r="F11" s="55"/>
    </row>
    <row r="12" spans="1:7" s="54" customFormat="1" ht="52.5" customHeight="1">
      <c r="A12" s="71" t="s">
        <v>109</v>
      </c>
      <c r="B12" s="70" t="s">
        <v>135</v>
      </c>
      <c r="C12" s="66">
        <f t="shared" si="0"/>
        <v>0</v>
      </c>
      <c r="D12" s="65">
        <f t="shared" si="0"/>
        <v>0</v>
      </c>
      <c r="E12" s="65">
        <f t="shared" si="0"/>
        <v>0</v>
      </c>
      <c r="F12" s="55"/>
    </row>
    <row r="13" spans="1:7" s="54" customFormat="1" ht="52.5" customHeight="1">
      <c r="A13" s="71" t="s">
        <v>108</v>
      </c>
      <c r="B13" s="70" t="s">
        <v>134</v>
      </c>
      <c r="C13" s="66">
        <v>0</v>
      </c>
      <c r="D13" s="48">
        <v>0</v>
      </c>
      <c r="E13" s="48">
        <v>0</v>
      </c>
      <c r="F13" s="55"/>
    </row>
    <row r="14" spans="1:7" s="54" customFormat="1" ht="54" customHeight="1">
      <c r="A14" s="52" t="s">
        <v>107</v>
      </c>
      <c r="B14" s="69" t="s">
        <v>106</v>
      </c>
      <c r="C14" s="66">
        <f t="shared" ref="C14:E15" si="1">C15</f>
        <v>0</v>
      </c>
      <c r="D14" s="65">
        <f t="shared" si="1"/>
        <v>0</v>
      </c>
      <c r="E14" s="65">
        <f t="shared" si="1"/>
        <v>0</v>
      </c>
      <c r="F14" s="55"/>
    </row>
    <row r="15" spans="1:7" s="54" customFormat="1" ht="57" customHeight="1">
      <c r="A15" s="52" t="s">
        <v>105</v>
      </c>
      <c r="B15" s="69" t="s">
        <v>104</v>
      </c>
      <c r="C15" s="66">
        <f t="shared" si="1"/>
        <v>0</v>
      </c>
      <c r="D15" s="65">
        <f t="shared" si="1"/>
        <v>0</v>
      </c>
      <c r="E15" s="65">
        <f t="shared" si="1"/>
        <v>0</v>
      </c>
      <c r="F15" s="55"/>
    </row>
    <row r="16" spans="1:7" s="54" customFormat="1" ht="82.9" customHeight="1">
      <c r="A16" s="68" t="s">
        <v>103</v>
      </c>
      <c r="B16" s="67" t="s">
        <v>102</v>
      </c>
      <c r="C16" s="66">
        <f>SUM(C17)</f>
        <v>0</v>
      </c>
      <c r="D16" s="65">
        <f>SUM(D17)</f>
        <v>0</v>
      </c>
      <c r="E16" s="65">
        <f>SUM(E17)</f>
        <v>0</v>
      </c>
      <c r="F16" s="55"/>
    </row>
    <row r="17" spans="1:6" s="54" customFormat="1" ht="77.45" customHeight="1">
      <c r="A17" s="52" t="s">
        <v>101</v>
      </c>
      <c r="B17" s="64" t="s">
        <v>100</v>
      </c>
      <c r="C17" s="63">
        <v>0</v>
      </c>
      <c r="D17" s="63">
        <v>0</v>
      </c>
      <c r="E17" s="63">
        <v>0</v>
      </c>
      <c r="F17" s="55"/>
    </row>
    <row r="18" spans="1:6" s="54" customFormat="1" ht="48" customHeight="1">
      <c r="A18" s="59" t="s">
        <v>99</v>
      </c>
      <c r="B18" s="61" t="s">
        <v>98</v>
      </c>
      <c r="C18" s="60">
        <f t="shared" ref="C18:E20" si="2">C19</f>
        <v>0</v>
      </c>
      <c r="D18" s="48">
        <f t="shared" si="2"/>
        <v>0</v>
      </c>
      <c r="E18" s="48">
        <f t="shared" si="2"/>
        <v>0</v>
      </c>
      <c r="F18" s="55"/>
    </row>
    <row r="19" spans="1:6" s="54" customFormat="1" ht="57.6" customHeight="1">
      <c r="A19" s="59" t="s">
        <v>97</v>
      </c>
      <c r="B19" s="61" t="s">
        <v>96</v>
      </c>
      <c r="C19" s="60">
        <f t="shared" si="2"/>
        <v>0</v>
      </c>
      <c r="D19" s="48">
        <f t="shared" si="2"/>
        <v>0</v>
      </c>
      <c r="E19" s="48">
        <f t="shared" si="2"/>
        <v>0</v>
      </c>
      <c r="F19" s="55"/>
    </row>
    <row r="20" spans="1:6" s="54" customFormat="1" ht="77.45" customHeight="1">
      <c r="A20" s="62" t="s">
        <v>95</v>
      </c>
      <c r="B20" s="61" t="s">
        <v>94</v>
      </c>
      <c r="C20" s="60">
        <f t="shared" si="2"/>
        <v>0</v>
      </c>
      <c r="D20" s="48">
        <f t="shared" si="2"/>
        <v>0</v>
      </c>
      <c r="E20" s="48">
        <f t="shared" si="2"/>
        <v>0</v>
      </c>
      <c r="F20" s="55"/>
    </row>
    <row r="21" spans="1:6" s="54" customFormat="1" ht="101.45" customHeight="1">
      <c r="A21" s="62" t="s">
        <v>93</v>
      </c>
      <c r="B21" s="61" t="s">
        <v>133</v>
      </c>
      <c r="C21" s="60">
        <v>0</v>
      </c>
      <c r="D21" s="48">
        <v>0</v>
      </c>
      <c r="E21" s="48">
        <v>0</v>
      </c>
      <c r="F21" s="55"/>
    </row>
    <row r="22" spans="1:6" s="54" customFormat="1" ht="52.9" customHeight="1">
      <c r="A22" s="59" t="s">
        <v>92</v>
      </c>
      <c r="B22" s="58" t="s">
        <v>91</v>
      </c>
      <c r="C22" s="57">
        <f>C25+C26</f>
        <v>2831.1000000000004</v>
      </c>
      <c r="D22" s="56">
        <f>D25+D26</f>
        <v>0</v>
      </c>
      <c r="E22" s="56">
        <f>E25+E26</f>
        <v>0</v>
      </c>
      <c r="F22" s="55"/>
    </row>
    <row r="23" spans="1:6" s="46" customFormat="1" ht="40.15" customHeight="1">
      <c r="A23" s="50" t="s">
        <v>90</v>
      </c>
      <c r="B23" s="53" t="s">
        <v>89</v>
      </c>
      <c r="C23" s="48">
        <f t="shared" ref="C23:E24" si="3">SUM(C24)</f>
        <v>-4689.5</v>
      </c>
      <c r="D23" s="48">
        <f t="shared" si="3"/>
        <v>-1741.7</v>
      </c>
      <c r="E23" s="48">
        <f t="shared" si="3"/>
        <v>-1760.8</v>
      </c>
      <c r="F23" s="47"/>
    </row>
    <row r="24" spans="1:6" s="38" customFormat="1" ht="46.15" customHeight="1">
      <c r="A24" s="52" t="s">
        <v>88</v>
      </c>
      <c r="B24" s="51" t="s">
        <v>87</v>
      </c>
      <c r="C24" s="34">
        <f t="shared" si="3"/>
        <v>-4689.5</v>
      </c>
      <c r="D24" s="34">
        <f t="shared" si="3"/>
        <v>-1741.7</v>
      </c>
      <c r="E24" s="34">
        <f t="shared" si="3"/>
        <v>-1760.8</v>
      </c>
      <c r="F24" s="39"/>
    </row>
    <row r="25" spans="1:6" s="38" customFormat="1" ht="58.15" customHeight="1">
      <c r="A25" s="52" t="s">
        <v>128</v>
      </c>
      <c r="B25" s="51" t="s">
        <v>127</v>
      </c>
      <c r="C25" s="34">
        <v>-4689.5</v>
      </c>
      <c r="D25" s="34">
        <v>-1741.7</v>
      </c>
      <c r="E25" s="34">
        <v>-1760.8</v>
      </c>
      <c r="F25" s="39"/>
    </row>
    <row r="26" spans="1:6" s="46" customFormat="1" ht="43.15" customHeight="1">
      <c r="A26" s="50" t="s">
        <v>86</v>
      </c>
      <c r="B26" s="49" t="s">
        <v>85</v>
      </c>
      <c r="C26" s="48">
        <f t="shared" ref="C26:E27" si="4">SUM(C27)</f>
        <v>7520.6</v>
      </c>
      <c r="D26" s="48">
        <f t="shared" si="4"/>
        <v>1741.7000000000003</v>
      </c>
      <c r="E26" s="48">
        <f t="shared" si="4"/>
        <v>1760.8</v>
      </c>
      <c r="F26" s="47"/>
    </row>
    <row r="27" spans="1:6" s="38" customFormat="1" ht="47.45" customHeight="1">
      <c r="A27" s="45" t="s">
        <v>84</v>
      </c>
      <c r="B27" s="44" t="s">
        <v>83</v>
      </c>
      <c r="C27" s="34">
        <f t="shared" si="4"/>
        <v>7520.6</v>
      </c>
      <c r="D27" s="34">
        <f t="shared" si="4"/>
        <v>1741.7000000000003</v>
      </c>
      <c r="E27" s="34">
        <f t="shared" si="4"/>
        <v>1760.8</v>
      </c>
      <c r="F27" s="39"/>
    </row>
    <row r="28" spans="1:6" s="38" customFormat="1" ht="56.45" customHeight="1">
      <c r="A28" s="43" t="s">
        <v>82</v>
      </c>
      <c r="B28" s="42" t="s">
        <v>81</v>
      </c>
      <c r="C28" s="34">
        <v>7520.6</v>
      </c>
      <c r="D28" s="34">
        <f>'Приложение 2'!K8</f>
        <v>1741.7000000000003</v>
      </c>
      <c r="E28" s="34">
        <f>'Приложение 2'!L8</f>
        <v>1760.8</v>
      </c>
      <c r="F28" s="39"/>
    </row>
    <row r="29" spans="1:6" s="38" customFormat="1" ht="84" customHeight="1">
      <c r="A29" s="41" t="s">
        <v>80</v>
      </c>
      <c r="B29" s="40" t="s">
        <v>132</v>
      </c>
      <c r="C29" s="34"/>
      <c r="D29" s="34"/>
      <c r="E29" s="34"/>
      <c r="F29" s="39"/>
    </row>
    <row r="30" spans="1:6" ht="37.15" customHeight="1">
      <c r="A30" s="37"/>
      <c r="B30" s="36" t="s">
        <v>120</v>
      </c>
      <c r="C30" s="35">
        <v>1348.7</v>
      </c>
      <c r="D30" s="34">
        <v>1360.2</v>
      </c>
      <c r="E30" s="34">
        <v>1374.9</v>
      </c>
    </row>
    <row r="32" spans="1:6">
      <c r="F32" s="32"/>
    </row>
    <row r="33" spans="6:6" ht="44.45" customHeight="1">
      <c r="F33" s="32"/>
    </row>
    <row r="34" spans="6:6">
      <c r="F34" s="32"/>
    </row>
    <row r="35" spans="6:6">
      <c r="F35" s="32"/>
    </row>
    <row r="36" spans="6:6">
      <c r="F36" s="32"/>
    </row>
    <row r="37" spans="6:6">
      <c r="F37" s="32"/>
    </row>
    <row r="38" spans="6:6">
      <c r="F38" s="32"/>
    </row>
    <row r="39" spans="6:6">
      <c r="F39" s="32"/>
    </row>
  </sheetData>
  <mergeCells count="6">
    <mergeCell ref="A3:E5"/>
    <mergeCell ref="A7:A8"/>
    <mergeCell ref="B7:B8"/>
    <mergeCell ref="C7:E7"/>
    <mergeCell ref="C1:F1"/>
    <mergeCell ref="C2:F2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 1</vt:lpstr>
      <vt:lpstr>Приложение 2</vt:lpstr>
      <vt:lpstr>Приложение3</vt:lpstr>
      <vt:lpstr>Приложение 4</vt:lpstr>
      <vt:lpstr>прил5</vt:lpstr>
      <vt:lpstr>прил5!Область_печати</vt:lpstr>
      <vt:lpstr>'Приложение 1'!Область_печати</vt:lpstr>
      <vt:lpstr>'Приложение 2'!Область_печати</vt:lpstr>
      <vt:lpstr>'Приложение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Васильевна Грачева</dc:creator>
  <cp:lastModifiedBy>Admin</cp:lastModifiedBy>
  <cp:lastPrinted>2023-12-05T09:32:03Z</cp:lastPrinted>
  <dcterms:created xsi:type="dcterms:W3CDTF">2006-09-16T00:00:00Z</dcterms:created>
  <dcterms:modified xsi:type="dcterms:W3CDTF">2023-12-05T09:33:58Z</dcterms:modified>
</cp:coreProperties>
</file>