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9440" windowHeight="12585"/>
  </bookViews>
  <sheets>
    <sheet name="Доходы" sheetId="1" r:id="rId1"/>
  </sheets>
  <definedNames>
    <definedName name="_xlnm._FilterDatabase" localSheetId="0" hidden="1">Доходы!$A$9:$L$44</definedName>
    <definedName name="_xlnm.Print_Titles" localSheetId="0">Доходы!$8:$9</definedName>
    <definedName name="_xlnm.Print_Area" localSheetId="0">Доходы!$A$1:$G$44</definedName>
  </definedNames>
  <calcPr calcId="125725"/>
</workbook>
</file>

<file path=xl/calcChain.xml><?xml version="1.0" encoding="utf-8"?>
<calcChain xmlns="http://schemas.openxmlformats.org/spreadsheetml/2006/main">
  <c r="G18" i="1"/>
  <c r="F18"/>
  <c r="G19"/>
  <c r="F19"/>
  <c r="G20"/>
  <c r="F20"/>
  <c r="F11"/>
  <c r="F12"/>
  <c r="F13"/>
  <c r="F14"/>
  <c r="F15"/>
  <c r="F16"/>
  <c r="F17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10"/>
  <c r="E13"/>
  <c r="C13"/>
  <c r="G30"/>
  <c r="E30"/>
  <c r="C30"/>
  <c r="E18"/>
  <c r="E24"/>
  <c r="C24"/>
  <c r="C19"/>
  <c r="C18" s="1"/>
  <c r="G44" l="1"/>
  <c r="G41"/>
  <c r="G39"/>
  <c r="G36"/>
  <c r="E32"/>
  <c r="E29" s="1"/>
  <c r="E43"/>
  <c r="E42" s="1"/>
  <c r="C43"/>
  <c r="C42" s="1"/>
  <c r="E40"/>
  <c r="C40"/>
  <c r="E38"/>
  <c r="E37" s="1"/>
  <c r="C38"/>
  <c r="C37" s="1"/>
  <c r="E35"/>
  <c r="E34" s="1"/>
  <c r="C35"/>
  <c r="C32"/>
  <c r="C29" s="1"/>
  <c r="G33"/>
  <c r="G35" l="1"/>
  <c r="C34"/>
  <c r="G40"/>
  <c r="G38"/>
  <c r="G43"/>
  <c r="G23"/>
  <c r="E22"/>
  <c r="C22"/>
  <c r="E19"/>
  <c r="E12"/>
  <c r="C12"/>
  <c r="G32"/>
  <c r="G26"/>
  <c r="G15"/>
  <c r="G14"/>
  <c r="G42" l="1"/>
  <c r="G37"/>
  <c r="E28"/>
  <c r="E27" s="1"/>
  <c r="C21"/>
  <c r="C11" s="1"/>
  <c r="E21"/>
  <c r="E11" s="1"/>
  <c r="E10" s="1"/>
  <c r="G25"/>
  <c r="G22"/>
  <c r="G24"/>
  <c r="G13"/>
  <c r="G21" l="1"/>
  <c r="G29"/>
  <c r="G12"/>
  <c r="G11" l="1"/>
  <c r="G34"/>
  <c r="C28"/>
  <c r="G28" s="1"/>
  <c r="C27" l="1"/>
  <c r="C10" s="1"/>
  <c r="G27" l="1"/>
</calcChain>
</file>

<file path=xl/sharedStrings.xml><?xml version="1.0" encoding="utf-8"?>
<sst xmlns="http://schemas.openxmlformats.org/spreadsheetml/2006/main" count="86" uniqueCount="86">
  <si>
    <t>(тыс.рублей)</t>
  </si>
  <si>
    <t>КОД</t>
  </si>
  <si>
    <t>НАИМЕНОВАНИЕ</t>
  </si>
  <si>
    <t>Исполнено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</si>
  <si>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</si>
  <si>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</si>
  <si>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</si>
  <si>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</si>
  <si>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</si>
  <si>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</si>
  <si>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</si>
  <si>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</si>
  <si>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</si>
  <si>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</si>
  <si>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</si>
  <si>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1 05 00000 00 0000 000</t>
  </si>
  <si>
    <t>НАЛОГИ НА СОВОКУПНЫЙ ДОХОД</t>
  </si>
  <si>
    <t>1 05 03000 01 0000 110</t>
  </si>
  <si>
    <t xml:space="preserve">  Единый сельскохозяйственный налог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</si>
  <si>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</si>
  <si>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</si>
  <si>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</si>
  <si>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</si>
  <si>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</si>
  <si>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</si>
  <si>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 xml:space="preserve">  Дотации бюджетам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</si>
  <si>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</si>
  <si>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 xml:space="preserve">  Прочие субсидии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</si>
  <si>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</si>
  <si>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</si>
  <si>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Иные межбюджетные трансферты</t>
  </si>
  <si>
    <t xml:space="preserve"> 2 02 15002 00 0000 150</t>
  </si>
  <si>
    <t xml:space="preserve"> 2 02 20000 00 0000 150</t>
  </si>
  <si>
    <t xml:space="preserve">  2 02 29999 00 0000 150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</si>
  <si>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</si>
  <si>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</si>
  <si>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</si>
  <si>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</si>
  <si>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</si>
  <si>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</si>
  <si>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</si>
  <si>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</si>
  <si>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</si>
  <si>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1 06 06000 00 0000 110</t>
  </si>
  <si>
    <t>ЗЕМЕЛЬНЫЙ НАЛОГ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</si>
  <si>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</si>
  <si>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1 06 06043  10 1000 110</t>
  </si>
  <si>
    <t>1 06 06033 10 1000 110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</si>
  <si>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</si>
  <si>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1 05 03010 01 1000 110</t>
  </si>
  <si>
    <t>Единый сельскохозяйственный налог (сумма платежа (перерасчеты,недоимка и задолженность по соответствующему платежу, в том числе по отмененному)</t>
  </si>
  <si>
    <t xml:space="preserve"> 2 02 15002 10 0000 150</t>
  </si>
  <si>
    <t xml:space="preserve">  Дотации бюджетам сельских поселений  на поддержку мер по обеспечению сбалансированности бюджетов</t>
  </si>
  <si>
    <t xml:space="preserve"> 2 02 29999 10 0000 150</t>
  </si>
  <si>
    <t xml:space="preserve">  2 02 30024 10 0000 150</t>
  </si>
  <si>
    <t xml:space="preserve"> 2 02 35118 10 0000 150</t>
  </si>
  <si>
    <t xml:space="preserve"> 2 02 35118 00 0000 150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</si>
  <si>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</si>
  <si>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</si>
  <si>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</si>
  <si>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</si>
  <si>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</si>
  <si>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1 01 02010 01 1000 110</t>
  </si>
  <si>
    <t>1 01 02030 01 1000 110</t>
  </si>
  <si>
    <t>1 06 01030 10 1000 110</t>
  </si>
  <si>
    <t>Дотация на выравнивание бюджетной обеспеченности</t>
  </si>
  <si>
    <t>Дотация бюджетам сельских поселений на выравнивание бюджетной обеспеченности из бюджета субъекта Российской Федерации</t>
  </si>
  <si>
    <t xml:space="preserve">  Прочие субсидии бюджетам сельских поселений</t>
  </si>
  <si>
    <t>к решению Совета депутатов Белозерьевского сельского поселения Ромодановского муниципального района Республики Мордовия "Об исполнении бюджета Белозерьевского  сельского поселения Ромодановского муниципального района Республики Мордовия за 2023 год"</t>
  </si>
  <si>
    <t>ДОХОДЫ БЮЖЕТА БЕЛОЗЕРЬЕВКОГО СЕЛЬСКОГО ПОСЕЛЕНИЯ РОМОДАНОВСКОГО МУНИЦИПАЛЬНОГО РАЙОНА РЕСПУБЛИКИ МОРДОВИЯ ЗА 2023 ГОД ПО КОДАМ КЛАССИФИКАЦИИ ДОХОДОВ БЮДЖЕТА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</si>
  <si>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</si>
  <si>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</si>
  <si>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>1 01 02080 01 1000 110</t>
  </si>
  <si>
    <t>1 01 02020 01 1000 110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</si>
  <si>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</si>
  <si>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</si>
  <si>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2 02 15001 00 0000 150 </t>
  </si>
  <si>
    <t>2 02  15001 10 0000 150</t>
  </si>
  <si>
    <t>Субвенции бюджетам сельских поселений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</si>
  <si>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Субвенции 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</si>
  <si>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Процент исполнения от плана с учетом изменений</t>
  </si>
  <si>
    <t>Процент исполнения от утвержденного плана</t>
  </si>
  <si>
    <t>6</t>
  </si>
  <si>
    <t>7</t>
  </si>
  <si>
    <t>План с изменениями в соотвествии с уведомлениями  МФ РМ</t>
  </si>
  <si>
    <t>План, утвержденый решением Совета депутатов о бюджете Белозерьевского сельского поселения на 2023 год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</si>
</sst>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0.00&quot;р.&quot;"/>
    <numFmt numFmtId="166" formatCode="dd\.mm\.yyyy"/>
  </numFmts>
  <fonts count="42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Arial Cyr"/>
      <charset val="204"/>
    </font>
    <font>
      <sz val="11"/>
      <name val="Verdana"/>
      <family val="2"/>
    </font>
    <font>
      <b/>
      <sz val="11"/>
      <name val="Arial Cyr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8"/>
      <name val="Arial Cyr"/>
      <charset val="204"/>
    </font>
  </fonts>
  <fills count="4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15">
    <xf numFmtId="0" fontId="0" fillId="0" borderId="0"/>
    <xf numFmtId="0" fontId="19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6" fillId="29" borderId="0" applyNumberFormat="0" applyBorder="0" applyAlignment="0" applyProtection="0"/>
    <xf numFmtId="0" fontId="20" fillId="0" borderId="0"/>
    <xf numFmtId="0" fontId="10" fillId="30" borderId="4" applyNumberFormat="0" applyAlignment="0" applyProtection="0"/>
    <xf numFmtId="0" fontId="12" fillId="31" borderId="7" applyNumberFormat="0" applyAlignment="0" applyProtection="0"/>
    <xf numFmtId="0" fontId="20" fillId="0" borderId="0"/>
    <xf numFmtId="0" fontId="14" fillId="0" borderId="0" applyNumberFormat="0" applyFill="0" applyBorder="0" applyAlignment="0" applyProtection="0"/>
    <xf numFmtId="0" fontId="5" fillId="3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3" borderId="4" applyNumberFormat="0" applyAlignment="0" applyProtection="0"/>
    <xf numFmtId="0" fontId="11" fillId="0" borderId="6" applyNumberFormat="0" applyFill="0" applyAlignment="0" applyProtection="0"/>
    <xf numFmtId="0" fontId="7" fillId="34" borderId="0" applyNumberFormat="0" applyBorder="0" applyAlignment="0" applyProtection="0"/>
    <xf numFmtId="0" fontId="1" fillId="35" borderId="8" applyNumberFormat="0" applyFont="0" applyAlignment="0" applyProtection="0"/>
    <xf numFmtId="0" fontId="9" fillId="30" borderId="5" applyNumberFormat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20" fillId="0" borderId="0"/>
    <xf numFmtId="0" fontId="13" fillId="0" borderId="0" applyNumberFormat="0" applyFill="0" applyBorder="0" applyAlignment="0" applyProtection="0"/>
    <xf numFmtId="49" fontId="23" fillId="0" borderId="11">
      <alignment horizontal="center"/>
    </xf>
    <xf numFmtId="4" fontId="23" fillId="0" borderId="12">
      <alignment horizontal="right"/>
    </xf>
    <xf numFmtId="0" fontId="24" fillId="0" borderId="13"/>
    <xf numFmtId="0" fontId="23" fillId="0" borderId="14">
      <alignment horizontal="left" wrapText="1"/>
    </xf>
    <xf numFmtId="0" fontId="23" fillId="0" borderId="15">
      <alignment horizontal="left" wrapText="1"/>
    </xf>
    <xf numFmtId="0" fontId="23" fillId="0" borderId="14">
      <alignment horizontal="left" wrapText="1" indent="1"/>
    </xf>
    <xf numFmtId="0" fontId="23" fillId="0" borderId="15">
      <alignment horizontal="left" wrapText="1" indent="2"/>
    </xf>
    <xf numFmtId="0" fontId="23" fillId="0" borderId="16">
      <alignment horizontal="left" wrapText="1" indent="2"/>
    </xf>
    <xf numFmtId="0" fontId="23" fillId="0" borderId="0">
      <alignment horizontal="center" wrapText="1"/>
    </xf>
    <xf numFmtId="49" fontId="23" fillId="0" borderId="13">
      <alignment horizontal="left"/>
    </xf>
    <xf numFmtId="49" fontId="23" fillId="0" borderId="17">
      <alignment horizontal="center" wrapText="1"/>
    </xf>
    <xf numFmtId="49" fontId="23" fillId="0" borderId="17">
      <alignment horizontal="center" shrinkToFit="1"/>
    </xf>
    <xf numFmtId="49" fontId="23" fillId="0" borderId="18">
      <alignment horizontal="center" shrinkToFit="1"/>
    </xf>
    <xf numFmtId="0" fontId="23" fillId="0" borderId="16">
      <alignment horizontal="left" wrapText="1"/>
    </xf>
    <xf numFmtId="0" fontId="23" fillId="0" borderId="19">
      <alignment horizontal="left" wrapText="1"/>
    </xf>
    <xf numFmtId="0" fontId="23" fillId="0" borderId="16">
      <alignment horizontal="left" wrapText="1" indent="1"/>
    </xf>
    <xf numFmtId="0" fontId="23" fillId="0" borderId="19">
      <alignment horizontal="left" wrapText="1" indent="2"/>
    </xf>
    <xf numFmtId="0" fontId="25" fillId="0" borderId="20"/>
    <xf numFmtId="0" fontId="25" fillId="0" borderId="21"/>
    <xf numFmtId="0" fontId="24" fillId="0" borderId="22">
      <alignment horizontal="center" vertical="center" textRotation="90" wrapText="1"/>
    </xf>
    <xf numFmtId="0" fontId="24" fillId="0" borderId="23">
      <alignment horizontal="center" vertical="center" textRotation="90" wrapText="1"/>
    </xf>
    <xf numFmtId="0" fontId="23" fillId="0" borderId="0">
      <alignment vertical="center"/>
    </xf>
    <xf numFmtId="0" fontId="24" fillId="0" borderId="0">
      <alignment horizontal="center" vertical="center" textRotation="90" wrapText="1"/>
    </xf>
    <xf numFmtId="0" fontId="24" fillId="0" borderId="24">
      <alignment horizontal="center" vertical="center" textRotation="90" wrapText="1"/>
    </xf>
    <xf numFmtId="0" fontId="24" fillId="0" borderId="0">
      <alignment horizontal="center" vertical="center" textRotation="90"/>
    </xf>
    <xf numFmtId="0" fontId="24" fillId="0" borderId="24">
      <alignment horizontal="center" vertical="center" textRotation="90"/>
    </xf>
    <xf numFmtId="0" fontId="24" fillId="0" borderId="25">
      <alignment horizontal="center" vertical="center" textRotation="90"/>
    </xf>
    <xf numFmtId="0" fontId="25" fillId="0" borderId="23"/>
    <xf numFmtId="0" fontId="26" fillId="0" borderId="13">
      <alignment wrapText="1"/>
    </xf>
    <xf numFmtId="0" fontId="26" fillId="0" borderId="23">
      <alignment wrapText="1"/>
    </xf>
    <xf numFmtId="0" fontId="23" fillId="0" borderId="25">
      <alignment horizontal="center" vertical="top" wrapText="1"/>
    </xf>
    <xf numFmtId="0" fontId="24" fillId="0" borderId="26"/>
    <xf numFmtId="49" fontId="27" fillId="0" borderId="27">
      <alignment horizontal="left" vertical="center" wrapText="1"/>
    </xf>
    <xf numFmtId="49" fontId="23" fillId="0" borderId="19">
      <alignment horizontal="left" vertical="center" wrapText="1" indent="2"/>
    </xf>
    <xf numFmtId="49" fontId="23" fillId="0" borderId="16">
      <alignment horizontal="left" vertical="center" wrapText="1" indent="3"/>
    </xf>
    <xf numFmtId="49" fontId="23" fillId="0" borderId="27">
      <alignment horizontal="left" vertical="center" wrapText="1" indent="3"/>
    </xf>
    <xf numFmtId="49" fontId="23" fillId="0" borderId="28">
      <alignment horizontal="left" vertical="center" wrapText="1" indent="3"/>
    </xf>
    <xf numFmtId="0" fontId="27" fillId="0" borderId="26">
      <alignment horizontal="left" vertical="center" wrapText="1"/>
    </xf>
    <xf numFmtId="49" fontId="23" fillId="0" borderId="23">
      <alignment horizontal="left" vertical="center" wrapText="1" indent="3"/>
    </xf>
    <xf numFmtId="49" fontId="23" fillId="0" borderId="0">
      <alignment horizontal="left" vertical="center" wrapText="1" indent="3"/>
    </xf>
    <xf numFmtId="49" fontId="23" fillId="0" borderId="13">
      <alignment horizontal="left" vertical="center" wrapText="1" indent="3"/>
    </xf>
    <xf numFmtId="49" fontId="27" fillId="0" borderId="26">
      <alignment horizontal="left" vertical="center" wrapText="1"/>
    </xf>
    <xf numFmtId="0" fontId="23" fillId="0" borderId="27">
      <alignment horizontal="left" vertical="center" wrapText="1"/>
    </xf>
    <xf numFmtId="0" fontId="23" fillId="0" borderId="28">
      <alignment horizontal="left" vertical="center" wrapText="1"/>
    </xf>
    <xf numFmtId="49" fontId="27" fillId="0" borderId="29">
      <alignment horizontal="left" vertical="center" wrapText="1"/>
    </xf>
    <xf numFmtId="49" fontId="23" fillId="0" borderId="30">
      <alignment horizontal="left" vertical="center" wrapText="1"/>
    </xf>
    <xf numFmtId="49" fontId="23" fillId="0" borderId="31">
      <alignment horizontal="left" vertical="center" wrapText="1"/>
    </xf>
    <xf numFmtId="49" fontId="24" fillId="0" borderId="32">
      <alignment horizontal="center"/>
    </xf>
    <xf numFmtId="49" fontId="24" fillId="0" borderId="33">
      <alignment horizontal="center" vertical="center" wrapText="1"/>
    </xf>
    <xf numFmtId="49" fontId="23" fillId="0" borderId="34">
      <alignment horizontal="center" vertical="center" wrapText="1"/>
    </xf>
    <xf numFmtId="49" fontId="23" fillId="0" borderId="17">
      <alignment horizontal="center" vertical="center" wrapText="1"/>
    </xf>
    <xf numFmtId="49" fontId="23" fillId="0" borderId="33">
      <alignment horizontal="center" vertical="center" wrapText="1"/>
    </xf>
    <xf numFmtId="49" fontId="23" fillId="0" borderId="23">
      <alignment horizontal="center" vertical="center" wrapText="1"/>
    </xf>
    <xf numFmtId="49" fontId="23" fillId="0" borderId="0">
      <alignment horizontal="center" vertical="center" wrapText="1"/>
    </xf>
    <xf numFmtId="49" fontId="23" fillId="0" borderId="13">
      <alignment horizontal="center" vertical="center" wrapText="1"/>
    </xf>
    <xf numFmtId="49" fontId="24" fillId="0" borderId="32">
      <alignment horizontal="center" vertical="center" wrapText="1"/>
    </xf>
    <xf numFmtId="49" fontId="23" fillId="0" borderId="35">
      <alignment horizontal="center" vertical="center" wrapText="1"/>
    </xf>
    <xf numFmtId="0" fontId="25" fillId="0" borderId="36"/>
    <xf numFmtId="0" fontId="23" fillId="0" borderId="32">
      <alignment horizontal="center" vertical="center"/>
    </xf>
    <xf numFmtId="0" fontId="23" fillId="0" borderId="34">
      <alignment horizontal="center" vertical="center"/>
    </xf>
    <xf numFmtId="0" fontId="23" fillId="0" borderId="17">
      <alignment horizontal="center" vertical="center"/>
    </xf>
    <xf numFmtId="0" fontId="23" fillId="0" borderId="33">
      <alignment horizontal="center" vertical="center"/>
    </xf>
    <xf numFmtId="49" fontId="23" fillId="0" borderId="37">
      <alignment horizontal="center" vertical="center"/>
    </xf>
    <xf numFmtId="49" fontId="23" fillId="0" borderId="20">
      <alignment horizontal="center" vertical="center"/>
    </xf>
    <xf numFmtId="49" fontId="23" fillId="0" borderId="18">
      <alignment horizontal="center" vertical="center"/>
    </xf>
    <xf numFmtId="49" fontId="23" fillId="0" borderId="25">
      <alignment horizontal="center" vertical="center"/>
    </xf>
    <xf numFmtId="49" fontId="23" fillId="0" borderId="25">
      <alignment horizontal="center" vertical="top" wrapText="1"/>
    </xf>
    <xf numFmtId="0" fontId="23" fillId="0" borderId="20"/>
    <xf numFmtId="4" fontId="23" fillId="0" borderId="23">
      <alignment horizontal="right"/>
    </xf>
    <xf numFmtId="4" fontId="23" fillId="0" borderId="0">
      <alignment horizontal="right" shrinkToFit="1"/>
    </xf>
    <xf numFmtId="4" fontId="23" fillId="0" borderId="13">
      <alignment horizontal="right"/>
    </xf>
    <xf numFmtId="4" fontId="23" fillId="0" borderId="38">
      <alignment horizontal="right"/>
    </xf>
    <xf numFmtId="49" fontId="23" fillId="0" borderId="13">
      <alignment horizontal="center" wrapText="1"/>
    </xf>
    <xf numFmtId="0" fontId="23" fillId="0" borderId="23">
      <alignment horizontal="center"/>
    </xf>
    <xf numFmtId="0" fontId="28" fillId="0" borderId="13"/>
    <xf numFmtId="0" fontId="28" fillId="0" borderId="23"/>
    <xf numFmtId="0" fontId="23" fillId="0" borderId="13">
      <alignment horizontal="center"/>
    </xf>
    <xf numFmtId="49" fontId="23" fillId="0" borderId="23">
      <alignment horizontal="center"/>
    </xf>
    <xf numFmtId="49" fontId="23" fillId="0" borderId="0">
      <alignment horizontal="left"/>
    </xf>
    <xf numFmtId="4" fontId="23" fillId="0" borderId="20">
      <alignment horizontal="right"/>
    </xf>
    <xf numFmtId="0" fontId="23" fillId="0" borderId="25">
      <alignment horizontal="center" vertical="top"/>
    </xf>
    <xf numFmtId="4" fontId="23" fillId="0" borderId="21">
      <alignment horizontal="right"/>
    </xf>
    <xf numFmtId="0" fontId="23" fillId="0" borderId="21"/>
    <xf numFmtId="4" fontId="23" fillId="0" borderId="39">
      <alignment horizontal="right"/>
    </xf>
    <xf numFmtId="0" fontId="26" fillId="0" borderId="25">
      <alignment wrapText="1"/>
    </xf>
    <xf numFmtId="0" fontId="21" fillId="0" borderId="40"/>
    <xf numFmtId="0" fontId="25" fillId="36" borderId="0"/>
    <xf numFmtId="0" fontId="24" fillId="0" borderId="0"/>
    <xf numFmtId="0" fontId="29" fillId="0" borderId="0"/>
    <xf numFmtId="0" fontId="23" fillId="0" borderId="0">
      <alignment horizontal="left"/>
    </xf>
    <xf numFmtId="0" fontId="23" fillId="0" borderId="0"/>
    <xf numFmtId="0" fontId="21" fillId="0" borderId="0"/>
    <xf numFmtId="0" fontId="25" fillId="0" borderId="0"/>
    <xf numFmtId="49" fontId="23" fillId="0" borderId="25">
      <alignment horizontal="center" vertical="center" wrapText="1"/>
    </xf>
    <xf numFmtId="0" fontId="23" fillId="0" borderId="11">
      <alignment horizontal="left" wrapText="1"/>
    </xf>
    <xf numFmtId="0" fontId="23" fillId="0" borderId="21">
      <alignment horizontal="left" wrapText="1" indent="1"/>
    </xf>
    <xf numFmtId="0" fontId="23" fillId="0" borderId="11">
      <alignment horizontal="left" wrapText="1" indent="2"/>
    </xf>
    <xf numFmtId="0" fontId="23" fillId="0" borderId="41">
      <alignment horizontal="left" wrapText="1" indent="2"/>
    </xf>
    <xf numFmtId="0" fontId="21" fillId="0" borderId="0"/>
    <xf numFmtId="0" fontId="30" fillId="0" borderId="0">
      <alignment horizontal="center" vertical="top"/>
    </xf>
    <xf numFmtId="0" fontId="23" fillId="0" borderId="23">
      <alignment horizontal="left"/>
    </xf>
    <xf numFmtId="49" fontId="23" fillId="0" borderId="32">
      <alignment horizontal="center" wrapText="1"/>
    </xf>
    <xf numFmtId="49" fontId="23" fillId="0" borderId="34">
      <alignment horizontal="center" wrapText="1"/>
    </xf>
    <xf numFmtId="49" fontId="23" fillId="0" borderId="17">
      <alignment horizontal="center"/>
    </xf>
    <xf numFmtId="0" fontId="23" fillId="0" borderId="36"/>
    <xf numFmtId="0" fontId="23" fillId="0" borderId="0">
      <alignment horizontal="center"/>
    </xf>
    <xf numFmtId="49" fontId="23" fillId="0" borderId="23"/>
    <xf numFmtId="49" fontId="23" fillId="0" borderId="0"/>
    <xf numFmtId="49" fontId="23" fillId="0" borderId="37">
      <alignment horizontal="center"/>
    </xf>
    <xf numFmtId="49" fontId="23" fillId="0" borderId="20">
      <alignment horizontal="center"/>
    </xf>
    <xf numFmtId="49" fontId="23" fillId="0" borderId="18">
      <alignment horizontal="center"/>
    </xf>
    <xf numFmtId="0" fontId="23" fillId="0" borderId="25">
      <alignment horizontal="center" vertical="center" wrapText="1"/>
    </xf>
    <xf numFmtId="49" fontId="23" fillId="0" borderId="38">
      <alignment horizontal="center" vertical="center" wrapText="1"/>
    </xf>
    <xf numFmtId="4" fontId="23" fillId="0" borderId="25">
      <alignment horizontal="right"/>
    </xf>
    <xf numFmtId="4" fontId="23" fillId="0" borderId="18">
      <alignment horizontal="right"/>
    </xf>
    <xf numFmtId="0" fontId="23" fillId="37" borderId="36"/>
    <xf numFmtId="0" fontId="23" fillId="37" borderId="0"/>
    <xf numFmtId="0" fontId="24" fillId="0" borderId="0">
      <alignment horizontal="center"/>
    </xf>
    <xf numFmtId="0" fontId="23" fillId="0" borderId="13">
      <alignment wrapText="1"/>
    </xf>
    <xf numFmtId="0" fontId="23" fillId="0" borderId="42">
      <alignment wrapText="1"/>
    </xf>
    <xf numFmtId="0" fontId="31" fillId="0" borderId="0">
      <alignment horizontal="center" wrapText="1"/>
    </xf>
    <xf numFmtId="49" fontId="32" fillId="0" borderId="0">
      <alignment horizontal="right"/>
    </xf>
    <xf numFmtId="0" fontId="23" fillId="0" borderId="0">
      <alignment horizontal="right"/>
    </xf>
    <xf numFmtId="0" fontId="33" fillId="0" borderId="0"/>
    <xf numFmtId="0" fontId="23" fillId="0" borderId="24">
      <alignment horizontal="center"/>
    </xf>
    <xf numFmtId="49" fontId="32" fillId="0" borderId="43">
      <alignment horizontal="right"/>
    </xf>
    <xf numFmtId="0" fontId="23" fillId="0" borderId="43">
      <alignment horizontal="right"/>
    </xf>
    <xf numFmtId="0" fontId="21" fillId="0" borderId="44"/>
    <xf numFmtId="0" fontId="33" fillId="0" borderId="13"/>
    <xf numFmtId="0" fontId="23" fillId="0" borderId="38">
      <alignment horizontal="center"/>
    </xf>
    <xf numFmtId="49" fontId="25" fillId="0" borderId="45">
      <alignment horizontal="center"/>
    </xf>
    <xf numFmtId="166" fontId="23" fillId="0" borderId="46">
      <alignment horizontal="center"/>
    </xf>
    <xf numFmtId="0" fontId="23" fillId="0" borderId="47">
      <alignment horizontal="center"/>
    </xf>
    <xf numFmtId="49" fontId="23" fillId="0" borderId="48">
      <alignment horizontal="center"/>
    </xf>
    <xf numFmtId="49" fontId="23" fillId="0" borderId="46">
      <alignment horizontal="center"/>
    </xf>
    <xf numFmtId="0" fontId="23" fillId="0" borderId="46">
      <alignment horizontal="center"/>
    </xf>
    <xf numFmtId="49" fontId="23" fillId="0" borderId="49">
      <alignment horizontal="center"/>
    </xf>
    <xf numFmtId="0" fontId="21" fillId="0" borderId="50"/>
    <xf numFmtId="0" fontId="25" fillId="0" borderId="51"/>
    <xf numFmtId="0" fontId="25" fillId="0" borderId="40"/>
    <xf numFmtId="49" fontId="25" fillId="0" borderId="0">
      <alignment horizontal="center"/>
    </xf>
    <xf numFmtId="166" fontId="23" fillId="0" borderId="0">
      <alignment horizontal="center"/>
    </xf>
    <xf numFmtId="49" fontId="23" fillId="0" borderId="0">
      <alignment horizontal="center"/>
    </xf>
    <xf numFmtId="49" fontId="23" fillId="0" borderId="0">
      <alignment horizontal="right"/>
    </xf>
    <xf numFmtId="4" fontId="23" fillId="0" borderId="11">
      <alignment horizontal="right"/>
    </xf>
    <xf numFmtId="49" fontId="23" fillId="0" borderId="21">
      <alignment horizontal="center"/>
    </xf>
    <xf numFmtId="4" fontId="23" fillId="0" borderId="41">
      <alignment horizontal="right"/>
    </xf>
    <xf numFmtId="0" fontId="23" fillId="0" borderId="0">
      <alignment horizontal="left" wrapText="1"/>
    </xf>
    <xf numFmtId="0" fontId="23" fillId="0" borderId="13">
      <alignment horizontal="left"/>
    </xf>
    <xf numFmtId="0" fontId="23" fillId="0" borderId="52">
      <alignment horizontal="left" wrapText="1"/>
    </xf>
    <xf numFmtId="0" fontId="23" fillId="0" borderId="53">
      <alignment horizontal="left" wrapText="1" indent="1"/>
    </xf>
    <xf numFmtId="0" fontId="23" fillId="0" borderId="54"/>
    <xf numFmtId="0" fontId="24" fillId="0" borderId="55">
      <alignment horizontal="left" wrapText="1"/>
    </xf>
    <xf numFmtId="49" fontId="23" fillId="0" borderId="0">
      <alignment horizontal="center" wrapText="1"/>
    </xf>
    <xf numFmtId="49" fontId="23" fillId="0" borderId="33">
      <alignment horizontal="center" wrapText="1"/>
    </xf>
    <xf numFmtId="0" fontId="23" fillId="0" borderId="56">
      <alignment horizontal="center" wrapText="1"/>
    </xf>
    <xf numFmtId="49" fontId="23" fillId="0" borderId="18">
      <alignment horizontal="center" wrapText="1"/>
    </xf>
    <xf numFmtId="49" fontId="23" fillId="0" borderId="25">
      <alignment horizontal="center"/>
    </xf>
    <xf numFmtId="49" fontId="23" fillId="0" borderId="57">
      <alignment horizontal="center" wrapText="1"/>
    </xf>
    <xf numFmtId="49" fontId="23" fillId="0" borderId="13"/>
    <xf numFmtId="4" fontId="23" fillId="0" borderId="37">
      <alignment horizontal="right"/>
    </xf>
    <xf numFmtId="49" fontId="24" fillId="0" borderId="0"/>
    <xf numFmtId="0" fontId="23" fillId="0" borderId="41">
      <alignment horizontal="left" wrapText="1"/>
    </xf>
    <xf numFmtId="0" fontId="24" fillId="0" borderId="12">
      <alignment horizontal="left" wrapText="1"/>
    </xf>
    <xf numFmtId="0" fontId="23" fillId="0" borderId="13"/>
    <xf numFmtId="0" fontId="25" fillId="0" borderId="13"/>
    <xf numFmtId="0" fontId="20" fillId="0" borderId="0"/>
  </cellStyleXfs>
  <cellXfs count="72">
    <xf numFmtId="0" fontId="0" fillId="0" borderId="0" xfId="0"/>
    <xf numFmtId="4" fontId="17" fillId="0" borderId="0" xfId="0" applyNumberFormat="1" applyFont="1" applyFill="1" applyBorder="1" applyAlignment="1">
      <alignment horizontal="right"/>
    </xf>
    <xf numFmtId="4" fontId="18" fillId="0" borderId="0" xfId="0" applyNumberFormat="1" applyFont="1" applyFill="1"/>
    <xf numFmtId="0" fontId="18" fillId="0" borderId="0" xfId="0" applyFont="1" applyFill="1"/>
    <xf numFmtId="4" fontId="18" fillId="0" borderId="0" xfId="0" applyNumberFormat="1" applyFont="1" applyFill="1" applyBorder="1"/>
    <xf numFmtId="49" fontId="18" fillId="0" borderId="0" xfId="0" applyNumberFormat="1" applyFont="1" applyFill="1" applyBorder="1"/>
    <xf numFmtId="4" fontId="18" fillId="3" borderId="0" xfId="0" applyNumberFormat="1" applyFont="1" applyFill="1"/>
    <xf numFmtId="0" fontId="18" fillId="3" borderId="0" xfId="0" applyFont="1" applyFill="1"/>
    <xf numFmtId="4" fontId="18" fillId="2" borderId="0" xfId="0" applyNumberFormat="1" applyFont="1" applyFill="1"/>
    <xf numFmtId="0" fontId="18" fillId="2" borderId="0" xfId="0" applyFont="1" applyFill="1"/>
    <xf numFmtId="4" fontId="18" fillId="4" borderId="0" xfId="0" applyNumberFormat="1" applyFont="1" applyFill="1"/>
    <xf numFmtId="0" fontId="18" fillId="4" borderId="0" xfId="0" applyFont="1" applyFill="1"/>
    <xf numFmtId="164" fontId="18" fillId="0" borderId="0" xfId="0" applyNumberFormat="1" applyFont="1" applyFill="1"/>
    <xf numFmtId="0" fontId="18" fillId="0" borderId="0" xfId="0" applyFont="1" applyFill="1" applyAlignment="1">
      <alignment horizontal="left"/>
    </xf>
    <xf numFmtId="0" fontId="34" fillId="0" borderId="0" xfId="0" applyFont="1" applyFill="1"/>
    <xf numFmtId="164" fontId="35" fillId="0" borderId="0" xfId="0" applyNumberFormat="1" applyFont="1" applyFill="1" applyBorder="1" applyAlignment="1">
      <alignment horizontal="center"/>
    </xf>
    <xf numFmtId="0" fontId="36" fillId="0" borderId="0" xfId="0" applyFont="1" applyFill="1" applyAlignment="1">
      <alignment horizontal="left" wrapText="1"/>
    </xf>
    <xf numFmtId="0" fontId="36" fillId="0" borderId="0" xfId="0" applyFont="1" applyFill="1" applyAlignment="1">
      <alignment horizontal="center"/>
    </xf>
    <xf numFmtId="4" fontId="36" fillId="0" borderId="0" xfId="0" applyNumberFormat="1" applyFont="1" applyFill="1" applyAlignment="1">
      <alignment horizontal="center"/>
    </xf>
    <xf numFmtId="0" fontId="34" fillId="0" borderId="0" xfId="0" applyFont="1" applyFill="1" applyAlignment="1">
      <alignment horizontal="right"/>
    </xf>
    <xf numFmtId="49" fontId="36" fillId="0" borderId="10" xfId="0" applyNumberFormat="1" applyFont="1" applyFill="1" applyBorder="1" applyAlignment="1">
      <alignment horizontal="center"/>
    </xf>
    <xf numFmtId="0" fontId="37" fillId="40" borderId="10" xfId="0" applyFont="1" applyFill="1" applyBorder="1" applyAlignment="1">
      <alignment horizontal="center" vertical="top"/>
    </xf>
    <xf numFmtId="0" fontId="37" fillId="40" borderId="10" xfId="0" applyFont="1" applyFill="1" applyBorder="1" applyAlignment="1">
      <alignment horizontal="justify" vertical="top" wrapText="1"/>
    </xf>
    <xf numFmtId="164" fontId="37" fillId="40" borderId="10" xfId="0" applyNumberFormat="1" applyFont="1" applyFill="1" applyBorder="1" applyAlignment="1">
      <alignment horizontal="right"/>
    </xf>
    <xf numFmtId="0" fontId="18" fillId="41" borderId="10" xfId="0" applyFont="1" applyFill="1" applyBorder="1" applyAlignment="1">
      <alignment horizontal="center" vertical="top"/>
    </xf>
    <xf numFmtId="0" fontId="18" fillId="41" borderId="10" xfId="0" applyFont="1" applyFill="1" applyBorder="1" applyAlignment="1">
      <alignment horizontal="justify" vertical="top" wrapText="1"/>
    </xf>
    <xf numFmtId="164" fontId="18" fillId="41" borderId="10" xfId="0" applyNumberFormat="1" applyFont="1" applyFill="1" applyBorder="1" applyAlignment="1">
      <alignment horizontal="right"/>
    </xf>
    <xf numFmtId="0" fontId="18" fillId="4" borderId="10" xfId="0" applyFont="1" applyFill="1" applyBorder="1" applyAlignment="1">
      <alignment horizontal="center" vertical="top"/>
    </xf>
    <xf numFmtId="0" fontId="18" fillId="4" borderId="10" xfId="0" applyNumberFormat="1" applyFont="1" applyFill="1" applyBorder="1" applyAlignment="1">
      <alignment horizontal="justify" vertical="top" wrapText="1"/>
    </xf>
    <xf numFmtId="164" fontId="18" fillId="4" borderId="10" xfId="0" applyNumberFormat="1" applyFont="1" applyFill="1" applyBorder="1" applyAlignment="1">
      <alignment horizontal="right"/>
    </xf>
    <xf numFmtId="0" fontId="18" fillId="0" borderId="10" xfId="0" applyFont="1" applyFill="1" applyBorder="1" applyAlignment="1">
      <alignment horizontal="center" vertical="top"/>
    </xf>
    <xf numFmtId="0" fontId="18" fillId="0" borderId="10" xfId="0" applyNumberFormat="1" applyFont="1" applyFill="1" applyBorder="1" applyAlignment="1">
      <alignment horizontal="justify" vertical="top" wrapText="1"/>
    </xf>
    <xf numFmtId="164" fontId="18" fillId="0" borderId="10" xfId="0" applyNumberFormat="1" applyFont="1" applyFill="1" applyBorder="1" applyAlignment="1">
      <alignment horizontal="right"/>
    </xf>
    <xf numFmtId="0" fontId="18" fillId="0" borderId="10" xfId="0" applyFont="1" applyFill="1" applyBorder="1" applyAlignment="1">
      <alignment horizontal="justify" vertical="top" wrapText="1"/>
    </xf>
    <xf numFmtId="0" fontId="37" fillId="39" borderId="10" xfId="0" applyFont="1" applyFill="1" applyBorder="1" applyAlignment="1">
      <alignment horizontal="center" vertical="top"/>
    </xf>
    <xf numFmtId="0" fontId="37" fillId="39" borderId="10" xfId="0" applyFont="1" applyFill="1" applyBorder="1" applyAlignment="1">
      <alignment horizontal="justify" vertical="top" wrapText="1"/>
    </xf>
    <xf numFmtId="164" fontId="37" fillId="39" borderId="10" xfId="0" applyNumberFormat="1" applyFont="1" applyFill="1" applyBorder="1" applyAlignment="1">
      <alignment horizontal="right"/>
    </xf>
    <xf numFmtId="0" fontId="38" fillId="41" borderId="10" xfId="0" applyFont="1" applyFill="1" applyBorder="1" applyAlignment="1">
      <alignment horizontal="center" vertical="top"/>
    </xf>
    <xf numFmtId="0" fontId="38" fillId="41" borderId="10" xfId="0" applyFont="1" applyFill="1" applyBorder="1" applyAlignment="1">
      <alignment horizontal="justify" vertical="top" wrapText="1"/>
    </xf>
    <xf numFmtId="0" fontId="38" fillId="0" borderId="10" xfId="0" applyFont="1" applyFill="1" applyBorder="1" applyAlignment="1">
      <alignment horizontal="center" vertical="top"/>
    </xf>
    <xf numFmtId="0" fontId="38" fillId="0" borderId="10" xfId="0" applyFont="1" applyFill="1" applyBorder="1" applyAlignment="1">
      <alignment horizontal="justify" vertical="top" wrapText="1"/>
    </xf>
    <xf numFmtId="0" fontId="39" fillId="41" borderId="10" xfId="0" applyFont="1" applyFill="1" applyBorder="1" applyAlignment="1">
      <alignment horizontal="center" vertical="top"/>
    </xf>
    <xf numFmtId="0" fontId="39" fillId="41" borderId="10" xfId="0" applyFont="1" applyFill="1" applyBorder="1" applyAlignment="1">
      <alignment horizontal="justify" vertical="top" wrapText="1"/>
    </xf>
    <xf numFmtId="164" fontId="38" fillId="0" borderId="10" xfId="0" applyNumberFormat="1" applyFont="1" applyFill="1" applyBorder="1" applyAlignment="1">
      <alignment horizontal="right"/>
    </xf>
    <xf numFmtId="0" fontId="37" fillId="39" borderId="10" xfId="1" applyFont="1" applyFill="1" applyBorder="1" applyAlignment="1">
      <alignment horizontal="center" vertical="top"/>
    </xf>
    <xf numFmtId="0" fontId="37" fillId="39" borderId="10" xfId="1" applyFont="1" applyFill="1" applyBorder="1" applyAlignment="1">
      <alignment horizontal="justify" vertical="top" wrapText="1"/>
    </xf>
    <xf numFmtId="164" fontId="37" fillId="39" borderId="10" xfId="1" applyNumberFormat="1" applyFont="1" applyFill="1" applyBorder="1" applyAlignment="1">
      <alignment horizontal="right"/>
    </xf>
    <xf numFmtId="0" fontId="18" fillId="39" borderId="10" xfId="1" applyFont="1" applyFill="1" applyBorder="1" applyAlignment="1">
      <alignment horizontal="center" vertical="top"/>
    </xf>
    <xf numFmtId="0" fontId="18" fillId="39" borderId="10" xfId="1" applyFont="1" applyFill="1" applyBorder="1" applyAlignment="1">
      <alignment horizontal="justify" vertical="top" wrapText="1"/>
    </xf>
    <xf numFmtId="164" fontId="18" fillId="39" borderId="10" xfId="1" applyNumberFormat="1" applyFont="1" applyFill="1" applyBorder="1" applyAlignment="1">
      <alignment horizontal="right"/>
    </xf>
    <xf numFmtId="0" fontId="18" fillId="41" borderId="10" xfId="1" applyFont="1" applyFill="1" applyBorder="1" applyAlignment="1">
      <alignment horizontal="center" vertical="top"/>
    </xf>
    <xf numFmtId="0" fontId="37" fillId="41" borderId="10" xfId="1" applyFont="1" applyFill="1" applyBorder="1" applyAlignment="1">
      <alignment horizontal="justify" vertical="top" wrapText="1"/>
    </xf>
    <xf numFmtId="164" fontId="18" fillId="41" borderId="10" xfId="1" applyNumberFormat="1" applyFont="1" applyFill="1" applyBorder="1" applyAlignment="1">
      <alignment horizontal="right"/>
    </xf>
    <xf numFmtId="3" fontId="18" fillId="41" borderId="10" xfId="1" applyNumberFormat="1" applyFont="1" applyFill="1" applyBorder="1" applyAlignment="1">
      <alignment horizontal="center" vertical="top"/>
    </xf>
    <xf numFmtId="0" fontId="18" fillId="0" borderId="10" xfId="1" applyFont="1" applyFill="1" applyBorder="1" applyAlignment="1">
      <alignment horizontal="center" vertical="top"/>
    </xf>
    <xf numFmtId="0" fontId="18" fillId="0" borderId="10" xfId="1" applyFont="1" applyFill="1" applyBorder="1" applyAlignment="1">
      <alignment horizontal="justify" vertical="top" wrapText="1"/>
    </xf>
    <xf numFmtId="164" fontId="18" fillId="0" borderId="10" xfId="1" applyNumberFormat="1" applyFont="1" applyFill="1" applyBorder="1" applyAlignment="1">
      <alignment horizontal="right"/>
    </xf>
    <xf numFmtId="49" fontId="40" fillId="38" borderId="18" xfId="157" applyNumberFormat="1" applyFont="1" applyFill="1" applyBorder="1" applyProtection="1">
      <alignment horizontal="center"/>
    </xf>
    <xf numFmtId="0" fontId="40" fillId="38" borderId="41" xfId="144" applyNumberFormat="1" applyFont="1" applyFill="1" applyBorder="1" applyAlignment="1" applyProtection="1">
      <alignment wrapText="1"/>
    </xf>
    <xf numFmtId="164" fontId="18" fillId="38" borderId="10" xfId="1" applyNumberFormat="1" applyFont="1" applyFill="1" applyBorder="1" applyAlignment="1">
      <alignment horizontal="right"/>
    </xf>
    <xf numFmtId="49" fontId="40" fillId="0" borderId="25" xfId="157" applyNumberFormat="1" applyFont="1" applyBorder="1" applyProtection="1">
      <alignment horizontal="center"/>
    </xf>
    <xf numFmtId="0" fontId="40" fillId="0" borderId="11" xfId="144" applyNumberFormat="1" applyFont="1" applyAlignment="1" applyProtection="1">
      <alignment wrapText="1"/>
    </xf>
    <xf numFmtId="49" fontId="40" fillId="41" borderId="25" xfId="157" applyNumberFormat="1" applyFont="1" applyFill="1" applyBorder="1" applyProtection="1">
      <alignment horizontal="center"/>
    </xf>
    <xf numFmtId="0" fontId="40" fillId="41" borderId="11" xfId="144" applyNumberFormat="1" applyFont="1" applyFill="1" applyAlignment="1" applyProtection="1">
      <alignment wrapText="1"/>
    </xf>
    <xf numFmtId="49" fontId="40" fillId="38" borderId="25" xfId="157" applyNumberFormat="1" applyFont="1" applyFill="1" applyBorder="1" applyProtection="1">
      <alignment horizontal="center"/>
    </xf>
    <xf numFmtId="0" fontId="40" fillId="38" borderId="11" xfId="144" applyNumberFormat="1" applyFont="1" applyFill="1" applyAlignment="1" applyProtection="1">
      <alignment wrapText="1"/>
    </xf>
    <xf numFmtId="0" fontId="41" fillId="0" borderId="10" xfId="0" applyFont="1" applyFill="1" applyBorder="1" applyAlignment="1">
      <alignment horizontal="center" vertical="center"/>
    </xf>
    <xf numFmtId="4" fontId="41" fillId="0" borderId="10" xfId="0" applyNumberFormat="1" applyFont="1" applyFill="1" applyBorder="1" applyAlignment="1">
      <alignment horizontal="center" vertical="center" wrapText="1"/>
    </xf>
    <xf numFmtId="164" fontId="18" fillId="40" borderId="10" xfId="0" applyNumberFormat="1" applyFont="1" applyFill="1" applyBorder="1" applyAlignment="1">
      <alignment horizontal="right"/>
    </xf>
    <xf numFmtId="165" fontId="36" fillId="0" borderId="0" xfId="0" applyNumberFormat="1" applyFont="1" applyFill="1" applyAlignment="1">
      <alignment horizontal="center" wrapText="1"/>
    </xf>
    <xf numFmtId="0" fontId="17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 wrapText="1"/>
    </xf>
  </cellXfs>
  <cellStyles count="215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br" xfId="27"/>
    <cellStyle name="Calculation" xfId="28"/>
    <cellStyle name="Check Cell" xfId="29"/>
    <cellStyle name="col" xfId="30"/>
    <cellStyle name="Explanatory Text" xfId="31"/>
    <cellStyle name="Good" xfId="32"/>
    <cellStyle name="Heading 1" xfId="33"/>
    <cellStyle name="Heading 2" xfId="34"/>
    <cellStyle name="Heading 3" xfId="35"/>
    <cellStyle name="Heading 4" xfId="36"/>
    <cellStyle name="Input" xfId="37"/>
    <cellStyle name="Linked Cell" xfId="38"/>
    <cellStyle name="Neutr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21" xfId="134"/>
    <cellStyle name="xl22" xfId="135"/>
    <cellStyle name="xl23" xfId="136"/>
    <cellStyle name="xl24" xfId="137"/>
    <cellStyle name="xl25" xfId="138"/>
    <cellStyle name="xl26" xfId="139"/>
    <cellStyle name="xl27" xfId="140"/>
    <cellStyle name="xl28" xfId="141"/>
    <cellStyle name="xl29" xfId="142"/>
    <cellStyle name="xl30" xfId="143"/>
    <cellStyle name="xl31" xfId="144"/>
    <cellStyle name="xl31 2" xfId="145"/>
    <cellStyle name="xl32" xfId="146"/>
    <cellStyle name="xl33" xfId="147"/>
    <cellStyle name="xl34" xfId="148"/>
    <cellStyle name="xl35" xfId="149"/>
    <cellStyle name="xl36" xfId="150"/>
    <cellStyle name="xl37" xfId="151"/>
    <cellStyle name="xl38" xfId="152"/>
    <cellStyle name="xl39" xfId="153"/>
    <cellStyle name="xl40" xfId="154"/>
    <cellStyle name="xl41" xfId="155"/>
    <cellStyle name="xl42" xfId="156"/>
    <cellStyle name="xl43" xfId="157"/>
    <cellStyle name="xl44" xfId="158"/>
    <cellStyle name="xl45" xfId="159"/>
    <cellStyle name="xl46" xfId="160"/>
    <cellStyle name="xl47" xfId="161"/>
    <cellStyle name="xl48" xfId="162"/>
    <cellStyle name="xl49" xfId="163"/>
    <cellStyle name="xl50" xfId="164"/>
    <cellStyle name="xl51" xfId="165"/>
    <cellStyle name="xl52" xfId="166"/>
    <cellStyle name="xl53" xfId="167"/>
    <cellStyle name="xl54" xfId="168"/>
    <cellStyle name="xl55" xfId="169"/>
    <cellStyle name="xl56" xfId="170"/>
    <cellStyle name="xl57" xfId="171"/>
    <cellStyle name="xl58" xfId="172"/>
    <cellStyle name="xl59" xfId="173"/>
    <cellStyle name="xl60" xfId="174"/>
    <cellStyle name="xl61" xfId="175"/>
    <cellStyle name="xl62" xfId="176"/>
    <cellStyle name="xl63" xfId="177"/>
    <cellStyle name="xl64" xfId="178"/>
    <cellStyle name="xl65" xfId="179"/>
    <cellStyle name="xl66" xfId="180"/>
    <cellStyle name="xl67" xfId="181"/>
    <cellStyle name="xl68" xfId="182"/>
    <cellStyle name="xl69" xfId="183"/>
    <cellStyle name="xl70" xfId="184"/>
    <cellStyle name="xl71" xfId="185"/>
    <cellStyle name="xl72" xfId="186"/>
    <cellStyle name="xl73" xfId="187"/>
    <cellStyle name="xl74" xfId="188"/>
    <cellStyle name="xl75" xfId="189"/>
    <cellStyle name="xl76" xfId="190"/>
    <cellStyle name="xl77" xfId="191"/>
    <cellStyle name="xl78" xfId="192"/>
    <cellStyle name="xl79" xfId="193"/>
    <cellStyle name="xl80" xfId="194"/>
    <cellStyle name="xl81" xfId="195"/>
    <cellStyle name="xl82" xfId="196"/>
    <cellStyle name="xl83" xfId="197"/>
    <cellStyle name="xl84" xfId="198"/>
    <cellStyle name="xl85" xfId="199"/>
    <cellStyle name="xl86" xfId="200"/>
    <cellStyle name="xl87" xfId="201"/>
    <cellStyle name="xl88" xfId="202"/>
    <cellStyle name="xl89" xfId="203"/>
    <cellStyle name="xl90" xfId="204"/>
    <cellStyle name="xl91" xfId="205"/>
    <cellStyle name="xl92" xfId="206"/>
    <cellStyle name="xl93" xfId="207"/>
    <cellStyle name="xl94" xfId="208"/>
    <cellStyle name="xl95" xfId="209"/>
    <cellStyle name="xl96" xfId="210"/>
    <cellStyle name="xl97" xfId="211"/>
    <cellStyle name="xl98" xfId="212"/>
    <cellStyle name="xl99" xfId="213"/>
    <cellStyle name="Обычный" xfId="0" builtinId="0"/>
    <cellStyle name="Обычный 2" xfId="214"/>
    <cellStyle name="Стиль 1" xfId="1"/>
  </cellStyles>
  <dxfs count="1"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27"/>
  </sheetPr>
  <dimension ref="A1:L44"/>
  <sheetViews>
    <sheetView tabSelected="1" view="pageBreakPreview" zoomScale="90" zoomScaleNormal="100" zoomScaleSheetLayoutView="9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F8" sqref="F8"/>
    </sheetView>
  </sheetViews>
  <sheetFormatPr defaultColWidth="9.140625" defaultRowHeight="12.75"/>
  <cols>
    <col min="1" max="1" width="22.42578125" style="13" customWidth="1"/>
    <col min="2" max="2" width="38.42578125" style="3" customWidth="1"/>
    <col min="3" max="3" width="13.28515625" style="3" customWidth="1"/>
    <col min="4" max="4" width="13.140625" style="3" customWidth="1"/>
    <col min="5" max="5" width="12.28515625" style="3" customWidth="1"/>
    <col min="6" max="6" width="14" style="3" customWidth="1"/>
    <col min="7" max="7" width="13.7109375" style="12" customWidth="1"/>
    <col min="8" max="12" width="9.140625" style="2"/>
    <col min="13" max="16384" width="9.140625" style="3"/>
  </cols>
  <sheetData>
    <row r="1" spans="1:12" ht="15">
      <c r="A1" s="14"/>
      <c r="B1" s="1"/>
      <c r="C1" s="70" t="s">
        <v>37</v>
      </c>
      <c r="D1" s="70"/>
      <c r="E1" s="70"/>
      <c r="F1" s="70"/>
      <c r="G1" s="70"/>
    </row>
    <row r="2" spans="1:12" ht="6.75" customHeight="1">
      <c r="A2" s="14"/>
      <c r="B2" s="1"/>
      <c r="C2" s="71" t="s">
        <v>68</v>
      </c>
      <c r="D2" s="71"/>
      <c r="E2" s="71"/>
      <c r="F2" s="71"/>
      <c r="G2" s="71"/>
    </row>
    <row r="3" spans="1:12" ht="11.25" customHeight="1">
      <c r="A3" s="14"/>
      <c r="B3" s="1"/>
      <c r="C3" s="71"/>
      <c r="D3" s="71"/>
      <c r="E3" s="71"/>
      <c r="F3" s="71"/>
      <c r="G3" s="71"/>
    </row>
    <row r="4" spans="1:12" ht="59.25" customHeight="1">
      <c r="A4" s="14"/>
      <c r="B4" s="1"/>
      <c r="C4" s="71"/>
      <c r="D4" s="71"/>
      <c r="E4" s="71"/>
      <c r="F4" s="71"/>
      <c r="G4" s="71"/>
    </row>
    <row r="5" spans="1:12" ht="1.5" hidden="1" customHeight="1">
      <c r="A5" s="14"/>
      <c r="B5" s="15"/>
      <c r="C5" s="70"/>
      <c r="D5" s="70"/>
      <c r="E5" s="70"/>
      <c r="F5" s="70"/>
      <c r="G5" s="70"/>
    </row>
    <row r="6" spans="1:12" ht="64.5" customHeight="1">
      <c r="A6" s="69" t="s">
        <v>69</v>
      </c>
      <c r="B6" s="69"/>
      <c r="C6" s="69"/>
      <c r="D6" s="69"/>
      <c r="E6" s="69"/>
      <c r="F6" s="69"/>
      <c r="G6" s="69"/>
    </row>
    <row r="7" spans="1:12" ht="15.75" customHeight="1">
      <c r="A7" s="16"/>
      <c r="B7" s="17"/>
      <c r="C7" s="18"/>
      <c r="D7" s="18"/>
      <c r="E7" s="14"/>
      <c r="F7" s="14"/>
      <c r="G7" s="19" t="s">
        <v>0</v>
      </c>
    </row>
    <row r="8" spans="1:12" ht="122.25" customHeight="1">
      <c r="A8" s="66" t="s">
        <v>1</v>
      </c>
      <c r="B8" s="66" t="s">
        <v>2</v>
      </c>
      <c r="C8" s="67" t="s">
        <v>85</v>
      </c>
      <c r="D8" s="67" t="s">
        <v>84</v>
      </c>
      <c r="E8" s="67" t="s">
        <v>3</v>
      </c>
      <c r="F8" s="67" t="s">
        <v>81</v>
      </c>
      <c r="G8" s="67" t="s">
        <v>80</v>
      </c>
    </row>
    <row r="9" spans="1:12" ht="21.75" customHeight="1">
      <c r="A9" s="20">
        <v>1</v>
      </c>
      <c r="B9" s="20">
        <v>2</v>
      </c>
      <c r="C9" s="20" t="s">
        <v>4</v>
      </c>
      <c r="D9" s="20" t="s">
        <v>5</v>
      </c>
      <c r="E9" s="20" t="s">
        <v>6</v>
      </c>
      <c r="F9" s="20" t="s">
        <v>82</v>
      </c>
      <c r="G9" s="20" t="s">
        <v>83</v>
      </c>
    </row>
    <row r="10" spans="1:12" s="5" customFormat="1">
      <c r="A10" s="21" t="s">
        <v>7</v>
      </c>
      <c r="B10" s="22" t="s">
        <v>8</v>
      </c>
      <c r="C10" s="23">
        <f>C11+C27</f>
        <v>3156.4</v>
      </c>
      <c r="D10" s="23">
        <f>C10</f>
        <v>3156.4</v>
      </c>
      <c r="E10" s="23">
        <f>E11+E27</f>
        <v>3060</v>
      </c>
      <c r="F10" s="23">
        <f>G10</f>
        <v>96.9</v>
      </c>
      <c r="G10" s="23">
        <v>96.9</v>
      </c>
      <c r="H10" s="4"/>
      <c r="I10" s="4"/>
      <c r="J10" s="4"/>
      <c r="K10" s="4"/>
      <c r="L10" s="4"/>
    </row>
    <row r="11" spans="1:12" s="5" customFormat="1" ht="25.5">
      <c r="A11" s="21" t="s">
        <v>9</v>
      </c>
      <c r="B11" s="22" t="s">
        <v>10</v>
      </c>
      <c r="C11" s="23">
        <f>C12+C18+C21</f>
        <v>1456.8000000000002</v>
      </c>
      <c r="D11" s="23">
        <f t="shared" ref="D11:D44" si="0">C11</f>
        <v>1456.8000000000002</v>
      </c>
      <c r="E11" s="23">
        <f>E12+E18+E21</f>
        <v>1360.4</v>
      </c>
      <c r="F11" s="23">
        <f t="shared" ref="F11:F44" si="1">G11</f>
        <v>93.38275672707303</v>
      </c>
      <c r="G11" s="23">
        <f t="shared" ref="G11:G12" si="2">IF(C11=0,"-",IF(C11&lt;0,"-",IF(E11&lt;0,"-",IF(E11/C11&gt;2,"в "&amp;ROUND(E11/C11,1)&amp;" раза",E11/C11*100))))</f>
        <v>93.38275672707303</v>
      </c>
      <c r="H11" s="4"/>
      <c r="I11" s="4"/>
      <c r="J11" s="4"/>
      <c r="K11" s="4"/>
      <c r="L11" s="4"/>
    </row>
    <row r="12" spans="1:12" s="5" customFormat="1">
      <c r="A12" s="21" t="s">
        <v>11</v>
      </c>
      <c r="B12" s="22" t="s">
        <v>12</v>
      </c>
      <c r="C12" s="23">
        <f>C13</f>
        <v>127.5</v>
      </c>
      <c r="D12" s="23">
        <f t="shared" si="0"/>
        <v>127.5</v>
      </c>
      <c r="E12" s="23">
        <f>E13</f>
        <v>123.30000000000001</v>
      </c>
      <c r="F12" s="23">
        <f t="shared" si="1"/>
        <v>96.705882352941188</v>
      </c>
      <c r="G12" s="23">
        <f t="shared" si="2"/>
        <v>96.705882352941188</v>
      </c>
      <c r="H12" s="4"/>
      <c r="I12" s="4"/>
      <c r="J12" s="4"/>
      <c r="K12" s="4"/>
      <c r="L12" s="4"/>
    </row>
    <row r="13" spans="1:12" s="5" customFormat="1">
      <c r="A13" s="24" t="s">
        <v>13</v>
      </c>
      <c r="B13" s="25" t="s">
        <v>14</v>
      </c>
      <c r="C13" s="26">
        <f>C14</f>
        <v>127.5</v>
      </c>
      <c r="D13" s="68">
        <f t="shared" si="0"/>
        <v>127.5</v>
      </c>
      <c r="E13" s="26">
        <f>E14+E15+E16+E17</f>
        <v>123.30000000000001</v>
      </c>
      <c r="F13" s="68">
        <f t="shared" si="1"/>
        <v>96.705882352941188</v>
      </c>
      <c r="G13" s="26">
        <f t="shared" ref="G13:G26" si="3">IF(C13=0,"-",IF(C13&lt;0,"-",IF(E13&lt;0,"-",IF(E13/C13&gt;2,"в "&amp;ROUND(E13/C13,1)&amp;" раза",E13/C13*100))))</f>
        <v>96.705882352941188</v>
      </c>
      <c r="H13" s="4"/>
      <c r="I13" s="4"/>
      <c r="J13" s="4"/>
      <c r="K13" s="4"/>
      <c r="L13" s="4"/>
    </row>
    <row r="14" spans="1:12" s="5" customFormat="1" ht="126" customHeight="1">
      <c r="A14" s="27" t="s">
        <v>62</v>
      </c>
      <c r="B14" s="28" t="s">
        <v>75</v>
      </c>
      <c r="C14" s="29">
        <v>127.5</v>
      </c>
      <c r="D14" s="68">
        <f t="shared" si="0"/>
        <v>127.5</v>
      </c>
      <c r="E14" s="29">
        <v>75.7</v>
      </c>
      <c r="F14" s="68">
        <f t="shared" si="1"/>
        <v>59.372549019607845</v>
      </c>
      <c r="G14" s="29">
        <f t="shared" si="3"/>
        <v>59.372549019607845</v>
      </c>
      <c r="H14" s="4"/>
      <c r="I14" s="4"/>
      <c r="J14" s="4"/>
      <c r="K14" s="4"/>
      <c r="L14" s="4"/>
    </row>
    <row r="15" spans="1:12" s="5" customFormat="1" ht="167.25" customHeight="1">
      <c r="A15" s="30" t="s">
        <v>73</v>
      </c>
      <c r="B15" s="31" t="s">
        <v>74</v>
      </c>
      <c r="C15" s="32"/>
      <c r="D15" s="68">
        <f t="shared" si="0"/>
        <v>0</v>
      </c>
      <c r="E15" s="32">
        <v>37.700000000000003</v>
      </c>
      <c r="F15" s="68" t="str">
        <f t="shared" si="1"/>
        <v>-</v>
      </c>
      <c r="G15" s="32" t="str">
        <f t="shared" si="3"/>
        <v>-</v>
      </c>
      <c r="H15" s="4"/>
      <c r="I15" s="4"/>
      <c r="J15" s="4"/>
      <c r="K15" s="4"/>
      <c r="L15" s="4"/>
    </row>
    <row r="16" spans="1:12" s="5" customFormat="1" ht="51" customHeight="1">
      <c r="A16" s="30" t="s">
        <v>63</v>
      </c>
      <c r="B16" s="33" t="s">
        <v>70</v>
      </c>
      <c r="C16" s="32"/>
      <c r="D16" s="23">
        <f t="shared" si="0"/>
        <v>0</v>
      </c>
      <c r="E16" s="32">
        <v>2.7</v>
      </c>
      <c r="F16" s="68">
        <f t="shared" si="1"/>
        <v>0</v>
      </c>
      <c r="G16" s="32"/>
      <c r="H16" s="4"/>
      <c r="I16" s="4"/>
      <c r="J16" s="4"/>
      <c r="K16" s="4"/>
      <c r="L16" s="4"/>
    </row>
    <row r="17" spans="1:12" s="5" customFormat="1" ht="156.75" customHeight="1">
      <c r="A17" s="30" t="s">
        <v>72</v>
      </c>
      <c r="B17" s="31" t="s">
        <v>71</v>
      </c>
      <c r="C17" s="32"/>
      <c r="D17" s="68">
        <f t="shared" si="0"/>
        <v>0</v>
      </c>
      <c r="E17" s="32">
        <v>7.2</v>
      </c>
      <c r="F17" s="68">
        <f t="shared" si="1"/>
        <v>0</v>
      </c>
      <c r="G17" s="32"/>
      <c r="H17" s="4"/>
      <c r="I17" s="4"/>
      <c r="J17" s="4"/>
      <c r="K17" s="4"/>
      <c r="L17" s="4"/>
    </row>
    <row r="18" spans="1:12" s="5" customFormat="1">
      <c r="A18" s="34" t="s">
        <v>15</v>
      </c>
      <c r="B18" s="35" t="s">
        <v>16</v>
      </c>
      <c r="C18" s="36">
        <f>C19</f>
        <v>0.9</v>
      </c>
      <c r="D18" s="23">
        <f t="shared" si="0"/>
        <v>0.9</v>
      </c>
      <c r="E18" s="36">
        <f>E20</f>
        <v>0.1</v>
      </c>
      <c r="F18" s="23">
        <f>F19</f>
        <v>11.111111111111112</v>
      </c>
      <c r="G18" s="36">
        <f>G19</f>
        <v>11.111111111111112</v>
      </c>
      <c r="H18" s="4"/>
      <c r="I18" s="4"/>
      <c r="J18" s="4"/>
      <c r="K18" s="4"/>
      <c r="L18" s="4"/>
    </row>
    <row r="19" spans="1:12" s="5" customFormat="1">
      <c r="A19" s="24" t="s">
        <v>17</v>
      </c>
      <c r="B19" s="25" t="s">
        <v>18</v>
      </c>
      <c r="C19" s="26">
        <f>C20</f>
        <v>0.9</v>
      </c>
      <c r="D19" s="68">
        <f t="shared" si="0"/>
        <v>0.9</v>
      </c>
      <c r="E19" s="26">
        <f>E20</f>
        <v>0.1</v>
      </c>
      <c r="F19" s="68">
        <f>F20</f>
        <v>11.111111111111112</v>
      </c>
      <c r="G19" s="26">
        <f>G20</f>
        <v>11.111111111111112</v>
      </c>
      <c r="H19" s="4"/>
      <c r="I19" s="4"/>
      <c r="J19" s="4"/>
      <c r="K19" s="4"/>
      <c r="L19" s="4"/>
    </row>
    <row r="20" spans="1:12" s="5" customFormat="1" ht="51.75" customHeight="1">
      <c r="A20" s="30" t="s">
        <v>49</v>
      </c>
      <c r="B20" s="33" t="s">
        <v>50</v>
      </c>
      <c r="C20" s="32">
        <v>0.9</v>
      </c>
      <c r="D20" s="68">
        <f t="shared" si="0"/>
        <v>0.9</v>
      </c>
      <c r="E20" s="32">
        <v>0.1</v>
      </c>
      <c r="F20" s="68">
        <f>E20/C20*100</f>
        <v>11.111111111111112</v>
      </c>
      <c r="G20" s="32">
        <f>E20/D20*100</f>
        <v>11.111111111111112</v>
      </c>
      <c r="H20" s="4"/>
      <c r="I20" s="4"/>
      <c r="J20" s="4"/>
      <c r="K20" s="4"/>
      <c r="L20" s="4"/>
    </row>
    <row r="21" spans="1:12" s="5" customFormat="1">
      <c r="A21" s="34" t="s">
        <v>38</v>
      </c>
      <c r="B21" s="35" t="s">
        <v>39</v>
      </c>
      <c r="C21" s="36">
        <f>C22+C24</f>
        <v>1328.4</v>
      </c>
      <c r="D21" s="23">
        <f t="shared" si="0"/>
        <v>1328.4</v>
      </c>
      <c r="E21" s="36">
        <f>E22+E24</f>
        <v>1237</v>
      </c>
      <c r="F21" s="23">
        <f t="shared" si="1"/>
        <v>93.119542306534171</v>
      </c>
      <c r="G21" s="36">
        <f t="shared" si="3"/>
        <v>93.119542306534171</v>
      </c>
      <c r="H21" s="4"/>
      <c r="I21" s="4"/>
      <c r="J21" s="4"/>
      <c r="K21" s="4"/>
      <c r="L21" s="4"/>
    </row>
    <row r="22" spans="1:12" s="5" customFormat="1" ht="16.5" customHeight="1">
      <c r="A22" s="37" t="s">
        <v>40</v>
      </c>
      <c r="B22" s="38" t="s">
        <v>41</v>
      </c>
      <c r="C22" s="26">
        <f>C23</f>
        <v>771.9</v>
      </c>
      <c r="D22" s="68">
        <f t="shared" si="0"/>
        <v>771.9</v>
      </c>
      <c r="E22" s="26">
        <f>E23</f>
        <v>672.7</v>
      </c>
      <c r="F22" s="68">
        <f t="shared" si="1"/>
        <v>87.148594377510051</v>
      </c>
      <c r="G22" s="26">
        <f t="shared" si="3"/>
        <v>87.148594377510051</v>
      </c>
      <c r="H22" s="4"/>
      <c r="I22" s="4"/>
      <c r="J22" s="4"/>
      <c r="K22" s="4"/>
      <c r="L22" s="4"/>
    </row>
    <row r="23" spans="1:12" s="5" customFormat="1" ht="88.5" customHeight="1">
      <c r="A23" s="39" t="s">
        <v>64</v>
      </c>
      <c r="B23" s="40" t="s">
        <v>42</v>
      </c>
      <c r="C23" s="32">
        <v>771.9</v>
      </c>
      <c r="D23" s="68">
        <f t="shared" si="0"/>
        <v>771.9</v>
      </c>
      <c r="E23" s="32">
        <v>672.7</v>
      </c>
      <c r="F23" s="68">
        <f t="shared" si="1"/>
        <v>87.148594377510051</v>
      </c>
      <c r="G23" s="32">
        <f t="shared" si="3"/>
        <v>87.148594377510051</v>
      </c>
      <c r="H23" s="4"/>
      <c r="I23" s="4"/>
      <c r="J23" s="4"/>
      <c r="K23" s="4"/>
      <c r="L23" s="4"/>
    </row>
    <row r="24" spans="1:12" s="5" customFormat="1" ht="18" customHeight="1">
      <c r="A24" s="41" t="s">
        <v>43</v>
      </c>
      <c r="B24" s="42" t="s">
        <v>44</v>
      </c>
      <c r="C24" s="26">
        <f>C25+C26</f>
        <v>556.5</v>
      </c>
      <c r="D24" s="68">
        <f t="shared" si="0"/>
        <v>556.5</v>
      </c>
      <c r="E24" s="26">
        <f>E25+E26</f>
        <v>564.29999999999995</v>
      </c>
      <c r="F24" s="68">
        <f t="shared" si="1"/>
        <v>101.40161725067385</v>
      </c>
      <c r="G24" s="26">
        <f t="shared" si="3"/>
        <v>101.40161725067385</v>
      </c>
      <c r="H24" s="4"/>
      <c r="I24" s="4"/>
      <c r="J24" s="4"/>
      <c r="K24" s="4"/>
      <c r="L24" s="4"/>
    </row>
    <row r="25" spans="1:12" s="5" customFormat="1" ht="76.5" customHeight="1">
      <c r="A25" s="39" t="s">
        <v>47</v>
      </c>
      <c r="B25" s="40" t="s">
        <v>45</v>
      </c>
      <c r="C25" s="32">
        <v>278.3</v>
      </c>
      <c r="D25" s="68">
        <f t="shared" si="0"/>
        <v>278.3</v>
      </c>
      <c r="E25" s="32">
        <v>63.1</v>
      </c>
      <c r="F25" s="68">
        <f t="shared" si="1"/>
        <v>22.673374056773266</v>
      </c>
      <c r="G25" s="43">
        <f t="shared" si="3"/>
        <v>22.673374056773266</v>
      </c>
      <c r="H25" s="4"/>
      <c r="I25" s="4"/>
      <c r="J25" s="4"/>
      <c r="K25" s="4"/>
      <c r="L25" s="4"/>
    </row>
    <row r="26" spans="1:12" s="5" customFormat="1" ht="89.25" customHeight="1">
      <c r="A26" s="39" t="s">
        <v>46</v>
      </c>
      <c r="B26" s="40" t="s">
        <v>48</v>
      </c>
      <c r="C26" s="32">
        <v>278.2</v>
      </c>
      <c r="D26" s="68">
        <f t="shared" si="0"/>
        <v>278.2</v>
      </c>
      <c r="E26" s="32">
        <v>501.2</v>
      </c>
      <c r="F26" s="68">
        <f t="shared" si="1"/>
        <v>180.15815959741192</v>
      </c>
      <c r="G26" s="32">
        <f t="shared" si="3"/>
        <v>180.15815959741192</v>
      </c>
      <c r="H26" s="4"/>
      <c r="I26" s="4"/>
      <c r="J26" s="4"/>
      <c r="K26" s="4"/>
      <c r="L26" s="4"/>
    </row>
    <row r="27" spans="1:12" s="7" customFormat="1">
      <c r="A27" s="44" t="s">
        <v>19</v>
      </c>
      <c r="B27" s="45" t="s">
        <v>20</v>
      </c>
      <c r="C27" s="46">
        <f>C28</f>
        <v>1699.6</v>
      </c>
      <c r="D27" s="23">
        <f t="shared" si="0"/>
        <v>1699.6</v>
      </c>
      <c r="E27" s="46">
        <f>E28</f>
        <v>1699.6</v>
      </c>
      <c r="F27" s="23">
        <f t="shared" si="1"/>
        <v>100</v>
      </c>
      <c r="G27" s="46">
        <f t="shared" ref="G27:G34" si="4">IF(C27=0,"-",IF(C27&lt;0,"-",IF(E27&lt;0,"-",IF(E27/C27&gt;2,"в "&amp;ROUND(E27/C27,1)&amp;" раза",E27/C27*100))))</f>
        <v>100</v>
      </c>
      <c r="H27" s="6"/>
      <c r="I27" s="6"/>
      <c r="J27" s="6"/>
      <c r="K27" s="6"/>
      <c r="L27" s="6"/>
    </row>
    <row r="28" spans="1:12" s="7" customFormat="1" ht="36" customHeight="1">
      <c r="A28" s="47" t="s">
        <v>21</v>
      </c>
      <c r="B28" s="48" t="s">
        <v>22</v>
      </c>
      <c r="C28" s="49">
        <f>C29+C34+C37+C42</f>
        <v>1699.6</v>
      </c>
      <c r="D28" s="68">
        <f t="shared" si="0"/>
        <v>1699.6</v>
      </c>
      <c r="E28" s="49">
        <f>E29+E34+E37+E42</f>
        <v>1699.6</v>
      </c>
      <c r="F28" s="68">
        <f t="shared" si="1"/>
        <v>100</v>
      </c>
      <c r="G28" s="49">
        <f t="shared" si="4"/>
        <v>100</v>
      </c>
      <c r="H28" s="6"/>
      <c r="I28" s="6"/>
      <c r="J28" s="6"/>
      <c r="K28" s="6"/>
      <c r="L28" s="6"/>
    </row>
    <row r="29" spans="1:12" s="7" customFormat="1" ht="25.5">
      <c r="A29" s="50" t="s">
        <v>23</v>
      </c>
      <c r="B29" s="51" t="s">
        <v>24</v>
      </c>
      <c r="C29" s="52">
        <f>C32+C30</f>
        <v>1020.1</v>
      </c>
      <c r="D29" s="68">
        <f t="shared" si="0"/>
        <v>1020.1</v>
      </c>
      <c r="E29" s="52">
        <f>E32+E30</f>
        <v>1020.1</v>
      </c>
      <c r="F29" s="68">
        <f t="shared" si="1"/>
        <v>100</v>
      </c>
      <c r="G29" s="52">
        <f t="shared" si="4"/>
        <v>100</v>
      </c>
      <c r="H29" s="6"/>
      <c r="I29" s="6"/>
      <c r="J29" s="6"/>
      <c r="K29" s="6"/>
      <c r="L29" s="6"/>
    </row>
    <row r="30" spans="1:12" s="7" customFormat="1" ht="30" customHeight="1">
      <c r="A30" s="53" t="s">
        <v>76</v>
      </c>
      <c r="B30" s="51" t="s">
        <v>65</v>
      </c>
      <c r="C30" s="52">
        <f>C31</f>
        <v>353.9</v>
      </c>
      <c r="D30" s="68">
        <f t="shared" si="0"/>
        <v>353.9</v>
      </c>
      <c r="E30" s="52">
        <f>E31</f>
        <v>353.9</v>
      </c>
      <c r="F30" s="68">
        <f t="shared" si="1"/>
        <v>100</v>
      </c>
      <c r="G30" s="52">
        <f>G31</f>
        <v>100</v>
      </c>
      <c r="H30" s="6"/>
      <c r="I30" s="6"/>
      <c r="J30" s="6"/>
      <c r="K30" s="6"/>
      <c r="L30" s="6"/>
    </row>
    <row r="31" spans="1:12" s="7" customFormat="1" ht="38.25">
      <c r="A31" s="54" t="s">
        <v>77</v>
      </c>
      <c r="B31" s="55" t="s">
        <v>66</v>
      </c>
      <c r="C31" s="56">
        <v>353.9</v>
      </c>
      <c r="D31" s="68">
        <f t="shared" si="0"/>
        <v>353.9</v>
      </c>
      <c r="E31" s="56">
        <v>353.9</v>
      </c>
      <c r="F31" s="68">
        <f t="shared" si="1"/>
        <v>100</v>
      </c>
      <c r="G31" s="56">
        <v>100</v>
      </c>
      <c r="H31" s="6"/>
      <c r="I31" s="6"/>
      <c r="J31" s="6"/>
      <c r="K31" s="6"/>
      <c r="L31" s="6"/>
    </row>
    <row r="32" spans="1:12" s="9" customFormat="1" ht="24" customHeight="1">
      <c r="A32" s="57" t="s">
        <v>31</v>
      </c>
      <c r="B32" s="58" t="s">
        <v>25</v>
      </c>
      <c r="C32" s="59">
        <f>C33</f>
        <v>666.2</v>
      </c>
      <c r="D32" s="68">
        <f t="shared" si="0"/>
        <v>666.2</v>
      </c>
      <c r="E32" s="59">
        <f>E33</f>
        <v>666.2</v>
      </c>
      <c r="F32" s="68">
        <f t="shared" si="1"/>
        <v>100</v>
      </c>
      <c r="G32" s="59">
        <f t="shared" si="4"/>
        <v>100</v>
      </c>
      <c r="H32" s="8"/>
      <c r="I32" s="8"/>
      <c r="J32" s="8"/>
      <c r="K32" s="8"/>
      <c r="L32" s="8"/>
    </row>
    <row r="33" spans="1:12" ht="38.25">
      <c r="A33" s="60" t="s">
        <v>51</v>
      </c>
      <c r="B33" s="61" t="s">
        <v>52</v>
      </c>
      <c r="C33" s="56">
        <v>666.2</v>
      </c>
      <c r="D33" s="68">
        <f t="shared" si="0"/>
        <v>666.2</v>
      </c>
      <c r="E33" s="56">
        <v>666.2</v>
      </c>
      <c r="F33" s="68">
        <f t="shared" si="1"/>
        <v>100</v>
      </c>
      <c r="G33" s="56">
        <f t="shared" si="4"/>
        <v>100</v>
      </c>
    </row>
    <row r="34" spans="1:12" ht="38.25">
      <c r="A34" s="62" t="s">
        <v>32</v>
      </c>
      <c r="B34" s="63" t="s">
        <v>26</v>
      </c>
      <c r="C34" s="52">
        <f>C35</f>
        <v>180</v>
      </c>
      <c r="D34" s="68">
        <f t="shared" si="0"/>
        <v>180</v>
      </c>
      <c r="E34" s="52">
        <f>E35</f>
        <v>180</v>
      </c>
      <c r="F34" s="68">
        <f t="shared" si="1"/>
        <v>100</v>
      </c>
      <c r="G34" s="52">
        <f t="shared" si="4"/>
        <v>100</v>
      </c>
    </row>
    <row r="35" spans="1:12">
      <c r="A35" s="64" t="s">
        <v>33</v>
      </c>
      <c r="B35" s="65" t="s">
        <v>27</v>
      </c>
      <c r="C35" s="59">
        <f>C36</f>
        <v>180</v>
      </c>
      <c r="D35" s="68">
        <f t="shared" si="0"/>
        <v>180</v>
      </c>
      <c r="E35" s="59">
        <f>E36</f>
        <v>180</v>
      </c>
      <c r="F35" s="68">
        <f t="shared" si="1"/>
        <v>100</v>
      </c>
      <c r="G35" s="59">
        <f t="shared" ref="G35" si="5">IF(C35=0,"-",IF(C35&lt;0,"-",IF(E35&lt;0,"-",IF(E35/C35&gt;2,"в "&amp;ROUND(E35/C35,1)&amp;" раза",E35/C35*100))))</f>
        <v>100</v>
      </c>
    </row>
    <row r="36" spans="1:12" ht="25.5">
      <c r="A36" s="60" t="s">
        <v>53</v>
      </c>
      <c r="B36" s="61" t="s">
        <v>67</v>
      </c>
      <c r="C36" s="56">
        <v>180</v>
      </c>
      <c r="D36" s="68">
        <f t="shared" si="0"/>
        <v>180</v>
      </c>
      <c r="E36" s="56">
        <v>180</v>
      </c>
      <c r="F36" s="68">
        <f t="shared" si="1"/>
        <v>100</v>
      </c>
      <c r="G36" s="32">
        <f t="shared" ref="G36:G38" si="6">IF(C36=0,"-",IF(C36&lt;0,"-",IF(E36&lt;0,"-",IF(E36/C36&gt;2,"в "&amp;ROUND(E36/C36,1)&amp;" раза",E36/C36*100))))</f>
        <v>100</v>
      </c>
    </row>
    <row r="37" spans="1:12" ht="25.5">
      <c r="A37" s="62" t="s">
        <v>34</v>
      </c>
      <c r="B37" s="63" t="s">
        <v>28</v>
      </c>
      <c r="C37" s="52">
        <f>C38+C40</f>
        <v>299.5</v>
      </c>
      <c r="D37" s="68">
        <f t="shared" si="0"/>
        <v>299.5</v>
      </c>
      <c r="E37" s="52">
        <f>E38+E40</f>
        <v>299.5</v>
      </c>
      <c r="F37" s="68">
        <f t="shared" si="1"/>
        <v>100</v>
      </c>
      <c r="G37" s="26">
        <f t="shared" si="6"/>
        <v>100</v>
      </c>
    </row>
    <row r="38" spans="1:12" ht="40.5" customHeight="1">
      <c r="A38" s="64" t="s">
        <v>35</v>
      </c>
      <c r="B38" s="65" t="s">
        <v>29</v>
      </c>
      <c r="C38" s="59">
        <f>C39</f>
        <v>1.7</v>
      </c>
      <c r="D38" s="68">
        <f t="shared" si="0"/>
        <v>1.7</v>
      </c>
      <c r="E38" s="59">
        <f>E39</f>
        <v>1.7</v>
      </c>
      <c r="F38" s="68">
        <f t="shared" si="1"/>
        <v>100</v>
      </c>
      <c r="G38" s="59">
        <f t="shared" si="6"/>
        <v>100</v>
      </c>
    </row>
    <row r="39" spans="1:12" ht="41.25" customHeight="1">
      <c r="A39" s="60" t="s">
        <v>54</v>
      </c>
      <c r="B39" s="61" t="s">
        <v>57</v>
      </c>
      <c r="C39" s="56">
        <v>1.7</v>
      </c>
      <c r="D39" s="68">
        <f t="shared" si="0"/>
        <v>1.7</v>
      </c>
      <c r="E39" s="56">
        <v>1.7</v>
      </c>
      <c r="F39" s="68">
        <f t="shared" si="1"/>
        <v>100</v>
      </c>
      <c r="G39" s="32">
        <f t="shared" ref="G39:G40" si="7">IF(C39=0,"-",IF(C39&lt;0,"-",IF(E39&lt;0,"-",IF(E39/C39&gt;2,"в "&amp;ROUND(E39/C39,1)&amp;" раза",E39/C39*100))))</f>
        <v>100</v>
      </c>
    </row>
    <row r="40" spans="1:12" ht="75" customHeight="1">
      <c r="A40" s="64" t="s">
        <v>56</v>
      </c>
      <c r="B40" s="65" t="s">
        <v>79</v>
      </c>
      <c r="C40" s="59">
        <f>C41</f>
        <v>297.8</v>
      </c>
      <c r="D40" s="68">
        <f t="shared" si="0"/>
        <v>297.8</v>
      </c>
      <c r="E40" s="59">
        <f>E41</f>
        <v>297.8</v>
      </c>
      <c r="F40" s="68">
        <f t="shared" si="1"/>
        <v>100</v>
      </c>
      <c r="G40" s="59">
        <f t="shared" si="7"/>
        <v>100</v>
      </c>
    </row>
    <row r="41" spans="1:12" s="11" customFormat="1" ht="79.5" customHeight="1">
      <c r="A41" s="60" t="s">
        <v>55</v>
      </c>
      <c r="B41" s="61" t="s">
        <v>78</v>
      </c>
      <c r="C41" s="56">
        <v>297.8</v>
      </c>
      <c r="D41" s="68">
        <f t="shared" si="0"/>
        <v>297.8</v>
      </c>
      <c r="E41" s="56">
        <v>297.8</v>
      </c>
      <c r="F41" s="68">
        <f t="shared" si="1"/>
        <v>100</v>
      </c>
      <c r="G41" s="32">
        <f t="shared" ref="G41" si="8">IF(C41=0,"-",IF(C41&lt;0,"-",IF(E41&lt;0,"-",IF(E41/C41&gt;2,"в "&amp;ROUND(E41/C41,1)&amp;" раза",E41/C41*100))))</f>
        <v>100</v>
      </c>
      <c r="H41" s="10"/>
      <c r="I41" s="10"/>
      <c r="J41" s="10"/>
      <c r="K41" s="10"/>
      <c r="L41" s="10"/>
    </row>
    <row r="42" spans="1:12">
      <c r="A42" s="62" t="s">
        <v>36</v>
      </c>
      <c r="B42" s="63" t="s">
        <v>30</v>
      </c>
      <c r="C42" s="52">
        <f>C43</f>
        <v>200</v>
      </c>
      <c r="D42" s="68">
        <f t="shared" si="0"/>
        <v>200</v>
      </c>
      <c r="E42" s="52">
        <f>E43</f>
        <v>200</v>
      </c>
      <c r="F42" s="68">
        <f t="shared" si="1"/>
        <v>100</v>
      </c>
      <c r="G42" s="26">
        <f t="shared" ref="G42" si="9">IF(C42=0,"-",IF(C42&lt;0,"-",IF(E42&lt;0,"-",IF(E42/C42&gt;2,"в "&amp;ROUND(E42/C42,1)&amp;" раза",E42/C42*100))))</f>
        <v>100</v>
      </c>
    </row>
    <row r="43" spans="1:12" ht="65.25" customHeight="1">
      <c r="A43" s="64" t="s">
        <v>60</v>
      </c>
      <c r="B43" s="65" t="s">
        <v>61</v>
      </c>
      <c r="C43" s="59">
        <f>C44</f>
        <v>200</v>
      </c>
      <c r="D43" s="68">
        <f t="shared" si="0"/>
        <v>200</v>
      </c>
      <c r="E43" s="59">
        <f>E44</f>
        <v>200</v>
      </c>
      <c r="F43" s="68">
        <f t="shared" si="1"/>
        <v>100</v>
      </c>
      <c r="G43" s="59">
        <f t="shared" ref="G43" si="10">IF(C43=0,"-",IF(C43&lt;0,"-",IF(E43&lt;0,"-",IF(E43/C43&gt;2,"в "&amp;ROUND(E43/C43,1)&amp;" раза",E43/C43*100))))</f>
        <v>100</v>
      </c>
    </row>
    <row r="44" spans="1:12" ht="76.5">
      <c r="A44" s="60" t="s">
        <v>58</v>
      </c>
      <c r="B44" s="61" t="s">
        <v>59</v>
      </c>
      <c r="C44" s="56">
        <v>200</v>
      </c>
      <c r="D44" s="68">
        <f t="shared" si="0"/>
        <v>200</v>
      </c>
      <c r="E44" s="56">
        <v>200</v>
      </c>
      <c r="F44" s="68">
        <f t="shared" si="1"/>
        <v>100</v>
      </c>
      <c r="G44" s="32">
        <f t="shared" ref="G44" si="11">IF(C44=0,"-",IF(C44&lt;0,"-",IF(E44&lt;0,"-",IF(E44/C44&gt;2,"в "&amp;ROUND(E44/C44,1)&amp;" раза",E44/C44*100))))</f>
        <v>100</v>
      </c>
    </row>
  </sheetData>
  <autoFilter ref="A9:L44">
    <filterColumn colId="3"/>
    <filterColumn colId="5"/>
  </autoFilter>
  <mergeCells count="4">
    <mergeCell ref="A6:G6"/>
    <mergeCell ref="C1:G1"/>
    <mergeCell ref="C2:G4"/>
    <mergeCell ref="C5:G5"/>
  </mergeCells>
  <conditionalFormatting sqref="C1:D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5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Светлана Васильевна Грачева</cp:lastModifiedBy>
  <cp:lastPrinted>2024-01-25T12:27:14Z</cp:lastPrinted>
  <dcterms:created xsi:type="dcterms:W3CDTF">2021-04-13T11:54:42Z</dcterms:created>
  <dcterms:modified xsi:type="dcterms:W3CDTF">2024-02-05T08:44:52Z</dcterms:modified>
</cp:coreProperties>
</file>