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19320" windowHeight="11760"/>
  </bookViews>
  <sheets>
    <sheet name="Приложение 2" sheetId="1" r:id="rId1"/>
  </sheets>
  <definedNames>
    <definedName name="_xlnm._FilterDatabase" localSheetId="0" hidden="1">'Приложение 2'!$A$13:$R$100</definedName>
    <definedName name="_xlnm.Print_Titles" localSheetId="0">'Приложение 2'!$13:$13</definedName>
    <definedName name="_xlnm.Print_Area" localSheetId="0">'Приложение 2'!$A$1:$N$100</definedName>
    <definedName name="Приложение_3" localSheetId="0">'Приложение 2'!$A$14:$J$100</definedName>
  </definedNames>
  <calcPr calcId="124519"/>
</workbook>
</file>

<file path=xl/calcChain.xml><?xml version="1.0" encoding="utf-8"?>
<calcChain xmlns="http://schemas.openxmlformats.org/spreadsheetml/2006/main">
  <c r="N93" i="1"/>
  <c r="N89"/>
  <c r="N85"/>
  <c r="N36"/>
  <c r="N34"/>
  <c r="N28"/>
  <c r="M28" s="1"/>
  <c r="N16"/>
  <c r="N15"/>
  <c r="K14"/>
  <c r="M15"/>
  <c r="M16"/>
  <c r="M17"/>
  <c r="M18"/>
  <c r="M19"/>
  <c r="M20"/>
  <c r="M21"/>
  <c r="M22"/>
  <c r="M23"/>
  <c r="M24"/>
  <c r="M25"/>
  <c r="M29"/>
  <c r="M30"/>
  <c r="M31"/>
  <c r="M32"/>
  <c r="M34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5"/>
  <c r="M89"/>
  <c r="M93"/>
  <c r="M94"/>
  <c r="M95"/>
  <c r="M96"/>
  <c r="M97"/>
  <c r="M98"/>
  <c r="M99"/>
  <c r="M100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5"/>
  <c r="N38" l="1"/>
  <c r="N37" s="1"/>
  <c r="N43"/>
  <c r="N42" s="1"/>
  <c r="N41" s="1"/>
  <c r="N40" s="1"/>
  <c r="N55"/>
  <c r="N54" s="1"/>
  <c r="N63"/>
  <c r="N62" s="1"/>
  <c r="N61" s="1"/>
  <c r="N60" s="1"/>
  <c r="N64"/>
  <c r="N68"/>
  <c r="N81"/>
  <c r="N80" s="1"/>
  <c r="N79" s="1"/>
  <c r="N78" s="1"/>
  <c r="N77" s="1"/>
  <c r="N92"/>
  <c r="N99"/>
  <c r="N98" s="1"/>
  <c r="N97" s="1"/>
  <c r="N96" s="1"/>
  <c r="N95" s="1"/>
  <c r="N94" s="1"/>
  <c r="L54"/>
  <c r="L55"/>
  <c r="L81"/>
  <c r="L80" s="1"/>
  <c r="L79" s="1"/>
  <c r="L78" s="1"/>
  <c r="L77" s="1"/>
  <c r="L92"/>
  <c r="L91" s="1"/>
  <c r="L90" s="1"/>
  <c r="L99"/>
  <c r="L98" s="1"/>
  <c r="L97" s="1"/>
  <c r="L96" s="1"/>
  <c r="L95" s="1"/>
  <c r="L94" s="1"/>
  <c r="J38"/>
  <c r="J54"/>
  <c r="J55"/>
  <c r="G57"/>
  <c r="G56" s="1"/>
  <c r="G55" s="1"/>
  <c r="G54" s="1"/>
  <c r="N91" l="1"/>
  <c r="M92"/>
  <c r="J80"/>
  <c r="J79" s="1"/>
  <c r="J78" s="1"/>
  <c r="J77" s="1"/>
  <c r="J81"/>
  <c r="J88"/>
  <c r="J87" s="1"/>
  <c r="J92"/>
  <c r="J91" s="1"/>
  <c r="J90" s="1"/>
  <c r="J99"/>
  <c r="J98" s="1"/>
  <c r="J97" s="1"/>
  <c r="J96" s="1"/>
  <c r="J95" s="1"/>
  <c r="J94" s="1"/>
  <c r="N90" l="1"/>
  <c r="M90" s="1"/>
  <c r="M91"/>
  <c r="A93"/>
  <c r="A67" l="1"/>
  <c r="A59"/>
  <c r="A58"/>
  <c r="A47"/>
  <c r="A53" s="1"/>
  <c r="A46"/>
  <c r="A52" s="1"/>
  <c r="A38"/>
  <c r="A68" l="1"/>
  <c r="A75" s="1"/>
  <c r="A55"/>
  <c r="A69"/>
  <c r="A76" s="1"/>
  <c r="A82" s="1"/>
  <c r="A56"/>
  <c r="N88"/>
  <c r="M88" s="1"/>
  <c r="L88"/>
  <c r="L68"/>
  <c r="A49"/>
  <c r="B26"/>
  <c r="A27"/>
  <c r="A88" l="1"/>
  <c r="A92" s="1"/>
  <c r="A81"/>
  <c r="N14"/>
  <c r="M14" s="1"/>
  <c r="N21"/>
  <c r="N20" s="1"/>
  <c r="N24"/>
  <c r="N23" s="1"/>
  <c r="N27"/>
  <c r="N30"/>
  <c r="N29" s="1"/>
  <c r="N33"/>
  <c r="M33" s="1"/>
  <c r="N35"/>
  <c r="M35" s="1"/>
  <c r="N58"/>
  <c r="N57" s="1"/>
  <c r="N66"/>
  <c r="N75"/>
  <c r="N74" s="1"/>
  <c r="N73" s="1"/>
  <c r="N72" s="1"/>
  <c r="N87"/>
  <c r="L66"/>
  <c r="L65" s="1"/>
  <c r="L24"/>
  <c r="L23" s="1"/>
  <c r="J66"/>
  <c r="J49"/>
  <c r="J48" s="1"/>
  <c r="J47" s="1"/>
  <c r="J46" s="1"/>
  <c r="J45" s="1"/>
  <c r="J24"/>
  <c r="J23" s="1"/>
  <c r="A25"/>
  <c r="A24"/>
  <c r="A30" s="1"/>
  <c r="A66" s="1"/>
  <c r="A23"/>
  <c r="N86" l="1"/>
  <c r="M86" s="1"/>
  <c r="M87"/>
  <c r="N26"/>
  <c r="M26" s="1"/>
  <c r="M27"/>
  <c r="N53"/>
  <c r="N52" s="1"/>
  <c r="N51" s="1"/>
  <c r="N19"/>
  <c r="N18" s="1"/>
  <c r="N17" s="1"/>
  <c r="N84"/>
  <c r="N71"/>
  <c r="N70" s="1"/>
  <c r="N83" l="1"/>
  <c r="M83" s="1"/>
  <c r="M84"/>
  <c r="B18"/>
  <c r="B19" s="1"/>
  <c r="L87"/>
  <c r="L86" s="1"/>
  <c r="L85" s="1"/>
  <c r="L75"/>
  <c r="L74" s="1"/>
  <c r="L64"/>
  <c r="L63" s="1"/>
  <c r="L62" s="1"/>
  <c r="L61" s="1"/>
  <c r="L60" s="1"/>
  <c r="L58"/>
  <c r="L57" s="1"/>
  <c r="L53" s="1"/>
  <c r="L43"/>
  <c r="L42" s="1"/>
  <c r="L38"/>
  <c r="L37" s="1"/>
  <c r="L35"/>
  <c r="L33"/>
  <c r="L30"/>
  <c r="L29" s="1"/>
  <c r="A97"/>
  <c r="A79" s="1"/>
  <c r="A96"/>
  <c r="A78" s="1"/>
  <c r="J86"/>
  <c r="J85" s="1"/>
  <c r="J75"/>
  <c r="J74" s="1"/>
  <c r="B20" l="1"/>
  <c r="B21" s="1"/>
  <c r="B22" s="1"/>
  <c r="B27" s="1"/>
  <c r="B28" s="1"/>
  <c r="L52"/>
  <c r="L51" s="1"/>
  <c r="L32"/>
  <c r="L28" s="1"/>
  <c r="L41"/>
  <c r="L40" s="1"/>
  <c r="L73"/>
  <c r="J73"/>
  <c r="J68"/>
  <c r="J65" s="1"/>
  <c r="J58"/>
  <c r="J57" s="1"/>
  <c r="J53" s="1"/>
  <c r="J43"/>
  <c r="J42" s="1"/>
  <c r="J37"/>
  <c r="J35"/>
  <c r="J33"/>
  <c r="J32" s="1"/>
  <c r="J30"/>
  <c r="J29" s="1"/>
  <c r="L21"/>
  <c r="L20" s="1"/>
  <c r="L19" s="1"/>
  <c r="J21"/>
  <c r="J20" s="1"/>
  <c r="J19" s="1"/>
  <c r="L72" l="1"/>
  <c r="L71" s="1"/>
  <c r="L70" s="1"/>
  <c r="J72"/>
  <c r="J71" s="1"/>
  <c r="J70" s="1"/>
  <c r="B29"/>
  <c r="B30" s="1"/>
  <c r="B31" s="1"/>
  <c r="B32" s="1"/>
  <c r="B33" s="1"/>
  <c r="B34" s="1"/>
  <c r="B35" s="1"/>
  <c r="B36" s="1"/>
  <c r="B37" s="1"/>
  <c r="L84"/>
  <c r="L83" s="1"/>
  <c r="J84"/>
  <c r="J83" s="1"/>
  <c r="L18"/>
  <c r="L17" s="1"/>
  <c r="L27"/>
  <c r="L26" s="1"/>
  <c r="J52"/>
  <c r="J51" s="1"/>
  <c r="J18"/>
  <c r="J17" s="1"/>
  <c r="J41"/>
  <c r="J40" s="1"/>
  <c r="J28"/>
  <c r="J64"/>
  <c r="J63"/>
  <c r="J62" s="1"/>
  <c r="J27" l="1"/>
  <c r="J26" s="1"/>
  <c r="J16" s="1"/>
  <c r="L16"/>
  <c r="B38"/>
  <c r="B39" s="1"/>
  <c r="J60"/>
  <c r="J61"/>
  <c r="L15" l="1"/>
  <c r="L14" s="1"/>
  <c r="J15"/>
  <c r="J14" s="1"/>
  <c r="B40"/>
  <c r="B41" s="1"/>
  <c r="B42" s="1"/>
  <c r="B43" s="1"/>
  <c r="B44" l="1"/>
  <c r="B45"/>
  <c r="B47" s="1"/>
  <c r="B50" s="1"/>
  <c r="B51" s="1"/>
  <c r="B52" s="1"/>
  <c r="B53" s="1"/>
  <c r="B57" s="1"/>
  <c r="B46" l="1"/>
  <c r="B58"/>
  <c r="B59" s="1"/>
  <c r="B60" s="1"/>
  <c r="B61" s="1"/>
  <c r="B62" s="1"/>
  <c r="B63" s="1"/>
  <c r="B64" s="1"/>
  <c r="B65" s="1"/>
  <c r="B66" s="1"/>
  <c r="B49" l="1"/>
  <c r="B48"/>
  <c r="B68"/>
  <c r="B69" s="1"/>
  <c r="B71" l="1"/>
  <c r="B72" s="1"/>
  <c r="B70"/>
  <c r="B73" l="1"/>
  <c r="B74" s="1"/>
  <c r="B75" s="1"/>
  <c r="B76" s="1"/>
  <c r="B83" s="1"/>
  <c r="B84" s="1"/>
  <c r="B85" s="1"/>
  <c r="B86" s="1"/>
  <c r="B87" s="1"/>
  <c r="B88" l="1"/>
</calcChain>
</file>

<file path=xl/sharedStrings.xml><?xml version="1.0" encoding="utf-8"?>
<sst xmlns="http://schemas.openxmlformats.org/spreadsheetml/2006/main" count="485" uniqueCount="113">
  <si>
    <t>Наименование</t>
  </si>
  <si>
    <t>Рз</t>
  </si>
  <si>
    <t>Прз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</si>
  <si>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</si>
  <si>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</si>
  <si>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</si>
  <si>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</si>
  <si>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</si>
  <si>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</si>
  <si>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</si>
  <si>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</si>
  <si>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</si>
  <si>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</si>
  <si>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</si>
  <si>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</si>
  <si>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</si>
  <si>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</si>
  <si>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</si>
  <si>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</si>
  <si>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</si>
  <si>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</si>
  <si>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</si>
  <si>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</si>
  <si>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</si>
  <si>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</si>
  <si>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</si>
  <si>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правонарушениях,предусмотренныхЗаконом Республики Мордовия от 15 июня 2015 года № 38-З "Об административной ответственности на территории Республики Мордовия"</t>
  </si>
  <si>
    <t>05</t>
  </si>
  <si>
    <t>11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</si>
  <si>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</si>
  <si>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</si>
  <si>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</si>
  <si>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</si>
  <si>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</si>
  <si>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</si>
  <si>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</si>
  <si>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</si>
  <si>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</si>
  <si>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</si>
  <si>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</si>
  <si>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</si>
  <si>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</si>
  <si>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Адм</t>
  </si>
  <si>
    <t>3</t>
  </si>
  <si>
    <t>5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</si>
  <si>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них,включая создание и обеспечение функционирования парковок,осущуствлению муниципального контроля за сохронностью автомобильных дорог местного значения в границах населенных пунктов поселения,организации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</si>
  <si>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2</t>
  </si>
  <si>
    <t>870</t>
  </si>
  <si>
    <t>Резервные средства</t>
  </si>
  <si>
    <t>Резервные фонды</t>
  </si>
  <si>
    <t>Закупка товаров, работ и услуг для государственных (муниципальных) нужд</t>
  </si>
  <si>
    <t>АдминистрацияАлтарского сельского поселения Ромодановского муниципального района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</si>
  <si>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</si>
  <si>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</si>
  <si>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Расходы на обеспечение функций органов местного самоуправления </t>
  </si>
  <si>
    <t xml:space="preserve">Прочие мероприятия по благоустройству </t>
  </si>
  <si>
    <t>Государственная программа повышения эффективности управления государственными финансами в Республике Мордовия</t>
  </si>
  <si>
    <t>10</t>
  </si>
  <si>
    <t xml:space="preserve">Расходы в рамках обеспечения деятельности администрации Алтарского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</si>
  <si>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</si>
  <si>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</si>
  <si>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Резервные фонды администрации Алтарского сельского поселения Ромодановского муниципального района Республики Мордовия</t>
  </si>
  <si>
    <t>Подпрограмма "Повышения эффективности межбюджетных отношений"</t>
  </si>
  <si>
    <t>Муниципальная программа «Комплексное развитие транспортной инфраструктуры Алтарского сельского поселения Ромодановского муниципального района Республики Мордовия на 2017- 2025 года"</t>
  </si>
  <si>
    <t>Основные мероприятия «Благоустройство территории »</t>
  </si>
  <si>
    <t>к решению Совета депутатов Алтарского сельского поселения Ромодановского муниципального района Республики Мордовия "Об исполнении бюджета Алтарского сельского поселения  Ромодановского муниципального района Республики Мордовия за 2023 год"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</si>
  <si>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</si>
  <si>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</si>
  <si>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</si>
  <si>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</si>
  <si>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</si>
  <si>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</si>
  <si>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</si>
  <si>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</si>
  <si>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</si>
  <si>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</si>
  <si>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</si>
  <si>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</si>
  <si>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</si>
  <si>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</si>
  <si>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</si>
  <si>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</si>
  <si>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</si>
  <si>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</si>
  <si>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</si>
  <si>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41180</t>
  </si>
  <si>
    <t>42200</t>
  </si>
  <si>
    <t>41240</t>
  </si>
  <si>
    <t>43010</t>
  </si>
  <si>
    <t>43040</t>
  </si>
  <si>
    <t>44102</t>
  </si>
  <si>
    <t>12</t>
  </si>
  <si>
    <t>44107</t>
  </si>
  <si>
    <t>Другие вопросы в облости национальной экономики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</si>
  <si>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застройки,утверждению подготовленной на основе генеральных планов поселения документации по планировке территоии,выдаче государственного плана земельного участка,расположенного в границах поселения.</t>
  </si>
  <si>
    <t>17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</si>
  <si>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</si>
  <si>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</si>
  <si>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</si>
  <si>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</si>
  <si>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</si>
  <si>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</si>
  <si>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44205</t>
  </si>
  <si>
    <t>Оценка недвижимости ,признание прав и регулирование отношений по муниципальной собственности</t>
  </si>
  <si>
    <t>Обеспечение деятельности  Администраций Алтарского  сельского поселения Ромодановского муниципального района Республики Мордовия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</si>
  <si>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</si>
  <si>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</si>
  <si>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</si>
  <si>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</si>
  <si>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 xml:space="preserve">  Цср</t>
  </si>
  <si>
    <t>Процент исполнения от плана,предусмотренного сводной бюджетной росписью</t>
  </si>
  <si>
    <t>Муниципальная программа "Комплексного развития социальной  инфраструктуры Алтарского сельского поселения Ромодановского муниципального района Республики Мордовия на 2018-2028 годы"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</si>
  <si>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АЛТАРСКОГО СЕЛЬСКОГО ПОСЕЛЕНИЯ РОМОДАНОВСКОГО МУНИЦИПАЛЬНОГО РАЙОНА                                                                                                                                                         РЕСПУБЛИКИ МОРДОВИЯ ЗА 2023 ГОД ПО ВЕДОМСТВЕННОЙ СТРУКТУРЕ РАСХОДОВ  БЮДЖЕТА                                                                                                                                                АЛТАРСКОГО СЕЛЬСКОГО ПОСЕЛЕНИЯ РОМОДАНОВСКОГО МУНИЦИПАЛЬНОГО РАЙОНА РЕСПУБЛИКИ МОРДОВИЯ </t>
  </si>
</sst>
</file>

<file path=xl/styles.xml><?xml version="1.0" encoding="utf-8"?>
<styleSheet xmlns="http://schemas.openxmlformats.org/spreadsheetml/2006/main">
  <numFmts count="1">
    <numFmt numFmtId="164" formatCode="#,##0.0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2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3" fillId="2" borderId="0" xfId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right"/>
    </xf>
    <xf numFmtId="0" fontId="2" fillId="0" borderId="0" xfId="1"/>
    <xf numFmtId="0" fontId="3" fillId="2" borderId="0" xfId="1" applyFont="1" applyFill="1" applyBorder="1" applyAlignment="1">
      <alignment wrapText="1"/>
    </xf>
    <xf numFmtId="49" fontId="3" fillId="2" borderId="0" xfId="1" applyNumberFormat="1" applyFont="1" applyFill="1" applyBorder="1" applyAlignment="1"/>
    <xf numFmtId="49" fontId="3" fillId="2" borderId="0" xfId="1" applyNumberFormat="1" applyFont="1" applyFill="1" applyBorder="1" applyAlignment="1">
      <alignment wrapText="1"/>
    </xf>
    <xf numFmtId="0" fontId="3" fillId="2" borderId="0" xfId="1" applyFont="1" applyFill="1" applyBorder="1" applyAlignment="1">
      <alignment horizontal="right"/>
    </xf>
    <xf numFmtId="49" fontId="4" fillId="2" borderId="0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0" fontId="5" fillId="0" borderId="0" xfId="1" applyFont="1"/>
    <xf numFmtId="164" fontId="5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wrapText="1"/>
    </xf>
    <xf numFmtId="0" fontId="8" fillId="0" borderId="4" xfId="0" applyNumberFormat="1" applyFont="1" applyFill="1" applyBorder="1" applyAlignment="1">
      <alignment horizontal="left" wrapText="1"/>
    </xf>
    <xf numFmtId="49" fontId="7" fillId="0" borderId="4" xfId="0" applyNumberFormat="1" applyFont="1" applyFill="1" applyBorder="1" applyAlignment="1">
      <alignment horizontal="left" wrapText="1"/>
    </xf>
    <xf numFmtId="49" fontId="8" fillId="0" borderId="4" xfId="0" applyNumberFormat="1" applyFont="1" applyFill="1" applyBorder="1" applyAlignment="1">
      <alignment horizontal="left" wrapText="1"/>
    </xf>
    <xf numFmtId="0" fontId="8" fillId="0" borderId="7" xfId="0" applyNumberFormat="1" applyFont="1" applyFill="1" applyBorder="1" applyAlignment="1">
      <alignment horizontal="left" wrapText="1"/>
    </xf>
    <xf numFmtId="49" fontId="7" fillId="0" borderId="7" xfId="0" applyNumberFormat="1" applyFont="1" applyFill="1" applyBorder="1" applyAlignment="1">
      <alignment horizontal="left" wrapText="1"/>
    </xf>
    <xf numFmtId="49" fontId="8" fillId="0" borderId="7" xfId="0" applyNumberFormat="1" applyFont="1" applyFill="1" applyBorder="1" applyAlignment="1">
      <alignment horizontal="left" wrapText="1"/>
    </xf>
    <xf numFmtId="49" fontId="8" fillId="0" borderId="8" xfId="0" applyNumberFormat="1" applyFont="1" applyFill="1" applyBorder="1" applyAlignment="1">
      <alignment horizontal="left" wrapText="1"/>
    </xf>
    <xf numFmtId="0" fontId="2" fillId="0" borderId="0" xfId="1" applyAlignment="1">
      <alignment horizontal="center"/>
    </xf>
    <xf numFmtId="1" fontId="9" fillId="2" borderId="1" xfId="3" applyNumberFormat="1" applyFont="1" applyFill="1" applyBorder="1" applyAlignment="1">
      <alignment vertical="top" wrapText="1"/>
    </xf>
    <xf numFmtId="1" fontId="9" fillId="2" borderId="1" xfId="1" applyNumberFormat="1" applyFont="1" applyFill="1" applyBorder="1" applyAlignment="1">
      <alignment vertical="top" wrapText="1"/>
    </xf>
    <xf numFmtId="1" fontId="10" fillId="2" borderId="1" xfId="1" applyNumberFormat="1" applyFont="1" applyFill="1" applyBorder="1" applyAlignment="1">
      <alignment horizontal="left" vertical="top" wrapText="1"/>
    </xf>
    <xf numFmtId="1" fontId="10" fillId="2" borderId="1" xfId="3" applyNumberFormat="1" applyFont="1" applyFill="1" applyBorder="1" applyAlignment="1">
      <alignment horizontal="left" vertical="top" wrapText="1"/>
    </xf>
    <xf numFmtId="1" fontId="10" fillId="0" borderId="1" xfId="1" applyNumberFormat="1" applyFont="1" applyFill="1" applyBorder="1" applyAlignment="1">
      <alignment horizontal="left" vertical="top" wrapText="1"/>
    </xf>
    <xf numFmtId="1" fontId="11" fillId="0" borderId="1" xfId="0" applyNumberFormat="1" applyFont="1" applyBorder="1" applyAlignment="1">
      <alignment wrapText="1"/>
    </xf>
    <xf numFmtId="1" fontId="11" fillId="0" borderId="1" xfId="0" applyNumberFormat="1" applyFont="1" applyBorder="1"/>
    <xf numFmtId="1" fontId="11" fillId="0" borderId="1" xfId="0" applyNumberFormat="1" applyFont="1" applyFill="1" applyBorder="1" applyAlignment="1">
      <alignment wrapText="1"/>
    </xf>
    <xf numFmtId="0" fontId="11" fillId="0" borderId="1" xfId="0" applyFont="1" applyBorder="1"/>
    <xf numFmtId="0" fontId="8" fillId="0" borderId="4" xfId="1" applyNumberFormat="1" applyFont="1" applyFill="1" applyBorder="1" applyAlignment="1">
      <alignment horizontal="left" wrapText="1"/>
    </xf>
    <xf numFmtId="1" fontId="10" fillId="0" borderId="1" xfId="3" applyNumberFormat="1" applyFont="1" applyFill="1" applyBorder="1" applyAlignment="1">
      <alignment horizontal="left" vertical="top" wrapText="1"/>
    </xf>
    <xf numFmtId="1" fontId="9" fillId="2" borderId="1" xfId="1" applyNumberFormat="1" applyFont="1" applyFill="1" applyBorder="1" applyAlignment="1">
      <alignment horizontal="left" vertical="top" wrapText="1"/>
    </xf>
    <xf numFmtId="0" fontId="10" fillId="2" borderId="1" xfId="3" applyFont="1" applyFill="1" applyBorder="1" applyAlignment="1">
      <alignment horizontal="left" vertical="top" wrapText="1"/>
    </xf>
    <xf numFmtId="0" fontId="10" fillId="2" borderId="1" xfId="3" applyNumberFormat="1" applyFont="1" applyFill="1" applyBorder="1" applyAlignment="1">
      <alignment horizontal="left" vertical="top" wrapText="1"/>
    </xf>
    <xf numFmtId="0" fontId="11" fillId="0" borderId="1" xfId="3" applyFont="1" applyFill="1" applyBorder="1" applyAlignment="1">
      <alignment horizontal="left" vertical="top"/>
    </xf>
    <xf numFmtId="0" fontId="11" fillId="0" borderId="1" xfId="0" applyFont="1" applyBorder="1" applyAlignment="1">
      <alignment wrapText="1"/>
    </xf>
    <xf numFmtId="1" fontId="11" fillId="0" borderId="1" xfId="3" applyNumberFormat="1" applyFont="1" applyFill="1" applyBorder="1" applyAlignment="1">
      <alignment vertical="top" wrapText="1"/>
    </xf>
    <xf numFmtId="1" fontId="10" fillId="2" borderId="3" xfId="3" applyNumberFormat="1" applyFont="1" applyFill="1" applyBorder="1" applyAlignment="1">
      <alignment horizontal="left" vertical="top" wrapText="1"/>
    </xf>
    <xf numFmtId="1" fontId="9" fillId="2" borderId="1" xfId="1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center"/>
    </xf>
    <xf numFmtId="164" fontId="9" fillId="2" borderId="1" xfId="1" applyNumberFormat="1" applyFont="1" applyFill="1" applyBorder="1" applyAlignment="1">
      <alignment horizontal="center"/>
    </xf>
    <xf numFmtId="1" fontId="9" fillId="2" borderId="1" xfId="1" applyNumberFormat="1" applyFont="1" applyFill="1" applyBorder="1" applyAlignment="1">
      <alignment horizontal="center" vertical="top" wrapText="1"/>
    </xf>
    <xf numFmtId="49" fontId="9" fillId="2" borderId="1" xfId="1" applyNumberFormat="1" applyFont="1" applyFill="1" applyBorder="1" applyAlignment="1">
      <alignment horizontal="left"/>
    </xf>
    <xf numFmtId="49" fontId="10" fillId="2" borderId="1" xfId="1" applyNumberFormat="1" applyFont="1" applyFill="1" applyBorder="1" applyAlignment="1">
      <alignment horizontal="left"/>
    </xf>
    <xf numFmtId="1" fontId="10" fillId="2" borderId="1" xfId="1" applyNumberFormat="1" applyFont="1" applyFill="1" applyBorder="1" applyAlignment="1">
      <alignment horizontal="center" wrapText="1"/>
    </xf>
    <xf numFmtId="164" fontId="10" fillId="2" borderId="1" xfId="1" applyNumberFormat="1" applyFont="1" applyFill="1" applyBorder="1" applyAlignment="1">
      <alignment horizontal="center"/>
    </xf>
    <xf numFmtId="1" fontId="10" fillId="0" borderId="1" xfId="1" applyNumberFormat="1" applyFont="1" applyFill="1" applyBorder="1" applyAlignment="1">
      <alignment horizontal="center" wrapText="1"/>
    </xf>
    <xf numFmtId="164" fontId="10" fillId="2" borderId="1" xfId="3" applyNumberFormat="1" applyFont="1" applyFill="1" applyBorder="1" applyAlignment="1">
      <alignment horizontal="center"/>
    </xf>
    <xf numFmtId="1" fontId="10" fillId="2" borderId="1" xfId="1" applyNumberFormat="1" applyFont="1" applyFill="1" applyBorder="1" applyAlignment="1">
      <alignment horizontal="center"/>
    </xf>
    <xf numFmtId="1" fontId="10" fillId="2" borderId="1" xfId="3" applyNumberFormat="1" applyFont="1" applyFill="1" applyBorder="1" applyAlignment="1">
      <alignment horizontal="center" wrapText="1"/>
    </xf>
    <xf numFmtId="49" fontId="11" fillId="2" borderId="1" xfId="1" applyNumberFormat="1" applyFont="1" applyFill="1" applyBorder="1" applyAlignment="1">
      <alignment horizontal="left"/>
    </xf>
    <xf numFmtId="1" fontId="11" fillId="0" borderId="1" xfId="0" applyNumberFormat="1" applyFont="1" applyBorder="1" applyAlignment="1">
      <alignment horizontal="center"/>
    </xf>
    <xf numFmtId="1" fontId="11" fillId="0" borderId="1" xfId="0" applyNumberFormat="1" applyFont="1" applyFill="1" applyBorder="1" applyAlignment="1">
      <alignment horizontal="center" wrapText="1"/>
    </xf>
    <xf numFmtId="49" fontId="11" fillId="0" borderId="1" xfId="3" applyNumberFormat="1" applyFont="1" applyFill="1" applyBorder="1" applyAlignment="1">
      <alignment horizontal="left"/>
    </xf>
    <xf numFmtId="1" fontId="12" fillId="0" borderId="1" xfId="0" applyNumberFormat="1" applyFont="1" applyBorder="1" applyAlignment="1">
      <alignment horizontal="center"/>
    </xf>
    <xf numFmtId="49" fontId="12" fillId="2" borderId="1" xfId="1" applyNumberFormat="1" applyFont="1" applyFill="1" applyBorder="1" applyAlignment="1">
      <alignment horizontal="left"/>
    </xf>
    <xf numFmtId="1" fontId="11" fillId="2" borderId="1" xfId="1" applyNumberFormat="1" applyFont="1" applyFill="1" applyBorder="1" applyAlignment="1">
      <alignment horizontal="center" wrapText="1"/>
    </xf>
    <xf numFmtId="1" fontId="10" fillId="0" borderId="1" xfId="3" applyNumberFormat="1" applyFont="1" applyFill="1" applyBorder="1" applyAlignment="1">
      <alignment horizontal="center" wrapText="1"/>
    </xf>
    <xf numFmtId="49" fontId="10" fillId="0" borderId="1" xfId="3" applyNumberFormat="1" applyFont="1" applyFill="1" applyBorder="1" applyAlignment="1">
      <alignment horizontal="left"/>
    </xf>
    <xf numFmtId="1" fontId="12" fillId="0" borderId="1" xfId="0" applyNumberFormat="1" applyFont="1" applyFill="1" applyBorder="1" applyAlignment="1">
      <alignment horizontal="center"/>
    </xf>
    <xf numFmtId="49" fontId="10" fillId="0" borderId="1" xfId="1" applyNumberFormat="1" applyFont="1" applyFill="1" applyBorder="1" applyAlignment="1">
      <alignment horizontal="left"/>
    </xf>
    <xf numFmtId="1" fontId="11" fillId="0" borderId="1" xfId="3" applyNumberFormat="1" applyFont="1" applyFill="1" applyBorder="1" applyAlignment="1">
      <alignment horizontal="center"/>
    </xf>
    <xf numFmtId="1" fontId="11" fillId="0" borderId="2" xfId="0" applyNumberFormat="1" applyFont="1" applyBorder="1" applyAlignment="1">
      <alignment horizontal="center" wrapText="1"/>
    </xf>
    <xf numFmtId="49" fontId="11" fillId="2" borderId="2" xfId="1" applyNumberFormat="1" applyFont="1" applyFill="1" applyBorder="1" applyAlignment="1">
      <alignment horizontal="left"/>
    </xf>
    <xf numFmtId="1" fontId="11" fillId="0" borderId="1" xfId="0" applyNumberFormat="1" applyFont="1" applyBorder="1" applyAlignment="1">
      <alignment horizontal="center" wrapText="1"/>
    </xf>
    <xf numFmtId="1" fontId="11" fillId="0" borderId="2" xfId="3" applyNumberFormat="1" applyFont="1" applyFill="1" applyBorder="1" applyAlignment="1">
      <alignment horizontal="center" wrapText="1"/>
    </xf>
    <xf numFmtId="0" fontId="13" fillId="2" borderId="1" xfId="1" applyFont="1" applyFill="1" applyBorder="1" applyAlignment="1">
      <alignment horizontal="center" vertical="top" wrapText="1"/>
    </xf>
    <xf numFmtId="49" fontId="13" fillId="2" borderId="1" xfId="1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center" wrapText="1"/>
    </xf>
    <xf numFmtId="0" fontId="13" fillId="2" borderId="1" xfId="1" applyNumberFormat="1" applyFont="1" applyFill="1" applyBorder="1" applyAlignment="1">
      <alignment horizontal="center"/>
    </xf>
    <xf numFmtId="0" fontId="9" fillId="2" borderId="0" xfId="3" applyFont="1" applyFill="1" applyBorder="1" applyAlignment="1">
      <alignment vertical="top" wrapText="1"/>
    </xf>
    <xf numFmtId="1" fontId="9" fillId="2" borderId="1" xfId="3" applyNumberFormat="1" applyFont="1" applyFill="1" applyBorder="1" applyAlignment="1">
      <alignment horizontal="left" vertical="top" wrapText="1"/>
    </xf>
    <xf numFmtId="1" fontId="12" fillId="0" borderId="2" xfId="3" applyNumberFormat="1" applyFont="1" applyFill="1" applyBorder="1" applyAlignment="1">
      <alignment horizontal="center" wrapText="1"/>
    </xf>
    <xf numFmtId="49" fontId="12" fillId="2" borderId="2" xfId="1" applyNumberFormat="1" applyFont="1" applyFill="1" applyBorder="1" applyAlignment="1">
      <alignment horizontal="left"/>
    </xf>
    <xf numFmtId="0" fontId="12" fillId="0" borderId="1" xfId="0" applyFont="1" applyBorder="1"/>
    <xf numFmtId="1" fontId="12" fillId="0" borderId="1" xfId="0" applyNumberFormat="1" applyFont="1" applyFill="1" applyBorder="1" applyAlignment="1">
      <alignment horizontal="left" vertical="top"/>
    </xf>
    <xf numFmtId="0" fontId="14" fillId="0" borderId="7" xfId="0" applyNumberFormat="1" applyFont="1" applyFill="1" applyBorder="1" applyAlignment="1">
      <alignment horizontal="center" wrapText="1"/>
    </xf>
    <xf numFmtId="0" fontId="9" fillId="2" borderId="1" xfId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/>
    </xf>
    <xf numFmtId="49" fontId="9" fillId="2" borderId="2" xfId="1" applyNumberFormat="1" applyFont="1" applyFill="1" applyBorder="1" applyAlignment="1">
      <alignment horizontal="center" vertical="center"/>
    </xf>
    <xf numFmtId="3" fontId="9" fillId="2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vertical="top" wrapText="1"/>
    </xf>
    <xf numFmtId="49" fontId="9" fillId="2" borderId="5" xfId="1" applyNumberFormat="1" applyFont="1" applyFill="1" applyBorder="1" applyAlignment="1">
      <alignment horizontal="center" vertical="center"/>
    </xf>
    <xf numFmtId="49" fontId="9" fillId="2" borderId="6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center"/>
    </xf>
    <xf numFmtId="49" fontId="3" fillId="2" borderId="0" xfId="1" applyNumberFormat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wrapText="1"/>
    </xf>
    <xf numFmtId="49" fontId="3" fillId="2" borderId="0" xfId="1" applyNumberFormat="1" applyFont="1" applyFill="1" applyBorder="1" applyAlignment="1">
      <alignment horizontal="center" wrapText="1"/>
    </xf>
    <xf numFmtId="0" fontId="9" fillId="2" borderId="0" xfId="3" applyFont="1" applyFill="1" applyBorder="1" applyAlignment="1">
      <alignment horizontal="center" vertical="top" wrapText="1"/>
    </xf>
    <xf numFmtId="0" fontId="9" fillId="2" borderId="9" xfId="3" applyFont="1" applyFill="1" applyBorder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Финансовый 2" xfId="4"/>
  </cellStyles>
  <dxfs count="6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Q100"/>
  <sheetViews>
    <sheetView showZeros="0" tabSelected="1" view="pageBreakPreview" topLeftCell="A100" zoomScaleSheetLayoutView="100" workbookViewId="0">
      <selection activeCell="J9" sqref="J9:N9"/>
    </sheetView>
  </sheetViews>
  <sheetFormatPr defaultRowHeight="12.75"/>
  <cols>
    <col min="1" max="1" width="29.5703125" style="13" customWidth="1"/>
    <col min="2" max="2" width="3.85546875" style="13" customWidth="1"/>
    <col min="3" max="3" width="3" style="14" customWidth="1"/>
    <col min="4" max="4" width="4.140625" style="14" customWidth="1"/>
    <col min="5" max="5" width="4" style="14" customWidth="1"/>
    <col min="6" max="6" width="3.140625" style="14" customWidth="1"/>
    <col min="7" max="7" width="3.7109375" style="14" customWidth="1"/>
    <col min="8" max="8" width="7.140625" style="14" customWidth="1"/>
    <col min="9" max="9" width="5.42578125" style="14" customWidth="1"/>
    <col min="10" max="11" width="10.140625" style="12" customWidth="1"/>
    <col min="12" max="12" width="9.85546875" style="12" customWidth="1"/>
    <col min="13" max="13" width="10.5703125" style="12" customWidth="1"/>
    <col min="14" max="14" width="11.42578125" style="12" customWidth="1"/>
    <col min="15" max="16384" width="9.140625" style="3"/>
  </cols>
  <sheetData>
    <row r="1" spans="1:15" ht="19.5" customHeight="1">
      <c r="A1" s="1"/>
      <c r="B1" s="1"/>
      <c r="C1" s="15"/>
      <c r="D1" s="15"/>
      <c r="E1" s="15"/>
      <c r="F1" s="15"/>
      <c r="G1" s="2"/>
      <c r="H1" s="15"/>
      <c r="I1" s="17"/>
      <c r="J1" s="91" t="s">
        <v>46</v>
      </c>
      <c r="K1" s="91"/>
      <c r="L1" s="91"/>
      <c r="M1" s="91"/>
      <c r="N1" s="91"/>
    </row>
    <row r="2" spans="1:15" ht="8.25" customHeight="1">
      <c r="A2" s="1"/>
      <c r="B2" s="1"/>
      <c r="C2" s="15"/>
      <c r="D2" s="15"/>
      <c r="E2" s="15"/>
      <c r="F2" s="15"/>
      <c r="G2" s="2"/>
      <c r="H2" s="15"/>
      <c r="I2" s="17"/>
      <c r="J2" s="92" t="s">
        <v>65</v>
      </c>
      <c r="K2" s="92"/>
      <c r="L2" s="92"/>
      <c r="M2" s="92"/>
      <c r="N2" s="92"/>
    </row>
    <row r="3" spans="1:15" ht="7.5" customHeight="1">
      <c r="A3" s="1"/>
      <c r="B3" s="1"/>
      <c r="C3" s="15"/>
      <c r="D3" s="15"/>
      <c r="E3" s="15"/>
      <c r="F3" s="15"/>
      <c r="G3" s="2"/>
      <c r="H3" s="15"/>
      <c r="I3" s="17"/>
      <c r="J3" s="92"/>
      <c r="K3" s="92"/>
      <c r="L3" s="92"/>
      <c r="M3" s="92"/>
      <c r="N3" s="92"/>
    </row>
    <row r="4" spans="1:15" ht="15">
      <c r="A4" s="4"/>
      <c r="B4" s="4"/>
      <c r="C4" s="15"/>
      <c r="D4" s="15"/>
      <c r="E4" s="15"/>
      <c r="F4" s="15"/>
      <c r="G4" s="2"/>
      <c r="H4" s="15"/>
      <c r="I4" s="17"/>
      <c r="J4" s="92"/>
      <c r="K4" s="92"/>
      <c r="L4" s="92"/>
      <c r="M4" s="92"/>
      <c r="N4" s="92"/>
    </row>
    <row r="5" spans="1:15" ht="15.75" customHeight="1">
      <c r="A5" s="4"/>
      <c r="B5" s="4"/>
      <c r="C5" s="15"/>
      <c r="D5" s="15"/>
      <c r="E5" s="15"/>
      <c r="F5" s="15"/>
      <c r="G5" s="5"/>
      <c r="H5" s="15"/>
      <c r="I5" s="17"/>
      <c r="J5" s="92"/>
      <c r="K5" s="92"/>
      <c r="L5" s="92"/>
      <c r="M5" s="92"/>
      <c r="N5" s="92"/>
    </row>
    <row r="6" spans="1:15" ht="15.75" customHeight="1">
      <c r="A6" s="4"/>
      <c r="B6" s="4"/>
      <c r="C6" s="15"/>
      <c r="D6" s="15"/>
      <c r="E6" s="15"/>
      <c r="F6" s="15"/>
      <c r="G6" s="6"/>
      <c r="H6" s="16"/>
      <c r="I6" s="18"/>
      <c r="J6" s="92"/>
      <c r="K6" s="92"/>
      <c r="L6" s="92"/>
      <c r="M6" s="92"/>
      <c r="N6" s="92"/>
    </row>
    <row r="7" spans="1:15" ht="30.75" customHeight="1">
      <c r="A7" s="4"/>
      <c r="B7" s="4"/>
      <c r="C7" s="17"/>
      <c r="D7" s="15"/>
      <c r="E7" s="15"/>
      <c r="F7" s="15"/>
      <c r="G7" s="15"/>
      <c r="H7" s="15"/>
      <c r="I7" s="17"/>
      <c r="J7" s="92"/>
      <c r="K7" s="92"/>
      <c r="L7" s="92"/>
      <c r="M7" s="92"/>
      <c r="N7" s="92"/>
    </row>
    <row r="8" spans="1:15" ht="19.5" customHeight="1">
      <c r="A8" s="7"/>
      <c r="B8" s="7"/>
      <c r="C8" s="17"/>
      <c r="D8" s="8"/>
      <c r="E8" s="8"/>
      <c r="F8" s="8"/>
      <c r="G8" s="15"/>
      <c r="H8" s="15"/>
      <c r="I8" s="17"/>
      <c r="J8" s="93"/>
      <c r="K8" s="93"/>
      <c r="L8" s="93"/>
      <c r="M8" s="93"/>
      <c r="N8" s="93"/>
    </row>
    <row r="9" spans="1:15" ht="44.25" customHeight="1">
      <c r="A9" s="1"/>
      <c r="B9" s="1"/>
      <c r="C9" s="17"/>
      <c r="D9" s="8"/>
      <c r="E9" s="8"/>
      <c r="F9" s="8"/>
      <c r="G9" s="17"/>
      <c r="H9" s="17"/>
      <c r="I9" s="17"/>
      <c r="J9" s="94"/>
      <c r="K9" s="94"/>
      <c r="L9" s="94"/>
      <c r="M9" s="94"/>
      <c r="N9" s="94"/>
      <c r="O9" s="26"/>
    </row>
    <row r="10" spans="1:15" ht="53.25" customHeight="1">
      <c r="A10" s="95" t="s">
        <v>112</v>
      </c>
      <c r="B10" s="95"/>
      <c r="C10" s="95"/>
      <c r="D10" s="95"/>
      <c r="E10" s="95"/>
      <c r="F10" s="95"/>
      <c r="G10" s="95"/>
      <c r="H10" s="95"/>
      <c r="I10" s="95"/>
      <c r="J10" s="95"/>
      <c r="K10" s="95"/>
      <c r="L10" s="95"/>
      <c r="M10" s="95"/>
      <c r="N10" s="95"/>
      <c r="O10" s="77"/>
    </row>
    <row r="11" spans="1:15" ht="11.25" customHeight="1">
      <c r="A11" s="96"/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77"/>
    </row>
    <row r="12" spans="1:15" ht="103.5" customHeight="1">
      <c r="A12" s="84" t="s">
        <v>0</v>
      </c>
      <c r="B12" s="85" t="s">
        <v>42</v>
      </c>
      <c r="C12" s="85" t="s">
        <v>1</v>
      </c>
      <c r="D12" s="85" t="s">
        <v>2</v>
      </c>
      <c r="E12" s="89" t="s">
        <v>109</v>
      </c>
      <c r="F12" s="90"/>
      <c r="G12" s="90"/>
      <c r="H12" s="86"/>
      <c r="I12" s="85" t="s">
        <v>3</v>
      </c>
      <c r="J12" s="87" t="s">
        <v>105</v>
      </c>
      <c r="K12" s="87" t="s">
        <v>106</v>
      </c>
      <c r="L12" s="87" t="s">
        <v>107</v>
      </c>
      <c r="M12" s="87" t="s">
        <v>108</v>
      </c>
      <c r="N12" s="87" t="s">
        <v>110</v>
      </c>
    </row>
    <row r="13" spans="1:15" ht="13.5" customHeight="1">
      <c r="A13" s="73">
        <v>1</v>
      </c>
      <c r="B13" s="73">
        <v>2</v>
      </c>
      <c r="C13" s="74" t="s">
        <v>43</v>
      </c>
      <c r="D13" s="74" t="s">
        <v>4</v>
      </c>
      <c r="E13" s="75" t="s">
        <v>44</v>
      </c>
      <c r="F13" s="75" t="s">
        <v>74</v>
      </c>
      <c r="G13" s="75" t="s">
        <v>5</v>
      </c>
      <c r="H13" s="75">
        <v>8</v>
      </c>
      <c r="I13" s="83">
        <v>9</v>
      </c>
      <c r="J13" s="76">
        <v>10</v>
      </c>
      <c r="K13" s="76">
        <v>11</v>
      </c>
      <c r="L13" s="76">
        <v>12</v>
      </c>
      <c r="M13" s="76">
        <v>13</v>
      </c>
      <c r="N13" s="76">
        <v>14</v>
      </c>
    </row>
    <row r="14" spans="1:15" s="10" customFormat="1" ht="14.25" customHeight="1">
      <c r="A14" s="9" t="s">
        <v>6</v>
      </c>
      <c r="B14" s="88"/>
      <c r="C14" s="46"/>
      <c r="D14" s="46"/>
      <c r="E14" s="19" t="s">
        <v>7</v>
      </c>
      <c r="F14" s="19" t="s">
        <v>7</v>
      </c>
      <c r="G14" s="19" t="s">
        <v>7</v>
      </c>
      <c r="H14" s="19" t="s">
        <v>7</v>
      </c>
      <c r="I14" s="22"/>
      <c r="J14" s="47">
        <f>J15</f>
        <v>2361.6999999999998</v>
      </c>
      <c r="K14" s="47">
        <f>K15</f>
        <v>2361.6999999999998</v>
      </c>
      <c r="L14" s="47">
        <f>L15</f>
        <v>2049.5000000000005</v>
      </c>
      <c r="M14" s="47">
        <f>N14</f>
        <v>86.780708811449401</v>
      </c>
      <c r="N14" s="47">
        <f>N15</f>
        <v>86.780708811449401</v>
      </c>
    </row>
    <row r="15" spans="1:15" s="10" customFormat="1" ht="52.5" customHeight="1">
      <c r="A15" s="27" t="s">
        <v>51</v>
      </c>
      <c r="B15" s="45">
        <v>909</v>
      </c>
      <c r="C15" s="46"/>
      <c r="D15" s="46"/>
      <c r="E15" s="19"/>
      <c r="F15" s="19"/>
      <c r="G15" s="19"/>
      <c r="H15" s="19"/>
      <c r="I15" s="22"/>
      <c r="J15" s="47">
        <f>J16+J60+J70+J83+J94</f>
        <v>2361.6999999999998</v>
      </c>
      <c r="K15" s="47">
        <f>J15</f>
        <v>2361.6999999999998</v>
      </c>
      <c r="L15" s="47">
        <f>L16+L60+L70+L83+L94</f>
        <v>2049.5000000000005</v>
      </c>
      <c r="M15" s="47">
        <f t="shared" ref="M15:M78" si="0">N15</f>
        <v>86.780708811449401</v>
      </c>
      <c r="N15" s="47">
        <f>L15/K15*100</f>
        <v>86.780708811449401</v>
      </c>
    </row>
    <row r="16" spans="1:15" s="10" customFormat="1" ht="15" customHeight="1">
      <c r="A16" s="28" t="s">
        <v>8</v>
      </c>
      <c r="B16" s="48">
        <v>909</v>
      </c>
      <c r="C16" s="49" t="s">
        <v>9</v>
      </c>
      <c r="D16" s="50"/>
      <c r="E16" s="20"/>
      <c r="F16" s="20"/>
      <c r="G16" s="20"/>
      <c r="H16" s="20"/>
      <c r="I16" s="23"/>
      <c r="J16" s="47">
        <f>J17+J26+J51+J45</f>
        <v>1603.6999999999998</v>
      </c>
      <c r="K16" s="47">
        <f t="shared" ref="K16:K79" si="1">J16</f>
        <v>1603.6999999999998</v>
      </c>
      <c r="L16" s="47">
        <f>L17+L26+L51</f>
        <v>1399.3000000000002</v>
      </c>
      <c r="M16" s="47">
        <f t="shared" si="0"/>
        <v>87.254474028808403</v>
      </c>
      <c r="N16" s="47">
        <f>L16/K16*100</f>
        <v>87.254474028808403</v>
      </c>
    </row>
    <row r="17" spans="1:17" s="10" customFormat="1" ht="52.5" customHeight="1">
      <c r="A17" s="29" t="s">
        <v>10</v>
      </c>
      <c r="B17" s="51">
        <v>909</v>
      </c>
      <c r="C17" s="50" t="s">
        <v>9</v>
      </c>
      <c r="D17" s="50" t="s">
        <v>11</v>
      </c>
      <c r="E17" s="20"/>
      <c r="F17" s="20"/>
      <c r="G17" s="20"/>
      <c r="H17" s="20"/>
      <c r="I17" s="23"/>
      <c r="J17" s="52">
        <f t="shared" ref="J17:L21" si="2">J18</f>
        <v>565.4</v>
      </c>
      <c r="K17" s="52">
        <f t="shared" si="1"/>
        <v>565.4</v>
      </c>
      <c r="L17" s="52">
        <f>L18</f>
        <v>565.4</v>
      </c>
      <c r="M17" s="52">
        <f t="shared" si="0"/>
        <v>100</v>
      </c>
      <c r="N17" s="52">
        <f>N18</f>
        <v>100</v>
      </c>
      <c r="P17" s="11"/>
      <c r="Q17" s="11"/>
    </row>
    <row r="18" spans="1:17" s="10" customFormat="1" ht="65.25" customHeight="1">
      <c r="A18" s="30" t="s">
        <v>104</v>
      </c>
      <c r="B18" s="51">
        <f>B15</f>
        <v>909</v>
      </c>
      <c r="C18" s="50" t="s">
        <v>9</v>
      </c>
      <c r="D18" s="50" t="s">
        <v>11</v>
      </c>
      <c r="E18" s="21">
        <v>65</v>
      </c>
      <c r="F18" s="21">
        <v>0</v>
      </c>
      <c r="G18" s="21"/>
      <c r="H18" s="21"/>
      <c r="I18" s="24"/>
      <c r="J18" s="52">
        <f t="shared" si="2"/>
        <v>565.4</v>
      </c>
      <c r="K18" s="52">
        <f t="shared" si="1"/>
        <v>565.4</v>
      </c>
      <c r="L18" s="52">
        <f t="shared" si="2"/>
        <v>565.4</v>
      </c>
      <c r="M18" s="52">
        <f t="shared" si="0"/>
        <v>100</v>
      </c>
      <c r="N18" s="52">
        <f t="shared" ref="N18:N21" si="3">N19</f>
        <v>100</v>
      </c>
    </row>
    <row r="19" spans="1:17" s="10" customFormat="1" ht="15" customHeight="1">
      <c r="A19" s="29" t="s">
        <v>12</v>
      </c>
      <c r="B19" s="51">
        <f t="shared" ref="B19:B39" si="4">B18</f>
        <v>909</v>
      </c>
      <c r="C19" s="50" t="s">
        <v>9</v>
      </c>
      <c r="D19" s="50" t="s">
        <v>11</v>
      </c>
      <c r="E19" s="21">
        <v>65</v>
      </c>
      <c r="F19" s="21">
        <v>1</v>
      </c>
      <c r="G19" s="21"/>
      <c r="H19" s="21"/>
      <c r="I19" s="24"/>
      <c r="J19" s="52">
        <f>J20+J23</f>
        <v>565.4</v>
      </c>
      <c r="K19" s="52">
        <f t="shared" si="1"/>
        <v>565.4</v>
      </c>
      <c r="L19" s="52">
        <f>L20+L23</f>
        <v>565.4</v>
      </c>
      <c r="M19" s="52">
        <f t="shared" si="0"/>
        <v>100</v>
      </c>
      <c r="N19" s="52">
        <f>N20</f>
        <v>100</v>
      </c>
    </row>
    <row r="20" spans="1:17" s="10" customFormat="1" ht="25.5" customHeight="1">
      <c r="A20" s="31" t="s">
        <v>52</v>
      </c>
      <c r="B20" s="53">
        <f>B19</f>
        <v>909</v>
      </c>
      <c r="C20" s="50" t="s">
        <v>9</v>
      </c>
      <c r="D20" s="50" t="s">
        <v>11</v>
      </c>
      <c r="E20" s="21">
        <v>65</v>
      </c>
      <c r="F20" s="21">
        <v>1</v>
      </c>
      <c r="G20" s="21" t="s">
        <v>75</v>
      </c>
      <c r="H20" s="21" t="s">
        <v>76</v>
      </c>
      <c r="I20" s="25"/>
      <c r="J20" s="52">
        <f t="shared" si="2"/>
        <v>447.6</v>
      </c>
      <c r="K20" s="52">
        <f t="shared" si="1"/>
        <v>447.6</v>
      </c>
      <c r="L20" s="52">
        <f t="shared" si="2"/>
        <v>447.6</v>
      </c>
      <c r="M20" s="52">
        <f t="shared" si="0"/>
        <v>100</v>
      </c>
      <c r="N20" s="52">
        <f t="shared" si="3"/>
        <v>100</v>
      </c>
    </row>
    <row r="21" spans="1:17" s="10" customFormat="1" ht="102" customHeight="1">
      <c r="A21" s="29" t="s">
        <v>13</v>
      </c>
      <c r="B21" s="51">
        <f t="shared" si="4"/>
        <v>909</v>
      </c>
      <c r="C21" s="50" t="s">
        <v>9</v>
      </c>
      <c r="D21" s="50" t="s">
        <v>11</v>
      </c>
      <c r="E21" s="21">
        <v>65</v>
      </c>
      <c r="F21" s="21">
        <v>1</v>
      </c>
      <c r="G21" s="21" t="s">
        <v>75</v>
      </c>
      <c r="H21" s="21" t="s">
        <v>76</v>
      </c>
      <c r="I21" s="24" t="s">
        <v>14</v>
      </c>
      <c r="J21" s="52">
        <f t="shared" si="2"/>
        <v>447.6</v>
      </c>
      <c r="K21" s="52">
        <f t="shared" si="1"/>
        <v>447.6</v>
      </c>
      <c r="L21" s="52">
        <f t="shared" si="2"/>
        <v>447.6</v>
      </c>
      <c r="M21" s="52">
        <f t="shared" si="0"/>
        <v>100</v>
      </c>
      <c r="N21" s="52">
        <f t="shared" si="3"/>
        <v>100</v>
      </c>
    </row>
    <row r="22" spans="1:17" s="10" customFormat="1" ht="39.75" customHeight="1">
      <c r="A22" s="29" t="s">
        <v>15</v>
      </c>
      <c r="B22" s="51">
        <f t="shared" si="4"/>
        <v>909</v>
      </c>
      <c r="C22" s="50" t="s">
        <v>9</v>
      </c>
      <c r="D22" s="50" t="s">
        <v>11</v>
      </c>
      <c r="E22" s="21" t="s">
        <v>100</v>
      </c>
      <c r="F22" s="21" t="s">
        <v>83</v>
      </c>
      <c r="G22" s="21" t="s">
        <v>75</v>
      </c>
      <c r="H22" s="21" t="s">
        <v>76</v>
      </c>
      <c r="I22" s="24" t="s">
        <v>16</v>
      </c>
      <c r="J22" s="52">
        <v>447.6</v>
      </c>
      <c r="K22" s="52">
        <f t="shared" si="1"/>
        <v>447.6</v>
      </c>
      <c r="L22" s="52">
        <v>447.6</v>
      </c>
      <c r="M22" s="52">
        <f t="shared" si="0"/>
        <v>100</v>
      </c>
      <c r="N22" s="52">
        <v>100</v>
      </c>
    </row>
    <row r="23" spans="1:17" s="10" customFormat="1" ht="81.75" customHeight="1">
      <c r="A23" s="29" t="str">
        <f>A37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3" s="51">
        <v>909</v>
      </c>
      <c r="C23" s="50" t="s">
        <v>9</v>
      </c>
      <c r="D23" s="50" t="s">
        <v>11</v>
      </c>
      <c r="E23" s="21" t="s">
        <v>100</v>
      </c>
      <c r="F23" s="21" t="s">
        <v>83</v>
      </c>
      <c r="G23" s="21" t="s">
        <v>75</v>
      </c>
      <c r="H23" s="21" t="s">
        <v>102</v>
      </c>
      <c r="I23" s="24"/>
      <c r="J23" s="54">
        <f t="shared" ref="J23:N24" si="5">J24</f>
        <v>117.8</v>
      </c>
      <c r="K23" s="52">
        <f t="shared" si="1"/>
        <v>117.8</v>
      </c>
      <c r="L23" s="52">
        <f t="shared" si="5"/>
        <v>117.8</v>
      </c>
      <c r="M23" s="52">
        <f t="shared" si="0"/>
        <v>100</v>
      </c>
      <c r="N23" s="52">
        <f t="shared" si="5"/>
        <v>100</v>
      </c>
    </row>
    <row r="24" spans="1:17" s="10" customFormat="1" ht="102" customHeight="1">
      <c r="A24" s="29" t="str">
        <f>A38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51">
        <v>909</v>
      </c>
      <c r="C24" s="50" t="s">
        <v>9</v>
      </c>
      <c r="D24" s="50" t="s">
        <v>11</v>
      </c>
      <c r="E24" s="21" t="s">
        <v>100</v>
      </c>
      <c r="F24" s="21" t="s">
        <v>83</v>
      </c>
      <c r="G24" s="21" t="s">
        <v>75</v>
      </c>
      <c r="H24" s="21" t="s">
        <v>102</v>
      </c>
      <c r="I24" s="24" t="s">
        <v>14</v>
      </c>
      <c r="J24" s="54">
        <f t="shared" si="5"/>
        <v>117.8</v>
      </c>
      <c r="K24" s="52">
        <f t="shared" si="1"/>
        <v>117.8</v>
      </c>
      <c r="L24" s="52">
        <f t="shared" si="5"/>
        <v>117.8</v>
      </c>
      <c r="M24" s="52">
        <f t="shared" si="0"/>
        <v>100</v>
      </c>
      <c r="N24" s="52">
        <f t="shared" si="5"/>
        <v>100</v>
      </c>
    </row>
    <row r="25" spans="1:17" s="10" customFormat="1" ht="42" customHeight="1">
      <c r="A25" s="29" t="str">
        <f>A39</f>
        <v>Расходы на выплаты персоналу государственных (муниципальных) органов</v>
      </c>
      <c r="B25" s="51">
        <v>909</v>
      </c>
      <c r="C25" s="50" t="s">
        <v>9</v>
      </c>
      <c r="D25" s="50" t="s">
        <v>11</v>
      </c>
      <c r="E25" s="21" t="s">
        <v>100</v>
      </c>
      <c r="F25" s="21" t="s">
        <v>83</v>
      </c>
      <c r="G25" s="21" t="s">
        <v>75</v>
      </c>
      <c r="H25" s="21" t="s">
        <v>102</v>
      </c>
      <c r="I25" s="24" t="s">
        <v>16</v>
      </c>
      <c r="J25" s="54">
        <v>117.8</v>
      </c>
      <c r="K25" s="52">
        <f t="shared" si="1"/>
        <v>117.8</v>
      </c>
      <c r="L25" s="52">
        <v>117.8</v>
      </c>
      <c r="M25" s="52">
        <f t="shared" si="0"/>
        <v>100</v>
      </c>
      <c r="N25" s="52">
        <v>100</v>
      </c>
    </row>
    <row r="26" spans="1:17" s="10" customFormat="1" ht="76.5" customHeight="1">
      <c r="A26" s="29" t="s">
        <v>17</v>
      </c>
      <c r="B26" s="55">
        <f>B25</f>
        <v>909</v>
      </c>
      <c r="C26" s="50" t="s">
        <v>9</v>
      </c>
      <c r="D26" s="50" t="s">
        <v>18</v>
      </c>
      <c r="E26" s="21"/>
      <c r="F26" s="21"/>
      <c r="G26" s="21"/>
      <c r="H26" s="21"/>
      <c r="I26" s="24"/>
      <c r="J26" s="52">
        <f>J27+J40</f>
        <v>1024.8999999999999</v>
      </c>
      <c r="K26" s="52">
        <f t="shared" si="1"/>
        <v>1024.8999999999999</v>
      </c>
      <c r="L26" s="52">
        <f>L27+L40</f>
        <v>825.5</v>
      </c>
      <c r="M26" s="52">
        <f t="shared" si="0"/>
        <v>80.533046958898751</v>
      </c>
      <c r="N26" s="52">
        <f>N27</f>
        <v>80.533046958898751</v>
      </c>
    </row>
    <row r="27" spans="1:17" s="10" customFormat="1" ht="63.75" customHeight="1">
      <c r="A27" s="30" t="str">
        <f>A18</f>
        <v>Обеспечение деятельности  Администраций Алтарского  сельского поселения Ромодановского муниципального района Республики Мордовия</v>
      </c>
      <c r="B27" s="56">
        <f t="shared" si="4"/>
        <v>909</v>
      </c>
      <c r="C27" s="57" t="s">
        <v>9</v>
      </c>
      <c r="D27" s="57" t="s">
        <v>18</v>
      </c>
      <c r="E27" s="21" t="s">
        <v>100</v>
      </c>
      <c r="F27" s="21"/>
      <c r="G27" s="21"/>
      <c r="H27" s="21"/>
      <c r="I27" s="24"/>
      <c r="J27" s="52">
        <f>J28</f>
        <v>1024.3</v>
      </c>
      <c r="K27" s="52">
        <f t="shared" si="1"/>
        <v>1024.3</v>
      </c>
      <c r="L27" s="52">
        <f>L28</f>
        <v>824.9</v>
      </c>
      <c r="M27" s="52">
        <f t="shared" si="0"/>
        <v>80.533046958898751</v>
      </c>
      <c r="N27" s="52">
        <f>N28</f>
        <v>80.533046958898751</v>
      </c>
    </row>
    <row r="28" spans="1:17" s="10" customFormat="1" ht="66" customHeight="1">
      <c r="A28" s="31" t="s">
        <v>58</v>
      </c>
      <c r="B28" s="53">
        <f t="shared" si="4"/>
        <v>909</v>
      </c>
      <c r="C28" s="50" t="s">
        <v>9</v>
      </c>
      <c r="D28" s="50" t="s">
        <v>18</v>
      </c>
      <c r="E28" s="21" t="s">
        <v>100</v>
      </c>
      <c r="F28" s="21" t="s">
        <v>101</v>
      </c>
      <c r="G28" s="21"/>
      <c r="H28" s="21"/>
      <c r="I28" s="25"/>
      <c r="J28" s="52">
        <f>J32+J37+J29</f>
        <v>1024.3</v>
      </c>
      <c r="K28" s="52">
        <f t="shared" si="1"/>
        <v>1024.3</v>
      </c>
      <c r="L28" s="52">
        <f>L29+L32+L37</f>
        <v>824.9</v>
      </c>
      <c r="M28" s="52">
        <f t="shared" si="0"/>
        <v>80.533046958898751</v>
      </c>
      <c r="N28" s="52">
        <f>L28/K28*100</f>
        <v>80.533046958898751</v>
      </c>
    </row>
    <row r="29" spans="1:17" s="10" customFormat="1" ht="39.75" customHeight="1">
      <c r="A29" s="29" t="s">
        <v>53</v>
      </c>
      <c r="B29" s="51">
        <f>B28</f>
        <v>909</v>
      </c>
      <c r="C29" s="50" t="s">
        <v>9</v>
      </c>
      <c r="D29" s="50" t="s">
        <v>18</v>
      </c>
      <c r="E29" s="21" t="s">
        <v>100</v>
      </c>
      <c r="F29" s="21" t="s">
        <v>101</v>
      </c>
      <c r="G29" s="21" t="s">
        <v>75</v>
      </c>
      <c r="H29" s="21" t="s">
        <v>79</v>
      </c>
      <c r="I29" s="24"/>
      <c r="J29" s="52">
        <f t="shared" ref="J29:L30" si="6">J30</f>
        <v>443.1</v>
      </c>
      <c r="K29" s="52">
        <f t="shared" si="1"/>
        <v>443.1</v>
      </c>
      <c r="L29" s="52">
        <f t="shared" si="6"/>
        <v>443.1</v>
      </c>
      <c r="M29" s="52">
        <f t="shared" si="0"/>
        <v>100</v>
      </c>
      <c r="N29" s="52">
        <f>N30</f>
        <v>100</v>
      </c>
    </row>
    <row r="30" spans="1:17" s="10" customFormat="1" ht="103.5" customHeight="1">
      <c r="A30" s="29" t="str">
        <f>A24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51">
        <f t="shared" si="4"/>
        <v>909</v>
      </c>
      <c r="C30" s="50" t="s">
        <v>9</v>
      </c>
      <c r="D30" s="50" t="s">
        <v>18</v>
      </c>
      <c r="E30" s="21" t="s">
        <v>100</v>
      </c>
      <c r="F30" s="21" t="s">
        <v>101</v>
      </c>
      <c r="G30" s="21" t="s">
        <v>75</v>
      </c>
      <c r="H30" s="21" t="s">
        <v>79</v>
      </c>
      <c r="I30" s="24" t="s">
        <v>14</v>
      </c>
      <c r="J30" s="52">
        <f t="shared" si="6"/>
        <v>443.1</v>
      </c>
      <c r="K30" s="52">
        <f t="shared" si="1"/>
        <v>443.1</v>
      </c>
      <c r="L30" s="52">
        <f t="shared" si="6"/>
        <v>443.1</v>
      </c>
      <c r="M30" s="52">
        <f t="shared" si="0"/>
        <v>100</v>
      </c>
      <c r="N30" s="52">
        <f>N31</f>
        <v>100</v>
      </c>
    </row>
    <row r="31" spans="1:17" s="10" customFormat="1" ht="41.25" customHeight="1">
      <c r="A31" s="29" t="s">
        <v>15</v>
      </c>
      <c r="B31" s="51">
        <f t="shared" si="4"/>
        <v>909</v>
      </c>
      <c r="C31" s="50" t="s">
        <v>9</v>
      </c>
      <c r="D31" s="50" t="s">
        <v>18</v>
      </c>
      <c r="E31" s="21" t="s">
        <v>100</v>
      </c>
      <c r="F31" s="21" t="s">
        <v>101</v>
      </c>
      <c r="G31" s="21" t="s">
        <v>75</v>
      </c>
      <c r="H31" s="21" t="s">
        <v>79</v>
      </c>
      <c r="I31" s="24" t="s">
        <v>16</v>
      </c>
      <c r="J31" s="52">
        <v>443.1</v>
      </c>
      <c r="K31" s="52">
        <f t="shared" si="1"/>
        <v>443.1</v>
      </c>
      <c r="L31" s="52">
        <v>443.1</v>
      </c>
      <c r="M31" s="52">
        <f t="shared" si="0"/>
        <v>100</v>
      </c>
      <c r="N31" s="52">
        <v>100</v>
      </c>
    </row>
    <row r="32" spans="1:17" s="10" customFormat="1" ht="39" customHeight="1">
      <c r="A32" s="29" t="s">
        <v>54</v>
      </c>
      <c r="B32" s="51">
        <f>B31</f>
        <v>909</v>
      </c>
      <c r="C32" s="50" t="s">
        <v>9</v>
      </c>
      <c r="D32" s="50" t="s">
        <v>18</v>
      </c>
      <c r="E32" s="21" t="s">
        <v>100</v>
      </c>
      <c r="F32" s="21" t="s">
        <v>101</v>
      </c>
      <c r="G32" s="21" t="s">
        <v>75</v>
      </c>
      <c r="H32" s="21" t="s">
        <v>80</v>
      </c>
      <c r="I32" s="24"/>
      <c r="J32" s="52">
        <f>J33+J35</f>
        <v>485.4</v>
      </c>
      <c r="K32" s="52">
        <f t="shared" si="1"/>
        <v>485.4</v>
      </c>
      <c r="L32" s="52">
        <f>L33+L35</f>
        <v>286</v>
      </c>
      <c r="M32" s="52">
        <f t="shared" si="0"/>
        <v>58.9</v>
      </c>
      <c r="N32" s="52">
        <v>58.9</v>
      </c>
    </row>
    <row r="33" spans="1:14" s="10" customFormat="1" ht="39.75" customHeight="1">
      <c r="A33" s="29" t="s">
        <v>50</v>
      </c>
      <c r="B33" s="51">
        <f t="shared" si="4"/>
        <v>909</v>
      </c>
      <c r="C33" s="50" t="s">
        <v>9</v>
      </c>
      <c r="D33" s="50" t="s">
        <v>18</v>
      </c>
      <c r="E33" s="21" t="s">
        <v>100</v>
      </c>
      <c r="F33" s="21" t="s">
        <v>101</v>
      </c>
      <c r="G33" s="21" t="s">
        <v>75</v>
      </c>
      <c r="H33" s="21" t="s">
        <v>80</v>
      </c>
      <c r="I33" s="24" t="s">
        <v>19</v>
      </c>
      <c r="J33" s="52">
        <f>J34</f>
        <v>476.4</v>
      </c>
      <c r="K33" s="52">
        <f t="shared" si="1"/>
        <v>476.4</v>
      </c>
      <c r="L33" s="52">
        <f>L34</f>
        <v>280.3</v>
      </c>
      <c r="M33" s="52">
        <f t="shared" si="0"/>
        <v>58.837111670864829</v>
      </c>
      <c r="N33" s="52">
        <f>N34</f>
        <v>58.837111670864829</v>
      </c>
    </row>
    <row r="34" spans="1:14" s="10" customFormat="1" ht="49.5" customHeight="1">
      <c r="A34" s="29" t="s">
        <v>20</v>
      </c>
      <c r="B34" s="51">
        <f t="shared" si="4"/>
        <v>909</v>
      </c>
      <c r="C34" s="50" t="s">
        <v>9</v>
      </c>
      <c r="D34" s="50" t="s">
        <v>18</v>
      </c>
      <c r="E34" s="21" t="s">
        <v>100</v>
      </c>
      <c r="F34" s="21" t="s">
        <v>101</v>
      </c>
      <c r="G34" s="21" t="s">
        <v>75</v>
      </c>
      <c r="H34" s="21" t="s">
        <v>80</v>
      </c>
      <c r="I34" s="24" t="s">
        <v>21</v>
      </c>
      <c r="J34" s="52">
        <v>476.4</v>
      </c>
      <c r="K34" s="52">
        <f t="shared" si="1"/>
        <v>476.4</v>
      </c>
      <c r="L34" s="52">
        <v>280.3</v>
      </c>
      <c r="M34" s="52">
        <f t="shared" si="0"/>
        <v>58.837111670864829</v>
      </c>
      <c r="N34" s="52">
        <f>L34/K34*100</f>
        <v>58.837111670864829</v>
      </c>
    </row>
    <row r="35" spans="1:14" s="10" customFormat="1" ht="12.75" customHeight="1">
      <c r="A35" s="29" t="s">
        <v>22</v>
      </c>
      <c r="B35" s="51">
        <f>B34</f>
        <v>909</v>
      </c>
      <c r="C35" s="50" t="s">
        <v>9</v>
      </c>
      <c r="D35" s="50" t="s">
        <v>18</v>
      </c>
      <c r="E35" s="21" t="s">
        <v>100</v>
      </c>
      <c r="F35" s="21" t="s">
        <v>101</v>
      </c>
      <c r="G35" s="21" t="s">
        <v>75</v>
      </c>
      <c r="H35" s="21" t="s">
        <v>80</v>
      </c>
      <c r="I35" s="24" t="s">
        <v>23</v>
      </c>
      <c r="J35" s="52">
        <f>J36</f>
        <v>9</v>
      </c>
      <c r="K35" s="52">
        <f t="shared" si="1"/>
        <v>9</v>
      </c>
      <c r="L35" s="52">
        <f>L36</f>
        <v>5.7</v>
      </c>
      <c r="M35" s="52">
        <f t="shared" si="0"/>
        <v>63.333333333333329</v>
      </c>
      <c r="N35" s="52">
        <f>N36</f>
        <v>63.333333333333329</v>
      </c>
    </row>
    <row r="36" spans="1:14" s="10" customFormat="1" ht="25.5">
      <c r="A36" s="29" t="s">
        <v>24</v>
      </c>
      <c r="B36" s="51">
        <f t="shared" si="4"/>
        <v>909</v>
      </c>
      <c r="C36" s="50" t="s">
        <v>9</v>
      </c>
      <c r="D36" s="50" t="s">
        <v>18</v>
      </c>
      <c r="E36" s="21" t="s">
        <v>100</v>
      </c>
      <c r="F36" s="21" t="s">
        <v>101</v>
      </c>
      <c r="G36" s="21" t="s">
        <v>75</v>
      </c>
      <c r="H36" s="21" t="s">
        <v>80</v>
      </c>
      <c r="I36" s="24" t="s">
        <v>25</v>
      </c>
      <c r="J36" s="52">
        <v>9</v>
      </c>
      <c r="K36" s="52">
        <f t="shared" si="1"/>
        <v>9</v>
      </c>
      <c r="L36" s="52">
        <v>5.7</v>
      </c>
      <c r="M36" s="52">
        <f t="shared" si="0"/>
        <v>63.333333333333329</v>
      </c>
      <c r="N36" s="52">
        <f>L36/K36*100</f>
        <v>63.333333333333329</v>
      </c>
    </row>
    <row r="37" spans="1:14" s="10" customFormat="1" ht="80.25" customHeight="1">
      <c r="A37" s="29" t="s">
        <v>41</v>
      </c>
      <c r="B37" s="51">
        <f>B36</f>
        <v>909</v>
      </c>
      <c r="C37" s="50" t="s">
        <v>9</v>
      </c>
      <c r="D37" s="50" t="s">
        <v>18</v>
      </c>
      <c r="E37" s="21" t="s">
        <v>100</v>
      </c>
      <c r="F37" s="21" t="s">
        <v>101</v>
      </c>
      <c r="G37" s="21" t="s">
        <v>75</v>
      </c>
      <c r="H37" s="21" t="s">
        <v>102</v>
      </c>
      <c r="I37" s="24"/>
      <c r="J37" s="52">
        <f t="shared" ref="J37:L38" si="7">J38</f>
        <v>95.8</v>
      </c>
      <c r="K37" s="52">
        <f t="shared" si="1"/>
        <v>95.8</v>
      </c>
      <c r="L37" s="52">
        <f t="shared" si="7"/>
        <v>95.8</v>
      </c>
      <c r="M37" s="52">
        <f t="shared" si="0"/>
        <v>100</v>
      </c>
      <c r="N37" s="52">
        <f>N38</f>
        <v>100</v>
      </c>
    </row>
    <row r="38" spans="1:14" s="10" customFormat="1" ht="106.5" customHeight="1">
      <c r="A38" s="29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51">
        <f t="shared" si="4"/>
        <v>909</v>
      </c>
      <c r="C38" s="50" t="s">
        <v>9</v>
      </c>
      <c r="D38" s="50" t="s">
        <v>18</v>
      </c>
      <c r="E38" s="21" t="s">
        <v>100</v>
      </c>
      <c r="F38" s="21" t="s">
        <v>101</v>
      </c>
      <c r="G38" s="21" t="s">
        <v>75</v>
      </c>
      <c r="H38" s="21" t="s">
        <v>102</v>
      </c>
      <c r="I38" s="24" t="s">
        <v>14</v>
      </c>
      <c r="J38" s="52">
        <f>J39</f>
        <v>95.8</v>
      </c>
      <c r="K38" s="52">
        <f t="shared" si="1"/>
        <v>95.8</v>
      </c>
      <c r="L38" s="52">
        <f t="shared" si="7"/>
        <v>95.8</v>
      </c>
      <c r="M38" s="52">
        <f t="shared" si="0"/>
        <v>100</v>
      </c>
      <c r="N38" s="52">
        <f>N39</f>
        <v>100</v>
      </c>
    </row>
    <row r="39" spans="1:14" s="10" customFormat="1" ht="41.25" customHeight="1">
      <c r="A39" s="29" t="s">
        <v>15</v>
      </c>
      <c r="B39" s="51">
        <f t="shared" si="4"/>
        <v>909</v>
      </c>
      <c r="C39" s="50" t="s">
        <v>9</v>
      </c>
      <c r="D39" s="50" t="s">
        <v>18</v>
      </c>
      <c r="E39" s="21" t="s">
        <v>100</v>
      </c>
      <c r="F39" s="21" t="s">
        <v>101</v>
      </c>
      <c r="G39" s="21" t="s">
        <v>75</v>
      </c>
      <c r="H39" s="21" t="s">
        <v>102</v>
      </c>
      <c r="I39" s="24" t="s">
        <v>16</v>
      </c>
      <c r="J39" s="52">
        <v>95.8</v>
      </c>
      <c r="K39" s="52">
        <f t="shared" si="1"/>
        <v>95.8</v>
      </c>
      <c r="L39" s="52">
        <v>95.8</v>
      </c>
      <c r="M39" s="52">
        <f t="shared" si="0"/>
        <v>100</v>
      </c>
      <c r="N39" s="52">
        <v>100</v>
      </c>
    </row>
    <row r="40" spans="1:14" s="10" customFormat="1" ht="65.25" customHeight="1">
      <c r="A40" s="31" t="s">
        <v>59</v>
      </c>
      <c r="B40" s="53">
        <f>B39</f>
        <v>909</v>
      </c>
      <c r="C40" s="50" t="s">
        <v>9</v>
      </c>
      <c r="D40" s="50" t="s">
        <v>18</v>
      </c>
      <c r="E40" s="21" t="s">
        <v>82</v>
      </c>
      <c r="F40" s="21">
        <v>0</v>
      </c>
      <c r="G40" s="21"/>
      <c r="H40" s="21"/>
      <c r="I40" s="25"/>
      <c r="J40" s="52">
        <f t="shared" ref="J40:L43" si="8">J41</f>
        <v>0.6</v>
      </c>
      <c r="K40" s="52">
        <f t="shared" si="1"/>
        <v>0.6</v>
      </c>
      <c r="L40" s="52">
        <f t="shared" si="8"/>
        <v>0.6</v>
      </c>
      <c r="M40" s="52">
        <f t="shared" si="0"/>
        <v>100</v>
      </c>
      <c r="N40" s="52">
        <f>N41</f>
        <v>100</v>
      </c>
    </row>
    <row r="41" spans="1:14" s="10" customFormat="1" ht="79.5" customHeight="1">
      <c r="A41" s="31" t="s">
        <v>60</v>
      </c>
      <c r="B41" s="53">
        <f t="shared" ref="B41:B44" si="9">B40</f>
        <v>909</v>
      </c>
      <c r="C41" s="50" t="s">
        <v>9</v>
      </c>
      <c r="D41" s="50" t="s">
        <v>18</v>
      </c>
      <c r="E41" s="21" t="s">
        <v>82</v>
      </c>
      <c r="F41" s="21" t="s">
        <v>83</v>
      </c>
      <c r="G41" s="21"/>
      <c r="H41" s="21"/>
      <c r="I41" s="24"/>
      <c r="J41" s="52">
        <f>J42</f>
        <v>0.6</v>
      </c>
      <c r="K41" s="52">
        <f t="shared" si="1"/>
        <v>0.6</v>
      </c>
      <c r="L41" s="52">
        <f>L42</f>
        <v>0.6</v>
      </c>
      <c r="M41" s="52">
        <f t="shared" si="0"/>
        <v>100</v>
      </c>
      <c r="N41" s="52">
        <f>N42</f>
        <v>100</v>
      </c>
    </row>
    <row r="42" spans="1:14" s="10" customFormat="1" ht="154.5" customHeight="1">
      <c r="A42" s="29" t="s">
        <v>26</v>
      </c>
      <c r="B42" s="51">
        <f>B41</f>
        <v>909</v>
      </c>
      <c r="C42" s="50" t="s">
        <v>9</v>
      </c>
      <c r="D42" s="50" t="s">
        <v>18</v>
      </c>
      <c r="E42" s="21" t="s">
        <v>82</v>
      </c>
      <c r="F42" s="21" t="s">
        <v>83</v>
      </c>
      <c r="G42" s="21" t="s">
        <v>75</v>
      </c>
      <c r="H42" s="21" t="s">
        <v>81</v>
      </c>
      <c r="I42" s="24"/>
      <c r="J42" s="52">
        <f t="shared" si="8"/>
        <v>0.6</v>
      </c>
      <c r="K42" s="52">
        <f t="shared" si="1"/>
        <v>0.6</v>
      </c>
      <c r="L42" s="52">
        <f t="shared" si="8"/>
        <v>0.6</v>
      </c>
      <c r="M42" s="52">
        <f t="shared" si="0"/>
        <v>100</v>
      </c>
      <c r="N42" s="52">
        <f>N43</f>
        <v>100</v>
      </c>
    </row>
    <row r="43" spans="1:14" s="10" customFormat="1" ht="42.75" customHeight="1">
      <c r="A43" s="29" t="s">
        <v>50</v>
      </c>
      <c r="B43" s="51">
        <f t="shared" si="9"/>
        <v>909</v>
      </c>
      <c r="C43" s="50" t="s">
        <v>9</v>
      </c>
      <c r="D43" s="50" t="s">
        <v>18</v>
      </c>
      <c r="E43" s="21" t="s">
        <v>82</v>
      </c>
      <c r="F43" s="21" t="s">
        <v>83</v>
      </c>
      <c r="G43" s="21" t="s">
        <v>75</v>
      </c>
      <c r="H43" s="21" t="s">
        <v>81</v>
      </c>
      <c r="I43" s="24" t="s">
        <v>19</v>
      </c>
      <c r="J43" s="52">
        <f t="shared" si="8"/>
        <v>0.6</v>
      </c>
      <c r="K43" s="52">
        <f t="shared" si="1"/>
        <v>0.6</v>
      </c>
      <c r="L43" s="52">
        <f t="shared" si="8"/>
        <v>0.6</v>
      </c>
      <c r="M43" s="52">
        <f t="shared" si="0"/>
        <v>100</v>
      </c>
      <c r="N43" s="52">
        <f>N44</f>
        <v>100</v>
      </c>
    </row>
    <row r="44" spans="1:14" s="10" customFormat="1" ht="52.5" customHeight="1">
      <c r="A44" s="29" t="s">
        <v>20</v>
      </c>
      <c r="B44" s="51">
        <f t="shared" si="9"/>
        <v>909</v>
      </c>
      <c r="C44" s="50" t="s">
        <v>9</v>
      </c>
      <c r="D44" s="50" t="s">
        <v>18</v>
      </c>
      <c r="E44" s="21" t="s">
        <v>82</v>
      </c>
      <c r="F44" s="21" t="s">
        <v>83</v>
      </c>
      <c r="G44" s="21" t="s">
        <v>75</v>
      </c>
      <c r="H44" s="21" t="s">
        <v>81</v>
      </c>
      <c r="I44" s="24" t="s">
        <v>21</v>
      </c>
      <c r="J44" s="52">
        <v>0.6</v>
      </c>
      <c r="K44" s="52">
        <f t="shared" si="1"/>
        <v>0.6</v>
      </c>
      <c r="L44" s="52">
        <v>0.6</v>
      </c>
      <c r="M44" s="52">
        <f t="shared" si="0"/>
        <v>100</v>
      </c>
      <c r="N44" s="52">
        <v>100</v>
      </c>
    </row>
    <row r="45" spans="1:14" ht="13.5" customHeight="1">
      <c r="A45" s="35" t="s">
        <v>49</v>
      </c>
      <c r="B45" s="58">
        <f>B43</f>
        <v>909</v>
      </c>
      <c r="C45" s="57" t="s">
        <v>9</v>
      </c>
      <c r="D45" s="57" t="s">
        <v>28</v>
      </c>
      <c r="E45" s="21"/>
      <c r="F45" s="21"/>
      <c r="G45" s="21"/>
      <c r="H45" s="21"/>
      <c r="I45" s="24"/>
      <c r="J45" s="52">
        <f>J46</f>
        <v>5</v>
      </c>
      <c r="K45" s="52">
        <f t="shared" si="1"/>
        <v>5</v>
      </c>
      <c r="L45" s="52"/>
      <c r="M45" s="52">
        <f t="shared" si="0"/>
        <v>0</v>
      </c>
      <c r="N45" s="52"/>
    </row>
    <row r="46" spans="1:14" ht="63" customHeight="1">
      <c r="A46" s="32" t="str">
        <f>A40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46" s="58">
        <f>B45</f>
        <v>909</v>
      </c>
      <c r="C46" s="57" t="s">
        <v>9</v>
      </c>
      <c r="D46" s="57" t="s">
        <v>28</v>
      </c>
      <c r="E46" s="21" t="s">
        <v>82</v>
      </c>
      <c r="F46" s="21"/>
      <c r="G46" s="21"/>
      <c r="H46" s="21"/>
      <c r="I46" s="24"/>
      <c r="J46" s="52">
        <f>J47</f>
        <v>5</v>
      </c>
      <c r="K46" s="52">
        <f t="shared" si="1"/>
        <v>5</v>
      </c>
      <c r="L46" s="52"/>
      <c r="M46" s="52">
        <f t="shared" si="0"/>
        <v>0</v>
      </c>
      <c r="N46" s="52"/>
    </row>
    <row r="47" spans="1:14" ht="84.75" customHeight="1">
      <c r="A47" s="32" t="str">
        <f>A41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47" s="58">
        <f>B45</f>
        <v>909</v>
      </c>
      <c r="C47" s="57" t="s">
        <v>9</v>
      </c>
      <c r="D47" s="57" t="s">
        <v>28</v>
      </c>
      <c r="E47" s="21" t="s">
        <v>82</v>
      </c>
      <c r="F47" s="21" t="s">
        <v>83</v>
      </c>
      <c r="G47" s="21"/>
      <c r="H47" s="21"/>
      <c r="I47" s="24"/>
      <c r="J47" s="52">
        <f>J48</f>
        <v>5</v>
      </c>
      <c r="K47" s="52">
        <f t="shared" si="1"/>
        <v>5</v>
      </c>
      <c r="L47" s="52"/>
      <c r="M47" s="52">
        <f t="shared" si="0"/>
        <v>0</v>
      </c>
      <c r="N47" s="52"/>
    </row>
    <row r="48" spans="1:14" ht="51" customHeight="1">
      <c r="A48" s="42" t="s">
        <v>61</v>
      </c>
      <c r="B48" s="58">
        <f>B46</f>
        <v>909</v>
      </c>
      <c r="C48" s="57" t="s">
        <v>9</v>
      </c>
      <c r="D48" s="57" t="s">
        <v>28</v>
      </c>
      <c r="E48" s="21" t="s">
        <v>82</v>
      </c>
      <c r="F48" s="21" t="s">
        <v>83</v>
      </c>
      <c r="G48" s="21" t="s">
        <v>75</v>
      </c>
      <c r="H48" s="21" t="s">
        <v>85</v>
      </c>
      <c r="I48" s="24"/>
      <c r="J48" s="52">
        <f>J49</f>
        <v>5</v>
      </c>
      <c r="K48" s="52">
        <f t="shared" si="1"/>
        <v>5</v>
      </c>
      <c r="L48" s="52"/>
      <c r="M48" s="52">
        <f t="shared" si="0"/>
        <v>0</v>
      </c>
      <c r="N48" s="52"/>
    </row>
    <row r="49" spans="1:14" ht="14.25" customHeight="1">
      <c r="A49" s="33" t="str">
        <f>A35</f>
        <v>Иные бюджетные ассигнования</v>
      </c>
      <c r="B49" s="58">
        <f>B46</f>
        <v>909</v>
      </c>
      <c r="C49" s="57" t="s">
        <v>9</v>
      </c>
      <c r="D49" s="57" t="s">
        <v>28</v>
      </c>
      <c r="E49" s="21" t="s">
        <v>82</v>
      </c>
      <c r="F49" s="21" t="s">
        <v>83</v>
      </c>
      <c r="G49" s="21" t="s">
        <v>75</v>
      </c>
      <c r="H49" s="21" t="s">
        <v>85</v>
      </c>
      <c r="I49" s="24" t="s">
        <v>23</v>
      </c>
      <c r="J49" s="52">
        <f>J50</f>
        <v>5</v>
      </c>
      <c r="K49" s="52">
        <f t="shared" si="1"/>
        <v>5</v>
      </c>
      <c r="L49" s="52"/>
      <c r="M49" s="52">
        <f t="shared" si="0"/>
        <v>0</v>
      </c>
      <c r="N49" s="52"/>
    </row>
    <row r="50" spans="1:14" ht="14.25" customHeight="1">
      <c r="A50" s="35" t="s">
        <v>48</v>
      </c>
      <c r="B50" s="58">
        <f>B47</f>
        <v>909</v>
      </c>
      <c r="C50" s="57" t="s">
        <v>9</v>
      </c>
      <c r="D50" s="57" t="s">
        <v>28</v>
      </c>
      <c r="E50" s="21" t="s">
        <v>82</v>
      </c>
      <c r="F50" s="21" t="s">
        <v>83</v>
      </c>
      <c r="G50" s="21" t="s">
        <v>75</v>
      </c>
      <c r="H50" s="21" t="s">
        <v>85</v>
      </c>
      <c r="I50" s="24" t="s">
        <v>47</v>
      </c>
      <c r="J50" s="52">
        <v>5</v>
      </c>
      <c r="K50" s="52">
        <f t="shared" si="1"/>
        <v>5</v>
      </c>
      <c r="L50" s="52"/>
      <c r="M50" s="52">
        <f t="shared" si="0"/>
        <v>0</v>
      </c>
      <c r="N50" s="52"/>
    </row>
    <row r="51" spans="1:14" ht="29.25" customHeight="1">
      <c r="A51" s="29" t="s">
        <v>98</v>
      </c>
      <c r="B51" s="51">
        <f>B50</f>
        <v>909</v>
      </c>
      <c r="C51" s="50" t="s">
        <v>9</v>
      </c>
      <c r="D51" s="50" t="s">
        <v>29</v>
      </c>
      <c r="E51" s="21"/>
      <c r="F51" s="21"/>
      <c r="G51" s="21"/>
      <c r="H51" s="21"/>
      <c r="I51" s="24"/>
      <c r="J51" s="52">
        <f>J52</f>
        <v>8.4</v>
      </c>
      <c r="K51" s="52">
        <f t="shared" si="1"/>
        <v>8.4</v>
      </c>
      <c r="L51" s="52">
        <f>L52</f>
        <v>8.4</v>
      </c>
      <c r="M51" s="52">
        <f t="shared" si="0"/>
        <v>100</v>
      </c>
      <c r="N51" s="52">
        <f t="shared" ref="N51:N52" si="10">N52</f>
        <v>100</v>
      </c>
    </row>
    <row r="52" spans="1:14" ht="64.5" customHeight="1">
      <c r="A52" s="31" t="str">
        <f>A46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52" s="53">
        <f t="shared" ref="B52:B59" si="11">B51</f>
        <v>909</v>
      </c>
      <c r="C52" s="50" t="s">
        <v>9</v>
      </c>
      <c r="D52" s="50" t="s">
        <v>29</v>
      </c>
      <c r="E52" s="19">
        <v>89</v>
      </c>
      <c r="F52" s="19"/>
      <c r="G52" s="19"/>
      <c r="H52" s="19"/>
      <c r="I52" s="22"/>
      <c r="J52" s="52">
        <f t="shared" ref="J52:L52" si="12">J53</f>
        <v>8.4</v>
      </c>
      <c r="K52" s="52">
        <f t="shared" si="1"/>
        <v>8.4</v>
      </c>
      <c r="L52" s="52">
        <f t="shared" si="12"/>
        <v>8.4</v>
      </c>
      <c r="M52" s="52">
        <f t="shared" si="0"/>
        <v>100</v>
      </c>
      <c r="N52" s="52">
        <f t="shared" si="10"/>
        <v>100</v>
      </c>
    </row>
    <row r="53" spans="1:14" ht="90" customHeight="1">
      <c r="A53" s="31" t="str">
        <f>A47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53" s="53">
        <f t="shared" si="11"/>
        <v>909</v>
      </c>
      <c r="C53" s="50" t="s">
        <v>9</v>
      </c>
      <c r="D53" s="50" t="s">
        <v>29</v>
      </c>
      <c r="E53" s="19">
        <v>89</v>
      </c>
      <c r="F53" s="19">
        <v>1</v>
      </c>
      <c r="G53" s="19">
        <v>0</v>
      </c>
      <c r="H53" s="19"/>
      <c r="I53" s="22"/>
      <c r="J53" s="52">
        <f>J57+J54</f>
        <v>8.4</v>
      </c>
      <c r="K53" s="52">
        <f t="shared" si="1"/>
        <v>8.4</v>
      </c>
      <c r="L53" s="52">
        <f>L57+L54</f>
        <v>8.4</v>
      </c>
      <c r="M53" s="52">
        <f t="shared" si="0"/>
        <v>100</v>
      </c>
      <c r="N53" s="52">
        <f>N57</f>
        <v>100</v>
      </c>
    </row>
    <row r="54" spans="1:14" ht="27" customHeight="1">
      <c r="A54" s="31" t="s">
        <v>99</v>
      </c>
      <c r="B54" s="53">
        <v>909</v>
      </c>
      <c r="C54" s="50" t="s">
        <v>9</v>
      </c>
      <c r="D54" s="50" t="s">
        <v>29</v>
      </c>
      <c r="E54" s="19">
        <v>89</v>
      </c>
      <c r="F54" s="19">
        <v>1</v>
      </c>
      <c r="G54" s="21" t="str">
        <f>G55</f>
        <v>00</v>
      </c>
      <c r="H54" s="19">
        <v>41210</v>
      </c>
      <c r="I54" s="22"/>
      <c r="J54" s="52">
        <f t="shared" ref="J54:N55" si="13">J55</f>
        <v>6</v>
      </c>
      <c r="K54" s="52">
        <f t="shared" si="1"/>
        <v>6</v>
      </c>
      <c r="L54" s="52">
        <f t="shared" si="13"/>
        <v>6</v>
      </c>
      <c r="M54" s="52">
        <f t="shared" si="0"/>
        <v>100</v>
      </c>
      <c r="N54" s="52">
        <f t="shared" si="13"/>
        <v>100</v>
      </c>
    </row>
    <row r="55" spans="1:14" ht="42" customHeight="1">
      <c r="A55" s="31" t="str">
        <f>A58</f>
        <v>Закупка товаров, работ и услуг для государственных (муниципальных) нужд</v>
      </c>
      <c r="B55" s="53">
        <v>909</v>
      </c>
      <c r="C55" s="50" t="s">
        <v>9</v>
      </c>
      <c r="D55" s="50" t="s">
        <v>29</v>
      </c>
      <c r="E55" s="19">
        <v>89</v>
      </c>
      <c r="F55" s="19">
        <v>1</v>
      </c>
      <c r="G55" s="21" t="str">
        <f>G56</f>
        <v>00</v>
      </c>
      <c r="H55" s="19">
        <v>41210</v>
      </c>
      <c r="I55" s="22">
        <v>200</v>
      </c>
      <c r="J55" s="52">
        <f t="shared" si="13"/>
        <v>6</v>
      </c>
      <c r="K55" s="52">
        <f t="shared" si="1"/>
        <v>6</v>
      </c>
      <c r="L55" s="52">
        <f t="shared" si="13"/>
        <v>6</v>
      </c>
      <c r="M55" s="52">
        <f t="shared" si="0"/>
        <v>100</v>
      </c>
      <c r="N55" s="52">
        <f t="shared" si="13"/>
        <v>100</v>
      </c>
    </row>
    <row r="56" spans="1:14" ht="52.5" customHeight="1">
      <c r="A56" s="31" t="str">
        <f>A59</f>
        <v>Иные закупки товаров, работ и услуг для обеспечения государственных (муниципальных) нужд</v>
      </c>
      <c r="B56" s="53">
        <v>909</v>
      </c>
      <c r="C56" s="50" t="s">
        <v>9</v>
      </c>
      <c r="D56" s="50" t="s">
        <v>29</v>
      </c>
      <c r="E56" s="19">
        <v>89</v>
      </c>
      <c r="F56" s="19">
        <v>1</v>
      </c>
      <c r="G56" s="21" t="str">
        <f>G57</f>
        <v>00</v>
      </c>
      <c r="H56" s="19">
        <v>41210</v>
      </c>
      <c r="I56" s="22">
        <v>240</v>
      </c>
      <c r="J56" s="52">
        <v>6</v>
      </c>
      <c r="K56" s="52">
        <f t="shared" si="1"/>
        <v>6</v>
      </c>
      <c r="L56" s="52">
        <v>6</v>
      </c>
      <c r="M56" s="52">
        <f t="shared" si="0"/>
        <v>100</v>
      </c>
      <c r="N56" s="52">
        <v>100</v>
      </c>
    </row>
    <row r="57" spans="1:14" ht="40.5" customHeight="1">
      <c r="A57" s="42" t="s">
        <v>103</v>
      </c>
      <c r="B57" s="53">
        <f>B53</f>
        <v>909</v>
      </c>
      <c r="C57" s="50" t="s">
        <v>9</v>
      </c>
      <c r="D57" s="50" t="s">
        <v>29</v>
      </c>
      <c r="E57" s="19">
        <v>89</v>
      </c>
      <c r="F57" s="19">
        <v>1</v>
      </c>
      <c r="G57" s="21" t="str">
        <f>G58</f>
        <v>00</v>
      </c>
      <c r="H57" s="19">
        <v>42200</v>
      </c>
      <c r="I57" s="22"/>
      <c r="J57" s="52">
        <f t="shared" ref="J57:L58" si="14">J58</f>
        <v>2.4</v>
      </c>
      <c r="K57" s="52">
        <f t="shared" si="1"/>
        <v>2.4</v>
      </c>
      <c r="L57" s="52">
        <f>L58</f>
        <v>2.4</v>
      </c>
      <c r="M57" s="52">
        <f t="shared" si="0"/>
        <v>100</v>
      </c>
      <c r="N57" s="52">
        <f>N58</f>
        <v>100</v>
      </c>
    </row>
    <row r="58" spans="1:14" ht="42" customHeight="1">
      <c r="A58" s="34" t="str">
        <f>A43</f>
        <v>Закупка товаров, работ и услуг для государственных (муниципальных) нужд</v>
      </c>
      <c r="B58" s="59">
        <f>B57</f>
        <v>909</v>
      </c>
      <c r="C58" s="60" t="s">
        <v>9</v>
      </c>
      <c r="D58" s="60" t="s">
        <v>29</v>
      </c>
      <c r="E58" s="21" t="s">
        <v>82</v>
      </c>
      <c r="F58" s="21" t="s">
        <v>83</v>
      </c>
      <c r="G58" s="21" t="s">
        <v>75</v>
      </c>
      <c r="H58" s="21" t="s">
        <v>86</v>
      </c>
      <c r="I58" s="24" t="s">
        <v>19</v>
      </c>
      <c r="J58" s="54">
        <f t="shared" si="14"/>
        <v>2.4</v>
      </c>
      <c r="K58" s="52">
        <f t="shared" si="1"/>
        <v>2.4</v>
      </c>
      <c r="L58" s="54">
        <f t="shared" si="14"/>
        <v>2.4</v>
      </c>
      <c r="M58" s="52">
        <f t="shared" si="0"/>
        <v>100</v>
      </c>
      <c r="N58" s="52">
        <f>N59</f>
        <v>100</v>
      </c>
    </row>
    <row r="59" spans="1:14" ht="51.75" customHeight="1">
      <c r="A59" s="29" t="str">
        <f>A44</f>
        <v>Иные закупки товаров, работ и услуг для обеспечения государственных (муниципальных) нужд</v>
      </c>
      <c r="B59" s="51">
        <f t="shared" si="11"/>
        <v>909</v>
      </c>
      <c r="C59" s="60" t="s">
        <v>9</v>
      </c>
      <c r="D59" s="60" t="s">
        <v>29</v>
      </c>
      <c r="E59" s="21" t="s">
        <v>82</v>
      </c>
      <c r="F59" s="21" t="s">
        <v>83</v>
      </c>
      <c r="G59" s="21" t="s">
        <v>75</v>
      </c>
      <c r="H59" s="21" t="s">
        <v>86</v>
      </c>
      <c r="I59" s="24" t="s">
        <v>21</v>
      </c>
      <c r="J59" s="54">
        <v>2.4</v>
      </c>
      <c r="K59" s="52">
        <f t="shared" si="1"/>
        <v>2.4</v>
      </c>
      <c r="L59" s="52">
        <v>2.4</v>
      </c>
      <c r="M59" s="52">
        <f t="shared" si="0"/>
        <v>100</v>
      </c>
      <c r="N59" s="52">
        <v>100</v>
      </c>
    </row>
    <row r="60" spans="1:14" ht="17.25" customHeight="1">
      <c r="A60" s="81" t="s">
        <v>35</v>
      </c>
      <c r="B60" s="61">
        <f>B59</f>
        <v>909</v>
      </c>
      <c r="C60" s="62" t="s">
        <v>11</v>
      </c>
      <c r="D60" s="62"/>
      <c r="E60" s="21"/>
      <c r="F60" s="21"/>
      <c r="G60" s="21"/>
      <c r="H60" s="21"/>
      <c r="I60" s="24"/>
      <c r="J60" s="47">
        <f>J62</f>
        <v>109.3</v>
      </c>
      <c r="K60" s="47">
        <f t="shared" si="1"/>
        <v>109.3</v>
      </c>
      <c r="L60" s="47">
        <f>L61</f>
        <v>109.3</v>
      </c>
      <c r="M60" s="47">
        <f t="shared" si="0"/>
        <v>100</v>
      </c>
      <c r="N60" s="47">
        <f>N61</f>
        <v>100</v>
      </c>
    </row>
    <row r="61" spans="1:14" ht="27.75" customHeight="1">
      <c r="A61" s="42" t="s">
        <v>36</v>
      </c>
      <c r="B61" s="58">
        <f>B60</f>
        <v>909</v>
      </c>
      <c r="C61" s="57" t="s">
        <v>11</v>
      </c>
      <c r="D61" s="57" t="s">
        <v>30</v>
      </c>
      <c r="E61" s="21"/>
      <c r="F61" s="21"/>
      <c r="G61" s="21"/>
      <c r="H61" s="21"/>
      <c r="I61" s="24"/>
      <c r="J61" s="52">
        <f>J62</f>
        <v>109.3</v>
      </c>
      <c r="K61" s="52">
        <f t="shared" si="1"/>
        <v>109.3</v>
      </c>
      <c r="L61" s="52">
        <f t="shared" ref="L61:L64" si="15">L62</f>
        <v>109.3</v>
      </c>
      <c r="M61" s="52">
        <f t="shared" si="0"/>
        <v>100</v>
      </c>
      <c r="N61" s="52">
        <f>N62</f>
        <v>100</v>
      </c>
    </row>
    <row r="62" spans="1:14" ht="59.25" customHeight="1">
      <c r="A62" s="36" t="s">
        <v>56</v>
      </c>
      <c r="B62" s="63">
        <f t="shared" ref="B62:B69" si="16">B61</f>
        <v>909</v>
      </c>
      <c r="C62" s="57" t="s">
        <v>11</v>
      </c>
      <c r="D62" s="57" t="s">
        <v>30</v>
      </c>
      <c r="E62" s="21" t="s">
        <v>95</v>
      </c>
      <c r="F62" s="21"/>
      <c r="G62" s="21"/>
      <c r="H62" s="21"/>
      <c r="I62" s="24"/>
      <c r="J62" s="52">
        <f>J63</f>
        <v>109.3</v>
      </c>
      <c r="K62" s="52">
        <f t="shared" si="1"/>
        <v>109.3</v>
      </c>
      <c r="L62" s="52">
        <f t="shared" si="15"/>
        <v>109.3</v>
      </c>
      <c r="M62" s="52">
        <f t="shared" si="0"/>
        <v>100</v>
      </c>
      <c r="N62" s="52">
        <f>N63</f>
        <v>100</v>
      </c>
    </row>
    <row r="63" spans="1:14" ht="41.25" customHeight="1">
      <c r="A63" s="29" t="s">
        <v>62</v>
      </c>
      <c r="B63" s="51">
        <f t="shared" si="16"/>
        <v>909</v>
      </c>
      <c r="C63" s="57" t="s">
        <v>11</v>
      </c>
      <c r="D63" s="57" t="s">
        <v>30</v>
      </c>
      <c r="E63" s="21" t="s">
        <v>95</v>
      </c>
      <c r="F63" s="21" t="s">
        <v>43</v>
      </c>
      <c r="G63" s="20"/>
      <c r="H63" s="21"/>
      <c r="I63" s="24"/>
      <c r="J63" s="52">
        <f>J65</f>
        <v>109.3</v>
      </c>
      <c r="K63" s="52">
        <f t="shared" si="1"/>
        <v>109.3</v>
      </c>
      <c r="L63" s="52">
        <f t="shared" si="15"/>
        <v>109.3</v>
      </c>
      <c r="M63" s="52">
        <f t="shared" si="0"/>
        <v>100</v>
      </c>
      <c r="N63" s="52">
        <f>N64</f>
        <v>100</v>
      </c>
    </row>
    <row r="64" spans="1:14" ht="64.5" customHeight="1">
      <c r="A64" s="29" t="s">
        <v>37</v>
      </c>
      <c r="B64" s="51">
        <f t="shared" si="16"/>
        <v>909</v>
      </c>
      <c r="C64" s="57" t="s">
        <v>11</v>
      </c>
      <c r="D64" s="57" t="s">
        <v>30</v>
      </c>
      <c r="E64" s="21" t="s">
        <v>95</v>
      </c>
      <c r="F64" s="21" t="s">
        <v>43</v>
      </c>
      <c r="G64" s="21" t="s">
        <v>11</v>
      </c>
      <c r="H64" s="21"/>
      <c r="I64" s="24"/>
      <c r="J64" s="52">
        <f>J65</f>
        <v>109.3</v>
      </c>
      <c r="K64" s="52">
        <f t="shared" si="1"/>
        <v>109.3</v>
      </c>
      <c r="L64" s="52">
        <f t="shared" si="15"/>
        <v>109.3</v>
      </c>
      <c r="M64" s="52">
        <f t="shared" si="0"/>
        <v>100</v>
      </c>
      <c r="N64" s="52">
        <f>N65</f>
        <v>100</v>
      </c>
    </row>
    <row r="65" spans="1:14" ht="93" customHeight="1">
      <c r="A65" s="30" t="s">
        <v>97</v>
      </c>
      <c r="B65" s="51">
        <f t="shared" si="16"/>
        <v>909</v>
      </c>
      <c r="C65" s="57" t="s">
        <v>11</v>
      </c>
      <c r="D65" s="57" t="s">
        <v>30</v>
      </c>
      <c r="E65" s="21" t="s">
        <v>95</v>
      </c>
      <c r="F65" s="21" t="s">
        <v>43</v>
      </c>
      <c r="G65" s="21" t="s">
        <v>11</v>
      </c>
      <c r="H65" s="21" t="s">
        <v>96</v>
      </c>
      <c r="I65" s="24"/>
      <c r="J65" s="52">
        <f>J68+J66</f>
        <v>109.3</v>
      </c>
      <c r="K65" s="52">
        <f t="shared" si="1"/>
        <v>109.3</v>
      </c>
      <c r="L65" s="52">
        <f>L68+L66</f>
        <v>109.3</v>
      </c>
      <c r="M65" s="52">
        <f t="shared" si="0"/>
        <v>100</v>
      </c>
      <c r="N65" s="52">
        <v>100</v>
      </c>
    </row>
    <row r="66" spans="1:14" ht="105" customHeight="1">
      <c r="A66" s="29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6" s="51">
        <f>B65</f>
        <v>909</v>
      </c>
      <c r="C66" s="57" t="s">
        <v>11</v>
      </c>
      <c r="D66" s="57" t="s">
        <v>30</v>
      </c>
      <c r="E66" s="21" t="s">
        <v>95</v>
      </c>
      <c r="F66" s="21" t="s">
        <v>43</v>
      </c>
      <c r="G66" s="21" t="s">
        <v>11</v>
      </c>
      <c r="H66" s="21" t="s">
        <v>96</v>
      </c>
      <c r="I66" s="24" t="s">
        <v>14</v>
      </c>
      <c r="J66" s="52">
        <f>J67</f>
        <v>106.3</v>
      </c>
      <c r="K66" s="52">
        <f t="shared" si="1"/>
        <v>106.3</v>
      </c>
      <c r="L66" s="52">
        <f>L67</f>
        <v>106.3</v>
      </c>
      <c r="M66" s="52">
        <f t="shared" si="0"/>
        <v>100</v>
      </c>
      <c r="N66" s="52">
        <f>N67</f>
        <v>100</v>
      </c>
    </row>
    <row r="67" spans="1:14" ht="39.75" customHeight="1">
      <c r="A67" s="29" t="str">
        <f>A39</f>
        <v>Расходы на выплаты персоналу государственных (муниципальных) органов</v>
      </c>
      <c r="B67" s="51">
        <v>909</v>
      </c>
      <c r="C67" s="57" t="s">
        <v>11</v>
      </c>
      <c r="D67" s="57" t="s">
        <v>30</v>
      </c>
      <c r="E67" s="21" t="s">
        <v>95</v>
      </c>
      <c r="F67" s="21" t="s">
        <v>43</v>
      </c>
      <c r="G67" s="21" t="s">
        <v>11</v>
      </c>
      <c r="H67" s="21" t="s">
        <v>96</v>
      </c>
      <c r="I67" s="24" t="s">
        <v>16</v>
      </c>
      <c r="J67" s="52">
        <v>106.3</v>
      </c>
      <c r="K67" s="52">
        <f t="shared" si="1"/>
        <v>106.3</v>
      </c>
      <c r="L67" s="52">
        <v>106.3</v>
      </c>
      <c r="M67" s="52">
        <f t="shared" si="0"/>
        <v>100</v>
      </c>
      <c r="N67" s="52">
        <v>100</v>
      </c>
    </row>
    <row r="68" spans="1:14" ht="40.5" customHeight="1">
      <c r="A68" s="29" t="str">
        <f>A58</f>
        <v>Закупка товаров, работ и услуг для государственных (муниципальных) нужд</v>
      </c>
      <c r="B68" s="51">
        <f>B65</f>
        <v>909</v>
      </c>
      <c r="C68" s="57" t="s">
        <v>11</v>
      </c>
      <c r="D68" s="57" t="s">
        <v>30</v>
      </c>
      <c r="E68" s="21" t="s">
        <v>95</v>
      </c>
      <c r="F68" s="21" t="s">
        <v>43</v>
      </c>
      <c r="G68" s="21" t="s">
        <v>11</v>
      </c>
      <c r="H68" s="21" t="s">
        <v>96</v>
      </c>
      <c r="I68" s="24" t="s">
        <v>19</v>
      </c>
      <c r="J68" s="52">
        <f>J69</f>
        <v>3</v>
      </c>
      <c r="K68" s="52">
        <f t="shared" si="1"/>
        <v>3</v>
      </c>
      <c r="L68" s="52">
        <f>L69</f>
        <v>3</v>
      </c>
      <c r="M68" s="52">
        <f t="shared" si="0"/>
        <v>100</v>
      </c>
      <c r="N68" s="52">
        <f>N69</f>
        <v>100</v>
      </c>
    </row>
    <row r="69" spans="1:14" ht="52.5" customHeight="1">
      <c r="A69" s="37" t="str">
        <f>A59</f>
        <v>Иные закупки товаров, работ и услуг для обеспечения государственных (муниципальных) нужд</v>
      </c>
      <c r="B69" s="64">
        <f t="shared" si="16"/>
        <v>909</v>
      </c>
      <c r="C69" s="65" t="s">
        <v>11</v>
      </c>
      <c r="D69" s="65" t="s">
        <v>30</v>
      </c>
      <c r="E69" s="21" t="s">
        <v>95</v>
      </c>
      <c r="F69" s="21" t="s">
        <v>43</v>
      </c>
      <c r="G69" s="21" t="s">
        <v>11</v>
      </c>
      <c r="H69" s="21" t="s">
        <v>96</v>
      </c>
      <c r="I69" s="24" t="s">
        <v>21</v>
      </c>
      <c r="J69" s="54">
        <v>3</v>
      </c>
      <c r="K69" s="52">
        <f t="shared" si="1"/>
        <v>3</v>
      </c>
      <c r="L69" s="52">
        <v>3</v>
      </c>
      <c r="M69" s="52">
        <f t="shared" si="0"/>
        <v>100</v>
      </c>
      <c r="N69" s="52">
        <v>100</v>
      </c>
    </row>
    <row r="70" spans="1:14" ht="15.75" customHeight="1">
      <c r="A70" s="38" t="s">
        <v>32</v>
      </c>
      <c r="B70" s="45">
        <f>B69</f>
        <v>909</v>
      </c>
      <c r="C70" s="49" t="s">
        <v>18</v>
      </c>
      <c r="D70" s="50"/>
      <c r="E70" s="21"/>
      <c r="F70" s="21"/>
      <c r="G70" s="21"/>
      <c r="H70" s="21"/>
      <c r="I70" s="24"/>
      <c r="J70" s="47">
        <f>J71+J77</f>
        <v>445.1</v>
      </c>
      <c r="K70" s="47">
        <f t="shared" si="1"/>
        <v>445.1</v>
      </c>
      <c r="L70" s="47">
        <f>L71+L77</f>
        <v>445.1</v>
      </c>
      <c r="M70" s="47">
        <f t="shared" si="0"/>
        <v>100</v>
      </c>
      <c r="N70" s="47">
        <f t="shared" ref="J70:N71" si="17">N71</f>
        <v>100</v>
      </c>
    </row>
    <row r="71" spans="1:14" ht="27" customHeight="1">
      <c r="A71" s="29" t="s">
        <v>38</v>
      </c>
      <c r="B71" s="51">
        <f>B69</f>
        <v>909</v>
      </c>
      <c r="C71" s="50" t="s">
        <v>18</v>
      </c>
      <c r="D71" s="50" t="s">
        <v>31</v>
      </c>
      <c r="E71" s="21"/>
      <c r="F71" s="21"/>
      <c r="G71" s="21"/>
      <c r="H71" s="21"/>
      <c r="I71" s="24"/>
      <c r="J71" s="52">
        <f t="shared" si="17"/>
        <v>165.1</v>
      </c>
      <c r="K71" s="52">
        <f t="shared" si="1"/>
        <v>165.1</v>
      </c>
      <c r="L71" s="52">
        <f t="shared" si="17"/>
        <v>165.1</v>
      </c>
      <c r="M71" s="52">
        <f t="shared" si="0"/>
        <v>100</v>
      </c>
      <c r="N71" s="52">
        <f t="shared" si="17"/>
        <v>100</v>
      </c>
    </row>
    <row r="72" spans="1:14" ht="90" customHeight="1">
      <c r="A72" s="39" t="s">
        <v>63</v>
      </c>
      <c r="B72" s="56">
        <f>B71</f>
        <v>909</v>
      </c>
      <c r="C72" s="50" t="s">
        <v>18</v>
      </c>
      <c r="D72" s="50" t="s">
        <v>31</v>
      </c>
      <c r="E72" s="21" t="s">
        <v>29</v>
      </c>
      <c r="F72" s="21"/>
      <c r="G72" s="21"/>
      <c r="H72" s="21"/>
      <c r="I72" s="24"/>
      <c r="J72" s="52">
        <f t="shared" ref="J72:N73" si="18">J73</f>
        <v>165.1</v>
      </c>
      <c r="K72" s="52">
        <f t="shared" si="1"/>
        <v>165.1</v>
      </c>
      <c r="L72" s="52">
        <f t="shared" si="18"/>
        <v>165.1</v>
      </c>
      <c r="M72" s="52">
        <f t="shared" si="0"/>
        <v>100</v>
      </c>
      <c r="N72" s="52">
        <f t="shared" si="18"/>
        <v>100</v>
      </c>
    </row>
    <row r="73" spans="1:14" ht="69.75" customHeight="1">
      <c r="A73" s="39" t="s">
        <v>39</v>
      </c>
      <c r="B73" s="56">
        <f>B72</f>
        <v>909</v>
      </c>
      <c r="C73" s="50" t="s">
        <v>18</v>
      </c>
      <c r="D73" s="50" t="s">
        <v>31</v>
      </c>
      <c r="E73" s="21" t="s">
        <v>29</v>
      </c>
      <c r="F73" s="21" t="s">
        <v>84</v>
      </c>
      <c r="G73" s="21" t="s">
        <v>9</v>
      </c>
      <c r="H73" s="21"/>
      <c r="I73" s="24"/>
      <c r="J73" s="52">
        <f t="shared" si="18"/>
        <v>165.1</v>
      </c>
      <c r="K73" s="52">
        <f t="shared" si="1"/>
        <v>165.1</v>
      </c>
      <c r="L73" s="52">
        <f t="shared" si="18"/>
        <v>165.1</v>
      </c>
      <c r="M73" s="52">
        <f t="shared" si="0"/>
        <v>100</v>
      </c>
      <c r="N73" s="52">
        <f t="shared" si="18"/>
        <v>100</v>
      </c>
    </row>
    <row r="74" spans="1:14" ht="297" customHeight="1">
      <c r="A74" s="40" t="s">
        <v>45</v>
      </c>
      <c r="B74" s="56">
        <f>B73</f>
        <v>909</v>
      </c>
      <c r="C74" s="50" t="s">
        <v>18</v>
      </c>
      <c r="D74" s="50" t="s">
        <v>31</v>
      </c>
      <c r="E74" s="21" t="s">
        <v>29</v>
      </c>
      <c r="F74" s="21" t="s">
        <v>84</v>
      </c>
      <c r="G74" s="21" t="s">
        <v>9</v>
      </c>
      <c r="H74" s="21" t="s">
        <v>90</v>
      </c>
      <c r="I74" s="24"/>
      <c r="J74" s="52">
        <f t="shared" ref="J74:J75" si="19">J75</f>
        <v>165.1</v>
      </c>
      <c r="K74" s="52">
        <f t="shared" si="1"/>
        <v>165.1</v>
      </c>
      <c r="L74" s="52">
        <f t="shared" ref="L74:L75" si="20">L75</f>
        <v>165.1</v>
      </c>
      <c r="M74" s="52">
        <f t="shared" si="0"/>
        <v>100</v>
      </c>
      <c r="N74" s="52">
        <f t="shared" ref="N74:N75" si="21">N75</f>
        <v>100</v>
      </c>
    </row>
    <row r="75" spans="1:14" ht="42" customHeight="1">
      <c r="A75" s="30" t="str">
        <f>A68</f>
        <v>Закупка товаров, работ и услуг для государственных (муниципальных) нужд</v>
      </c>
      <c r="B75" s="56">
        <f t="shared" ref="B75:B76" si="22">B74</f>
        <v>909</v>
      </c>
      <c r="C75" s="50" t="s">
        <v>18</v>
      </c>
      <c r="D75" s="50" t="s">
        <v>31</v>
      </c>
      <c r="E75" s="21" t="s">
        <v>29</v>
      </c>
      <c r="F75" s="21" t="s">
        <v>84</v>
      </c>
      <c r="G75" s="21" t="s">
        <v>9</v>
      </c>
      <c r="H75" s="21" t="s">
        <v>90</v>
      </c>
      <c r="I75" s="24" t="s">
        <v>19</v>
      </c>
      <c r="J75" s="52">
        <f t="shared" si="19"/>
        <v>165.1</v>
      </c>
      <c r="K75" s="52">
        <f t="shared" si="1"/>
        <v>165.1</v>
      </c>
      <c r="L75" s="52">
        <f t="shared" si="20"/>
        <v>165.1</v>
      </c>
      <c r="M75" s="52">
        <f t="shared" si="0"/>
        <v>100</v>
      </c>
      <c r="N75" s="52">
        <f t="shared" si="21"/>
        <v>100</v>
      </c>
    </row>
    <row r="76" spans="1:14" ht="53.25" customHeight="1">
      <c r="A76" s="30" t="str">
        <f>A69</f>
        <v>Иные закупки товаров, работ и услуг для обеспечения государственных (муниципальных) нужд</v>
      </c>
      <c r="B76" s="56">
        <f t="shared" si="22"/>
        <v>909</v>
      </c>
      <c r="C76" s="50" t="s">
        <v>18</v>
      </c>
      <c r="D76" s="50" t="s">
        <v>31</v>
      </c>
      <c r="E76" s="21" t="s">
        <v>29</v>
      </c>
      <c r="F76" s="21" t="s">
        <v>84</v>
      </c>
      <c r="G76" s="21" t="s">
        <v>9</v>
      </c>
      <c r="H76" s="21" t="s">
        <v>90</v>
      </c>
      <c r="I76" s="24" t="s">
        <v>21</v>
      </c>
      <c r="J76" s="52">
        <v>165.1</v>
      </c>
      <c r="K76" s="52">
        <f t="shared" si="1"/>
        <v>165.1</v>
      </c>
      <c r="L76" s="52">
        <v>165.1</v>
      </c>
      <c r="M76" s="52">
        <f t="shared" si="0"/>
        <v>100</v>
      </c>
      <c r="N76" s="52">
        <v>100</v>
      </c>
    </row>
    <row r="77" spans="1:14" ht="25.5" customHeight="1">
      <c r="A77" s="30" t="s">
        <v>93</v>
      </c>
      <c r="B77" s="56">
        <v>909</v>
      </c>
      <c r="C77" s="50" t="s">
        <v>18</v>
      </c>
      <c r="D77" s="50" t="s">
        <v>91</v>
      </c>
      <c r="E77" s="21"/>
      <c r="F77" s="21"/>
      <c r="G77" s="21"/>
      <c r="H77" s="21"/>
      <c r="I77" s="24"/>
      <c r="J77" s="52">
        <f t="shared" ref="J77:N81" si="23">J78</f>
        <v>280</v>
      </c>
      <c r="K77" s="52">
        <f t="shared" si="1"/>
        <v>280</v>
      </c>
      <c r="L77" s="52">
        <f t="shared" si="23"/>
        <v>280</v>
      </c>
      <c r="M77" s="52">
        <f t="shared" si="0"/>
        <v>100</v>
      </c>
      <c r="N77" s="52">
        <f t="shared" si="23"/>
        <v>100</v>
      </c>
    </row>
    <row r="78" spans="1:14" ht="69" customHeight="1">
      <c r="A78" s="30" t="str">
        <f>A96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78" s="56">
        <v>909</v>
      </c>
      <c r="C78" s="50" t="s">
        <v>18</v>
      </c>
      <c r="D78" s="50" t="s">
        <v>91</v>
      </c>
      <c r="E78" s="21" t="s">
        <v>82</v>
      </c>
      <c r="F78" s="21"/>
      <c r="G78" s="21"/>
      <c r="H78" s="21"/>
      <c r="I78" s="24"/>
      <c r="J78" s="52">
        <f t="shared" si="23"/>
        <v>280</v>
      </c>
      <c r="K78" s="52">
        <f t="shared" si="1"/>
        <v>280</v>
      </c>
      <c r="L78" s="52">
        <f t="shared" si="23"/>
        <v>280</v>
      </c>
      <c r="M78" s="52">
        <f t="shared" si="0"/>
        <v>100</v>
      </c>
      <c r="N78" s="52">
        <f t="shared" si="23"/>
        <v>100</v>
      </c>
    </row>
    <row r="79" spans="1:14" ht="91.5" customHeight="1">
      <c r="A79" s="30" t="str">
        <f>A97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79" s="56">
        <v>909</v>
      </c>
      <c r="C79" s="50" t="s">
        <v>18</v>
      </c>
      <c r="D79" s="50" t="s">
        <v>91</v>
      </c>
      <c r="E79" s="21" t="s">
        <v>82</v>
      </c>
      <c r="F79" s="21" t="s">
        <v>83</v>
      </c>
      <c r="G79" s="21"/>
      <c r="H79" s="21"/>
      <c r="I79" s="24"/>
      <c r="J79" s="52">
        <f t="shared" si="23"/>
        <v>280</v>
      </c>
      <c r="K79" s="52">
        <f t="shared" si="1"/>
        <v>280</v>
      </c>
      <c r="L79" s="52">
        <f t="shared" si="23"/>
        <v>280</v>
      </c>
      <c r="M79" s="52">
        <f t="shared" ref="M79:M100" si="24">N79</f>
        <v>100</v>
      </c>
      <c r="N79" s="52">
        <f t="shared" si="23"/>
        <v>100</v>
      </c>
    </row>
    <row r="80" spans="1:14" ht="168" customHeight="1">
      <c r="A80" s="30" t="s">
        <v>94</v>
      </c>
      <c r="B80" s="56">
        <v>909</v>
      </c>
      <c r="C80" s="50" t="s">
        <v>18</v>
      </c>
      <c r="D80" s="50" t="s">
        <v>91</v>
      </c>
      <c r="E80" s="21" t="s">
        <v>82</v>
      </c>
      <c r="F80" s="21" t="s">
        <v>83</v>
      </c>
      <c r="G80" s="21" t="s">
        <v>75</v>
      </c>
      <c r="H80" s="21" t="s">
        <v>92</v>
      </c>
      <c r="I80" s="24"/>
      <c r="J80" s="52">
        <f t="shared" si="23"/>
        <v>280</v>
      </c>
      <c r="K80" s="52">
        <f t="shared" ref="K80:K100" si="25">J80</f>
        <v>280</v>
      </c>
      <c r="L80" s="52">
        <f t="shared" si="23"/>
        <v>280</v>
      </c>
      <c r="M80" s="52">
        <f t="shared" si="24"/>
        <v>100</v>
      </c>
      <c r="N80" s="52">
        <f t="shared" si="23"/>
        <v>100</v>
      </c>
    </row>
    <row r="81" spans="1:14" ht="42.75" customHeight="1">
      <c r="A81" s="30" t="str">
        <f>A75</f>
        <v>Закупка товаров, работ и услуг для государственных (муниципальных) нужд</v>
      </c>
      <c r="B81" s="56">
        <v>909</v>
      </c>
      <c r="C81" s="50" t="s">
        <v>18</v>
      </c>
      <c r="D81" s="50" t="s">
        <v>91</v>
      </c>
      <c r="E81" s="21" t="s">
        <v>82</v>
      </c>
      <c r="F81" s="21" t="s">
        <v>83</v>
      </c>
      <c r="G81" s="21" t="s">
        <v>75</v>
      </c>
      <c r="H81" s="21" t="s">
        <v>92</v>
      </c>
      <c r="I81" s="24" t="s">
        <v>19</v>
      </c>
      <c r="J81" s="52">
        <f t="shared" si="23"/>
        <v>280</v>
      </c>
      <c r="K81" s="52">
        <f t="shared" si="25"/>
        <v>280</v>
      </c>
      <c r="L81" s="52">
        <f t="shared" si="23"/>
        <v>280</v>
      </c>
      <c r="M81" s="52">
        <f t="shared" si="24"/>
        <v>100</v>
      </c>
      <c r="N81" s="52">
        <f t="shared" si="23"/>
        <v>100</v>
      </c>
    </row>
    <row r="82" spans="1:14" ht="54" customHeight="1">
      <c r="A82" s="30" t="str">
        <f>A76</f>
        <v>Иные закупки товаров, работ и услуг для обеспечения государственных (муниципальных) нужд</v>
      </c>
      <c r="B82" s="56">
        <v>909</v>
      </c>
      <c r="C82" s="50" t="s">
        <v>18</v>
      </c>
      <c r="D82" s="50" t="s">
        <v>91</v>
      </c>
      <c r="E82" s="21" t="s">
        <v>82</v>
      </c>
      <c r="F82" s="21" t="s">
        <v>83</v>
      </c>
      <c r="G82" s="21" t="s">
        <v>75</v>
      </c>
      <c r="H82" s="21" t="s">
        <v>92</v>
      </c>
      <c r="I82" s="24" t="s">
        <v>21</v>
      </c>
      <c r="J82" s="52">
        <v>280</v>
      </c>
      <c r="K82" s="52">
        <f t="shared" si="25"/>
        <v>280</v>
      </c>
      <c r="L82" s="52">
        <v>280</v>
      </c>
      <c r="M82" s="52">
        <f t="shared" si="24"/>
        <v>100</v>
      </c>
      <c r="N82" s="52">
        <v>100</v>
      </c>
    </row>
    <row r="83" spans="1:14" ht="21.75" customHeight="1">
      <c r="A83" s="82" t="s">
        <v>33</v>
      </c>
      <c r="B83" s="66">
        <f>B76</f>
        <v>909</v>
      </c>
      <c r="C83" s="49" t="s">
        <v>27</v>
      </c>
      <c r="D83" s="67"/>
      <c r="E83" s="21"/>
      <c r="F83" s="21"/>
      <c r="G83" s="21"/>
      <c r="H83" s="21"/>
      <c r="I83" s="24"/>
      <c r="J83" s="47">
        <f t="shared" ref="J83:N84" si="26">J84</f>
        <v>202</v>
      </c>
      <c r="K83" s="47">
        <f t="shared" si="25"/>
        <v>202</v>
      </c>
      <c r="L83" s="47">
        <f t="shared" si="26"/>
        <v>94.2</v>
      </c>
      <c r="M83" s="47">
        <f t="shared" si="24"/>
        <v>46.633663366336634</v>
      </c>
      <c r="N83" s="47">
        <f t="shared" si="26"/>
        <v>46.633663366336634</v>
      </c>
    </row>
    <row r="84" spans="1:14" ht="18.75" customHeight="1">
      <c r="A84" s="41" t="s">
        <v>34</v>
      </c>
      <c r="B84" s="68">
        <f>B83</f>
        <v>909</v>
      </c>
      <c r="C84" s="60" t="s">
        <v>27</v>
      </c>
      <c r="D84" s="60" t="s">
        <v>30</v>
      </c>
      <c r="E84" s="21"/>
      <c r="F84" s="21"/>
      <c r="G84" s="21"/>
      <c r="H84" s="21"/>
      <c r="I84" s="24"/>
      <c r="J84" s="54">
        <f t="shared" si="26"/>
        <v>202</v>
      </c>
      <c r="K84" s="52">
        <f t="shared" si="25"/>
        <v>202</v>
      </c>
      <c r="L84" s="52">
        <f t="shared" si="26"/>
        <v>94.2</v>
      </c>
      <c r="M84" s="52">
        <f t="shared" si="24"/>
        <v>46.633663366336634</v>
      </c>
      <c r="N84" s="52">
        <f t="shared" si="26"/>
        <v>46.633663366336634</v>
      </c>
    </row>
    <row r="85" spans="1:14" ht="91.5" customHeight="1">
      <c r="A85" s="42" t="s">
        <v>111</v>
      </c>
      <c r="B85" s="69">
        <f>B84</f>
        <v>909</v>
      </c>
      <c r="C85" s="70" t="s">
        <v>27</v>
      </c>
      <c r="D85" s="57" t="s">
        <v>30</v>
      </c>
      <c r="E85" s="21" t="s">
        <v>57</v>
      </c>
      <c r="F85" s="21"/>
      <c r="G85" s="21"/>
      <c r="H85" s="21"/>
      <c r="I85" s="24"/>
      <c r="J85" s="52">
        <f>J86+J90</f>
        <v>202</v>
      </c>
      <c r="K85" s="52">
        <f t="shared" si="25"/>
        <v>202</v>
      </c>
      <c r="L85" s="52">
        <f>L86+L90</f>
        <v>94.2</v>
      </c>
      <c r="M85" s="52">
        <f t="shared" si="24"/>
        <v>46.633663366336634</v>
      </c>
      <c r="N85" s="52">
        <f>L85/K85*100</f>
        <v>46.633663366336634</v>
      </c>
    </row>
    <row r="86" spans="1:14" ht="28.5" customHeight="1">
      <c r="A86" s="42" t="s">
        <v>64</v>
      </c>
      <c r="B86" s="71">
        <f>B85</f>
        <v>909</v>
      </c>
      <c r="C86" s="70" t="s">
        <v>27</v>
      </c>
      <c r="D86" s="57" t="s">
        <v>30</v>
      </c>
      <c r="E86" s="21" t="s">
        <v>57</v>
      </c>
      <c r="F86" s="21" t="s">
        <v>84</v>
      </c>
      <c r="G86" s="21" t="s">
        <v>78</v>
      </c>
      <c r="H86" s="21"/>
      <c r="I86" s="24"/>
      <c r="J86" s="52">
        <f>J87</f>
        <v>77</v>
      </c>
      <c r="K86" s="52">
        <f t="shared" si="25"/>
        <v>77</v>
      </c>
      <c r="L86" s="52">
        <f>L87</f>
        <v>13.3</v>
      </c>
      <c r="M86" s="52">
        <f t="shared" si="24"/>
        <v>17.272727272727273</v>
      </c>
      <c r="N86" s="52">
        <f>N87</f>
        <v>17.272727272727273</v>
      </c>
    </row>
    <row r="87" spans="1:14" ht="31.5" customHeight="1">
      <c r="A87" s="42" t="s">
        <v>55</v>
      </c>
      <c r="B87" s="69">
        <f>B86</f>
        <v>909</v>
      </c>
      <c r="C87" s="70" t="s">
        <v>27</v>
      </c>
      <c r="D87" s="57" t="s">
        <v>30</v>
      </c>
      <c r="E87" s="21" t="s">
        <v>57</v>
      </c>
      <c r="F87" s="21" t="s">
        <v>84</v>
      </c>
      <c r="G87" s="21" t="s">
        <v>78</v>
      </c>
      <c r="H87" s="21" t="s">
        <v>89</v>
      </c>
      <c r="I87" s="24"/>
      <c r="J87" s="52">
        <f>J88</f>
        <v>77</v>
      </c>
      <c r="K87" s="52">
        <f t="shared" si="25"/>
        <v>77</v>
      </c>
      <c r="L87" s="52">
        <f t="shared" ref="L87:N87" si="27">L88</f>
        <v>13.3</v>
      </c>
      <c r="M87" s="52">
        <f t="shared" si="24"/>
        <v>17.272727272727273</v>
      </c>
      <c r="N87" s="52">
        <f t="shared" si="27"/>
        <v>17.272727272727273</v>
      </c>
    </row>
    <row r="88" spans="1:14" ht="44.25" customHeight="1">
      <c r="A88" s="43" t="str">
        <f>A75</f>
        <v>Закупка товаров, работ и услуг для государственных (муниципальных) нужд</v>
      </c>
      <c r="B88" s="72">
        <f t="shared" ref="B88" si="28">B87</f>
        <v>909</v>
      </c>
      <c r="C88" s="70" t="s">
        <v>27</v>
      </c>
      <c r="D88" s="57" t="s">
        <v>30</v>
      </c>
      <c r="E88" s="21" t="s">
        <v>57</v>
      </c>
      <c r="F88" s="21" t="s">
        <v>84</v>
      </c>
      <c r="G88" s="21" t="s">
        <v>78</v>
      </c>
      <c r="H88" s="21" t="s">
        <v>89</v>
      </c>
      <c r="I88" s="24" t="s">
        <v>19</v>
      </c>
      <c r="J88" s="52">
        <f>J89</f>
        <v>77</v>
      </c>
      <c r="K88" s="52">
        <f t="shared" si="25"/>
        <v>77</v>
      </c>
      <c r="L88" s="52">
        <f>L89</f>
        <v>13.3</v>
      </c>
      <c r="M88" s="52">
        <f t="shared" si="24"/>
        <v>17.272727272727273</v>
      </c>
      <c r="N88" s="52">
        <f>N89</f>
        <v>17.272727272727273</v>
      </c>
    </row>
    <row r="89" spans="1:14" ht="53.25" customHeight="1">
      <c r="A89" s="43" t="s">
        <v>20</v>
      </c>
      <c r="B89" s="72">
        <v>909</v>
      </c>
      <c r="C89" s="70" t="s">
        <v>27</v>
      </c>
      <c r="D89" s="57" t="s">
        <v>30</v>
      </c>
      <c r="E89" s="21" t="s">
        <v>57</v>
      </c>
      <c r="F89" s="21" t="s">
        <v>84</v>
      </c>
      <c r="G89" s="21" t="s">
        <v>78</v>
      </c>
      <c r="H89" s="21" t="s">
        <v>89</v>
      </c>
      <c r="I89" s="24" t="s">
        <v>21</v>
      </c>
      <c r="J89" s="52">
        <v>77</v>
      </c>
      <c r="K89" s="52">
        <f t="shared" si="25"/>
        <v>77</v>
      </c>
      <c r="L89" s="52">
        <v>13.3</v>
      </c>
      <c r="M89" s="52">
        <f t="shared" si="24"/>
        <v>17.272727272727273</v>
      </c>
      <c r="N89" s="52">
        <f>L89/K89*100</f>
        <v>17.272727272727273</v>
      </c>
    </row>
    <row r="90" spans="1:14" ht="39.75" customHeight="1">
      <c r="A90" s="43" t="s">
        <v>73</v>
      </c>
      <c r="B90" s="72">
        <v>909</v>
      </c>
      <c r="C90" s="70" t="s">
        <v>27</v>
      </c>
      <c r="D90" s="57" t="s">
        <v>30</v>
      </c>
      <c r="E90" s="21" t="s">
        <v>57</v>
      </c>
      <c r="F90" s="21" t="s">
        <v>84</v>
      </c>
      <c r="G90" s="21" t="s">
        <v>77</v>
      </c>
      <c r="H90" s="21"/>
      <c r="I90" s="24"/>
      <c r="J90" s="52">
        <f t="shared" ref="J90:N92" si="29">J91</f>
        <v>125</v>
      </c>
      <c r="K90" s="52">
        <f t="shared" si="25"/>
        <v>125</v>
      </c>
      <c r="L90" s="52">
        <f t="shared" si="29"/>
        <v>80.900000000000006</v>
      </c>
      <c r="M90" s="52">
        <f t="shared" si="24"/>
        <v>64.72</v>
      </c>
      <c r="N90" s="52">
        <f t="shared" si="29"/>
        <v>64.72</v>
      </c>
    </row>
    <row r="91" spans="1:14" ht="22.5" customHeight="1">
      <c r="A91" s="43" t="s">
        <v>40</v>
      </c>
      <c r="B91" s="72">
        <v>909</v>
      </c>
      <c r="C91" s="70" t="s">
        <v>27</v>
      </c>
      <c r="D91" s="57" t="s">
        <v>30</v>
      </c>
      <c r="E91" s="21" t="s">
        <v>57</v>
      </c>
      <c r="F91" s="21" t="s">
        <v>84</v>
      </c>
      <c r="G91" s="21" t="s">
        <v>77</v>
      </c>
      <c r="H91" s="21" t="s">
        <v>88</v>
      </c>
      <c r="I91" s="24"/>
      <c r="J91" s="52">
        <f t="shared" si="29"/>
        <v>125</v>
      </c>
      <c r="K91" s="52">
        <f t="shared" si="25"/>
        <v>125</v>
      </c>
      <c r="L91" s="52">
        <f t="shared" si="29"/>
        <v>80.900000000000006</v>
      </c>
      <c r="M91" s="52">
        <f t="shared" si="24"/>
        <v>64.72</v>
      </c>
      <c r="N91" s="52">
        <f t="shared" si="29"/>
        <v>64.72</v>
      </c>
    </row>
    <row r="92" spans="1:14" ht="43.5" customHeight="1">
      <c r="A92" s="43" t="str">
        <f>A88</f>
        <v>Закупка товаров, работ и услуг для государственных (муниципальных) нужд</v>
      </c>
      <c r="B92" s="72">
        <v>909</v>
      </c>
      <c r="C92" s="70" t="s">
        <v>27</v>
      </c>
      <c r="D92" s="57" t="s">
        <v>30</v>
      </c>
      <c r="E92" s="21" t="s">
        <v>57</v>
      </c>
      <c r="F92" s="21" t="s">
        <v>84</v>
      </c>
      <c r="G92" s="21" t="s">
        <v>77</v>
      </c>
      <c r="H92" s="21" t="s">
        <v>88</v>
      </c>
      <c r="I92" s="24" t="s">
        <v>19</v>
      </c>
      <c r="J92" s="52">
        <f t="shared" si="29"/>
        <v>125</v>
      </c>
      <c r="K92" s="52">
        <f t="shared" si="25"/>
        <v>125</v>
      </c>
      <c r="L92" s="52">
        <f t="shared" si="29"/>
        <v>80.900000000000006</v>
      </c>
      <c r="M92" s="52">
        <f t="shared" si="24"/>
        <v>64.72</v>
      </c>
      <c r="N92" s="52">
        <f t="shared" si="29"/>
        <v>64.72</v>
      </c>
    </row>
    <row r="93" spans="1:14" ht="53.25" customHeight="1">
      <c r="A93" s="43" t="str">
        <f>A89</f>
        <v>Иные закупки товаров, работ и услуг для обеспечения государственных (муниципальных) нужд</v>
      </c>
      <c r="B93" s="72">
        <v>909</v>
      </c>
      <c r="C93" s="70" t="s">
        <v>27</v>
      </c>
      <c r="D93" s="57" t="s">
        <v>30</v>
      </c>
      <c r="E93" s="21" t="s">
        <v>57</v>
      </c>
      <c r="F93" s="21" t="s">
        <v>84</v>
      </c>
      <c r="G93" s="21" t="s">
        <v>77</v>
      </c>
      <c r="H93" s="21" t="s">
        <v>88</v>
      </c>
      <c r="I93" s="24" t="s">
        <v>21</v>
      </c>
      <c r="J93" s="52">
        <v>125</v>
      </c>
      <c r="K93" s="52">
        <f t="shared" si="25"/>
        <v>125</v>
      </c>
      <c r="L93" s="52">
        <v>80.900000000000006</v>
      </c>
      <c r="M93" s="52">
        <f t="shared" si="24"/>
        <v>64.72</v>
      </c>
      <c r="N93" s="52">
        <f>L93/K93*100</f>
        <v>64.72</v>
      </c>
    </row>
    <row r="94" spans="1:14" ht="26.25" customHeight="1">
      <c r="A94" s="78" t="s">
        <v>68</v>
      </c>
      <c r="B94" s="79">
        <v>909</v>
      </c>
      <c r="C94" s="80" t="s">
        <v>29</v>
      </c>
      <c r="D94" s="57"/>
      <c r="E94" s="21"/>
      <c r="F94" s="21"/>
      <c r="G94" s="21"/>
      <c r="H94" s="21"/>
      <c r="I94" s="24"/>
      <c r="J94" s="47">
        <f t="shared" ref="J94:J99" si="30">J95</f>
        <v>1.6</v>
      </c>
      <c r="K94" s="47">
        <f t="shared" si="25"/>
        <v>1.6</v>
      </c>
      <c r="L94" s="47">
        <f t="shared" ref="L94:N99" si="31">L95</f>
        <v>1.6</v>
      </c>
      <c r="M94" s="47">
        <f t="shared" si="24"/>
        <v>100</v>
      </c>
      <c r="N94" s="47">
        <f t="shared" si="31"/>
        <v>100</v>
      </c>
    </row>
    <row r="95" spans="1:14" ht="43.5" customHeight="1">
      <c r="A95" s="44" t="s">
        <v>69</v>
      </c>
      <c r="B95" s="72">
        <v>909</v>
      </c>
      <c r="C95" s="70" t="s">
        <v>29</v>
      </c>
      <c r="D95" s="57" t="s">
        <v>9</v>
      </c>
      <c r="E95" s="21"/>
      <c r="F95" s="21"/>
      <c r="G95" s="21"/>
      <c r="H95" s="21"/>
      <c r="I95" s="24"/>
      <c r="J95" s="52">
        <f t="shared" si="30"/>
        <v>1.6</v>
      </c>
      <c r="K95" s="52">
        <f t="shared" si="25"/>
        <v>1.6</v>
      </c>
      <c r="L95" s="52">
        <f t="shared" si="31"/>
        <v>1.6</v>
      </c>
      <c r="M95" s="52">
        <f t="shared" si="24"/>
        <v>100</v>
      </c>
      <c r="N95" s="52">
        <f t="shared" si="31"/>
        <v>100</v>
      </c>
    </row>
    <row r="96" spans="1:14" ht="66" customHeight="1">
      <c r="A96" s="43" t="str">
        <f>A52</f>
        <v>Непрограммные расходы главных распорядителей  средств бюджета Алтарского сельского поселения  Ромодановского муниципального района Республики Мордовия</v>
      </c>
      <c r="B96" s="72">
        <v>909</v>
      </c>
      <c r="C96" s="70" t="s">
        <v>29</v>
      </c>
      <c r="D96" s="57" t="s">
        <v>9</v>
      </c>
      <c r="E96" s="21" t="s">
        <v>82</v>
      </c>
      <c r="F96" s="21"/>
      <c r="G96" s="21"/>
      <c r="H96" s="21"/>
      <c r="I96" s="24"/>
      <c r="J96" s="52">
        <f t="shared" si="30"/>
        <v>1.6</v>
      </c>
      <c r="K96" s="52">
        <f t="shared" si="25"/>
        <v>1.6</v>
      </c>
      <c r="L96" s="52">
        <f t="shared" si="31"/>
        <v>1.6</v>
      </c>
      <c r="M96" s="52">
        <f t="shared" si="24"/>
        <v>100</v>
      </c>
      <c r="N96" s="52">
        <f t="shared" si="31"/>
        <v>100</v>
      </c>
    </row>
    <row r="97" spans="1:14" ht="76.5" customHeight="1">
      <c r="A97" s="43" t="str">
        <f>A53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7" s="72">
        <v>909</v>
      </c>
      <c r="C97" s="70" t="s">
        <v>29</v>
      </c>
      <c r="D97" s="57" t="s">
        <v>9</v>
      </c>
      <c r="E97" s="21" t="s">
        <v>82</v>
      </c>
      <c r="F97" s="21" t="s">
        <v>83</v>
      </c>
      <c r="G97" s="21"/>
      <c r="H97" s="21"/>
      <c r="I97" s="24"/>
      <c r="J97" s="52">
        <f t="shared" si="30"/>
        <v>1.6</v>
      </c>
      <c r="K97" s="52">
        <f t="shared" si="25"/>
        <v>1.6</v>
      </c>
      <c r="L97" s="52">
        <f t="shared" si="31"/>
        <v>1.6</v>
      </c>
      <c r="M97" s="52">
        <f t="shared" si="24"/>
        <v>100</v>
      </c>
      <c r="N97" s="52">
        <f t="shared" si="31"/>
        <v>100</v>
      </c>
    </row>
    <row r="98" spans="1:14" ht="32.25" customHeight="1">
      <c r="A98" s="44" t="s">
        <v>70</v>
      </c>
      <c r="B98" s="72">
        <v>909</v>
      </c>
      <c r="C98" s="70" t="s">
        <v>29</v>
      </c>
      <c r="D98" s="57" t="s">
        <v>9</v>
      </c>
      <c r="E98" s="21" t="s">
        <v>82</v>
      </c>
      <c r="F98" s="21" t="s">
        <v>83</v>
      </c>
      <c r="G98" s="21" t="s">
        <v>75</v>
      </c>
      <c r="H98" s="21" t="s">
        <v>87</v>
      </c>
      <c r="I98" s="24"/>
      <c r="J98" s="52">
        <f t="shared" si="30"/>
        <v>1.6</v>
      </c>
      <c r="K98" s="52">
        <f t="shared" si="25"/>
        <v>1.6</v>
      </c>
      <c r="L98" s="52">
        <f t="shared" si="31"/>
        <v>1.6</v>
      </c>
      <c r="M98" s="52">
        <f t="shared" si="24"/>
        <v>100</v>
      </c>
      <c r="N98" s="52">
        <f t="shared" si="31"/>
        <v>100</v>
      </c>
    </row>
    <row r="99" spans="1:14" ht="27.75" customHeight="1">
      <c r="A99" s="44" t="s">
        <v>71</v>
      </c>
      <c r="B99" s="72">
        <v>909</v>
      </c>
      <c r="C99" s="70" t="s">
        <v>29</v>
      </c>
      <c r="D99" s="57" t="s">
        <v>9</v>
      </c>
      <c r="E99" s="21" t="s">
        <v>82</v>
      </c>
      <c r="F99" s="21" t="s">
        <v>83</v>
      </c>
      <c r="G99" s="21" t="s">
        <v>75</v>
      </c>
      <c r="H99" s="21" t="s">
        <v>87</v>
      </c>
      <c r="I99" s="24" t="s">
        <v>66</v>
      </c>
      <c r="J99" s="52">
        <f t="shared" si="30"/>
        <v>1.6</v>
      </c>
      <c r="K99" s="52">
        <f t="shared" si="25"/>
        <v>1.6</v>
      </c>
      <c r="L99" s="52">
        <f t="shared" si="31"/>
        <v>1.6</v>
      </c>
      <c r="M99" s="52">
        <f t="shared" si="24"/>
        <v>100</v>
      </c>
      <c r="N99" s="52">
        <f t="shared" si="31"/>
        <v>100</v>
      </c>
    </row>
    <row r="100" spans="1:14" ht="25.5" customHeight="1">
      <c r="A100" s="30" t="s">
        <v>72</v>
      </c>
      <c r="B100" s="72">
        <v>909</v>
      </c>
      <c r="C100" s="70" t="s">
        <v>29</v>
      </c>
      <c r="D100" s="57" t="s">
        <v>9</v>
      </c>
      <c r="E100" s="21" t="s">
        <v>82</v>
      </c>
      <c r="F100" s="21" t="s">
        <v>83</v>
      </c>
      <c r="G100" s="21" t="s">
        <v>75</v>
      </c>
      <c r="H100" s="21" t="s">
        <v>87</v>
      </c>
      <c r="I100" s="24" t="s">
        <v>67</v>
      </c>
      <c r="J100" s="52">
        <v>1.6</v>
      </c>
      <c r="K100" s="52">
        <f t="shared" si="25"/>
        <v>1.6</v>
      </c>
      <c r="L100" s="52">
        <v>1.6</v>
      </c>
      <c r="M100" s="52">
        <f t="shared" si="24"/>
        <v>100</v>
      </c>
      <c r="N100" s="52">
        <v>100</v>
      </c>
    </row>
  </sheetData>
  <autoFilter ref="A13:R100">
    <filterColumn colId="1"/>
    <filterColumn colId="4" showButton="0"/>
    <filterColumn colId="5" showButton="0"/>
    <filterColumn colId="8"/>
    <filterColumn colId="10"/>
    <filterColumn colId="12"/>
  </autoFilter>
  <mergeCells count="6">
    <mergeCell ref="E12:G12"/>
    <mergeCell ref="J1:N1"/>
    <mergeCell ref="J2:N7"/>
    <mergeCell ref="J8:N8"/>
    <mergeCell ref="J9:N9"/>
    <mergeCell ref="A10:N11"/>
  </mergeCells>
  <conditionalFormatting sqref="D8:F9">
    <cfRule type="expression" dxfId="5" priority="93" stopIfTrue="1">
      <formula>$D8&lt;&gt;""</formula>
    </cfRule>
  </conditionalFormatting>
  <conditionalFormatting sqref="J2:K2">
    <cfRule type="expression" dxfId="4" priority="92" stopIfTrue="1">
      <formula>$J2&lt;&gt;""</formula>
    </cfRule>
  </conditionalFormatting>
  <conditionalFormatting sqref="L1:N1">
    <cfRule type="expression" dxfId="3" priority="82" stopIfTrue="1">
      <formula>#REF!&lt;&gt;""</formula>
    </cfRule>
  </conditionalFormatting>
  <conditionalFormatting sqref="A65">
    <cfRule type="expression" dxfId="2" priority="1" stopIfTrue="1">
      <formula>$F65=""</formula>
    </cfRule>
    <cfRule type="expression" dxfId="1" priority="2" stopIfTrue="1">
      <formula>#REF!&lt;&gt;""</formula>
    </cfRule>
    <cfRule type="expression" dxfId="0" priority="3" stopIfTrue="1">
      <formula>AND($G65="",$F65&lt;&gt;"")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  <rowBreaks count="1" manualBreakCount="1">
    <brk id="4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Администрация</cp:lastModifiedBy>
  <cp:lastPrinted>2024-01-25T07:57:47Z</cp:lastPrinted>
  <dcterms:created xsi:type="dcterms:W3CDTF">2020-09-22T06:35:39Z</dcterms:created>
  <dcterms:modified xsi:type="dcterms:W3CDTF">2024-04-27T09:42:12Z</dcterms:modified>
</cp:coreProperties>
</file>