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840" activeTab="3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2'!$A$1:$L$85</definedName>
    <definedName name="_xlnm._FilterDatabase" localSheetId="2" hidden="1">'Приложение 3'!$A$1:$K$98</definedName>
    <definedName name="_xlnm._FilterDatabase" localSheetId="3" hidden="1">'Приложение 4'!$A$1:$L$105</definedName>
    <definedName name="Z_146E8F15_80AC_4549_8E02_D6058BD21F29_.wvu.FilterData" localSheetId="1" hidden="1">'Приложение 2'!$A$1:$L$85</definedName>
    <definedName name="Z_146E8F15_80AC_4549_8E02_D6058BD21F29_.wvu.FilterData" localSheetId="2" hidden="1">'Приложение 3'!$A$1:$K$98</definedName>
    <definedName name="Z_146E8F15_80AC_4549_8E02_D6058BD21F29_.wvu.FilterData" localSheetId="3" hidden="1">'Приложение 4'!$A$6:$L$105</definedName>
    <definedName name="Z_146E8F15_80AC_4549_8E02_D6058BD21F29_.wvu.PrintArea" localSheetId="0" hidden="1">'Приложение 1'!$A$1:$E$25</definedName>
    <definedName name="Z_1F1289EE_F3DA_4F9E_9F23_CD1DBBB60441_.wvu.FilterData" localSheetId="2" hidden="1">'Приложение 3'!$A$1:$K$98</definedName>
    <definedName name="Z_2EE6EB00_C2BB_404A_98A6_E66B3D281ECF_.wvu.FilterData" localSheetId="1" hidden="1">'Приложение 2'!$A$6:$L$78</definedName>
    <definedName name="Z_2EE6EB00_C2BB_404A_98A6_E66B3D281ECF_.wvu.FilterData" localSheetId="2" hidden="1">'Приложение 3'!$A$6:$O$98</definedName>
    <definedName name="Z_2EE6EB00_C2BB_404A_98A6_E66B3D281ECF_.wvu.FilterData" localSheetId="3" hidden="1">'Приложение 4'!$A$6:$L$105</definedName>
    <definedName name="Z_2EE6EB00_C2BB_404A_98A6_E66B3D281ECF_.wvu.PrintArea" localSheetId="0" hidden="1">'Приложение 1'!$A$1:$E$25</definedName>
    <definedName name="Z_D2A2E364_7F41_4DF0_B445_F266635B8190_.wvu.FilterData" localSheetId="1" hidden="1">'Приложение 2'!$A$1:$L$85</definedName>
    <definedName name="Z_D2A2E364_7F41_4DF0_B445_F266635B8190_.wvu.FilterData" localSheetId="2" hidden="1">'Приложение 3'!$A$1:$K$98</definedName>
    <definedName name="Z_D2A2E364_7F41_4DF0_B445_F266635B8190_.wvu.FilterData" localSheetId="3" hidden="1">'Приложение 4'!$A$6:$L$105</definedName>
    <definedName name="Z_D2A2E364_7F41_4DF0_B445_F266635B8190_.wvu.PrintArea" localSheetId="0" hidden="1">'Приложение 1'!$A$1:$E$25</definedName>
    <definedName name="Z_E262048E_84F9_43BC_A071_99F77224052B_.wvu.FilterData" localSheetId="3" hidden="1">'Приложение 4'!$A$6:$L$105</definedName>
    <definedName name="_xlnm.Print_Area" localSheetId="4">'прил 5'!$A$1:$E$30</definedName>
    <definedName name="_xlnm.Print_Area" localSheetId="0">'Приложение 1'!$A$1:$E$25</definedName>
    <definedName name="_xlnm.Print_Area" localSheetId="1">'Приложение 2'!$A$1:$L$85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7" i="6"/>
  <c r="J8"/>
  <c r="J9"/>
  <c r="J10"/>
  <c r="J11"/>
  <c r="J12"/>
  <c r="J13"/>
  <c r="J14"/>
  <c r="J15"/>
  <c r="J16"/>
  <c r="A16"/>
  <c r="E16"/>
  <c r="B16"/>
  <c r="A15"/>
  <c r="E15"/>
  <c r="B15"/>
  <c r="A14"/>
  <c r="B14"/>
  <c r="A13"/>
  <c r="E13"/>
  <c r="D13"/>
  <c r="B13"/>
  <c r="A12"/>
  <c r="E12"/>
  <c r="D12"/>
  <c r="B12"/>
  <c r="A11"/>
  <c r="D10"/>
  <c r="B11"/>
  <c r="A10"/>
  <c r="B10"/>
  <c r="A9"/>
  <c r="B9"/>
  <c r="A8"/>
  <c r="A67" i="4"/>
  <c r="A66"/>
  <c r="A65"/>
  <c r="A64"/>
  <c r="A63"/>
  <c r="A62"/>
  <c r="A61"/>
  <c r="I52"/>
  <c r="I61"/>
  <c r="I62"/>
  <c r="I63"/>
  <c r="I64"/>
  <c r="I65"/>
  <c r="I66"/>
  <c r="I67"/>
  <c r="J57" i="3"/>
  <c r="J55"/>
  <c r="J56"/>
  <c r="A60"/>
  <c r="A59"/>
  <c r="J47"/>
  <c r="J54"/>
  <c r="J58"/>
  <c r="J59"/>
  <c r="I60" i="4" l="1"/>
  <c r="A94" i="6"/>
  <c r="L61" i="3"/>
  <c r="L62"/>
  <c r="L72"/>
  <c r="L73"/>
  <c r="L74"/>
  <c r="L75"/>
  <c r="L76"/>
  <c r="L77"/>
  <c r="L63"/>
  <c r="L64"/>
  <c r="L65"/>
  <c r="L66"/>
  <c r="L70"/>
  <c r="L69" s="1"/>
  <c r="L68" s="1"/>
  <c r="L47"/>
  <c r="L48"/>
  <c r="L49"/>
  <c r="L50"/>
  <c r="L51"/>
  <c r="L52"/>
  <c r="L43"/>
  <c r="L42" s="1"/>
  <c r="L41" s="1"/>
  <c r="L40" s="1"/>
  <c r="L39" s="1"/>
  <c r="L38" s="1"/>
  <c r="L37" s="1"/>
  <c r="L45"/>
  <c r="L19"/>
  <c r="L18" s="1"/>
  <c r="L31"/>
  <c r="L32"/>
  <c r="L33"/>
  <c r="L34"/>
  <c r="L35"/>
  <c r="L26"/>
  <c r="L27"/>
  <c r="L28"/>
  <c r="L29"/>
  <c r="L24"/>
  <c r="L22"/>
  <c r="L21" s="1"/>
  <c r="L9"/>
  <c r="L10"/>
  <c r="L11"/>
  <c r="L12"/>
  <c r="L13"/>
  <c r="L84"/>
  <c r="L83" s="1"/>
  <c r="L82" s="1"/>
  <c r="L81" s="1"/>
  <c r="L80" s="1"/>
  <c r="L79" s="1"/>
  <c r="E14" i="2"/>
  <c r="E13" s="1"/>
  <c r="E19"/>
  <c r="E21"/>
  <c r="E18" s="1"/>
  <c r="E23"/>
  <c r="E24"/>
  <c r="D19"/>
  <c r="C16"/>
  <c r="L17" i="3" l="1"/>
  <c r="L16" s="1"/>
  <c r="L15" s="1"/>
  <c r="L8" s="1"/>
  <c r="L7" s="1"/>
  <c r="E12" i="2"/>
  <c r="E11" s="1"/>
  <c r="C19"/>
  <c r="K84" i="3"/>
  <c r="J84"/>
  <c r="K83"/>
  <c r="J83"/>
  <c r="K82"/>
  <c r="J82"/>
  <c r="K81"/>
  <c r="J81"/>
  <c r="K80"/>
  <c r="J80"/>
  <c r="K79"/>
  <c r="J79"/>
  <c r="K77"/>
  <c r="J77"/>
  <c r="K76"/>
  <c r="J76"/>
  <c r="K75"/>
  <c r="J75"/>
  <c r="K74"/>
  <c r="J74"/>
  <c r="K73"/>
  <c r="J73"/>
  <c r="K72"/>
  <c r="J72"/>
  <c r="K70"/>
  <c r="J70"/>
  <c r="K69"/>
  <c r="J69"/>
  <c r="K68"/>
  <c r="J68"/>
  <c r="K66"/>
  <c r="J66"/>
  <c r="K65"/>
  <c r="J65"/>
  <c r="K64"/>
  <c r="J64"/>
  <c r="K63"/>
  <c r="J63"/>
  <c r="K62"/>
  <c r="J62"/>
  <c r="K61"/>
  <c r="J61"/>
  <c r="K52"/>
  <c r="J52"/>
  <c r="K51"/>
  <c r="J51"/>
  <c r="K50"/>
  <c r="J50"/>
  <c r="K49"/>
  <c r="J49"/>
  <c r="K48"/>
  <c r="J48"/>
  <c r="K47"/>
  <c r="K45"/>
  <c r="J45"/>
  <c r="K43"/>
  <c r="J43"/>
  <c r="K42"/>
  <c r="J42"/>
  <c r="K41"/>
  <c r="J41"/>
  <c r="K40"/>
  <c r="J40"/>
  <c r="K39"/>
  <c r="J39"/>
  <c r="K38"/>
  <c r="J38"/>
  <c r="K37"/>
  <c r="J37"/>
  <c r="K35"/>
  <c r="J35"/>
  <c r="K34"/>
  <c r="J34"/>
  <c r="K33"/>
  <c r="J33"/>
  <c r="K32"/>
  <c r="J32"/>
  <c r="K31"/>
  <c r="J31"/>
  <c r="K29"/>
  <c r="J29"/>
  <c r="K28"/>
  <c r="J28"/>
  <c r="K27"/>
  <c r="J27"/>
  <c r="K26"/>
  <c r="J26"/>
  <c r="K24"/>
  <c r="J24"/>
  <c r="K22"/>
  <c r="J22"/>
  <c r="J21" s="1"/>
  <c r="J17" s="1"/>
  <c r="J16" s="1"/>
  <c r="J15" s="1"/>
  <c r="K21"/>
  <c r="K19"/>
  <c r="J19"/>
  <c r="K18"/>
  <c r="J18"/>
  <c r="K17"/>
  <c r="K16"/>
  <c r="K15" s="1"/>
  <c r="K13"/>
  <c r="J13"/>
  <c r="K12"/>
  <c r="J12"/>
  <c r="K11"/>
  <c r="J11"/>
  <c r="J10" s="1"/>
  <c r="J9" s="1"/>
  <c r="K10"/>
  <c r="K9" s="1"/>
  <c r="D24" i="2"/>
  <c r="C24"/>
  <c r="D23"/>
  <c r="C23"/>
  <c r="D21"/>
  <c r="D18" s="1"/>
  <c r="D12" s="1"/>
  <c r="D11" s="1"/>
  <c r="C21"/>
  <c r="C18" s="1"/>
  <c r="D14"/>
  <c r="C14"/>
  <c r="C13" s="1"/>
  <c r="D13"/>
  <c r="C12"/>
  <c r="C11" s="1"/>
  <c r="A93" i="4"/>
  <c r="A92"/>
  <c r="A84"/>
  <c r="A83"/>
  <c r="A71"/>
  <c r="A70"/>
  <c r="A54"/>
  <c r="A55"/>
  <c r="A34"/>
  <c r="A17"/>
  <c r="A10"/>
  <c r="A75" i="6"/>
  <c r="A43" i="4"/>
  <c r="A42"/>
  <c r="A87" i="6"/>
  <c r="A86"/>
  <c r="A25"/>
  <c r="A17"/>
  <c r="A78" i="4"/>
  <c r="A77"/>
  <c r="L93" i="6"/>
  <c r="L92" s="1"/>
  <c r="L91" s="1"/>
  <c r="L90" s="1"/>
  <c r="L89" s="1"/>
  <c r="L88" s="1"/>
  <c r="L87" s="1"/>
  <c r="K93"/>
  <c r="K92" s="1"/>
  <c r="K91" s="1"/>
  <c r="K90" s="1"/>
  <c r="K89" s="1"/>
  <c r="K88" s="1"/>
  <c r="K87" s="1"/>
  <c r="J93"/>
  <c r="J92" s="1"/>
  <c r="J91" s="1"/>
  <c r="J90" s="1"/>
  <c r="J89" s="1"/>
  <c r="J88" s="1"/>
  <c r="J87" s="1"/>
  <c r="A32"/>
  <c r="A56" i="4"/>
  <c r="A72"/>
  <c r="L48" i="6"/>
  <c r="A86" i="4"/>
  <c r="A85"/>
  <c r="A81" i="3"/>
  <c r="A94" i="4" s="1"/>
  <c r="A95" i="6"/>
  <c r="A68"/>
  <c r="A54"/>
  <c r="A43"/>
  <c r="A40"/>
  <c r="A26"/>
  <c r="A19"/>
  <c r="A18"/>
  <c r="A38"/>
  <c r="A34"/>
  <c r="A74" i="4"/>
  <c r="A73"/>
  <c r="A58"/>
  <c r="A47"/>
  <c r="A44"/>
  <c r="A37"/>
  <c r="A19"/>
  <c r="A11"/>
  <c r="A16" i="3"/>
  <c r="A18" i="4" s="1"/>
  <c r="L98" i="6"/>
  <c r="K98"/>
  <c r="J98"/>
  <c r="L105"/>
  <c r="L104" s="1"/>
  <c r="L103" s="1"/>
  <c r="L102" s="1"/>
  <c r="L101" s="1"/>
  <c r="L100" s="1"/>
  <c r="K105"/>
  <c r="K104" s="1"/>
  <c r="J105"/>
  <c r="J104" s="1"/>
  <c r="J103" s="1"/>
  <c r="J102" s="1"/>
  <c r="J101" s="1"/>
  <c r="J100" s="1"/>
  <c r="A104"/>
  <c r="A103"/>
  <c r="A102"/>
  <c r="A101"/>
  <c r="A93"/>
  <c r="A100"/>
  <c r="A99"/>
  <c r="A92"/>
  <c r="A91"/>
  <c r="A90"/>
  <c r="A89"/>
  <c r="A88"/>
  <c r="K98" i="4"/>
  <c r="L67" i="6" s="1"/>
  <c r="L66" s="1"/>
  <c r="L65" s="1"/>
  <c r="L64" s="1"/>
  <c r="L63" s="1"/>
  <c r="L62" s="1"/>
  <c r="J98" i="4"/>
  <c r="K67" i="6" s="1"/>
  <c r="K66" s="1"/>
  <c r="K65" s="1"/>
  <c r="K64" s="1"/>
  <c r="K63" s="1"/>
  <c r="K62" s="1"/>
  <c r="K97" i="4"/>
  <c r="J97"/>
  <c r="A98"/>
  <c r="A64" i="6" s="1"/>
  <c r="A97" i="4"/>
  <c r="A63" i="6" s="1"/>
  <c r="A96" i="4"/>
  <c r="A62" i="6" s="1"/>
  <c r="A95" i="4"/>
  <c r="A91"/>
  <c r="A66" i="6" s="1"/>
  <c r="A90" i="4"/>
  <c r="A65" i="6" s="1"/>
  <c r="J60" i="4"/>
  <c r="J59" s="1"/>
  <c r="I54"/>
  <c r="K60"/>
  <c r="K59" s="1"/>
  <c r="K58" s="1"/>
  <c r="K57" s="1"/>
  <c r="J54"/>
  <c r="K54"/>
  <c r="L86" i="6" l="1"/>
  <c r="K8" i="3"/>
  <c r="K7" s="1"/>
  <c r="J86" i="6"/>
  <c r="J8" i="3"/>
  <c r="J7" s="1"/>
  <c r="K102" i="6"/>
  <c r="K103"/>
  <c r="J96" i="4"/>
  <c r="K95"/>
  <c r="K56"/>
  <c r="K53" l="1"/>
  <c r="K52" s="1"/>
  <c r="K55"/>
  <c r="J95"/>
  <c r="K94"/>
  <c r="K93" s="1"/>
  <c r="K96"/>
  <c r="K100" i="6"/>
  <c r="K86" s="1"/>
  <c r="K101"/>
  <c r="L47"/>
  <c r="L46" s="1"/>
  <c r="L45" s="1"/>
  <c r="L44" s="1"/>
  <c r="K48"/>
  <c r="K47" s="1"/>
  <c r="K46" s="1"/>
  <c r="K45" s="1"/>
  <c r="K44" s="1"/>
  <c r="J48"/>
  <c r="J47" s="1"/>
  <c r="J46" s="1"/>
  <c r="J45" s="1"/>
  <c r="J44" s="1"/>
  <c r="K49" i="4"/>
  <c r="K48" s="1"/>
  <c r="J49"/>
  <c r="J48" s="1"/>
  <c r="I49"/>
  <c r="I48" s="1"/>
  <c r="L85" i="6"/>
  <c r="L84" s="1"/>
  <c r="L83" s="1"/>
  <c r="L82" s="1"/>
  <c r="L81" s="1"/>
  <c r="K85"/>
  <c r="K84" s="1"/>
  <c r="K83" s="1"/>
  <c r="K82" s="1"/>
  <c r="K81" s="1"/>
  <c r="L80"/>
  <c r="L79" s="1"/>
  <c r="L78" s="1"/>
  <c r="L77" s="1"/>
  <c r="L76" s="1"/>
  <c r="K80"/>
  <c r="K79" s="1"/>
  <c r="K78" s="1"/>
  <c r="K77" s="1"/>
  <c r="K76" s="1"/>
  <c r="L74"/>
  <c r="L73" s="1"/>
  <c r="L72" s="1"/>
  <c r="L71" s="1"/>
  <c r="L70" s="1"/>
  <c r="L69" s="1"/>
  <c r="K74"/>
  <c r="K73" s="1"/>
  <c r="K72" s="1"/>
  <c r="K71" s="1"/>
  <c r="K70" s="1"/>
  <c r="K69" s="1"/>
  <c r="L61"/>
  <c r="L60" s="1"/>
  <c r="L59" s="1"/>
  <c r="L58" s="1"/>
  <c r="L57" s="1"/>
  <c r="L56" s="1"/>
  <c r="K61"/>
  <c r="K60" s="1"/>
  <c r="K59" s="1"/>
  <c r="K58" s="1"/>
  <c r="K57" s="1"/>
  <c r="K56" s="1"/>
  <c r="K55" s="1"/>
  <c r="K53"/>
  <c r="K52" s="1"/>
  <c r="K51" s="1"/>
  <c r="K50" s="1"/>
  <c r="K49" s="1"/>
  <c r="L53"/>
  <c r="L52" s="1"/>
  <c r="L51" s="1"/>
  <c r="L50" s="1"/>
  <c r="L49" s="1"/>
  <c r="K31"/>
  <c r="K30" s="1"/>
  <c r="K29" s="1"/>
  <c r="K28" s="1"/>
  <c r="K27" s="1"/>
  <c r="K26" s="1"/>
  <c r="K25" s="1"/>
  <c r="L31"/>
  <c r="L30" s="1"/>
  <c r="L29" s="1"/>
  <c r="L28" s="1"/>
  <c r="L27" s="1"/>
  <c r="L26" s="1"/>
  <c r="L25" s="1"/>
  <c r="K24"/>
  <c r="K23" s="1"/>
  <c r="K22" s="1"/>
  <c r="K21" s="1"/>
  <c r="K20" s="1"/>
  <c r="L24"/>
  <c r="L23" s="1"/>
  <c r="L22" s="1"/>
  <c r="L21" s="1"/>
  <c r="L20" s="1"/>
  <c r="L39"/>
  <c r="L38" s="1"/>
  <c r="L37" s="1"/>
  <c r="L36" s="1"/>
  <c r="L35" s="1"/>
  <c r="L34" s="1"/>
  <c r="L33" s="1"/>
  <c r="K39"/>
  <c r="K38" s="1"/>
  <c r="K37" s="1"/>
  <c r="K36" s="1"/>
  <c r="K35" s="1"/>
  <c r="K34" s="1"/>
  <c r="K33" s="1"/>
  <c r="J85"/>
  <c r="J84" s="1"/>
  <c r="J83" s="1"/>
  <c r="J82" s="1"/>
  <c r="J81" s="1"/>
  <c r="J80"/>
  <c r="J79" s="1"/>
  <c r="J78" s="1"/>
  <c r="J77" s="1"/>
  <c r="J76" s="1"/>
  <c r="J74"/>
  <c r="J73" s="1"/>
  <c r="J72" s="1"/>
  <c r="J71" s="1"/>
  <c r="J70" s="1"/>
  <c r="J69" s="1"/>
  <c r="J61"/>
  <c r="J60" s="1"/>
  <c r="J59" s="1"/>
  <c r="J58" s="1"/>
  <c r="J57" s="1"/>
  <c r="J56" s="1"/>
  <c r="J55" s="1"/>
  <c r="J53"/>
  <c r="J52" s="1"/>
  <c r="J51" s="1"/>
  <c r="J50" s="1"/>
  <c r="J49" s="1"/>
  <c r="J31"/>
  <c r="J30" s="1"/>
  <c r="J29" s="1"/>
  <c r="J28" s="1"/>
  <c r="J27" s="1"/>
  <c r="J26" s="1"/>
  <c r="J25" s="1"/>
  <c r="J24"/>
  <c r="J23" s="1"/>
  <c r="J22" s="1"/>
  <c r="J21" s="1"/>
  <c r="J20" s="1"/>
  <c r="J19" s="1"/>
  <c r="J39"/>
  <c r="J38" s="1"/>
  <c r="J37" s="1"/>
  <c r="J36" s="1"/>
  <c r="J35" s="1"/>
  <c r="J34" s="1"/>
  <c r="J33" s="1"/>
  <c r="K89" i="4"/>
  <c r="K88" s="1"/>
  <c r="K87" s="1"/>
  <c r="J89"/>
  <c r="J88" s="1"/>
  <c r="J87" s="1"/>
  <c r="I89"/>
  <c r="I88" s="1"/>
  <c r="I87" s="1"/>
  <c r="K80"/>
  <c r="K79" s="1"/>
  <c r="K78" s="1"/>
  <c r="K77" s="1"/>
  <c r="J80"/>
  <c r="J79" s="1"/>
  <c r="J78" s="1"/>
  <c r="J77" s="1"/>
  <c r="I80"/>
  <c r="I79" s="1"/>
  <c r="I78" s="1"/>
  <c r="I77" s="1"/>
  <c r="K76"/>
  <c r="K75" s="1"/>
  <c r="K74" s="1"/>
  <c r="J76"/>
  <c r="J75" s="1"/>
  <c r="J74" s="1"/>
  <c r="I76"/>
  <c r="I75" s="1"/>
  <c r="I74" s="1"/>
  <c r="K51"/>
  <c r="K50" s="1"/>
  <c r="J51"/>
  <c r="J50" s="1"/>
  <c r="I51"/>
  <c r="I50" s="1"/>
  <c r="K39"/>
  <c r="K37" s="1"/>
  <c r="K36" s="1"/>
  <c r="K35" s="1"/>
  <c r="J39"/>
  <c r="J37" s="1"/>
  <c r="J36" s="1"/>
  <c r="J35" s="1"/>
  <c r="I39"/>
  <c r="I37" s="1"/>
  <c r="I36" s="1"/>
  <c r="I35" s="1"/>
  <c r="K32"/>
  <c r="K31" s="1"/>
  <c r="K30" s="1"/>
  <c r="K29" s="1"/>
  <c r="J32"/>
  <c r="J31" s="1"/>
  <c r="J30" s="1"/>
  <c r="J29" s="1"/>
  <c r="I32"/>
  <c r="I31" s="1"/>
  <c r="I30" s="1"/>
  <c r="I29" s="1"/>
  <c r="K27"/>
  <c r="K26" s="1"/>
  <c r="J27"/>
  <c r="J26" s="1"/>
  <c r="I27"/>
  <c r="I26" s="1"/>
  <c r="K25"/>
  <c r="K24" s="1"/>
  <c r="J25"/>
  <c r="J24" s="1"/>
  <c r="I25"/>
  <c r="I24" s="1"/>
  <c r="K22"/>
  <c r="K21" s="1"/>
  <c r="K20" s="1"/>
  <c r="J22"/>
  <c r="J21" s="1"/>
  <c r="J20" s="1"/>
  <c r="I22"/>
  <c r="I21" s="1"/>
  <c r="I20" s="1"/>
  <c r="K15"/>
  <c r="K14" s="1"/>
  <c r="K13" s="1"/>
  <c r="K12" s="1"/>
  <c r="K11" s="1"/>
  <c r="K10" s="1"/>
  <c r="J15"/>
  <c r="J14" s="1"/>
  <c r="J13" s="1"/>
  <c r="J12" s="1"/>
  <c r="J11" s="1"/>
  <c r="J10" s="1"/>
  <c r="I15"/>
  <c r="I14" s="1"/>
  <c r="I13" s="1"/>
  <c r="I12" s="1"/>
  <c r="I11" s="1"/>
  <c r="I10" s="1"/>
  <c r="J33" l="1"/>
  <c r="J34"/>
  <c r="I33"/>
  <c r="I34"/>
  <c r="K33"/>
  <c r="K34"/>
  <c r="J75" i="6"/>
  <c r="J68" s="1"/>
  <c r="J54" s="1"/>
  <c r="L75"/>
  <c r="L68" s="1"/>
  <c r="J9" i="4"/>
  <c r="I9"/>
  <c r="L55" i="6"/>
  <c r="K9" i="4"/>
  <c r="K75" i="6"/>
  <c r="K68" s="1"/>
  <c r="K54" s="1"/>
  <c r="I23" i="4"/>
  <c r="I19" s="1"/>
  <c r="L19" i="6"/>
  <c r="L18" s="1"/>
  <c r="L17" s="1"/>
  <c r="K19"/>
  <c r="K18" s="1"/>
  <c r="K17" s="1"/>
  <c r="K73" i="4"/>
  <c r="K72" s="1"/>
  <c r="K83"/>
  <c r="K86"/>
  <c r="K85" s="1"/>
  <c r="J73"/>
  <c r="J72" s="1"/>
  <c r="J83"/>
  <c r="J86"/>
  <c r="J85" s="1"/>
  <c r="I73"/>
  <c r="I72" s="1"/>
  <c r="I86"/>
  <c r="I85" s="1"/>
  <c r="J18" i="6"/>
  <c r="J32"/>
  <c r="K32"/>
  <c r="L32"/>
  <c r="K97"/>
  <c r="K96" s="1"/>
  <c r="K95" s="1"/>
  <c r="K94" s="1"/>
  <c r="J97"/>
  <c r="J96" s="1"/>
  <c r="J95" s="1"/>
  <c r="J94" s="1"/>
  <c r="L97"/>
  <c r="L96" s="1"/>
  <c r="L95" s="1"/>
  <c r="L94" s="1"/>
  <c r="J58" i="4"/>
  <c r="J57" s="1"/>
  <c r="I59"/>
  <c r="I58" s="1"/>
  <c r="I57" s="1"/>
  <c r="K23"/>
  <c r="K19" s="1"/>
  <c r="J23"/>
  <c r="J19" s="1"/>
  <c r="K43" i="6"/>
  <c r="K42" s="1"/>
  <c r="K41" s="1"/>
  <c r="K40" s="1"/>
  <c r="K47" i="4"/>
  <c r="K46" s="1"/>
  <c r="K45" s="1"/>
  <c r="K44" s="1"/>
  <c r="J47"/>
  <c r="J46" s="1"/>
  <c r="J45" s="1"/>
  <c r="J44" s="1"/>
  <c r="I47"/>
  <c r="I46" s="1"/>
  <c r="I45" s="1"/>
  <c r="I44" s="1"/>
  <c r="J43" i="6"/>
  <c r="J42" s="1"/>
  <c r="J41" s="1"/>
  <c r="J40" s="1"/>
  <c r="L43"/>
  <c r="L42" s="1"/>
  <c r="L41" s="1"/>
  <c r="L40" s="1"/>
  <c r="I38" i="4"/>
  <c r="K38"/>
  <c r="J38"/>
  <c r="J28"/>
  <c r="I28"/>
  <c r="K28"/>
  <c r="K90" l="1"/>
  <c r="K92"/>
  <c r="J90"/>
  <c r="J92"/>
  <c r="K82"/>
  <c r="K81" s="1"/>
  <c r="K84"/>
  <c r="J82"/>
  <c r="J81" s="1"/>
  <c r="J84"/>
  <c r="I82"/>
  <c r="I81" s="1"/>
  <c r="I84"/>
  <c r="I69"/>
  <c r="I68" s="1"/>
  <c r="I71"/>
  <c r="K69"/>
  <c r="K68" s="1"/>
  <c r="K71"/>
  <c r="J69"/>
  <c r="J68" s="1"/>
  <c r="J71"/>
  <c r="L54" i="6"/>
  <c r="K41" i="4"/>
  <c r="K40" s="1"/>
  <c r="K43"/>
  <c r="K42" s="1"/>
  <c r="I41"/>
  <c r="I40" s="1"/>
  <c r="I43"/>
  <c r="I42" s="1"/>
  <c r="J41"/>
  <c r="J40" s="1"/>
  <c r="J43"/>
  <c r="J42" s="1"/>
  <c r="K91"/>
  <c r="K7" i="6"/>
  <c r="J94" i="4"/>
  <c r="J93" s="1"/>
  <c r="J91"/>
  <c r="J17" i="6"/>
  <c r="I56" i="4"/>
  <c r="J56"/>
  <c r="J18"/>
  <c r="J17" s="1"/>
  <c r="I18"/>
  <c r="I17" s="1"/>
  <c r="K18"/>
  <c r="K17" s="1"/>
  <c r="L7" i="6" l="1"/>
  <c r="I53" i="4"/>
  <c r="I55"/>
  <c r="J53"/>
  <c r="J52" s="1"/>
  <c r="J55"/>
  <c r="I16"/>
  <c r="I8" s="1"/>
  <c r="K16"/>
  <c r="K8" s="1"/>
  <c r="K7" s="1"/>
  <c r="J16"/>
  <c r="J8" s="1"/>
  <c r="J7" l="1"/>
  <c r="I7"/>
  <c r="K70" l="1"/>
  <c r="I70"/>
  <c r="J70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I83" i="4" l="1"/>
  <c r="E27" i="14" l="1"/>
  <c r="E26" s="1"/>
  <c r="C27"/>
  <c r="C26" s="1"/>
  <c r="D24"/>
  <c r="D23" s="1"/>
  <c r="D27"/>
  <c r="D26" s="1"/>
  <c r="C22" l="1"/>
  <c r="C10" s="1"/>
  <c r="D22"/>
  <c r="D10" s="1"/>
  <c r="E24"/>
  <c r="E23" s="1"/>
  <c r="E22"/>
  <c r="E10" s="1"/>
  <c r="C24"/>
  <c r="C23" s="1"/>
</calcChain>
</file>

<file path=xl/sharedStrings.xml><?xml version="1.0" encoding="utf-8"?>
<sst xmlns="http://schemas.openxmlformats.org/spreadsheetml/2006/main" count="1642" uniqueCount="210">
  <si>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</si>
  <si>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</si>
  <si>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</si>
  <si>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</si>
  <si>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</si>
  <si>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</si>
  <si>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</si>
  <si>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</si>
  <si>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</si>
  <si>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</si>
  <si>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</si>
  <si>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</si>
  <si>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</si>
  <si>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</si>
  <si>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</si>
  <si>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</si>
  <si>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</si>
  <si>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</si>
  <si>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</si>
  <si>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</si>
  <si>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</si>
  <si>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</si>
  <si>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</si>
  <si>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</si>
  <si>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</si>
  <si>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</si>
  <si>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</si>
  <si>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</si>
  <si>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</si>
  <si>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</si>
  <si>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</si>
  <si>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</si>
  <si>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</si>
  <si>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</si>
  <si>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</si>
  <si>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</si>
  <si>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</si>
  <si>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</si>
  <si>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</si>
  <si>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</si>
  <si>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</si>
  <si>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</si>
  <si>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</si>
  <si>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</si>
  <si>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</si>
  <si>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</si>
  <si>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</si>
  <si>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</si>
  <si>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</si>
  <si>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</si>
  <si>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</si>
  <si>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</si>
  <si>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</si>
  <si>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</si>
  <si>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</si>
  <si>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</si>
  <si>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</si>
  <si>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</si>
  <si>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</si>
  <si>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</si>
  <si>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</si>
  <si>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</si>
  <si>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</si>
  <si>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</si>
  <si>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</si>
  <si>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</si>
  <si>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</si>
  <si>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</si>
  <si>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</si>
  <si>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</si>
  <si>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</si>
  <si>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</si>
  <si>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</si>
  <si>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</si>
  <si>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</si>
  <si>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</si>
  <si>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</si>
  <si>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</si>
  <si>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</si>
  <si>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</si>
  <si>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</si>
  <si>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</si>
  <si>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</si>
  <si>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</si>
  <si>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</si>
  <si>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</si>
  <si>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</si>
  <si>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</si>
  <si>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</si>
  <si>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</si>
  <si>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</si>
  <si>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</si>
  <si>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</si>
  <si>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</si>
  <si>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</si>
  <si>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</si>
  <si>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</si>
  <si>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</si>
  <si>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</si>
  <si>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</si>
  <si>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</si>
  <si>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</si>
  <si>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</si>
  <si>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</si>
  <si>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</si>
  <si>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</si>
  <si>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</si>
  <si>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</si>
  <si>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</si>
  <si>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</si>
  <si>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</si>
  <si>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</si>
  <si>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</si>
  <si>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</si>
  <si>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</si>
  <si>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</si>
  <si>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</si>
  <si>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</si>
  <si>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</si>
  <si>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</si>
  <si>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</si>
  <si>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</si>
  <si>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</si>
  <si>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</si>
  <si>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</si>
  <si>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</si>
  <si>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</si>
  <si>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</si>
  <si>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</si>
  <si>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</si>
  <si>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</si>
  <si>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</si>
  <si>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</si>
  <si>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</si>
  <si>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</si>
  <si>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</si>
  <si>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</si>
  <si>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</si>
  <si>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</si>
  <si>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</si>
  <si>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</si>
  <si>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</si>
  <si>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</si>
  <si>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911</t>
  </si>
  <si>
    <t xml:space="preserve"> Условно утвержденные расходы </t>
  </si>
  <si>
    <t xml:space="preserve"> Высшее должностное лицо  </t>
  </si>
  <si>
    <t xml:space="preserve"> Иные бюджетные ассигнования </t>
  </si>
  <si>
    <t xml:space="preserve"> Резервные средства </t>
  </si>
  <si>
    <t>99</t>
  </si>
  <si>
    <t>65</t>
  </si>
  <si>
    <t>41990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</si>
  <si>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</si>
  <si>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</si>
  <si>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</si>
  <si>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</si>
  <si>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</si>
  <si>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</si>
  <si>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Белозерьевского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</si>
  <si>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</si>
  <si>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</si>
  <si>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</si>
  <si>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</si>
  <si>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</si>
  <si>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</si>
  <si>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Основное мероприятие " содействие развитию систем автомобильных дорог общего пользования, регионального и или межмуниципального, а так же местного значения"</t>
  </si>
  <si>
    <t>Основное мероприятие "содействие развитию систем автомобильных дорог общего пользования ,регионального и межмуниципального,а так же местного значения"</t>
  </si>
  <si>
    <t>Основное мероприятие "содействие развитию систем автомобильных дорог общего пользования,регионального и или межмуниципального,а так же местного значения"</t>
  </si>
  <si>
    <t>Расходы в рамках обеспечения деятельности Администрации Белозерьевского сельского поселения</t>
  </si>
  <si>
    <t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</si>
  <si>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</si>
  <si>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</si>
  <si>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</si>
  <si>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</si>
  <si>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Белозерьевскогоо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</si>
  <si>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Республики Мордовия</t>
  </si>
  <si>
    <t>Обеспечение деятельности   Администрации Белозерьевского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</si>
  <si>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</si>
  <si>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13</t>
  </si>
  <si>
    <t>07</t>
  </si>
  <si>
    <t>Основное мероприятие "Благоустройство территории "</t>
  </si>
  <si>
    <t>08</t>
  </si>
  <si>
    <t>Основное мероприятие " Освещение территории сельского поселения "</t>
  </si>
  <si>
    <t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</si>
  <si>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</si>
  <si>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</si>
  <si>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осуществления органами местного самоуправления отдельных государственных полномочий"</t>
  </si>
  <si>
    <t xml:space="preserve">ОБЪЕМ 
БЕЗВОЗМЕЗДНЫХ ПОСТУПЛЕНИЙ В БЮДЖЕТ БЕЛОЗЕРЬЕВСКОГО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</si>
  <si>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</si>
  <si>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БЕЛОЗЕРЬЕВСКОГО 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</si>
  <si>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БЕЛОЗЕРЬЕВСКОГО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</si>
  <si>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РАСПРЕДЕЛЕНИЕ 
БЮДЖЕТНЫХ АССИГНОВАНИЙ БЮДЖЕТА БЕЛОЗЕРЬЕВСКОГО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</si>
  <si>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БЕЛОЗЕРЬЕВСКОГО СЕЛЬСКОГО ПОСЕЛЕНИЯ  РОМОДАНОВСКОГО МУНИЦИПАЛЬНОГО РАЙОНА РЕСПУБЛИКИ МОРДОВИЯ НА 2024 ГОД И НА ПЛАНОВЫЙ ПЕРИОД 2025 и 2026 ГОДОВ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</si>
  <si>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</si>
  <si>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</si>
  <si>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</si>
  <si>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</si>
  <si>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администрации Белозерьевского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</si>
  <si>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</si>
  <si>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</si>
  <si>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
Ромодановского муниципального
района Республики Мордовия
от 26 декабря 2023 г №43  «О бюджете Белозерьевского сельского поселения Ромодановского  муниципального района Республики  Мордовия на 2024 год и на плановый период  2025 и 2026 годов»                                  Приложение 2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</si>
  <si>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4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Ромодановского муниципального района Республики Мордовияот 26 декабря 2023 г №43  «О бюджете Белозерьевского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        Приложение 5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</si>
  <si>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5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Ромодановского муниципального района Республики Мордовияот 26 декабря 2023 г №43  «О бюджете Белозерьевского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        Приложение 6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2024 год и на плановый период 2025 и 2026 годов»</t>
  </si>
  <si>
    <t>S6290</t>
  </si>
  <si>
    <t>Другие вопросы в области национальной экономики</t>
  </si>
  <si>
    <t xml:space="preserve">Муниципальная программа "Жилище"на 2020-2026 годы Ромодановского муниципального района </t>
  </si>
  <si>
    <t>Подпрограмма "Развитие жилищного строительства и жилищно-коммунального хозяйства в Ромодановском муниципальном районе на 2020-2026гг."</t>
  </si>
  <si>
    <t xml:space="preserve">Основное мероприятие "Подготовка документов территориального планирования,градостроительного зонирования и документации по планировке территории" </t>
  </si>
  <si>
    <t>Подготовка описания местоположения границ населенных пунктоа,проведение мероприятий по разработке (корректировке)документов территориального планирования и градостроительного зонирования муниципальных образований Республики Мордовия</t>
  </si>
  <si>
    <t>Приложение 2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
Ромодановского муниципального
района Республики Мордовия
от 26 декабря 2023 г №43  «О бюджете Белозерьевского сельского поселения Ромодановского  муниципального района Республики  Мордовия на 2024 год и на плановый период  2025 и 2026 годов»                                  Приложение 3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</si>
  <si>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3
к  решению  Совета депутатов Белозерьевского сельского поселения Ромодановского муниципального района Республики Мордовия «О внесении изменений в решение Совета
депутатов Белозерьевского сельского поселения 
Ромодановского муниципального
района Республики Мордовияот 26 декабря 2023 г №43  «О бюджете Белозерьевского сельского поселения Ромодановского  муниципального района Республики  Мордовия на 2024 год и на плановый период  2025 и 2026 годов»                                  Приложение 4
к 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2024 год и на плановый период 2025 и 2026 годов»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</si>
</sst>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7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46">
    <xf numFmtId="164" fontId="0" fillId="0" borderId="0">
      <alignment vertical="top" wrapText="1"/>
    </xf>
    <xf numFmtId="0" fontId="17" fillId="0" borderId="0"/>
    <xf numFmtId="0" fontId="15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9" fillId="0" borderId="0"/>
    <xf numFmtId="0" fontId="8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7" fillId="0" borderId="0"/>
    <xf numFmtId="164" fontId="14" fillId="0" borderId="0">
      <alignment vertical="top" wrapText="1"/>
    </xf>
    <xf numFmtId="43" fontId="14" fillId="0" borderId="0" applyFont="0" applyFill="0" applyBorder="0" applyAlignment="0" applyProtection="0"/>
    <xf numFmtId="0" fontId="7" fillId="0" borderId="0"/>
    <xf numFmtId="0" fontId="7" fillId="0" borderId="0"/>
    <xf numFmtId="0" fontId="26" fillId="0" borderId="0"/>
    <xf numFmtId="0" fontId="65" fillId="0" borderId="16">
      <alignment horizontal="left" wrapText="1" indent="2"/>
    </xf>
    <xf numFmtId="49" fontId="65" fillId="0" borderId="11">
      <alignment horizontal="center"/>
    </xf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4" fillId="21" borderId="0" applyNumberFormat="0" applyBorder="0" applyAlignment="0" applyProtection="0"/>
    <xf numFmtId="0" fontId="64" fillId="22" borderId="0" applyNumberFormat="0" applyBorder="0" applyAlignment="0" applyProtection="0"/>
    <xf numFmtId="0" fontId="64" fillId="23" borderId="0" applyNumberFormat="0" applyBorder="0" applyAlignment="0" applyProtection="0"/>
    <xf numFmtId="0" fontId="64" fillId="24" borderId="0" applyNumberFormat="0" applyBorder="0" applyAlignment="0" applyProtection="0"/>
    <xf numFmtId="0" fontId="64" fillId="25" borderId="0" applyNumberFormat="0" applyBorder="0" applyAlignment="0" applyProtection="0"/>
    <xf numFmtId="0" fontId="64" fillId="26" borderId="0" applyNumberFormat="0" applyBorder="0" applyAlignment="0" applyProtection="0"/>
    <xf numFmtId="0" fontId="64" fillId="27" borderId="0" applyNumberFormat="0" applyBorder="0" applyAlignment="0" applyProtection="0"/>
    <xf numFmtId="0" fontId="64" fillId="28" borderId="0" applyNumberFormat="0" applyBorder="0" applyAlignment="0" applyProtection="0"/>
    <xf numFmtId="0" fontId="64" fillId="29" borderId="0" applyNumberFormat="0" applyBorder="0" applyAlignment="0" applyProtection="0"/>
    <xf numFmtId="0" fontId="64" fillId="30" borderId="0" applyNumberFormat="0" applyBorder="0" applyAlignment="0" applyProtection="0"/>
    <xf numFmtId="0" fontId="64" fillId="31" borderId="0" applyNumberFormat="0" applyBorder="0" applyAlignment="0" applyProtection="0"/>
    <xf numFmtId="0" fontId="64" fillId="32" borderId="0" applyNumberFormat="0" applyBorder="0" applyAlignment="0" applyProtection="0"/>
    <xf numFmtId="0" fontId="54" fillId="33" borderId="0" applyNumberFormat="0" applyBorder="0" applyAlignment="0" applyProtection="0"/>
    <xf numFmtId="0" fontId="58" fillId="34" borderId="66" applyNumberFormat="0" applyAlignment="0" applyProtection="0"/>
    <xf numFmtId="0" fontId="60" fillId="35" borderId="69" applyNumberFormat="0" applyAlignment="0" applyProtection="0"/>
    <xf numFmtId="0" fontId="62" fillId="0" borderId="0" applyNumberFormat="0" applyFill="0" applyBorder="0" applyAlignment="0" applyProtection="0"/>
    <xf numFmtId="0" fontId="53" fillId="36" borderId="0" applyNumberFormat="0" applyBorder="0" applyAlignment="0" applyProtection="0"/>
    <xf numFmtId="0" fontId="50" fillId="0" borderId="63" applyNumberFormat="0" applyFill="0" applyAlignment="0" applyProtection="0"/>
    <xf numFmtId="0" fontId="51" fillId="0" borderId="64" applyNumberFormat="0" applyFill="0" applyAlignment="0" applyProtection="0"/>
    <xf numFmtId="0" fontId="52" fillId="0" borderId="65" applyNumberFormat="0" applyFill="0" applyAlignment="0" applyProtection="0"/>
    <xf numFmtId="0" fontId="52" fillId="0" borderId="0" applyNumberFormat="0" applyFill="0" applyBorder="0" applyAlignment="0" applyProtection="0"/>
    <xf numFmtId="0" fontId="56" fillId="37" borderId="66" applyNumberFormat="0" applyAlignment="0" applyProtection="0"/>
    <xf numFmtId="0" fontId="59" fillId="0" borderId="68" applyNumberFormat="0" applyFill="0" applyAlignment="0" applyProtection="0"/>
    <xf numFmtId="0" fontId="55" fillId="38" borderId="0" applyNumberFormat="0" applyBorder="0" applyAlignment="0" applyProtection="0"/>
    <xf numFmtId="0" fontId="6" fillId="39" borderId="70" applyNumberFormat="0" applyFont="0" applyAlignment="0" applyProtection="0"/>
    <xf numFmtId="0" fontId="57" fillId="34" borderId="67" applyNumberFormat="0" applyAlignment="0" applyProtection="0"/>
    <xf numFmtId="0" fontId="66" fillId="0" borderId="0" applyNumberFormat="0" applyFill="0" applyBorder="0" applyAlignment="0" applyProtection="0"/>
    <xf numFmtId="0" fontId="63" fillId="0" borderId="71" applyNumberFormat="0" applyFill="0" applyAlignment="0" applyProtection="0"/>
    <xf numFmtId="0" fontId="61" fillId="0" borderId="0" applyNumberFormat="0" applyFill="0" applyBorder="0" applyAlignment="0" applyProtection="0"/>
  </cellStyleXfs>
  <cellXfs count="188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0" fontId="13" fillId="0" borderId="1" xfId="0" applyNumberFormat="1" applyFont="1" applyFill="1" applyBorder="1" applyAlignment="1">
      <alignment horizontal="left" wrapText="1"/>
    </xf>
    <xf numFmtId="164" fontId="16" fillId="0" borderId="0" xfId="0" applyFont="1" applyFill="1" applyAlignment="1"/>
    <xf numFmtId="16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164" fontId="18" fillId="0" borderId="0" xfId="0" applyFont="1" applyFill="1" applyAlignment="1"/>
    <xf numFmtId="164" fontId="19" fillId="0" borderId="0" xfId="0" applyFont="1" applyFill="1" applyAlignment="1">
      <alignment horizontal="left" wrapText="1"/>
    </xf>
    <xf numFmtId="16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16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164" fontId="18" fillId="2" borderId="0" xfId="0" applyFont="1" applyFill="1" applyAlignment="1"/>
    <xf numFmtId="0" fontId="11" fillId="0" borderId="1" xfId="0" applyNumberFormat="1" applyFont="1" applyFill="1" applyBorder="1" applyAlignment="1">
      <alignment horizontal="center" wrapText="1"/>
    </xf>
    <xf numFmtId="168" fontId="21" fillId="2" borderId="5" xfId="0" applyNumberFormat="1" applyFont="1" applyFill="1" applyBorder="1" applyAlignment="1">
      <alignment horizontal="center"/>
    </xf>
    <xf numFmtId="49" fontId="20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49" fontId="16" fillId="2" borderId="5" xfId="5" applyNumberFormat="1" applyFont="1" applyFill="1" applyBorder="1" applyAlignment="1">
      <alignment horizontal="left" wrapText="1"/>
    </xf>
    <xf numFmtId="0" fontId="16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 applyAlignment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6" fillId="0" borderId="5" xfId="5" applyNumberFormat="1" applyFont="1" applyFill="1" applyBorder="1" applyAlignment="1"/>
    <xf numFmtId="165" fontId="16" fillId="0" borderId="5" xfId="5" applyNumberFormat="1" applyFont="1" applyFill="1" applyBorder="1" applyAlignment="1">
      <alignment horizontal="center"/>
    </xf>
    <xf numFmtId="0" fontId="21" fillId="0" borderId="0" xfId="8" applyFont="1" applyFill="1" applyAlignment="1">
      <alignment vertical="center" wrapText="1"/>
    </xf>
    <xf numFmtId="0" fontId="46" fillId="0" borderId="9" xfId="8" applyFont="1" applyBorder="1" applyAlignment="1">
      <alignment horizontal="center" vertical="center" wrapText="1"/>
    </xf>
    <xf numFmtId="0" fontId="20" fillId="0" borderId="0" xfId="8" applyFont="1" applyAlignment="1">
      <alignment horizontal="left" vertical="center"/>
    </xf>
    <xf numFmtId="0" fontId="18" fillId="0" borderId="0" xfId="194" applyFont="1" applyBorder="1"/>
    <xf numFmtId="0" fontId="18" fillId="0" borderId="0" xfId="194" applyFont="1" applyBorder="1" applyAlignment="1">
      <alignment horizontal="left"/>
    </xf>
    <xf numFmtId="167" fontId="43" fillId="0" borderId="5" xfId="194" applyNumberFormat="1" applyFont="1" applyBorder="1" applyAlignment="1">
      <alignment horizontal="center"/>
    </xf>
    <xf numFmtId="165" fontId="43" fillId="0" borderId="5" xfId="194" applyNumberFormat="1" applyFont="1" applyBorder="1" applyAlignment="1">
      <alignment horizontal="center"/>
    </xf>
    <xf numFmtId="0" fontId="42" fillId="0" borderId="7" xfId="194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justify"/>
    </xf>
    <xf numFmtId="0" fontId="43" fillId="0" borderId="0" xfId="194" applyFont="1" applyBorder="1"/>
    <xf numFmtId="0" fontId="43" fillId="0" borderId="0" xfId="194" applyFont="1" applyBorder="1" applyAlignment="1">
      <alignment horizontal="left"/>
    </xf>
    <xf numFmtId="49" fontId="42" fillId="0" borderId="10" xfId="194" applyNumberFormat="1" applyFont="1" applyBorder="1" applyAlignment="1">
      <alignment horizontal="left" wrapText="1"/>
    </xf>
    <xf numFmtId="49" fontId="42" fillId="0" borderId="59" xfId="194" applyNumberFormat="1" applyFont="1" applyBorder="1" applyAlignment="1">
      <alignment horizontal="center" vertical="center"/>
    </xf>
    <xf numFmtId="0" fontId="42" fillId="0" borderId="6" xfId="194" applyFont="1" applyBorder="1" applyAlignment="1">
      <alignment horizontal="left" vertical="top" wrapText="1"/>
    </xf>
    <xf numFmtId="49" fontId="42" fillId="0" borderId="5" xfId="194" applyNumberFormat="1" applyFont="1" applyBorder="1" applyAlignment="1">
      <alignment horizontal="center" vertical="center"/>
    </xf>
    <xf numFmtId="0" fontId="42" fillId="0" borderId="60" xfId="194" applyFont="1" applyBorder="1" applyAlignment="1">
      <alignment horizontal="left" vertical="top" wrapText="1"/>
    </xf>
    <xf numFmtId="49" fontId="42" fillId="0" borderId="61" xfId="194" applyNumberFormat="1" applyFont="1" applyBorder="1" applyAlignment="1">
      <alignment horizontal="center" vertical="center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2" fillId="0" borderId="56" xfId="194" applyFont="1" applyBorder="1" applyAlignment="1">
      <alignment horizontal="left" vertical="top" wrapText="1"/>
    </xf>
    <xf numFmtId="49" fontId="42" fillId="0" borderId="57" xfId="194" applyNumberFormat="1" applyFont="1" applyBorder="1" applyAlignment="1">
      <alignment horizontal="center" vertical="center"/>
    </xf>
    <xf numFmtId="0" fontId="45" fillId="0" borderId="58" xfId="194" applyFont="1" applyBorder="1" applyAlignment="1">
      <alignment horizontal="left" vertical="top" wrapText="1"/>
    </xf>
    <xf numFmtId="0" fontId="48" fillId="0" borderId="0" xfId="194" applyFont="1" applyBorder="1"/>
    <xf numFmtId="0" fontId="48" fillId="0" borderId="0" xfId="194" applyFont="1" applyBorder="1" applyAlignment="1">
      <alignment horizontal="left"/>
    </xf>
    <xf numFmtId="167" fontId="44" fillId="0" borderId="8" xfId="194" applyNumberFormat="1" applyFont="1" applyBorder="1" applyAlignment="1">
      <alignment horizontal="center"/>
    </xf>
    <xf numFmtId="167" fontId="44" fillId="0" borderId="8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vertical="center" wrapText="1"/>
    </xf>
    <xf numFmtId="49" fontId="42" fillId="0" borderId="56" xfId="194" applyNumberFormat="1" applyFont="1" applyBorder="1" applyAlignment="1">
      <alignment horizontal="center" vertical="center"/>
    </xf>
    <xf numFmtId="167" fontId="44" fillId="0" borderId="5" xfId="194" applyNumberFormat="1" applyFont="1" applyFill="1" applyBorder="1" applyAlignment="1">
      <alignment horizontal="center"/>
    </xf>
    <xf numFmtId="49" fontId="42" fillId="0" borderId="5" xfId="194" applyNumberFormat="1" applyFont="1" applyFill="1" applyBorder="1" applyAlignment="1">
      <alignment horizontal="left" wrapText="1"/>
    </xf>
    <xf numFmtId="49" fontId="42" fillId="0" borderId="56" xfId="194" applyNumberFormat="1" applyFont="1" applyFill="1" applyBorder="1" applyAlignment="1">
      <alignment horizontal="center" vertical="center"/>
    </xf>
    <xf numFmtId="167" fontId="44" fillId="0" borderId="9" xfId="194" applyNumberFormat="1" applyFont="1" applyBorder="1" applyAlignment="1">
      <alignment horizontal="center"/>
    </xf>
    <xf numFmtId="49" fontId="42" fillId="0" borderId="61" xfId="194" applyNumberFormat="1" applyFont="1" applyFill="1" applyBorder="1" applyAlignment="1">
      <alignment horizontal="left" wrapText="1"/>
    </xf>
    <xf numFmtId="167" fontId="44" fillId="0" borderId="56" xfId="194" applyNumberFormat="1" applyFont="1" applyBorder="1" applyAlignment="1">
      <alignment horizontal="center"/>
    </xf>
    <xf numFmtId="167" fontId="44" fillId="0" borderId="56" xfId="194" applyNumberFormat="1" applyFont="1" applyFill="1" applyBorder="1" applyAlignment="1">
      <alignment horizontal="center"/>
    </xf>
    <xf numFmtId="49" fontId="42" fillId="0" borderId="57" xfId="194" applyNumberFormat="1" applyFont="1" applyFill="1" applyBorder="1" applyAlignment="1">
      <alignment horizontal="left" wrapText="1"/>
    </xf>
    <xf numFmtId="49" fontId="42" fillId="0" borderId="57" xfId="194" applyNumberFormat="1" applyFont="1" applyFill="1" applyBorder="1" applyAlignment="1">
      <alignment horizontal="center" vertical="center"/>
    </xf>
    <xf numFmtId="49" fontId="42" fillId="0" borderId="56" xfId="194" applyNumberFormat="1" applyFont="1" applyFill="1" applyBorder="1" applyAlignment="1">
      <alignment horizontal="left" wrapText="1"/>
    </xf>
    <xf numFmtId="0" fontId="42" fillId="0" borderId="8" xfId="194" applyFont="1" applyBorder="1" applyAlignment="1">
      <alignment horizontal="left" wrapText="1"/>
    </xf>
    <xf numFmtId="0" fontId="42" fillId="0" borderId="59" xfId="194" applyFont="1" applyBorder="1" applyAlignment="1">
      <alignment horizontal="center" vertical="justify"/>
    </xf>
    <xf numFmtId="0" fontId="42" fillId="0" borderId="8" xfId="194" applyFont="1" applyBorder="1" applyAlignment="1">
      <alignment horizontal="left" vertical="top" wrapText="1"/>
    </xf>
    <xf numFmtId="167" fontId="44" fillId="0" borderId="58" xfId="194" applyNumberFormat="1" applyFont="1" applyBorder="1" applyAlignment="1">
      <alignment horizontal="center"/>
    </xf>
    <xf numFmtId="1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 vertical="top"/>
    </xf>
    <xf numFmtId="0" fontId="21" fillId="0" borderId="62" xfId="194" applyFont="1" applyBorder="1" applyAlignment="1"/>
    <xf numFmtId="0" fontId="21" fillId="0" borderId="0" xfId="194" applyFont="1" applyBorder="1" applyAlignment="1"/>
    <xf numFmtId="0" fontId="46" fillId="0" borderId="0" xfId="194" applyFont="1" applyBorder="1" applyAlignment="1">
      <alignment horizontal="left" wrapText="1"/>
    </xf>
    <xf numFmtId="0" fontId="31" fillId="0" borderId="0" xfId="194" applyBorder="1" applyAlignment="1"/>
    <xf numFmtId="0" fontId="49" fillId="0" borderId="0" xfId="194" applyFont="1" applyBorder="1" applyAlignment="1">
      <alignment horizontal="left"/>
    </xf>
    <xf numFmtId="0" fontId="44" fillId="0" borderId="0" xfId="8" applyFont="1" applyAlignment="1"/>
    <xf numFmtId="49" fontId="48" fillId="0" borderId="10" xfId="194" applyNumberFormat="1" applyFont="1" applyBorder="1" applyAlignment="1">
      <alignment horizontal="left" wrapText="1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7" fillId="0" borderId="5" xfId="297" applyFill="1" applyBorder="1"/>
    <xf numFmtId="49" fontId="16" fillId="0" borderId="5" xfId="5" applyNumberFormat="1" applyFont="1" applyFill="1" applyBorder="1" applyAlignment="1">
      <alignment horizontal="left"/>
    </xf>
    <xf numFmtId="49" fontId="7" fillId="0" borderId="5" xfId="297" applyNumberFormat="1" applyFill="1" applyBorder="1"/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0" fontId="16" fillId="0" borderId="5" xfId="300" applyFont="1" applyFill="1" applyBorder="1" applyAlignment="1">
      <alignment horizontal="left" vertical="top" wrapText="1"/>
    </xf>
    <xf numFmtId="49" fontId="13" fillId="0" borderId="5" xfId="298" applyNumberFormat="1" applyFont="1" applyFill="1" applyBorder="1" applyAlignment="1">
      <alignment horizontal="left" wrapText="1"/>
    </xf>
    <xf numFmtId="49" fontId="16" fillId="0" borderId="5" xfId="5" applyNumberFormat="1" applyFont="1" applyFill="1" applyBorder="1" applyAlignment="1">
      <alignment horizontal="left"/>
    </xf>
    <xf numFmtId="49" fontId="7" fillId="0" borderId="5" xfId="301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49" fontId="13" fillId="0" borderId="5" xfId="298" applyNumberFormat="1" applyFont="1" applyFill="1" applyBorder="1" applyAlignment="1">
      <alignment horizontal="left" wrapText="1"/>
    </xf>
    <xf numFmtId="0" fontId="22" fillId="5" borderId="5" xfId="1" applyFont="1" applyFill="1" applyBorder="1" applyAlignment="1">
      <alignment horizontal="center" vertical="top"/>
    </xf>
    <xf numFmtId="0" fontId="16" fillId="5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22" fillId="5" borderId="5" xfId="1" applyFont="1" applyFill="1" applyBorder="1" applyAlignment="1">
      <alignment horizontal="justify" vertical="top" wrapText="1"/>
    </xf>
    <xf numFmtId="0" fontId="16" fillId="5" borderId="5" xfId="1" applyFont="1" applyFill="1" applyBorder="1" applyAlignment="1">
      <alignment horizontal="justify" vertical="top" wrapText="1"/>
    </xf>
    <xf numFmtId="0" fontId="22" fillId="6" borderId="5" xfId="1" applyFont="1" applyFill="1" applyBorder="1" applyAlignment="1">
      <alignment horizontal="justify" vertical="top" wrapText="1"/>
    </xf>
    <xf numFmtId="49" fontId="28" fillId="7" borderId="1" xfId="304" applyNumberFormat="1" applyFont="1" applyFill="1" applyBorder="1" applyProtection="1">
      <alignment horizontal="center"/>
    </xf>
    <xf numFmtId="0" fontId="28" fillId="7" borderId="16" xfId="303" applyNumberFormat="1" applyFont="1" applyFill="1" applyAlignment="1" applyProtection="1">
      <alignment wrapText="1"/>
    </xf>
    <xf numFmtId="49" fontId="28" fillId="0" borderId="1" xfId="304" applyNumberFormat="1" applyFont="1" applyBorder="1" applyProtection="1">
      <alignment horizontal="center"/>
    </xf>
    <xf numFmtId="0" fontId="28" fillId="0" borderId="16" xfId="303" applyNumberFormat="1" applyFont="1" applyAlignment="1" applyProtection="1">
      <alignment wrapText="1"/>
    </xf>
    <xf numFmtId="49" fontId="28" fillId="6" borderId="1" xfId="304" applyNumberFormat="1" applyFont="1" applyFill="1" applyBorder="1" applyProtection="1">
      <alignment horizontal="center"/>
    </xf>
    <xf numFmtId="0" fontId="28" fillId="6" borderId="16" xfId="303" applyNumberFormat="1" applyFont="1" applyFill="1" applyAlignment="1" applyProtection="1">
      <alignment wrapText="1"/>
    </xf>
    <xf numFmtId="49" fontId="28" fillId="8" borderId="1" xfId="304" applyNumberFormat="1" applyFont="1" applyFill="1" applyBorder="1" applyProtection="1">
      <alignment horizontal="center"/>
    </xf>
    <xf numFmtId="0" fontId="28" fillId="8" borderId="16" xfId="303" applyNumberFormat="1" applyFont="1" applyFill="1" applyAlignment="1" applyProtection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5" fillId="0" borderId="5" xfId="297" applyNumberFormat="1" applyFont="1" applyFill="1" applyBorder="1"/>
    <xf numFmtId="49" fontId="5" fillId="0" borderId="5" xfId="301" applyNumberFormat="1" applyFont="1" applyFill="1" applyBorder="1"/>
    <xf numFmtId="0" fontId="16" fillId="2" borderId="5" xfId="5" applyNumberFormat="1" applyFont="1" applyFill="1" applyBorder="1" applyAlignment="1">
      <alignment horizontal="left" vertical="top" wrapText="1"/>
    </xf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5" applyNumberFormat="1" applyFont="1" applyFill="1" applyBorder="1" applyAlignment="1"/>
    <xf numFmtId="165" fontId="16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8" fillId="0" borderId="5" xfId="0" applyNumberFormat="1" applyFont="1" applyFill="1" applyBorder="1" applyAlignment="1">
      <alignment vertical="top" wrapText="1"/>
    </xf>
    <xf numFmtId="49" fontId="4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168" fontId="24" fillId="2" borderId="5" xfId="3" applyNumberFormat="1" applyFont="1" applyFill="1" applyBorder="1" applyAlignment="1">
      <alignment vertical="center" wrapText="1"/>
    </xf>
    <xf numFmtId="168" fontId="21" fillId="2" borderId="5" xfId="3" applyNumberFormat="1" applyFont="1" applyFill="1" applyBorder="1" applyAlignment="1">
      <alignment vertical="center" wrapText="1"/>
    </xf>
    <xf numFmtId="168" fontId="21" fillId="2" borderId="5" xfId="0" applyNumberFormat="1" applyFont="1" applyFill="1" applyBorder="1" applyAlignment="1"/>
    <xf numFmtId="49" fontId="3" fillId="0" borderId="5" xfId="297" applyNumberFormat="1" applyFont="1" applyFill="1" applyBorder="1"/>
    <xf numFmtId="49" fontId="22" fillId="0" borderId="5" xfId="5" applyNumberFormat="1" applyFont="1" applyFill="1" applyBorder="1" applyAlignment="1">
      <alignment horizontal="left"/>
    </xf>
    <xf numFmtId="49" fontId="2" fillId="0" borderId="5" xfId="297" applyNumberFormat="1" applyFont="1" applyFill="1" applyBorder="1"/>
    <xf numFmtId="49" fontId="1" fillId="0" borderId="5" xfId="301" applyNumberFormat="1" applyFont="1" applyFill="1" applyBorder="1"/>
    <xf numFmtId="164" fontId="28" fillId="0" borderId="5" xfId="0" applyNumberFormat="1" applyFont="1" applyFill="1" applyBorder="1" applyAlignment="1">
      <alignment horizontal="left" vertical="top" wrapText="1"/>
    </xf>
    <xf numFmtId="1" fontId="16" fillId="2" borderId="5" xfId="5" applyNumberFormat="1" applyFont="1" applyFill="1" applyBorder="1" applyAlignment="1">
      <alignment vertical="top" wrapText="1"/>
    </xf>
    <xf numFmtId="1" fontId="27" fillId="2" borderId="5" xfId="5" applyNumberFormat="1" applyFont="1" applyFill="1" applyBorder="1" applyAlignment="1">
      <alignment horizontal="left" vertical="top" wrapText="1"/>
    </xf>
    <xf numFmtId="165" fontId="19" fillId="0" borderId="5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168" fontId="24" fillId="2" borderId="5" xfId="299" applyNumberFormat="1" applyFont="1" applyFill="1" applyBorder="1" applyAlignment="1">
      <alignment vertical="center" wrapText="1"/>
    </xf>
    <xf numFmtId="168" fontId="21" fillId="2" borderId="5" xfId="299" applyNumberFormat="1" applyFont="1" applyFill="1" applyBorder="1" applyAlignment="1">
      <alignment vertical="center" wrapText="1"/>
    </xf>
    <xf numFmtId="0" fontId="16" fillId="0" borderId="5" xfId="4" applyNumberFormat="1" applyFont="1" applyFill="1" applyBorder="1" applyAlignment="1">
      <alignment horizontal="left" vertical="center" wrapText="1"/>
    </xf>
    <xf numFmtId="0" fontId="27" fillId="2" borderId="5" xfId="0" applyNumberFormat="1" applyFont="1" applyFill="1" applyBorder="1" applyAlignment="1">
      <alignment horizontal="left" vertical="top" wrapText="1"/>
    </xf>
    <xf numFmtId="165" fontId="22" fillId="0" borderId="5" xfId="5" applyNumberFormat="1" applyFont="1" applyFill="1" applyBorder="1" applyAlignment="1">
      <alignment horizontal="center"/>
    </xf>
    <xf numFmtId="164" fontId="20" fillId="0" borderId="0" xfId="0" applyFont="1" applyFill="1" applyAlignment="1">
      <alignment horizontal="center" vertical="top" wrapText="1"/>
    </xf>
    <xf numFmtId="16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4" fillId="0" borderId="0" xfId="194" applyFont="1" applyFill="1" applyBorder="1" applyAlignment="1">
      <alignment horizontal="center" vertical="center" wrapText="1"/>
    </xf>
    <xf numFmtId="0" fontId="48" fillId="0" borderId="0" xfId="8" applyFont="1" applyFill="1" applyAlignment="1">
      <alignment horizontal="left" wrapText="1"/>
    </xf>
    <xf numFmtId="0" fontId="44" fillId="0" borderId="5" xfId="194" applyFont="1" applyBorder="1" applyAlignment="1">
      <alignment horizontal="center" vertical="center"/>
    </xf>
    <xf numFmtId="0" fontId="45" fillId="0" borderId="5" xfId="194" applyFont="1" applyBorder="1" applyAlignment="1">
      <alignment horizontal="center" vertical="center" wrapText="1"/>
    </xf>
    <xf numFmtId="0" fontId="47" fillId="0" borderId="5" xfId="9" applyFont="1" applyBorder="1" applyAlignment="1">
      <alignment horizontal="center" vertical="center"/>
    </xf>
    <xf numFmtId="0" fontId="48" fillId="0" borderId="0" xfId="8" applyFont="1" applyFill="1" applyAlignment="1">
      <alignment wrapText="1"/>
    </xf>
    <xf numFmtId="0" fontId="48" fillId="0" borderId="0" xfId="8" applyFont="1" applyFill="1" applyAlignment="1"/>
    <xf numFmtId="1" fontId="28" fillId="0" borderId="5" xfId="0" applyNumberFormat="1" applyFont="1" applyFill="1" applyBorder="1" applyAlignment="1">
      <alignment horizontal="left" wrapText="1"/>
    </xf>
    <xf numFmtId="49" fontId="13" fillId="0" borderId="5" xfId="0" applyNumberFormat="1" applyFont="1" applyFill="1" applyBorder="1" applyAlignment="1">
      <alignment horizontal="left" wrapText="1"/>
    </xf>
    <xf numFmtId="164" fontId="13" fillId="0" borderId="5" xfId="0" applyNumberFormat="1" applyFont="1" applyFill="1" applyBorder="1" applyAlignment="1">
      <alignment horizontal="left" wrapText="1"/>
    </xf>
    <xf numFmtId="165" fontId="28" fillId="0" borderId="5" xfId="0" applyNumberFormat="1" applyFont="1" applyFill="1" applyBorder="1" applyAlignment="1">
      <alignment horizontal="right" wrapText="1"/>
    </xf>
    <xf numFmtId="167" fontId="44" fillId="0" borderId="72" xfId="194" applyNumberFormat="1" applyFont="1" applyBorder="1" applyAlignment="1">
      <alignment horizontal="center"/>
    </xf>
    <xf numFmtId="167" fontId="44" fillId="0" borderId="73" xfId="194" applyNumberFormat="1" applyFont="1" applyBorder="1" applyAlignment="1">
      <alignment horizontal="center"/>
    </xf>
    <xf numFmtId="167" fontId="44" fillId="0" borderId="74" xfId="194" applyNumberFormat="1" applyFont="1" applyBorder="1" applyAlignment="1">
      <alignment horizontal="center"/>
    </xf>
    <xf numFmtId="0" fontId="16" fillId="2" borderId="5" xfId="6" applyFont="1" applyFill="1" applyBorder="1" applyAlignment="1">
      <alignment horizontal="left" vertical="top" wrapText="1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SheetLayoutView="100" workbookViewId="0">
      <selection activeCell="H9" sqref="H9"/>
    </sheetView>
  </sheetViews>
  <sheetFormatPr defaultRowHeight="12.75"/>
  <cols>
    <col min="1" max="1" width="28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66" t="s">
        <v>199</v>
      </c>
      <c r="D1" s="167"/>
      <c r="E1" s="167"/>
    </row>
    <row r="2" spans="1:8" ht="15">
      <c r="B2" s="7"/>
      <c r="C2" s="167"/>
      <c r="D2" s="167"/>
      <c r="E2" s="167"/>
    </row>
    <row r="3" spans="1:8" ht="15">
      <c r="B3" s="7"/>
      <c r="C3" s="167"/>
      <c r="D3" s="167"/>
      <c r="E3" s="167"/>
    </row>
    <row r="4" spans="1:8" ht="33.75" customHeight="1">
      <c r="B4" s="7"/>
      <c r="C4" s="167"/>
      <c r="D4" s="167"/>
      <c r="E4" s="167"/>
    </row>
    <row r="5" spans="1:8" ht="195.75" customHeight="1">
      <c r="C5" s="167"/>
      <c r="D5" s="167"/>
      <c r="E5" s="167"/>
    </row>
    <row r="6" spans="1:8" ht="63" customHeight="1">
      <c r="A6" s="163" t="s">
        <v>186</v>
      </c>
      <c r="B6" s="163"/>
      <c r="C6" s="163"/>
      <c r="D6" s="163"/>
      <c r="E6" s="163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64" t="s">
        <v>23</v>
      </c>
      <c r="B8" s="164" t="s">
        <v>2</v>
      </c>
      <c r="C8" s="165" t="s">
        <v>7</v>
      </c>
      <c r="D8" s="165"/>
      <c r="E8" s="165"/>
      <c r="F8" s="15"/>
      <c r="G8" s="16"/>
    </row>
    <row r="9" spans="1:8" s="17" customFormat="1" ht="16.5" customHeight="1">
      <c r="A9" s="164"/>
      <c r="B9" s="164"/>
      <c r="C9" s="156" t="s">
        <v>26</v>
      </c>
      <c r="D9" s="156" t="s">
        <v>163</v>
      </c>
      <c r="E9" s="156" t="s">
        <v>187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19" t="s">
        <v>27</v>
      </c>
      <c r="B11" s="122" t="s">
        <v>28</v>
      </c>
      <c r="C11" s="158">
        <f>C12</f>
        <v>1997.5</v>
      </c>
      <c r="D11" s="158">
        <f>D12</f>
        <v>1599.3</v>
      </c>
      <c r="E11" s="146">
        <f>E12</f>
        <v>1666.7</v>
      </c>
      <c r="F11" s="20"/>
      <c r="G11" s="21"/>
    </row>
    <row r="12" spans="1:8" s="22" customFormat="1" ht="30">
      <c r="A12" s="120" t="s">
        <v>29</v>
      </c>
      <c r="B12" s="123" t="s">
        <v>30</v>
      </c>
      <c r="C12" s="159">
        <f>C13+C18+C23</f>
        <v>1997.5</v>
      </c>
      <c r="D12" s="159">
        <f>D13+D18+D23</f>
        <v>1599.3</v>
      </c>
      <c r="E12" s="147">
        <f>E13+E18+E23</f>
        <v>1666.7</v>
      </c>
      <c r="F12" s="20"/>
      <c r="G12" s="21"/>
    </row>
    <row r="13" spans="1:8" s="22" customFormat="1" ht="28.5">
      <c r="A13" s="121" t="s">
        <v>126</v>
      </c>
      <c r="B13" s="124" t="s">
        <v>136</v>
      </c>
      <c r="C13" s="159">
        <f>C14+C16</f>
        <v>1419.1</v>
      </c>
      <c r="D13" s="159">
        <f t="shared" ref="C13:D14" si="0">D14</f>
        <v>1064.3</v>
      </c>
      <c r="E13" s="147">
        <f>E14</f>
        <v>1096.8</v>
      </c>
      <c r="F13" s="20"/>
      <c r="G13" s="21"/>
    </row>
    <row r="14" spans="1:8" s="22" customFormat="1" ht="15.75">
      <c r="A14" s="125" t="s">
        <v>127</v>
      </c>
      <c r="B14" s="126" t="s">
        <v>137</v>
      </c>
      <c r="C14" s="148">
        <f t="shared" si="0"/>
        <v>1258.3</v>
      </c>
      <c r="D14" s="148">
        <f t="shared" si="0"/>
        <v>1064.3</v>
      </c>
      <c r="E14" s="148">
        <f>E15</f>
        <v>1096.8</v>
      </c>
      <c r="F14" s="20"/>
      <c r="G14" s="21"/>
    </row>
    <row r="15" spans="1:8" s="22" customFormat="1" ht="45">
      <c r="A15" s="127" t="s">
        <v>151</v>
      </c>
      <c r="B15" s="128" t="s">
        <v>154</v>
      </c>
      <c r="C15" s="148">
        <v>1258.3</v>
      </c>
      <c r="D15" s="148">
        <v>1064.3</v>
      </c>
      <c r="E15" s="148">
        <v>1096.8</v>
      </c>
      <c r="F15" s="20"/>
      <c r="G15" s="21"/>
    </row>
    <row r="16" spans="1:8" s="22" customFormat="1" ht="30">
      <c r="A16" s="127" t="s">
        <v>192</v>
      </c>
      <c r="B16" s="128" t="s">
        <v>193</v>
      </c>
      <c r="C16" s="148">
        <f>C17</f>
        <v>160.80000000000001</v>
      </c>
      <c r="D16" s="148"/>
      <c r="E16" s="148"/>
      <c r="F16" s="20"/>
      <c r="G16" s="21"/>
    </row>
    <row r="17" spans="1:7" s="22" customFormat="1" ht="30">
      <c r="A17" s="127" t="s">
        <v>194</v>
      </c>
      <c r="B17" s="128" t="s">
        <v>195</v>
      </c>
      <c r="C17" s="148">
        <v>160.80000000000001</v>
      </c>
      <c r="D17" s="148"/>
      <c r="E17" s="148"/>
      <c r="F17" s="20"/>
      <c r="G17" s="21"/>
    </row>
    <row r="18" spans="1:7" s="22" customFormat="1" ht="30">
      <c r="A18" s="129" t="s">
        <v>128</v>
      </c>
      <c r="B18" s="130" t="s">
        <v>138</v>
      </c>
      <c r="C18" s="24">
        <f>C19+C21</f>
        <v>358.40000000000003</v>
      </c>
      <c r="D18" s="24">
        <f>D19+D21</f>
        <v>393.2</v>
      </c>
      <c r="E18" s="24">
        <f>E19+E21</f>
        <v>428.1</v>
      </c>
      <c r="F18" s="20"/>
      <c r="G18" s="21"/>
    </row>
    <row r="19" spans="1:7" s="22" customFormat="1" ht="45">
      <c r="A19" s="125" t="s">
        <v>129</v>
      </c>
      <c r="B19" s="126" t="s">
        <v>139</v>
      </c>
      <c r="C19" s="24">
        <f>C20</f>
        <v>2.1</v>
      </c>
      <c r="D19" s="24">
        <f>D20</f>
        <v>2.2000000000000002</v>
      </c>
      <c r="E19" s="24">
        <f>E20</f>
        <v>2.2999999999999998</v>
      </c>
      <c r="F19" s="20"/>
      <c r="G19" s="21"/>
    </row>
    <row r="20" spans="1:7" s="22" customFormat="1" ht="45">
      <c r="A20" s="127" t="s">
        <v>130</v>
      </c>
      <c r="B20" s="128" t="s">
        <v>140</v>
      </c>
      <c r="C20" s="24">
        <v>2.1</v>
      </c>
      <c r="D20" s="24">
        <v>2.2000000000000002</v>
      </c>
      <c r="E20" s="24">
        <v>2.2999999999999998</v>
      </c>
      <c r="F20" s="20"/>
      <c r="G20" s="21"/>
    </row>
    <row r="21" spans="1:7" s="22" customFormat="1" ht="45">
      <c r="A21" s="125" t="s">
        <v>131</v>
      </c>
      <c r="B21" s="126" t="s">
        <v>161</v>
      </c>
      <c r="C21" s="24">
        <f>C22</f>
        <v>356.3</v>
      </c>
      <c r="D21" s="24">
        <f>D22</f>
        <v>391</v>
      </c>
      <c r="E21" s="24">
        <f>E22</f>
        <v>425.8</v>
      </c>
      <c r="F21" s="20"/>
      <c r="G21" s="21"/>
    </row>
    <row r="22" spans="1:7" s="22" customFormat="1" ht="60">
      <c r="A22" s="127" t="s">
        <v>132</v>
      </c>
      <c r="B22" s="128" t="s">
        <v>162</v>
      </c>
      <c r="C22" s="24">
        <v>356.3</v>
      </c>
      <c r="D22" s="24">
        <v>391</v>
      </c>
      <c r="E22" s="24">
        <v>425.8</v>
      </c>
      <c r="F22" s="20"/>
      <c r="G22" s="21"/>
    </row>
    <row r="23" spans="1:7" s="22" customFormat="1" ht="15.75">
      <c r="A23" s="131" t="s">
        <v>133</v>
      </c>
      <c r="B23" s="132" t="s">
        <v>32</v>
      </c>
      <c r="C23" s="24">
        <f>C24</f>
        <v>220</v>
      </c>
      <c r="D23" s="24">
        <f>D24</f>
        <v>141.80000000000001</v>
      </c>
      <c r="E23" s="24">
        <f>E24</f>
        <v>141.80000000000001</v>
      </c>
      <c r="F23" s="20"/>
      <c r="G23" s="21"/>
    </row>
    <row r="24" spans="1:7" s="22" customFormat="1" ht="61.5" customHeight="1">
      <c r="A24" s="125" t="s">
        <v>134</v>
      </c>
      <c r="B24" s="126" t="s">
        <v>155</v>
      </c>
      <c r="C24" s="24">
        <f t="shared" ref="C24:D24" si="1">C25</f>
        <v>220</v>
      </c>
      <c r="D24" s="24">
        <f t="shared" si="1"/>
        <v>141.80000000000001</v>
      </c>
      <c r="E24" s="24">
        <f>E25</f>
        <v>141.80000000000001</v>
      </c>
      <c r="F24" s="20"/>
      <c r="G24" s="21"/>
    </row>
    <row r="25" spans="1:7" s="22" customFormat="1" ht="75">
      <c r="A25" s="127" t="s">
        <v>135</v>
      </c>
      <c r="B25" s="128" t="s">
        <v>156</v>
      </c>
      <c r="C25" s="24">
        <v>220</v>
      </c>
      <c r="D25" s="24">
        <v>141.80000000000001</v>
      </c>
      <c r="E25" s="24">
        <v>141.80000000000001</v>
      </c>
      <c r="F25" s="20"/>
      <c r="G25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1"/>
  <sheetViews>
    <sheetView view="pageBreakPreview" topLeftCell="A34" zoomScaleSheetLayoutView="100" workbookViewId="0">
      <selection activeCell="A41" sqref="A4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70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8" t="s">
        <v>208</v>
      </c>
      <c r="J1" s="169"/>
      <c r="K1" s="169"/>
      <c r="L1" s="169"/>
    </row>
    <row r="2" spans="1:12" ht="66" customHeight="1">
      <c r="A2" s="170" t="s">
        <v>188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1" t="s">
        <v>1</v>
      </c>
      <c r="J3" s="171"/>
      <c r="K3" s="171"/>
      <c r="L3" s="171"/>
    </row>
    <row r="4" spans="1:12" ht="19.899999999999999" customHeight="1">
      <c r="A4" s="172" t="s">
        <v>2</v>
      </c>
      <c r="B4" s="172" t="s">
        <v>21</v>
      </c>
      <c r="C4" s="172" t="s">
        <v>3</v>
      </c>
      <c r="D4" s="172" t="s">
        <v>4</v>
      </c>
      <c r="E4" s="172" t="s">
        <v>5</v>
      </c>
      <c r="F4" s="172"/>
      <c r="G4" s="172"/>
      <c r="H4" s="172"/>
      <c r="I4" s="172" t="s">
        <v>6</v>
      </c>
      <c r="J4" s="172" t="s">
        <v>7</v>
      </c>
      <c r="K4" s="172"/>
      <c r="L4" s="172"/>
    </row>
    <row r="5" spans="1:12" ht="16.350000000000001" customHeight="1">
      <c r="A5" s="172" t="s">
        <v>0</v>
      </c>
      <c r="B5" s="172" t="s">
        <v>0</v>
      </c>
      <c r="C5" s="172" t="s">
        <v>0</v>
      </c>
      <c r="D5" s="172" t="s">
        <v>0</v>
      </c>
      <c r="E5" s="172" t="s">
        <v>0</v>
      </c>
      <c r="F5" s="172"/>
      <c r="G5" s="172"/>
      <c r="H5" s="172"/>
      <c r="I5" s="172" t="s">
        <v>0</v>
      </c>
      <c r="J5" s="157" t="s">
        <v>26</v>
      </c>
      <c r="K5" s="157" t="s">
        <v>163</v>
      </c>
      <c r="L5" s="157" t="s">
        <v>187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6" t="s">
        <v>157</v>
      </c>
      <c r="B7" s="27" t="s">
        <v>143</v>
      </c>
      <c r="C7" s="27"/>
      <c r="D7" s="27"/>
      <c r="E7" s="6"/>
      <c r="F7" s="6"/>
      <c r="G7" s="6"/>
      <c r="H7" s="6"/>
      <c r="I7" s="34"/>
      <c r="J7" s="35">
        <f>J8+J37+J47+J61+J72+J79</f>
        <v>4434</v>
      </c>
      <c r="K7" s="35">
        <f>K8+K37+K47+K61+K72+K79</f>
        <v>3067.5000000000009</v>
      </c>
      <c r="L7" s="35">
        <f>L8+L37+L47+L61+L72+L79</f>
        <v>3163.0000000000005</v>
      </c>
    </row>
    <row r="8" spans="1:12" ht="15.75" customHeight="1">
      <c r="A8" s="29" t="s">
        <v>33</v>
      </c>
      <c r="B8" s="28" t="s">
        <v>143</v>
      </c>
      <c r="C8" s="28" t="s">
        <v>34</v>
      </c>
      <c r="D8" s="28"/>
      <c r="E8" s="40"/>
      <c r="F8" s="40"/>
      <c r="G8" s="40"/>
      <c r="H8" s="40"/>
      <c r="I8" s="36"/>
      <c r="J8" s="37">
        <f>J9+J15+J31</f>
        <v>3000.1</v>
      </c>
      <c r="K8" s="37">
        <f>K9+K15+K31</f>
        <v>2133.2000000000003</v>
      </c>
      <c r="L8" s="37">
        <f>L9+L15+L31</f>
        <v>2069</v>
      </c>
    </row>
    <row r="9" spans="1:12" ht="60">
      <c r="A9" s="29" t="s">
        <v>35</v>
      </c>
      <c r="B9" s="28" t="s">
        <v>143</v>
      </c>
      <c r="C9" s="113" t="s">
        <v>34</v>
      </c>
      <c r="D9" s="113" t="s">
        <v>36</v>
      </c>
      <c r="E9" s="40"/>
      <c r="F9" s="40"/>
      <c r="G9" s="40"/>
      <c r="H9" s="40"/>
      <c r="I9" s="28"/>
      <c r="J9" s="37">
        <f>J10</f>
        <v>835.5</v>
      </c>
      <c r="K9" s="37">
        <f>K10</f>
        <v>247.8</v>
      </c>
      <c r="L9" s="37">
        <f>L10</f>
        <v>177.8</v>
      </c>
    </row>
    <row r="10" spans="1:12" ht="78" customHeight="1">
      <c r="A10" s="29" t="s">
        <v>175</v>
      </c>
      <c r="B10" s="28" t="s">
        <v>143</v>
      </c>
      <c r="C10" s="28" t="s">
        <v>34</v>
      </c>
      <c r="D10" s="28" t="s">
        <v>36</v>
      </c>
      <c r="E10" s="39">
        <v>65</v>
      </c>
      <c r="F10" s="39"/>
      <c r="G10" s="39"/>
      <c r="H10" s="39"/>
      <c r="I10" s="28"/>
      <c r="J10" s="37">
        <f t="shared" ref="J10:K12" si="0">J11</f>
        <v>835.5</v>
      </c>
      <c r="K10" s="37">
        <f t="shared" si="0"/>
        <v>247.8</v>
      </c>
      <c r="L10" s="37">
        <f>L11</f>
        <v>177.8</v>
      </c>
    </row>
    <row r="11" spans="1:12" ht="15">
      <c r="A11" s="29" t="s">
        <v>37</v>
      </c>
      <c r="B11" s="28" t="s">
        <v>143</v>
      </c>
      <c r="C11" s="28" t="s">
        <v>34</v>
      </c>
      <c r="D11" s="28" t="s">
        <v>36</v>
      </c>
      <c r="E11" s="39">
        <v>65</v>
      </c>
      <c r="F11" s="39">
        <v>1</v>
      </c>
      <c r="G11" s="39"/>
      <c r="H11" s="39"/>
      <c r="I11" s="28"/>
      <c r="J11" s="37">
        <f t="shared" si="0"/>
        <v>835.5</v>
      </c>
      <c r="K11" s="37">
        <f t="shared" si="0"/>
        <v>247.8</v>
      </c>
      <c r="L11" s="37">
        <f>L12</f>
        <v>177.8</v>
      </c>
    </row>
    <row r="12" spans="1:12" ht="30" customHeight="1">
      <c r="A12" s="29" t="s">
        <v>38</v>
      </c>
      <c r="B12" s="28" t="s">
        <v>143</v>
      </c>
      <c r="C12" s="28" t="s">
        <v>34</v>
      </c>
      <c r="D12" s="28" t="s">
        <v>36</v>
      </c>
      <c r="E12" s="39">
        <v>65</v>
      </c>
      <c r="F12" s="39">
        <v>1</v>
      </c>
      <c r="G12" s="39" t="s">
        <v>62</v>
      </c>
      <c r="H12" s="39" t="s">
        <v>73</v>
      </c>
      <c r="I12" s="28"/>
      <c r="J12" s="37">
        <f t="shared" si="0"/>
        <v>835.5</v>
      </c>
      <c r="K12" s="37">
        <f t="shared" si="0"/>
        <v>247.8</v>
      </c>
      <c r="L12" s="37">
        <f>L13</f>
        <v>177.8</v>
      </c>
    </row>
    <row r="13" spans="1:12" ht="120">
      <c r="A13" s="29" t="s">
        <v>39</v>
      </c>
      <c r="B13" s="28" t="s">
        <v>143</v>
      </c>
      <c r="C13" s="28" t="s">
        <v>34</v>
      </c>
      <c r="D13" s="28" t="s">
        <v>36</v>
      </c>
      <c r="E13" s="39">
        <v>65</v>
      </c>
      <c r="F13" s="39">
        <v>1</v>
      </c>
      <c r="G13" s="39" t="s">
        <v>62</v>
      </c>
      <c r="H13" s="39" t="s">
        <v>73</v>
      </c>
      <c r="I13" s="28" t="s">
        <v>64</v>
      </c>
      <c r="J13" s="37">
        <f>J14</f>
        <v>835.5</v>
      </c>
      <c r="K13" s="37">
        <f>K14</f>
        <v>247.8</v>
      </c>
      <c r="L13" s="37">
        <f>L14</f>
        <v>177.8</v>
      </c>
    </row>
    <row r="14" spans="1:12" ht="45">
      <c r="A14" s="29" t="s">
        <v>40</v>
      </c>
      <c r="B14" s="28" t="s">
        <v>143</v>
      </c>
      <c r="C14" s="28" t="s">
        <v>34</v>
      </c>
      <c r="D14" s="28" t="s">
        <v>36</v>
      </c>
      <c r="E14" s="39">
        <v>65</v>
      </c>
      <c r="F14" s="39">
        <v>1</v>
      </c>
      <c r="G14" s="39" t="s">
        <v>62</v>
      </c>
      <c r="H14" s="39" t="s">
        <v>73</v>
      </c>
      <c r="I14" s="28" t="s">
        <v>65</v>
      </c>
      <c r="J14" s="37">
        <v>835.5</v>
      </c>
      <c r="K14" s="37">
        <v>247.8</v>
      </c>
      <c r="L14" s="37">
        <v>177.8</v>
      </c>
    </row>
    <row r="15" spans="1:12" ht="89.25" customHeight="1">
      <c r="A15" s="29" t="s">
        <v>41</v>
      </c>
      <c r="B15" s="28" t="s">
        <v>143</v>
      </c>
      <c r="C15" s="113" t="s">
        <v>34</v>
      </c>
      <c r="D15" s="113" t="s">
        <v>42</v>
      </c>
      <c r="E15" s="39"/>
      <c r="F15" s="39"/>
      <c r="G15" s="39"/>
      <c r="H15" s="39"/>
      <c r="I15" s="36"/>
      <c r="J15" s="45">
        <f>J16+J26</f>
        <v>2114.6</v>
      </c>
      <c r="K15" s="45">
        <f>K16+K26</f>
        <v>1835.4</v>
      </c>
      <c r="L15" s="45">
        <f>L16+L26</f>
        <v>1841.2</v>
      </c>
    </row>
    <row r="16" spans="1:12" ht="77.25" customHeight="1">
      <c r="A16" s="29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6" s="28" t="s">
        <v>143</v>
      </c>
      <c r="C16" s="133" t="s">
        <v>34</v>
      </c>
      <c r="D16" s="133" t="s">
        <v>42</v>
      </c>
      <c r="E16" s="39">
        <v>65</v>
      </c>
      <c r="F16" s="39"/>
      <c r="G16" s="39"/>
      <c r="H16" s="39"/>
      <c r="I16" s="36"/>
      <c r="J16" s="37">
        <f t="shared" ref="J16:K16" si="1">J17</f>
        <v>2112.5</v>
      </c>
      <c r="K16" s="37">
        <f t="shared" si="1"/>
        <v>1833.2</v>
      </c>
      <c r="L16" s="37">
        <f>L17</f>
        <v>1838.9</v>
      </c>
    </row>
    <row r="17" spans="1:12" ht="59.25" customHeight="1">
      <c r="A17" s="29" t="s">
        <v>167</v>
      </c>
      <c r="B17" s="28" t="s">
        <v>143</v>
      </c>
      <c r="C17" s="28" t="s">
        <v>34</v>
      </c>
      <c r="D17" s="28" t="s">
        <v>42</v>
      </c>
      <c r="E17" s="39">
        <v>65</v>
      </c>
      <c r="F17" s="39">
        <v>2</v>
      </c>
      <c r="G17" s="39"/>
      <c r="H17" s="39"/>
      <c r="I17" s="36"/>
      <c r="J17" s="37">
        <f>J18+J21</f>
        <v>2112.5</v>
      </c>
      <c r="K17" s="37">
        <f>K18+K21</f>
        <v>1833.2</v>
      </c>
      <c r="L17" s="37">
        <f>L18+L21</f>
        <v>1838.9</v>
      </c>
    </row>
    <row r="18" spans="1:12" ht="45">
      <c r="A18" s="29" t="s">
        <v>44</v>
      </c>
      <c r="B18" s="28" t="s">
        <v>143</v>
      </c>
      <c r="C18" s="28" t="s">
        <v>34</v>
      </c>
      <c r="D18" s="28" t="s">
        <v>42</v>
      </c>
      <c r="E18" s="39">
        <v>65</v>
      </c>
      <c r="F18" s="39">
        <v>2</v>
      </c>
      <c r="G18" s="39" t="s">
        <v>62</v>
      </c>
      <c r="H18" s="39" t="s">
        <v>74</v>
      </c>
      <c r="I18" s="36"/>
      <c r="J18" s="37">
        <f t="shared" ref="J18:K19" si="2">J19</f>
        <v>652.70000000000005</v>
      </c>
      <c r="K18" s="37">
        <f t="shared" si="2"/>
        <v>392.3</v>
      </c>
      <c r="L18" s="37">
        <f>L19</f>
        <v>392.5</v>
      </c>
    </row>
    <row r="19" spans="1:12" ht="120">
      <c r="A19" s="29" t="s">
        <v>39</v>
      </c>
      <c r="B19" s="28" t="s">
        <v>143</v>
      </c>
      <c r="C19" s="28" t="s">
        <v>34</v>
      </c>
      <c r="D19" s="28" t="s">
        <v>42</v>
      </c>
      <c r="E19" s="39">
        <v>65</v>
      </c>
      <c r="F19" s="39">
        <v>2</v>
      </c>
      <c r="G19" s="39" t="s">
        <v>62</v>
      </c>
      <c r="H19" s="39" t="s">
        <v>74</v>
      </c>
      <c r="I19" s="36" t="s">
        <v>64</v>
      </c>
      <c r="J19" s="37">
        <f t="shared" si="2"/>
        <v>652.70000000000005</v>
      </c>
      <c r="K19" s="37">
        <f t="shared" si="2"/>
        <v>392.3</v>
      </c>
      <c r="L19" s="37">
        <f>L20</f>
        <v>392.5</v>
      </c>
    </row>
    <row r="20" spans="1:12" ht="45">
      <c r="A20" s="29" t="s">
        <v>40</v>
      </c>
      <c r="B20" s="28" t="s">
        <v>143</v>
      </c>
      <c r="C20" s="28" t="s">
        <v>34</v>
      </c>
      <c r="D20" s="28" t="s">
        <v>42</v>
      </c>
      <c r="E20" s="39">
        <v>65</v>
      </c>
      <c r="F20" s="39">
        <v>2</v>
      </c>
      <c r="G20" s="39" t="s">
        <v>62</v>
      </c>
      <c r="H20" s="39" t="s">
        <v>74</v>
      </c>
      <c r="I20" s="36" t="s">
        <v>65</v>
      </c>
      <c r="J20" s="37">
        <v>652.70000000000005</v>
      </c>
      <c r="K20" s="37">
        <v>392.3</v>
      </c>
      <c r="L20" s="37">
        <v>392.5</v>
      </c>
    </row>
    <row r="21" spans="1:12" ht="31.5" customHeight="1">
      <c r="A21" s="29" t="s">
        <v>45</v>
      </c>
      <c r="B21" s="28" t="s">
        <v>143</v>
      </c>
      <c r="C21" s="28" t="s">
        <v>34</v>
      </c>
      <c r="D21" s="28" t="s">
        <v>42</v>
      </c>
      <c r="E21" s="39">
        <v>65</v>
      </c>
      <c r="F21" s="39">
        <v>2</v>
      </c>
      <c r="G21" s="39" t="s">
        <v>62</v>
      </c>
      <c r="H21" s="39" t="s">
        <v>75</v>
      </c>
      <c r="I21" s="36"/>
      <c r="J21" s="37">
        <f>J22+J24</f>
        <v>1459.8</v>
      </c>
      <c r="K21" s="37">
        <f>K22+K24</f>
        <v>1440.9</v>
      </c>
      <c r="L21" s="37">
        <f>L22+L24</f>
        <v>1446.4</v>
      </c>
    </row>
    <row r="22" spans="1:12" ht="47.25" customHeight="1">
      <c r="A22" s="29" t="s">
        <v>183</v>
      </c>
      <c r="B22" s="28" t="s">
        <v>143</v>
      </c>
      <c r="C22" s="28" t="s">
        <v>34</v>
      </c>
      <c r="D22" s="28" t="s">
        <v>42</v>
      </c>
      <c r="E22" s="39">
        <v>65</v>
      </c>
      <c r="F22" s="39">
        <v>2</v>
      </c>
      <c r="G22" s="39" t="s">
        <v>62</v>
      </c>
      <c r="H22" s="39" t="s">
        <v>75</v>
      </c>
      <c r="I22" s="36" t="s">
        <v>66</v>
      </c>
      <c r="J22" s="37">
        <f t="shared" ref="J22" si="3">J23</f>
        <v>1444.8</v>
      </c>
      <c r="K22" s="37">
        <f>K23</f>
        <v>1425.9</v>
      </c>
      <c r="L22" s="37">
        <f>L23</f>
        <v>1431.4</v>
      </c>
    </row>
    <row r="23" spans="1:12" ht="60">
      <c r="A23" s="29" t="s">
        <v>43</v>
      </c>
      <c r="B23" s="28" t="s">
        <v>143</v>
      </c>
      <c r="C23" s="28" t="s">
        <v>34</v>
      </c>
      <c r="D23" s="28" t="s">
        <v>42</v>
      </c>
      <c r="E23" s="39">
        <v>65</v>
      </c>
      <c r="F23" s="39">
        <v>2</v>
      </c>
      <c r="G23" s="39" t="s">
        <v>62</v>
      </c>
      <c r="H23" s="39" t="s">
        <v>75</v>
      </c>
      <c r="I23" s="36" t="s">
        <v>67</v>
      </c>
      <c r="J23" s="37">
        <v>1444.8</v>
      </c>
      <c r="K23" s="37">
        <v>1425.9</v>
      </c>
      <c r="L23" s="37">
        <v>1431.4</v>
      </c>
    </row>
    <row r="24" spans="1:12" ht="15">
      <c r="A24" s="29" t="s">
        <v>46</v>
      </c>
      <c r="B24" s="28" t="s">
        <v>143</v>
      </c>
      <c r="C24" s="28" t="s">
        <v>34</v>
      </c>
      <c r="D24" s="28" t="s">
        <v>42</v>
      </c>
      <c r="E24" s="39">
        <v>65</v>
      </c>
      <c r="F24" s="39">
        <v>2</v>
      </c>
      <c r="G24" s="39" t="s">
        <v>62</v>
      </c>
      <c r="H24" s="39" t="s">
        <v>75</v>
      </c>
      <c r="I24" s="36" t="s">
        <v>68</v>
      </c>
      <c r="J24" s="37">
        <f>J25</f>
        <v>15</v>
      </c>
      <c r="K24" s="37">
        <f>K25</f>
        <v>15</v>
      </c>
      <c r="L24" s="37">
        <f>L25</f>
        <v>15</v>
      </c>
    </row>
    <row r="25" spans="1:12" ht="30">
      <c r="A25" s="29" t="s">
        <v>47</v>
      </c>
      <c r="B25" s="28" t="s">
        <v>143</v>
      </c>
      <c r="C25" s="28" t="s">
        <v>34</v>
      </c>
      <c r="D25" s="28" t="s">
        <v>42</v>
      </c>
      <c r="E25" s="39">
        <v>65</v>
      </c>
      <c r="F25" s="39">
        <v>2</v>
      </c>
      <c r="G25" s="39" t="s">
        <v>62</v>
      </c>
      <c r="H25" s="39" t="s">
        <v>75</v>
      </c>
      <c r="I25" s="36" t="s">
        <v>69</v>
      </c>
      <c r="J25" s="37">
        <v>15</v>
      </c>
      <c r="K25" s="37">
        <v>15</v>
      </c>
      <c r="L25" s="37">
        <v>15</v>
      </c>
    </row>
    <row r="26" spans="1:12" ht="93" customHeight="1">
      <c r="A26" s="29" t="s">
        <v>168</v>
      </c>
      <c r="B26" s="28" t="s">
        <v>143</v>
      </c>
      <c r="C26" s="28" t="s">
        <v>34</v>
      </c>
      <c r="D26" s="28" t="s">
        <v>42</v>
      </c>
      <c r="E26" s="39">
        <v>89</v>
      </c>
      <c r="F26" s="39"/>
      <c r="G26" s="39"/>
      <c r="H26" s="39"/>
      <c r="I26" s="36"/>
      <c r="J26" s="37">
        <f t="shared" ref="J26:K29" si="4">J27</f>
        <v>2.1</v>
      </c>
      <c r="K26" s="37">
        <f t="shared" si="4"/>
        <v>2.2000000000000002</v>
      </c>
      <c r="L26" s="37">
        <f>L27</f>
        <v>2.2999999999999998</v>
      </c>
    </row>
    <row r="27" spans="1:12" ht="111" customHeight="1">
      <c r="A27" s="29" t="s">
        <v>169</v>
      </c>
      <c r="B27" s="28" t="s">
        <v>143</v>
      </c>
      <c r="C27" s="28" t="s">
        <v>34</v>
      </c>
      <c r="D27" s="28" t="s">
        <v>42</v>
      </c>
      <c r="E27" s="39">
        <v>89</v>
      </c>
      <c r="F27" s="39">
        <v>1</v>
      </c>
      <c r="G27" s="39"/>
      <c r="H27" s="39"/>
      <c r="I27" s="36"/>
      <c r="J27" s="37">
        <f t="shared" si="4"/>
        <v>2.1</v>
      </c>
      <c r="K27" s="37">
        <f t="shared" si="4"/>
        <v>2.2000000000000002</v>
      </c>
      <c r="L27" s="37">
        <f>L28</f>
        <v>2.2999999999999998</v>
      </c>
    </row>
    <row r="28" spans="1:12" ht="195">
      <c r="A28" s="29" t="s">
        <v>31</v>
      </c>
      <c r="B28" s="28" t="s">
        <v>143</v>
      </c>
      <c r="C28" s="28" t="s">
        <v>34</v>
      </c>
      <c r="D28" s="28" t="s">
        <v>42</v>
      </c>
      <c r="E28" s="39">
        <v>89</v>
      </c>
      <c r="F28" s="39">
        <v>1</v>
      </c>
      <c r="G28" s="39" t="s">
        <v>62</v>
      </c>
      <c r="H28" s="39" t="s">
        <v>76</v>
      </c>
      <c r="I28" s="36"/>
      <c r="J28" s="38">
        <f t="shared" si="4"/>
        <v>2.1</v>
      </c>
      <c r="K28" s="38">
        <f t="shared" si="4"/>
        <v>2.2000000000000002</v>
      </c>
      <c r="L28" s="38">
        <f>L29</f>
        <v>2.2999999999999998</v>
      </c>
    </row>
    <row r="29" spans="1:12" ht="48" customHeight="1">
      <c r="A29" s="29" t="s">
        <v>183</v>
      </c>
      <c r="B29" s="28" t="s">
        <v>143</v>
      </c>
      <c r="C29" s="28" t="s">
        <v>34</v>
      </c>
      <c r="D29" s="28" t="s">
        <v>42</v>
      </c>
      <c r="E29" s="39">
        <v>89</v>
      </c>
      <c r="F29" s="39">
        <v>1</v>
      </c>
      <c r="G29" s="39" t="s">
        <v>62</v>
      </c>
      <c r="H29" s="39" t="s">
        <v>76</v>
      </c>
      <c r="I29" s="36" t="s">
        <v>66</v>
      </c>
      <c r="J29" s="38">
        <f t="shared" si="4"/>
        <v>2.1</v>
      </c>
      <c r="K29" s="38">
        <f t="shared" si="4"/>
        <v>2.2000000000000002</v>
      </c>
      <c r="L29" s="38">
        <f>L30</f>
        <v>2.2999999999999998</v>
      </c>
    </row>
    <row r="30" spans="1:12" ht="60">
      <c r="A30" s="29" t="s">
        <v>43</v>
      </c>
      <c r="B30" s="28" t="s">
        <v>143</v>
      </c>
      <c r="C30" s="28" t="s">
        <v>34</v>
      </c>
      <c r="D30" s="28" t="s">
        <v>42</v>
      </c>
      <c r="E30" s="39">
        <v>89</v>
      </c>
      <c r="F30" s="39">
        <v>1</v>
      </c>
      <c r="G30" s="39" t="s">
        <v>62</v>
      </c>
      <c r="H30" s="39" t="s">
        <v>76</v>
      </c>
      <c r="I30" s="36" t="s">
        <v>67</v>
      </c>
      <c r="J30" s="38">
        <v>2.1</v>
      </c>
      <c r="K30" s="38">
        <v>2.2000000000000002</v>
      </c>
      <c r="L30" s="38">
        <v>2.2999999999999998</v>
      </c>
    </row>
    <row r="31" spans="1:12" ht="15">
      <c r="A31" s="29" t="s">
        <v>49</v>
      </c>
      <c r="B31" s="28" t="s">
        <v>143</v>
      </c>
      <c r="C31" s="113" t="s">
        <v>34</v>
      </c>
      <c r="D31" s="113" t="s">
        <v>18</v>
      </c>
      <c r="E31" s="39"/>
      <c r="F31" s="39"/>
      <c r="G31" s="39"/>
      <c r="H31" s="39"/>
      <c r="I31" s="36"/>
      <c r="J31" s="37">
        <f t="shared" ref="J31:K33" si="5">J32</f>
        <v>50</v>
      </c>
      <c r="K31" s="37">
        <f t="shared" si="5"/>
        <v>50</v>
      </c>
      <c r="L31" s="37">
        <f>L32</f>
        <v>50</v>
      </c>
    </row>
    <row r="32" spans="1:12" ht="96.75" customHeight="1">
      <c r="A32" s="29" t="s">
        <v>142</v>
      </c>
      <c r="B32" s="28" t="s">
        <v>143</v>
      </c>
      <c r="C32" s="28" t="s">
        <v>34</v>
      </c>
      <c r="D32" s="28" t="s">
        <v>18</v>
      </c>
      <c r="E32" s="39" t="s">
        <v>77</v>
      </c>
      <c r="F32" s="39"/>
      <c r="G32" s="39"/>
      <c r="H32" s="39"/>
      <c r="I32" s="36"/>
      <c r="J32" s="37">
        <f t="shared" si="5"/>
        <v>50</v>
      </c>
      <c r="K32" s="37">
        <f t="shared" si="5"/>
        <v>50</v>
      </c>
      <c r="L32" s="37">
        <f>L33</f>
        <v>50</v>
      </c>
    </row>
    <row r="33" spans="1:12" ht="123.75" customHeight="1">
      <c r="A33" s="29" t="s">
        <v>159</v>
      </c>
      <c r="B33" s="28" t="s">
        <v>143</v>
      </c>
      <c r="C33" s="28" t="s">
        <v>34</v>
      </c>
      <c r="D33" s="28" t="s">
        <v>18</v>
      </c>
      <c r="E33" s="39" t="s">
        <v>77</v>
      </c>
      <c r="F33" s="39" t="s">
        <v>8</v>
      </c>
      <c r="G33" s="39"/>
      <c r="H33" s="39"/>
      <c r="I33" s="36"/>
      <c r="J33" s="37">
        <f t="shared" si="5"/>
        <v>50</v>
      </c>
      <c r="K33" s="37">
        <f t="shared" si="5"/>
        <v>50</v>
      </c>
      <c r="L33" s="37">
        <f>L34</f>
        <v>50</v>
      </c>
    </row>
    <row r="34" spans="1:12" ht="78" customHeight="1">
      <c r="A34" s="29" t="s">
        <v>196</v>
      </c>
      <c r="B34" s="28" t="s">
        <v>143</v>
      </c>
      <c r="C34" s="28" t="s">
        <v>34</v>
      </c>
      <c r="D34" s="28" t="s">
        <v>18</v>
      </c>
      <c r="E34" s="39" t="s">
        <v>77</v>
      </c>
      <c r="F34" s="39" t="s">
        <v>8</v>
      </c>
      <c r="G34" s="39" t="s">
        <v>62</v>
      </c>
      <c r="H34" s="39" t="s">
        <v>79</v>
      </c>
      <c r="I34" s="36"/>
      <c r="J34" s="37">
        <f>J36</f>
        <v>50</v>
      </c>
      <c r="K34" s="37">
        <f>K36</f>
        <v>50</v>
      </c>
      <c r="L34" s="37">
        <f>L35</f>
        <v>50</v>
      </c>
    </row>
    <row r="35" spans="1:12" ht="15">
      <c r="A35" s="29" t="s">
        <v>46</v>
      </c>
      <c r="B35" s="28" t="s">
        <v>143</v>
      </c>
      <c r="C35" s="28" t="s">
        <v>34</v>
      </c>
      <c r="D35" s="28" t="s">
        <v>18</v>
      </c>
      <c r="E35" s="39" t="s">
        <v>77</v>
      </c>
      <c r="F35" s="39" t="s">
        <v>8</v>
      </c>
      <c r="G35" s="39" t="s">
        <v>62</v>
      </c>
      <c r="H35" s="39" t="s">
        <v>79</v>
      </c>
      <c r="I35" s="36" t="s">
        <v>68</v>
      </c>
      <c r="J35" s="37">
        <f>J36</f>
        <v>50</v>
      </c>
      <c r="K35" s="37">
        <f>K36</f>
        <v>50</v>
      </c>
      <c r="L35" s="37">
        <f>L36</f>
        <v>50</v>
      </c>
    </row>
    <row r="36" spans="1:12" ht="15">
      <c r="A36" s="29" t="s">
        <v>50</v>
      </c>
      <c r="B36" s="28" t="s">
        <v>143</v>
      </c>
      <c r="C36" s="28" t="s">
        <v>34</v>
      </c>
      <c r="D36" s="28" t="s">
        <v>51</v>
      </c>
      <c r="E36" s="39" t="s">
        <v>77</v>
      </c>
      <c r="F36" s="39" t="s">
        <v>8</v>
      </c>
      <c r="G36" s="39" t="s">
        <v>62</v>
      </c>
      <c r="H36" s="39" t="s">
        <v>79</v>
      </c>
      <c r="I36" s="36" t="s">
        <v>70</v>
      </c>
      <c r="J36" s="37">
        <v>50</v>
      </c>
      <c r="K36" s="37">
        <v>50</v>
      </c>
      <c r="L36" s="37">
        <v>50</v>
      </c>
    </row>
    <row r="37" spans="1:12" ht="15">
      <c r="A37" s="26" t="s">
        <v>118</v>
      </c>
      <c r="B37" s="27" t="s">
        <v>143</v>
      </c>
      <c r="C37" s="27" t="s">
        <v>36</v>
      </c>
      <c r="D37" s="28"/>
      <c r="E37" s="39"/>
      <c r="F37" s="39"/>
      <c r="G37" s="39"/>
      <c r="H37" s="39"/>
      <c r="I37" s="36"/>
      <c r="J37" s="35">
        <f t="shared" ref="J37:K45" si="6">J38</f>
        <v>356.3</v>
      </c>
      <c r="K37" s="35">
        <f t="shared" si="6"/>
        <v>391</v>
      </c>
      <c r="L37" s="35">
        <f>L38</f>
        <v>425.8</v>
      </c>
    </row>
    <row r="38" spans="1:12" ht="30">
      <c r="A38" s="29" t="s">
        <v>184</v>
      </c>
      <c r="B38" s="28" t="s">
        <v>143</v>
      </c>
      <c r="C38" s="28" t="s">
        <v>36</v>
      </c>
      <c r="D38" s="28" t="s">
        <v>52</v>
      </c>
      <c r="E38" s="39"/>
      <c r="F38" s="39"/>
      <c r="G38" s="39"/>
      <c r="H38" s="39"/>
      <c r="I38" s="36"/>
      <c r="J38" s="37">
        <f t="shared" si="6"/>
        <v>356.3</v>
      </c>
      <c r="K38" s="37">
        <f t="shared" si="6"/>
        <v>391</v>
      </c>
      <c r="L38" s="37">
        <f>L39</f>
        <v>425.8</v>
      </c>
    </row>
    <row r="39" spans="1:12" ht="60">
      <c r="A39" s="29" t="s">
        <v>174</v>
      </c>
      <c r="B39" s="28" t="s">
        <v>143</v>
      </c>
      <c r="C39" s="28" t="s">
        <v>36</v>
      </c>
      <c r="D39" s="28" t="s">
        <v>52</v>
      </c>
      <c r="E39" s="39" t="s">
        <v>81</v>
      </c>
      <c r="F39" s="39"/>
      <c r="G39" s="39"/>
      <c r="H39" s="39"/>
      <c r="I39" s="36"/>
      <c r="J39" s="37">
        <f t="shared" si="6"/>
        <v>356.3</v>
      </c>
      <c r="K39" s="37">
        <f t="shared" si="6"/>
        <v>391</v>
      </c>
      <c r="L39" s="37">
        <f>L40</f>
        <v>425.8</v>
      </c>
    </row>
    <row r="40" spans="1:12" ht="45">
      <c r="A40" s="29" t="s">
        <v>120</v>
      </c>
      <c r="B40" s="28" t="s">
        <v>143</v>
      </c>
      <c r="C40" s="28" t="s">
        <v>36</v>
      </c>
      <c r="D40" s="28" t="s">
        <v>52</v>
      </c>
      <c r="E40" s="39" t="s">
        <v>81</v>
      </c>
      <c r="F40" s="39" t="s">
        <v>10</v>
      </c>
      <c r="G40" s="39"/>
      <c r="H40" s="39"/>
      <c r="I40" s="36"/>
      <c r="J40" s="37">
        <f t="shared" si="6"/>
        <v>356.3</v>
      </c>
      <c r="K40" s="37">
        <f t="shared" si="6"/>
        <v>391</v>
      </c>
      <c r="L40" s="37">
        <f>L41</f>
        <v>425.8</v>
      </c>
    </row>
    <row r="41" spans="1:12" ht="75">
      <c r="A41" s="187" t="s">
        <v>185</v>
      </c>
      <c r="B41" s="28" t="s">
        <v>143</v>
      </c>
      <c r="C41" s="28" t="s">
        <v>36</v>
      </c>
      <c r="D41" s="28" t="s">
        <v>52</v>
      </c>
      <c r="E41" s="39" t="s">
        <v>81</v>
      </c>
      <c r="F41" s="39" t="s">
        <v>10</v>
      </c>
      <c r="G41" s="39" t="s">
        <v>36</v>
      </c>
      <c r="H41" s="39"/>
      <c r="I41" s="36"/>
      <c r="J41" s="37">
        <f t="shared" si="6"/>
        <v>356.3</v>
      </c>
      <c r="K41" s="37">
        <f t="shared" si="6"/>
        <v>391</v>
      </c>
      <c r="L41" s="37">
        <f>L42</f>
        <v>425.8</v>
      </c>
    </row>
    <row r="42" spans="1:12" ht="105">
      <c r="A42" s="160" t="s">
        <v>197</v>
      </c>
      <c r="B42" s="28" t="s">
        <v>143</v>
      </c>
      <c r="C42" s="28" t="s">
        <v>36</v>
      </c>
      <c r="D42" s="28" t="s">
        <v>52</v>
      </c>
      <c r="E42" s="39" t="s">
        <v>81</v>
      </c>
      <c r="F42" s="39" t="s">
        <v>10</v>
      </c>
      <c r="G42" s="39" t="s">
        <v>36</v>
      </c>
      <c r="H42" s="39" t="s">
        <v>121</v>
      </c>
      <c r="I42" s="36"/>
      <c r="J42" s="37">
        <f t="shared" ref="J42:K42" si="7">J45+J43</f>
        <v>356.3</v>
      </c>
      <c r="K42" s="37">
        <f t="shared" si="7"/>
        <v>391</v>
      </c>
      <c r="L42" s="37">
        <f>L43+L45</f>
        <v>425.8</v>
      </c>
    </row>
    <row r="43" spans="1:12" ht="120">
      <c r="A43" s="29" t="s">
        <v>39</v>
      </c>
      <c r="B43" s="28" t="s">
        <v>143</v>
      </c>
      <c r="C43" s="28" t="s">
        <v>36</v>
      </c>
      <c r="D43" s="28" t="s">
        <v>52</v>
      </c>
      <c r="E43" s="39" t="s">
        <v>81</v>
      </c>
      <c r="F43" s="39" t="s">
        <v>10</v>
      </c>
      <c r="G43" s="39" t="s">
        <v>36</v>
      </c>
      <c r="H43" s="39" t="s">
        <v>121</v>
      </c>
      <c r="I43" s="36" t="s">
        <v>64</v>
      </c>
      <c r="J43" s="37">
        <f t="shared" ref="J43:K43" si="8">J44</f>
        <v>351.3</v>
      </c>
      <c r="K43" s="37">
        <f t="shared" si="8"/>
        <v>386</v>
      </c>
      <c r="L43" s="37">
        <f>L44</f>
        <v>420.8</v>
      </c>
    </row>
    <row r="44" spans="1:12" ht="45">
      <c r="A44" s="29" t="s">
        <v>40</v>
      </c>
      <c r="B44" s="28" t="s">
        <v>143</v>
      </c>
      <c r="C44" s="28" t="s">
        <v>36</v>
      </c>
      <c r="D44" s="28" t="s">
        <v>52</v>
      </c>
      <c r="E44" s="39" t="s">
        <v>81</v>
      </c>
      <c r="F44" s="39" t="s">
        <v>10</v>
      </c>
      <c r="G44" s="39" t="s">
        <v>36</v>
      </c>
      <c r="H44" s="39" t="s">
        <v>121</v>
      </c>
      <c r="I44" s="36" t="s">
        <v>65</v>
      </c>
      <c r="J44" s="37">
        <v>351.3</v>
      </c>
      <c r="K44" s="37">
        <v>386</v>
      </c>
      <c r="L44" s="37">
        <v>420.8</v>
      </c>
    </row>
    <row r="45" spans="1:12" ht="50.25" customHeight="1">
      <c r="A45" s="29" t="s">
        <v>183</v>
      </c>
      <c r="B45" s="28" t="s">
        <v>143</v>
      </c>
      <c r="C45" s="28" t="s">
        <v>36</v>
      </c>
      <c r="D45" s="28" t="s">
        <v>52</v>
      </c>
      <c r="E45" s="39" t="s">
        <v>81</v>
      </c>
      <c r="F45" s="39" t="s">
        <v>10</v>
      </c>
      <c r="G45" s="39" t="s">
        <v>36</v>
      </c>
      <c r="H45" s="39" t="s">
        <v>121</v>
      </c>
      <c r="I45" s="36" t="s">
        <v>66</v>
      </c>
      <c r="J45" s="37">
        <f t="shared" si="6"/>
        <v>5</v>
      </c>
      <c r="K45" s="37">
        <f t="shared" si="6"/>
        <v>5</v>
      </c>
      <c r="L45" s="37">
        <f>L46</f>
        <v>5</v>
      </c>
    </row>
    <row r="46" spans="1:12" ht="60">
      <c r="A46" s="29" t="s">
        <v>43</v>
      </c>
      <c r="B46" s="28" t="s">
        <v>143</v>
      </c>
      <c r="C46" s="28" t="s">
        <v>36</v>
      </c>
      <c r="D46" s="28" t="s">
        <v>52</v>
      </c>
      <c r="E46" s="39" t="s">
        <v>81</v>
      </c>
      <c r="F46" s="39" t="s">
        <v>10</v>
      </c>
      <c r="G46" s="39" t="s">
        <v>36</v>
      </c>
      <c r="H46" s="39" t="s">
        <v>121</v>
      </c>
      <c r="I46" s="36" t="s">
        <v>67</v>
      </c>
      <c r="J46" s="37">
        <v>5</v>
      </c>
      <c r="K46" s="37">
        <v>5</v>
      </c>
      <c r="L46" s="37">
        <v>5</v>
      </c>
    </row>
    <row r="47" spans="1:12" ht="18.75" customHeight="1">
      <c r="A47" s="26" t="s">
        <v>53</v>
      </c>
      <c r="B47" s="27" t="s">
        <v>143</v>
      </c>
      <c r="C47" s="150" t="s">
        <v>42</v>
      </c>
      <c r="D47" s="28"/>
      <c r="E47" s="39"/>
      <c r="F47" s="39"/>
      <c r="G47" s="39"/>
      <c r="H47" s="39"/>
      <c r="I47" s="36"/>
      <c r="J47" s="35">
        <f>J48+J54</f>
        <v>220</v>
      </c>
      <c r="K47" s="35">
        <f>K48</f>
        <v>141.80000000000001</v>
      </c>
      <c r="L47" s="35">
        <f>L48</f>
        <v>141.80000000000001</v>
      </c>
    </row>
    <row r="48" spans="1:12" ht="30">
      <c r="A48" s="29" t="s">
        <v>55</v>
      </c>
      <c r="B48" s="28" t="s">
        <v>143</v>
      </c>
      <c r="C48" s="28" t="s">
        <v>42</v>
      </c>
      <c r="D48" s="28" t="s">
        <v>56</v>
      </c>
      <c r="E48" s="39"/>
      <c r="F48" s="39"/>
      <c r="G48" s="39"/>
      <c r="H48" s="39"/>
      <c r="I48" s="36"/>
      <c r="J48" s="37">
        <f t="shared" ref="J48:K48" si="9">J49</f>
        <v>200</v>
      </c>
      <c r="K48" s="37">
        <f t="shared" si="9"/>
        <v>141.80000000000001</v>
      </c>
      <c r="L48" s="37">
        <f>L49</f>
        <v>141.80000000000001</v>
      </c>
    </row>
    <row r="49" spans="1:12" ht="120">
      <c r="A49" s="31" t="s">
        <v>176</v>
      </c>
      <c r="B49" s="28" t="s">
        <v>143</v>
      </c>
      <c r="C49" s="28" t="s">
        <v>42</v>
      </c>
      <c r="D49" s="28" t="s">
        <v>56</v>
      </c>
      <c r="E49" s="39" t="s">
        <v>177</v>
      </c>
      <c r="F49" s="39"/>
      <c r="G49" s="39"/>
      <c r="H49" s="39"/>
      <c r="I49" s="36"/>
      <c r="J49" s="37">
        <f t="shared" ref="J49:K49" si="10">J51</f>
        <v>200</v>
      </c>
      <c r="K49" s="37">
        <f t="shared" si="10"/>
        <v>141.80000000000001</v>
      </c>
      <c r="L49" s="37">
        <f>L50</f>
        <v>141.80000000000001</v>
      </c>
    </row>
    <row r="50" spans="1:12" ht="91.5" customHeight="1">
      <c r="A50" s="31" t="s">
        <v>164</v>
      </c>
      <c r="B50" s="28" t="s">
        <v>143</v>
      </c>
      <c r="C50" s="28" t="s">
        <v>42</v>
      </c>
      <c r="D50" s="28" t="s">
        <v>56</v>
      </c>
      <c r="E50" s="39" t="s">
        <v>177</v>
      </c>
      <c r="F50" s="39" t="s">
        <v>78</v>
      </c>
      <c r="G50" s="39" t="s">
        <v>34</v>
      </c>
      <c r="H50" s="39"/>
      <c r="I50" s="36"/>
      <c r="J50" s="37">
        <f>J51</f>
        <v>200</v>
      </c>
      <c r="K50" s="37">
        <f>K51</f>
        <v>141.80000000000001</v>
      </c>
      <c r="L50" s="37">
        <f>L51</f>
        <v>141.80000000000001</v>
      </c>
    </row>
    <row r="51" spans="1:12" ht="375" customHeight="1">
      <c r="A51" s="161" t="s">
        <v>198</v>
      </c>
      <c r="B51" s="28" t="s">
        <v>143</v>
      </c>
      <c r="C51" s="28" t="s">
        <v>42</v>
      </c>
      <c r="D51" s="28" t="s">
        <v>56</v>
      </c>
      <c r="E51" s="39" t="s">
        <v>177</v>
      </c>
      <c r="F51" s="39" t="s">
        <v>78</v>
      </c>
      <c r="G51" s="39" t="s">
        <v>34</v>
      </c>
      <c r="H51" s="39" t="s">
        <v>82</v>
      </c>
      <c r="I51" s="36"/>
      <c r="J51" s="37">
        <f t="shared" ref="J51:K52" si="11">J52</f>
        <v>200</v>
      </c>
      <c r="K51" s="37">
        <f t="shared" si="11"/>
        <v>141.80000000000001</v>
      </c>
      <c r="L51" s="37">
        <f>L52</f>
        <v>141.80000000000001</v>
      </c>
    </row>
    <row r="52" spans="1:12" ht="45.75" customHeight="1">
      <c r="A52" s="29" t="s">
        <v>183</v>
      </c>
      <c r="B52" s="28" t="s">
        <v>143</v>
      </c>
      <c r="C52" s="28" t="s">
        <v>42</v>
      </c>
      <c r="D52" s="28" t="s">
        <v>56</v>
      </c>
      <c r="E52" s="39" t="s">
        <v>177</v>
      </c>
      <c r="F52" s="39" t="s">
        <v>78</v>
      </c>
      <c r="G52" s="39" t="s">
        <v>34</v>
      </c>
      <c r="H52" s="39" t="s">
        <v>82</v>
      </c>
      <c r="I52" s="36" t="s">
        <v>66</v>
      </c>
      <c r="J52" s="37">
        <f t="shared" si="11"/>
        <v>200</v>
      </c>
      <c r="K52" s="37">
        <f t="shared" si="11"/>
        <v>141.80000000000001</v>
      </c>
      <c r="L52" s="37">
        <f>L53</f>
        <v>141.80000000000001</v>
      </c>
    </row>
    <row r="53" spans="1:12" ht="60">
      <c r="A53" s="29" t="s">
        <v>43</v>
      </c>
      <c r="B53" s="28" t="s">
        <v>143</v>
      </c>
      <c r="C53" s="28" t="s">
        <v>42</v>
      </c>
      <c r="D53" s="28" t="s">
        <v>56</v>
      </c>
      <c r="E53" s="39" t="s">
        <v>177</v>
      </c>
      <c r="F53" s="39" t="s">
        <v>78</v>
      </c>
      <c r="G53" s="39" t="s">
        <v>34</v>
      </c>
      <c r="H53" s="39" t="s">
        <v>82</v>
      </c>
      <c r="I53" s="36" t="s">
        <v>67</v>
      </c>
      <c r="J53" s="37">
        <v>200</v>
      </c>
      <c r="K53" s="37">
        <v>141.80000000000001</v>
      </c>
      <c r="L53" s="37">
        <v>141.80000000000001</v>
      </c>
    </row>
    <row r="54" spans="1:12" ht="30">
      <c r="A54" s="29" t="s">
        <v>203</v>
      </c>
      <c r="B54" s="28" t="s">
        <v>143</v>
      </c>
      <c r="C54" s="28" t="s">
        <v>42</v>
      </c>
      <c r="D54" s="28" t="s">
        <v>20</v>
      </c>
      <c r="E54" s="39"/>
      <c r="F54" s="39"/>
      <c r="G54" s="39"/>
      <c r="H54" s="39"/>
      <c r="I54" s="36"/>
      <c r="J54" s="37">
        <f>J58</f>
        <v>20</v>
      </c>
      <c r="K54" s="37"/>
      <c r="L54" s="37"/>
    </row>
    <row r="55" spans="1:12" ht="60">
      <c r="A55" s="29" t="s">
        <v>204</v>
      </c>
      <c r="B55" s="28" t="s">
        <v>143</v>
      </c>
      <c r="C55" s="28" t="s">
        <v>42</v>
      </c>
      <c r="D55" s="28" t="s">
        <v>20</v>
      </c>
      <c r="E55" s="39" t="s">
        <v>42</v>
      </c>
      <c r="F55" s="39" t="s">
        <v>78</v>
      </c>
      <c r="G55" s="39"/>
      <c r="H55" s="39"/>
      <c r="I55" s="36"/>
      <c r="J55" s="37">
        <f>J56</f>
        <v>20</v>
      </c>
      <c r="K55" s="37"/>
      <c r="L55" s="37"/>
    </row>
    <row r="56" spans="1:12" ht="90">
      <c r="A56" s="29" t="s">
        <v>205</v>
      </c>
      <c r="B56" s="28" t="s">
        <v>143</v>
      </c>
      <c r="C56" s="28" t="s">
        <v>42</v>
      </c>
      <c r="D56" s="28" t="s">
        <v>20</v>
      </c>
      <c r="E56" s="39" t="s">
        <v>42</v>
      </c>
      <c r="F56" s="39" t="s">
        <v>9</v>
      </c>
      <c r="G56" s="39"/>
      <c r="H56" s="39"/>
      <c r="I56" s="36"/>
      <c r="J56" s="37">
        <f>J58</f>
        <v>20</v>
      </c>
      <c r="K56" s="37"/>
      <c r="L56" s="37"/>
    </row>
    <row r="57" spans="1:12" ht="90">
      <c r="A57" s="29" t="s">
        <v>206</v>
      </c>
      <c r="B57" s="28" t="s">
        <v>143</v>
      </c>
      <c r="C57" s="28" t="s">
        <v>42</v>
      </c>
      <c r="D57" s="28" t="s">
        <v>20</v>
      </c>
      <c r="E57" s="39" t="s">
        <v>42</v>
      </c>
      <c r="F57" s="39" t="s">
        <v>9</v>
      </c>
      <c r="G57" s="39" t="s">
        <v>34</v>
      </c>
      <c r="H57" s="39"/>
      <c r="I57" s="36"/>
      <c r="J57" s="37">
        <f>J58</f>
        <v>20</v>
      </c>
      <c r="K57" s="37"/>
      <c r="L57" s="37"/>
    </row>
    <row r="58" spans="1:12" ht="135">
      <c r="A58" s="29" t="s">
        <v>207</v>
      </c>
      <c r="B58" s="28" t="s">
        <v>143</v>
      </c>
      <c r="C58" s="28" t="s">
        <v>42</v>
      </c>
      <c r="D58" s="28" t="s">
        <v>20</v>
      </c>
      <c r="E58" s="39" t="s">
        <v>42</v>
      </c>
      <c r="F58" s="39" t="s">
        <v>9</v>
      </c>
      <c r="G58" s="39" t="s">
        <v>34</v>
      </c>
      <c r="H58" s="39" t="s">
        <v>202</v>
      </c>
      <c r="I58" s="36"/>
      <c r="J58" s="37">
        <f>J59</f>
        <v>20</v>
      </c>
      <c r="K58" s="37"/>
      <c r="L58" s="37"/>
    </row>
    <row r="59" spans="1:12" ht="48" customHeight="1">
      <c r="A59" s="29" t="str">
        <f>A52</f>
        <v>Закупка товаров, работ и услуг для обеспечения государственных (муниципальных) нужд</v>
      </c>
      <c r="B59" s="28" t="s">
        <v>143</v>
      </c>
      <c r="C59" s="28" t="s">
        <v>42</v>
      </c>
      <c r="D59" s="28" t="s">
        <v>20</v>
      </c>
      <c r="E59" s="39" t="s">
        <v>42</v>
      </c>
      <c r="F59" s="39" t="s">
        <v>9</v>
      </c>
      <c r="G59" s="39" t="s">
        <v>34</v>
      </c>
      <c r="H59" s="39" t="s">
        <v>202</v>
      </c>
      <c r="I59" s="36" t="s">
        <v>66</v>
      </c>
      <c r="J59" s="37">
        <f>J60</f>
        <v>20</v>
      </c>
      <c r="K59" s="37"/>
      <c r="L59" s="37"/>
    </row>
    <row r="60" spans="1:12" ht="63" customHeight="1">
      <c r="A60" s="29" t="str">
        <f>A53</f>
        <v>Иные закупки товаров, работ и услуг для обеспечения государственных (муниципальных) нужд</v>
      </c>
      <c r="B60" s="28" t="s">
        <v>143</v>
      </c>
      <c r="C60" s="28" t="s">
        <v>42</v>
      </c>
      <c r="D60" s="28" t="s">
        <v>20</v>
      </c>
      <c r="E60" s="39" t="s">
        <v>42</v>
      </c>
      <c r="F60" s="39" t="s">
        <v>9</v>
      </c>
      <c r="G60" s="39" t="s">
        <v>34</v>
      </c>
      <c r="H60" s="39" t="s">
        <v>202</v>
      </c>
      <c r="I60" s="36" t="s">
        <v>67</v>
      </c>
      <c r="J60" s="37">
        <v>20</v>
      </c>
      <c r="K60" s="37"/>
      <c r="L60" s="37"/>
    </row>
    <row r="61" spans="1:12" ht="28.5">
      <c r="A61" s="26" t="s">
        <v>57</v>
      </c>
      <c r="B61" s="27" t="s">
        <v>143</v>
      </c>
      <c r="C61" s="27" t="s">
        <v>48</v>
      </c>
      <c r="D61" s="28"/>
      <c r="E61" s="39"/>
      <c r="F61" s="39"/>
      <c r="G61" s="39"/>
      <c r="H61" s="39"/>
      <c r="I61" s="36"/>
      <c r="J61" s="35">
        <f t="shared" ref="J61:K61" si="12">J62</f>
        <v>720.8</v>
      </c>
      <c r="K61" s="35">
        <f t="shared" si="12"/>
        <v>205.8</v>
      </c>
      <c r="L61" s="35">
        <f>L62</f>
        <v>260.89999999999998</v>
      </c>
    </row>
    <row r="62" spans="1:12" ht="15">
      <c r="A62" s="32" t="s">
        <v>63</v>
      </c>
      <c r="B62" s="28" t="s">
        <v>143</v>
      </c>
      <c r="C62" s="28" t="s">
        <v>48</v>
      </c>
      <c r="D62" s="28" t="s">
        <v>52</v>
      </c>
      <c r="E62" s="39"/>
      <c r="F62" s="39"/>
      <c r="G62" s="39"/>
      <c r="H62" s="39"/>
      <c r="I62" s="28"/>
      <c r="J62" s="37">
        <f>J63</f>
        <v>720.8</v>
      </c>
      <c r="K62" s="37">
        <f>K63</f>
        <v>205.8</v>
      </c>
      <c r="L62" s="37">
        <f>L63</f>
        <v>260.89999999999998</v>
      </c>
    </row>
    <row r="63" spans="1:12" ht="120">
      <c r="A63" s="32" t="s">
        <v>182</v>
      </c>
      <c r="B63" s="28" t="s">
        <v>143</v>
      </c>
      <c r="C63" s="28" t="s">
        <v>48</v>
      </c>
      <c r="D63" s="28" t="s">
        <v>52</v>
      </c>
      <c r="E63" s="39" t="s">
        <v>17</v>
      </c>
      <c r="F63" s="39"/>
      <c r="G63" s="39"/>
      <c r="H63" s="39"/>
      <c r="I63" s="28"/>
      <c r="J63" s="37">
        <f>J64+J68</f>
        <v>720.8</v>
      </c>
      <c r="K63" s="37">
        <f>K68+K64</f>
        <v>205.8</v>
      </c>
      <c r="L63" s="37">
        <f>L64+L68</f>
        <v>260.89999999999998</v>
      </c>
    </row>
    <row r="64" spans="1:12" ht="31.5" customHeight="1">
      <c r="A64" s="33" t="s">
        <v>179</v>
      </c>
      <c r="B64" s="28" t="s">
        <v>143</v>
      </c>
      <c r="C64" s="28" t="s">
        <v>48</v>
      </c>
      <c r="D64" s="28" t="s">
        <v>52</v>
      </c>
      <c r="E64" s="39" t="s">
        <v>17</v>
      </c>
      <c r="F64" s="39" t="s">
        <v>78</v>
      </c>
      <c r="G64" s="39" t="s">
        <v>178</v>
      </c>
      <c r="H64" s="39"/>
      <c r="I64" s="28"/>
      <c r="J64" s="37">
        <f t="shared" ref="J64:K66" si="13">J65</f>
        <v>535.79999999999995</v>
      </c>
      <c r="K64" s="37">
        <f t="shared" si="13"/>
        <v>100</v>
      </c>
      <c r="L64" s="37">
        <f>L65</f>
        <v>110</v>
      </c>
    </row>
    <row r="65" spans="1:12" ht="33" customHeight="1">
      <c r="A65" s="33" t="s">
        <v>125</v>
      </c>
      <c r="B65" s="28" t="s">
        <v>143</v>
      </c>
      <c r="C65" s="28" t="s">
        <v>48</v>
      </c>
      <c r="D65" s="28" t="s">
        <v>52</v>
      </c>
      <c r="E65" s="39" t="s">
        <v>17</v>
      </c>
      <c r="F65" s="39" t="s">
        <v>78</v>
      </c>
      <c r="G65" s="39" t="s">
        <v>178</v>
      </c>
      <c r="H65" s="39" t="s">
        <v>124</v>
      </c>
      <c r="I65" s="28"/>
      <c r="J65" s="37">
        <f t="shared" si="13"/>
        <v>535.79999999999995</v>
      </c>
      <c r="K65" s="37">
        <f t="shared" si="13"/>
        <v>100</v>
      </c>
      <c r="L65" s="37">
        <f>L66</f>
        <v>110</v>
      </c>
    </row>
    <row r="66" spans="1:12" ht="45" customHeight="1">
      <c r="A66" s="29" t="s">
        <v>183</v>
      </c>
      <c r="B66" s="28" t="s">
        <v>143</v>
      </c>
      <c r="C66" s="28" t="s">
        <v>48</v>
      </c>
      <c r="D66" s="28" t="s">
        <v>52</v>
      </c>
      <c r="E66" s="39" t="s">
        <v>17</v>
      </c>
      <c r="F66" s="39" t="s">
        <v>78</v>
      </c>
      <c r="G66" s="39" t="s">
        <v>178</v>
      </c>
      <c r="H66" s="39" t="s">
        <v>124</v>
      </c>
      <c r="I66" s="28" t="s">
        <v>66</v>
      </c>
      <c r="J66" s="37">
        <f t="shared" si="13"/>
        <v>535.79999999999995</v>
      </c>
      <c r="K66" s="37">
        <f t="shared" si="13"/>
        <v>100</v>
      </c>
      <c r="L66" s="37">
        <f>L67</f>
        <v>110</v>
      </c>
    </row>
    <row r="67" spans="1:12" ht="60">
      <c r="A67" s="29" t="s">
        <v>43</v>
      </c>
      <c r="B67" s="28" t="s">
        <v>143</v>
      </c>
      <c r="C67" s="28" t="s">
        <v>48</v>
      </c>
      <c r="D67" s="28" t="s">
        <v>52</v>
      </c>
      <c r="E67" s="39" t="s">
        <v>17</v>
      </c>
      <c r="F67" s="39" t="s">
        <v>78</v>
      </c>
      <c r="G67" s="39" t="s">
        <v>178</v>
      </c>
      <c r="H67" s="39" t="s">
        <v>124</v>
      </c>
      <c r="I67" s="28" t="s">
        <v>67</v>
      </c>
      <c r="J67" s="37">
        <v>535.79999999999995</v>
      </c>
      <c r="K67" s="37">
        <v>100</v>
      </c>
      <c r="L67" s="37">
        <v>110</v>
      </c>
    </row>
    <row r="68" spans="1:12" ht="45">
      <c r="A68" s="154" t="s">
        <v>181</v>
      </c>
      <c r="B68" s="28" t="s">
        <v>143</v>
      </c>
      <c r="C68" s="28" t="s">
        <v>48</v>
      </c>
      <c r="D68" s="28" t="s">
        <v>52</v>
      </c>
      <c r="E68" s="39" t="s">
        <v>17</v>
      </c>
      <c r="F68" s="39" t="s">
        <v>78</v>
      </c>
      <c r="G68" s="39" t="s">
        <v>180</v>
      </c>
      <c r="H68" s="39"/>
      <c r="I68" s="28"/>
      <c r="J68" s="37">
        <f>J69</f>
        <v>185</v>
      </c>
      <c r="K68" s="37">
        <f>K69</f>
        <v>105.8</v>
      </c>
      <c r="L68" s="37">
        <f>L69</f>
        <v>150.9</v>
      </c>
    </row>
    <row r="69" spans="1:12" ht="15">
      <c r="A69" s="32" t="s">
        <v>123</v>
      </c>
      <c r="B69" s="28" t="s">
        <v>143</v>
      </c>
      <c r="C69" s="28" t="s">
        <v>48</v>
      </c>
      <c r="D69" s="28" t="s">
        <v>52</v>
      </c>
      <c r="E69" s="39" t="s">
        <v>17</v>
      </c>
      <c r="F69" s="39" t="s">
        <v>78</v>
      </c>
      <c r="G69" s="39" t="s">
        <v>180</v>
      </c>
      <c r="H69" s="39" t="s">
        <v>122</v>
      </c>
      <c r="I69" s="28"/>
      <c r="J69" s="37">
        <f t="shared" ref="J69:K70" si="14">J70</f>
        <v>185</v>
      </c>
      <c r="K69" s="37">
        <f t="shared" si="14"/>
        <v>105.8</v>
      </c>
      <c r="L69" s="37">
        <f>L70</f>
        <v>150.9</v>
      </c>
    </row>
    <row r="70" spans="1:12" ht="49.5" customHeight="1">
      <c r="A70" s="29" t="s">
        <v>183</v>
      </c>
      <c r="B70" s="28" t="s">
        <v>143</v>
      </c>
      <c r="C70" s="28" t="s">
        <v>48</v>
      </c>
      <c r="D70" s="28" t="s">
        <v>52</v>
      </c>
      <c r="E70" s="39" t="s">
        <v>17</v>
      </c>
      <c r="F70" s="39" t="s">
        <v>78</v>
      </c>
      <c r="G70" s="39" t="s">
        <v>180</v>
      </c>
      <c r="H70" s="39" t="s">
        <v>122</v>
      </c>
      <c r="I70" s="28" t="s">
        <v>66</v>
      </c>
      <c r="J70" s="37">
        <f t="shared" si="14"/>
        <v>185</v>
      </c>
      <c r="K70" s="37">
        <f t="shared" si="14"/>
        <v>105.8</v>
      </c>
      <c r="L70" s="37">
        <f>L71</f>
        <v>150.9</v>
      </c>
    </row>
    <row r="71" spans="1:12" ht="60">
      <c r="A71" s="29" t="s">
        <v>43</v>
      </c>
      <c r="B71" s="28" t="s">
        <v>143</v>
      </c>
      <c r="C71" s="28" t="s">
        <v>48</v>
      </c>
      <c r="D71" s="28" t="s">
        <v>52</v>
      </c>
      <c r="E71" s="39" t="s">
        <v>17</v>
      </c>
      <c r="F71" s="39" t="s">
        <v>78</v>
      </c>
      <c r="G71" s="39" t="s">
        <v>180</v>
      </c>
      <c r="H71" s="39" t="s">
        <v>122</v>
      </c>
      <c r="I71" s="28" t="s">
        <v>67</v>
      </c>
      <c r="J71" s="37">
        <v>185</v>
      </c>
      <c r="K71" s="37">
        <v>105.8</v>
      </c>
      <c r="L71" s="37">
        <v>150.9</v>
      </c>
    </row>
    <row r="72" spans="1:12" ht="15">
      <c r="A72" s="26" t="s">
        <v>58</v>
      </c>
      <c r="B72" s="27" t="s">
        <v>143</v>
      </c>
      <c r="C72" s="150" t="s">
        <v>17</v>
      </c>
      <c r="D72" s="28"/>
      <c r="E72" s="39"/>
      <c r="F72" s="39"/>
      <c r="G72" s="39"/>
      <c r="H72" s="39"/>
      <c r="I72" s="36"/>
      <c r="J72" s="162">
        <f t="shared" ref="J72:K77" si="15">J73</f>
        <v>136.80000000000001</v>
      </c>
      <c r="K72" s="35">
        <f t="shared" si="15"/>
        <v>128.80000000000001</v>
      </c>
      <c r="L72" s="35">
        <f>L74</f>
        <v>128.80000000000001</v>
      </c>
    </row>
    <row r="73" spans="1:12" ht="15">
      <c r="A73" s="29" t="s">
        <v>59</v>
      </c>
      <c r="B73" s="28" t="s">
        <v>143</v>
      </c>
      <c r="C73" s="28" t="s">
        <v>17</v>
      </c>
      <c r="D73" s="28" t="s">
        <v>34</v>
      </c>
      <c r="E73" s="39"/>
      <c r="F73" s="39"/>
      <c r="G73" s="39"/>
      <c r="H73" s="39"/>
      <c r="I73" s="36"/>
      <c r="J73" s="37">
        <f t="shared" si="15"/>
        <v>136.80000000000001</v>
      </c>
      <c r="K73" s="37">
        <f t="shared" si="15"/>
        <v>128.80000000000001</v>
      </c>
      <c r="L73" s="37">
        <f>L74</f>
        <v>128.80000000000001</v>
      </c>
    </row>
    <row r="74" spans="1:12" ht="90" customHeight="1">
      <c r="A74" s="29" t="s">
        <v>170</v>
      </c>
      <c r="B74" s="28" t="s">
        <v>143</v>
      </c>
      <c r="C74" s="28" t="s">
        <v>17</v>
      </c>
      <c r="D74" s="28" t="s">
        <v>34</v>
      </c>
      <c r="E74" s="39" t="s">
        <v>77</v>
      </c>
      <c r="F74" s="39"/>
      <c r="G74" s="39"/>
      <c r="H74" s="39"/>
      <c r="I74" s="36"/>
      <c r="J74" s="37">
        <f t="shared" si="15"/>
        <v>136.80000000000001</v>
      </c>
      <c r="K74" s="37">
        <f t="shared" si="15"/>
        <v>128.80000000000001</v>
      </c>
      <c r="L74" s="37">
        <f>L75</f>
        <v>128.80000000000001</v>
      </c>
    </row>
    <row r="75" spans="1:12" ht="113.25" customHeight="1">
      <c r="A75" s="29" t="s">
        <v>169</v>
      </c>
      <c r="B75" s="28" t="s">
        <v>143</v>
      </c>
      <c r="C75" s="28" t="s">
        <v>17</v>
      </c>
      <c r="D75" s="28" t="s">
        <v>34</v>
      </c>
      <c r="E75" s="39" t="s">
        <v>77</v>
      </c>
      <c r="F75" s="39" t="s">
        <v>8</v>
      </c>
      <c r="G75" s="39"/>
      <c r="H75" s="39"/>
      <c r="I75" s="36"/>
      <c r="J75" s="37">
        <f>J76</f>
        <v>136.80000000000001</v>
      </c>
      <c r="K75" s="37">
        <f>K76</f>
        <v>128.80000000000001</v>
      </c>
      <c r="L75" s="37">
        <f>L76</f>
        <v>128.80000000000001</v>
      </c>
    </row>
    <row r="76" spans="1:12" ht="45">
      <c r="A76" s="29" t="s">
        <v>60</v>
      </c>
      <c r="B76" s="28" t="s">
        <v>143</v>
      </c>
      <c r="C76" s="28" t="s">
        <v>17</v>
      </c>
      <c r="D76" s="28" t="s">
        <v>34</v>
      </c>
      <c r="E76" s="39" t="s">
        <v>77</v>
      </c>
      <c r="F76" s="39" t="s">
        <v>8</v>
      </c>
      <c r="G76" s="39" t="s">
        <v>62</v>
      </c>
      <c r="H76" s="39" t="s">
        <v>80</v>
      </c>
      <c r="I76" s="36"/>
      <c r="J76" s="37">
        <f t="shared" si="15"/>
        <v>136.80000000000001</v>
      </c>
      <c r="K76" s="37">
        <f t="shared" si="15"/>
        <v>128.80000000000001</v>
      </c>
      <c r="L76" s="37">
        <f>L77</f>
        <v>128.80000000000001</v>
      </c>
    </row>
    <row r="77" spans="1:12" ht="30">
      <c r="A77" s="29" t="s">
        <v>54</v>
      </c>
      <c r="B77" s="28" t="s">
        <v>143</v>
      </c>
      <c r="C77" s="28" t="s">
        <v>17</v>
      </c>
      <c r="D77" s="28" t="s">
        <v>34</v>
      </c>
      <c r="E77" s="39" t="s">
        <v>77</v>
      </c>
      <c r="F77" s="39" t="s">
        <v>8</v>
      </c>
      <c r="G77" s="39" t="s">
        <v>62</v>
      </c>
      <c r="H77" s="39" t="s">
        <v>80</v>
      </c>
      <c r="I77" s="36" t="s">
        <v>71</v>
      </c>
      <c r="J77" s="37">
        <f t="shared" si="15"/>
        <v>136.80000000000001</v>
      </c>
      <c r="K77" s="37">
        <f t="shared" si="15"/>
        <v>128.80000000000001</v>
      </c>
      <c r="L77" s="37">
        <f>L78</f>
        <v>128.80000000000001</v>
      </c>
    </row>
    <row r="78" spans="1:12" ht="30">
      <c r="A78" s="137" t="s">
        <v>61</v>
      </c>
      <c r="B78" s="138" t="s">
        <v>143</v>
      </c>
      <c r="C78" s="138" t="s">
        <v>17</v>
      </c>
      <c r="D78" s="138" t="s">
        <v>34</v>
      </c>
      <c r="E78" s="139" t="s">
        <v>77</v>
      </c>
      <c r="F78" s="139" t="s">
        <v>8</v>
      </c>
      <c r="G78" s="139" t="s">
        <v>62</v>
      </c>
      <c r="H78" s="139" t="s">
        <v>80</v>
      </c>
      <c r="I78" s="140" t="s">
        <v>72</v>
      </c>
      <c r="J78" s="141">
        <v>136.80000000000001</v>
      </c>
      <c r="K78" s="141">
        <v>128.80000000000001</v>
      </c>
      <c r="L78" s="141">
        <v>128.80000000000001</v>
      </c>
    </row>
    <row r="79" spans="1:12" ht="18.75" customHeight="1">
      <c r="A79" s="153" t="s">
        <v>144</v>
      </c>
      <c r="B79" s="28" t="s">
        <v>143</v>
      </c>
      <c r="C79" s="28" t="s">
        <v>148</v>
      </c>
      <c r="D79" s="28"/>
      <c r="E79" s="39"/>
      <c r="F79" s="39"/>
      <c r="G79" s="39"/>
      <c r="H79" s="39"/>
      <c r="I79" s="142"/>
      <c r="J79" s="145">
        <f>J81</f>
        <v>0</v>
      </c>
      <c r="K79" s="145">
        <f t="shared" ref="K79:K84" si="16">K80</f>
        <v>66.900000000000006</v>
      </c>
      <c r="L79" s="145">
        <f t="shared" ref="L79:L84" si="17">L80</f>
        <v>136.69999999999999</v>
      </c>
    </row>
    <row r="80" spans="1:12" ht="14.25" customHeight="1">
      <c r="A80" s="143" t="s">
        <v>144</v>
      </c>
      <c r="B80" s="138" t="s">
        <v>143</v>
      </c>
      <c r="C80" s="138" t="s">
        <v>148</v>
      </c>
      <c r="D80" s="138" t="s">
        <v>148</v>
      </c>
      <c r="E80" s="139"/>
      <c r="F80" s="139"/>
      <c r="G80" s="139"/>
      <c r="H80" s="139"/>
      <c r="I80" s="142"/>
      <c r="J80" s="145">
        <f>J81</f>
        <v>0</v>
      </c>
      <c r="K80" s="145">
        <f t="shared" si="16"/>
        <v>66.900000000000006</v>
      </c>
      <c r="L80" s="145">
        <f t="shared" si="17"/>
        <v>136.69999999999999</v>
      </c>
    </row>
    <row r="81" spans="1:12" ht="81" customHeight="1">
      <c r="A81" s="143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81" s="28" t="s">
        <v>143</v>
      </c>
      <c r="C81" s="28" t="s">
        <v>148</v>
      </c>
      <c r="D81" s="28" t="s">
        <v>148</v>
      </c>
      <c r="E81" s="39" t="s">
        <v>149</v>
      </c>
      <c r="F81" s="39"/>
      <c r="G81" s="39"/>
      <c r="H81" s="39"/>
      <c r="I81" s="142"/>
      <c r="J81" s="145">
        <f>J82</f>
        <v>0</v>
      </c>
      <c r="K81" s="145">
        <f t="shared" si="16"/>
        <v>66.900000000000006</v>
      </c>
      <c r="L81" s="145">
        <f t="shared" si="17"/>
        <v>136.69999999999999</v>
      </c>
    </row>
    <row r="82" spans="1:12" ht="15">
      <c r="A82" s="143" t="s">
        <v>145</v>
      </c>
      <c r="B82" s="138" t="s">
        <v>143</v>
      </c>
      <c r="C82" s="138" t="s">
        <v>148</v>
      </c>
      <c r="D82" s="138" t="s">
        <v>148</v>
      </c>
      <c r="E82" s="139" t="s">
        <v>149</v>
      </c>
      <c r="F82" s="139" t="s">
        <v>8</v>
      </c>
      <c r="G82" s="139"/>
      <c r="H82" s="139"/>
      <c r="I82" s="142"/>
      <c r="J82" s="145">
        <f>J83</f>
        <v>0</v>
      </c>
      <c r="K82" s="145">
        <f t="shared" si="16"/>
        <v>66.900000000000006</v>
      </c>
      <c r="L82" s="145">
        <f t="shared" si="17"/>
        <v>136.69999999999999</v>
      </c>
    </row>
    <row r="83" spans="1:12" ht="15" customHeight="1">
      <c r="A83" s="143" t="s">
        <v>144</v>
      </c>
      <c r="B83" s="28" t="s">
        <v>143</v>
      </c>
      <c r="C83" s="28" t="s">
        <v>148</v>
      </c>
      <c r="D83" s="28" t="s">
        <v>148</v>
      </c>
      <c r="E83" s="39" t="s">
        <v>149</v>
      </c>
      <c r="F83" s="39" t="s">
        <v>8</v>
      </c>
      <c r="G83" s="39" t="s">
        <v>62</v>
      </c>
      <c r="H83" s="39" t="s">
        <v>150</v>
      </c>
      <c r="I83" s="142"/>
      <c r="J83" s="145">
        <f>J84</f>
        <v>0</v>
      </c>
      <c r="K83" s="145">
        <f t="shared" si="16"/>
        <v>66.900000000000006</v>
      </c>
      <c r="L83" s="145">
        <f t="shared" si="17"/>
        <v>136.69999999999999</v>
      </c>
    </row>
    <row r="84" spans="1:12" ht="15">
      <c r="A84" s="143" t="s">
        <v>146</v>
      </c>
      <c r="B84" s="138" t="s">
        <v>143</v>
      </c>
      <c r="C84" s="138" t="s">
        <v>148</v>
      </c>
      <c r="D84" s="138" t="s">
        <v>148</v>
      </c>
      <c r="E84" s="139" t="s">
        <v>149</v>
      </c>
      <c r="F84" s="139" t="s">
        <v>8</v>
      </c>
      <c r="G84" s="139" t="s">
        <v>62</v>
      </c>
      <c r="H84" s="139" t="s">
        <v>150</v>
      </c>
      <c r="I84" s="36" t="s">
        <v>68</v>
      </c>
      <c r="J84" s="145">
        <f>J85</f>
        <v>0</v>
      </c>
      <c r="K84" s="145">
        <f t="shared" si="16"/>
        <v>66.900000000000006</v>
      </c>
      <c r="L84" s="145">
        <f t="shared" si="17"/>
        <v>136.69999999999999</v>
      </c>
    </row>
    <row r="85" spans="1:12" ht="15">
      <c r="A85" s="143" t="s">
        <v>147</v>
      </c>
      <c r="B85" s="28" t="s">
        <v>143</v>
      </c>
      <c r="C85" s="28" t="s">
        <v>148</v>
      </c>
      <c r="D85" s="28" t="s">
        <v>148</v>
      </c>
      <c r="E85" s="39" t="s">
        <v>149</v>
      </c>
      <c r="F85" s="39" t="s">
        <v>8</v>
      </c>
      <c r="G85" s="39" t="s">
        <v>62</v>
      </c>
      <c r="H85" s="39" t="s">
        <v>150</v>
      </c>
      <c r="I85" s="140" t="s">
        <v>70</v>
      </c>
      <c r="J85" s="145">
        <v>0</v>
      </c>
      <c r="K85" s="145">
        <v>66.900000000000006</v>
      </c>
      <c r="L85" s="145">
        <v>136.69999999999999</v>
      </c>
    </row>
    <row r="86" spans="1:12">
      <c r="E86" s="41"/>
      <c r="F86" s="41"/>
      <c r="G86" s="41"/>
      <c r="H86" s="41"/>
      <c r="I86" s="41"/>
    </row>
    <row r="87" spans="1:12">
      <c r="E87" s="41"/>
      <c r="F87" s="41"/>
      <c r="G87" s="41"/>
      <c r="H87" s="41"/>
      <c r="I87" s="41"/>
    </row>
    <row r="88" spans="1:12">
      <c r="E88" s="41"/>
      <c r="F88" s="41"/>
      <c r="G88" s="41"/>
      <c r="H88" s="41"/>
      <c r="I88" s="41"/>
    </row>
    <row r="89" spans="1:12">
      <c r="E89" s="41"/>
      <c r="F89" s="41"/>
      <c r="G89" s="41"/>
      <c r="H89" s="41"/>
      <c r="I89" s="41"/>
    </row>
    <row r="90" spans="1:12">
      <c r="E90" s="41"/>
      <c r="F90" s="41"/>
      <c r="G90" s="41"/>
      <c r="H90" s="41"/>
      <c r="I90" s="41"/>
    </row>
    <row r="91" spans="1:12">
      <c r="E91" s="41"/>
      <c r="F91" s="41"/>
      <c r="G91" s="41"/>
      <c r="H91" s="41"/>
      <c r="I91" s="41"/>
    </row>
    <row r="92" spans="1:12">
      <c r="E92" s="41"/>
      <c r="F92" s="41"/>
      <c r="G92" s="41"/>
      <c r="H92" s="41"/>
      <c r="I92" s="41"/>
    </row>
    <row r="93" spans="1:12">
      <c r="E93" s="41"/>
      <c r="F93" s="41"/>
      <c r="G93" s="41"/>
      <c r="H93" s="41"/>
      <c r="I93" s="41"/>
    </row>
    <row r="94" spans="1:12">
      <c r="E94" s="41"/>
      <c r="F94" s="41"/>
      <c r="G94" s="41"/>
      <c r="H94" s="41"/>
      <c r="I94" s="41"/>
    </row>
    <row r="95" spans="1:12">
      <c r="E95" s="41"/>
      <c r="F95" s="41"/>
      <c r="G95" s="41"/>
      <c r="H95" s="41"/>
      <c r="I95" s="41"/>
    </row>
    <row r="96" spans="1:12">
      <c r="E96" s="41"/>
      <c r="F96" s="41"/>
      <c r="G96" s="41"/>
      <c r="H96" s="41"/>
      <c r="I96" s="41"/>
    </row>
    <row r="97" spans="5:9">
      <c r="E97" s="41"/>
      <c r="F97" s="41"/>
      <c r="G97" s="41"/>
      <c r="H97" s="41"/>
      <c r="I97" s="41"/>
    </row>
    <row r="98" spans="5:9">
      <c r="E98" s="41"/>
      <c r="F98" s="41"/>
      <c r="G98" s="41"/>
      <c r="H98" s="41"/>
      <c r="I98" s="41"/>
    </row>
    <row r="99" spans="5:9">
      <c r="E99" s="41"/>
      <c r="F99" s="41"/>
      <c r="G99" s="41"/>
      <c r="H99" s="41"/>
      <c r="I99" s="41"/>
    </row>
    <row r="100" spans="5:9">
      <c r="E100" s="41"/>
      <c r="F100" s="41"/>
      <c r="G100" s="41"/>
      <c r="H100" s="41"/>
      <c r="I100" s="41"/>
    </row>
    <row r="101" spans="5:9">
      <c r="E101" s="41"/>
      <c r="F101" s="41"/>
      <c r="G101" s="41"/>
      <c r="H101" s="41"/>
      <c r="I101" s="41"/>
    </row>
    <row r="102" spans="5:9">
      <c r="E102" s="41"/>
      <c r="F102" s="41"/>
      <c r="G102" s="41"/>
      <c r="H102" s="41"/>
      <c r="I102" s="41"/>
    </row>
    <row r="103" spans="5:9">
      <c r="E103" s="41"/>
      <c r="F103" s="41"/>
      <c r="G103" s="41"/>
      <c r="H103" s="41"/>
      <c r="I103" s="41"/>
    </row>
    <row r="104" spans="5:9">
      <c r="E104" s="41"/>
      <c r="F104" s="41"/>
      <c r="G104" s="41"/>
      <c r="H104" s="41"/>
      <c r="I104" s="41"/>
    </row>
    <row r="105" spans="5:9">
      <c r="E105" s="41"/>
      <c r="F105" s="41"/>
      <c r="G105" s="41"/>
      <c r="H105" s="41"/>
      <c r="I105" s="41"/>
    </row>
    <row r="106" spans="5:9">
      <c r="E106" s="41"/>
      <c r="F106" s="41"/>
      <c r="G106" s="41"/>
      <c r="H106" s="41"/>
      <c r="I106" s="41"/>
    </row>
    <row r="107" spans="5:9">
      <c r="E107" s="41"/>
      <c r="F107" s="41"/>
      <c r="G107" s="41"/>
      <c r="H107" s="41"/>
      <c r="I107" s="41"/>
    </row>
    <row r="108" spans="5:9">
      <c r="E108" s="41"/>
      <c r="F108" s="41"/>
      <c r="G108" s="41"/>
      <c r="H108" s="41"/>
      <c r="I108" s="41"/>
    </row>
    <row r="109" spans="5:9">
      <c r="E109" s="41"/>
      <c r="F109" s="41"/>
      <c r="G109" s="41"/>
      <c r="H109" s="41"/>
      <c r="I109" s="41"/>
    </row>
    <row r="110" spans="5:9">
      <c r="E110" s="41"/>
      <c r="F110" s="41"/>
      <c r="G110" s="41"/>
      <c r="H110" s="41"/>
      <c r="I110" s="41"/>
    </row>
    <row r="111" spans="5:9">
      <c r="E111" s="41"/>
      <c r="F111" s="41"/>
      <c r="G111" s="41"/>
      <c r="H111" s="41"/>
      <c r="I111" s="41"/>
    </row>
  </sheetData>
  <autoFilter ref="A1:L85">
    <filterColumn colId="4"/>
    <filterColumn colId="6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14" priority="49" stopIfTrue="1">
      <formula>$F16=""</formula>
    </cfRule>
    <cfRule type="expression" dxfId="13" priority="50" stopIfTrue="1">
      <formula>#REF!&lt;&gt;""</formula>
    </cfRule>
    <cfRule type="expression" dxfId="12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8"/>
  <sheetViews>
    <sheetView view="pageBreakPreview" topLeftCell="A34" zoomScaleNormal="110" zoomScaleSheetLayoutView="100" workbookViewId="0">
      <selection activeCell="A46" sqref="A46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74.5" customHeight="1">
      <c r="A1" s="43" t="s">
        <v>0</v>
      </c>
      <c r="B1" s="43" t="s">
        <v>0</v>
      </c>
      <c r="C1" s="42" t="s">
        <v>0</v>
      </c>
      <c r="D1" s="42" t="s">
        <v>0</v>
      </c>
      <c r="E1" s="42" t="s">
        <v>0</v>
      </c>
      <c r="F1" s="42" t="s">
        <v>0</v>
      </c>
      <c r="G1" s="42" t="s">
        <v>0</v>
      </c>
      <c r="H1" s="168" t="s">
        <v>209</v>
      </c>
      <c r="I1" s="169"/>
      <c r="J1" s="169"/>
      <c r="K1" s="169"/>
    </row>
    <row r="2" spans="1:11" ht="126" customHeight="1">
      <c r="A2" s="170" t="s">
        <v>189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1" t="s">
        <v>1</v>
      </c>
      <c r="I3" s="171"/>
      <c r="J3" s="171"/>
      <c r="K3" s="171"/>
    </row>
    <row r="4" spans="1:11" ht="20.45" customHeight="1">
      <c r="A4" s="172" t="s">
        <v>2</v>
      </c>
      <c r="B4" s="172" t="s">
        <v>3</v>
      </c>
      <c r="C4" s="172" t="s">
        <v>4</v>
      </c>
      <c r="D4" s="172" t="s">
        <v>5</v>
      </c>
      <c r="E4" s="172"/>
      <c r="F4" s="172"/>
      <c r="G4" s="172"/>
      <c r="H4" s="172" t="s">
        <v>6</v>
      </c>
      <c r="I4" s="172" t="s">
        <v>7</v>
      </c>
      <c r="J4" s="172"/>
      <c r="K4" s="172"/>
    </row>
    <row r="5" spans="1:11" ht="16.7" customHeight="1">
      <c r="A5" s="172" t="s">
        <v>0</v>
      </c>
      <c r="B5" s="172" t="s">
        <v>0</v>
      </c>
      <c r="C5" s="172" t="s">
        <v>0</v>
      </c>
      <c r="D5" s="172" t="s">
        <v>0</v>
      </c>
      <c r="E5" s="172"/>
      <c r="F5" s="172"/>
      <c r="G5" s="172"/>
      <c r="H5" s="172" t="s">
        <v>0</v>
      </c>
      <c r="I5" s="157" t="s">
        <v>26</v>
      </c>
      <c r="J5" s="157" t="s">
        <v>163</v>
      </c>
      <c r="K5" s="157" t="s">
        <v>187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5"/>
      <c r="C7" s="25"/>
      <c r="D7" s="6" t="s">
        <v>0</v>
      </c>
      <c r="E7" s="6" t="s">
        <v>0</v>
      </c>
      <c r="F7" s="6" t="s">
        <v>0</v>
      </c>
      <c r="G7" s="6" t="s">
        <v>0</v>
      </c>
      <c r="H7" s="25" t="s">
        <v>0</v>
      </c>
      <c r="I7" s="35">
        <f>I8+I40+I52+I68+I81</f>
        <v>4434</v>
      </c>
      <c r="J7" s="35">
        <f>J8+J40+J52+J68+J81+J90</f>
        <v>3067.5000000000009</v>
      </c>
      <c r="K7" s="35">
        <f>K8+K40+K52+K68+K81+K90</f>
        <v>3163.0000000000005</v>
      </c>
    </row>
    <row r="8" spans="1:11" ht="15">
      <c r="A8" s="26" t="s">
        <v>33</v>
      </c>
      <c r="B8" s="150" t="s">
        <v>34</v>
      </c>
      <c r="C8" s="113"/>
      <c r="D8" s="40"/>
      <c r="E8" s="40"/>
      <c r="F8" s="40"/>
      <c r="G8" s="40"/>
      <c r="H8" s="117"/>
      <c r="I8" s="162">
        <f>I9+I16+I33</f>
        <v>3000.1</v>
      </c>
      <c r="J8" s="35">
        <f>J9+J16+J33</f>
        <v>2133.2000000000003</v>
      </c>
      <c r="K8" s="35">
        <f>K9+K16+K33</f>
        <v>2069</v>
      </c>
    </row>
    <row r="9" spans="1:11" ht="60">
      <c r="A9" s="29" t="s">
        <v>35</v>
      </c>
      <c r="B9" s="113" t="s">
        <v>34</v>
      </c>
      <c r="C9" s="113" t="s">
        <v>36</v>
      </c>
      <c r="D9" s="40"/>
      <c r="E9" s="40"/>
      <c r="F9" s="40"/>
      <c r="G9" s="40"/>
      <c r="H9" s="113"/>
      <c r="I9" s="45">
        <f>I11</f>
        <v>835.5</v>
      </c>
      <c r="J9" s="37">
        <f>J11</f>
        <v>247.8</v>
      </c>
      <c r="K9" s="37">
        <f>K11</f>
        <v>177.8</v>
      </c>
    </row>
    <row r="10" spans="1:11" ht="63" customHeight="1">
      <c r="A10" s="29" t="str">
        <f>'Приложение 2'!A9</f>
        <v>Функционирование высшего должностного лица субъекта Российской Федерации и муниципального образования</v>
      </c>
      <c r="B10" s="113" t="s">
        <v>34</v>
      </c>
      <c r="C10" s="113" t="s">
        <v>36</v>
      </c>
      <c r="D10" s="40"/>
      <c r="E10" s="40"/>
      <c r="F10" s="40"/>
      <c r="G10" s="40"/>
      <c r="H10" s="113"/>
      <c r="I10" s="45">
        <f>I11</f>
        <v>835.5</v>
      </c>
      <c r="J10" s="37">
        <f>J11</f>
        <v>247.8</v>
      </c>
      <c r="K10" s="37">
        <f>K11</f>
        <v>177.8</v>
      </c>
    </row>
    <row r="11" spans="1:11" ht="77.25" customHeight="1">
      <c r="A11" s="29" t="str">
        <f>'Приложение 2'!A10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1" s="28" t="s">
        <v>34</v>
      </c>
      <c r="C11" s="28" t="s">
        <v>36</v>
      </c>
      <c r="D11" s="39">
        <v>65</v>
      </c>
      <c r="E11" s="39"/>
      <c r="F11" s="39"/>
      <c r="G11" s="39"/>
      <c r="H11" s="28"/>
      <c r="I11" s="37">
        <f t="shared" ref="I11:K13" si="0">I12</f>
        <v>835.5</v>
      </c>
      <c r="J11" s="37">
        <f t="shared" si="0"/>
        <v>247.8</v>
      </c>
      <c r="K11" s="37">
        <f t="shared" si="0"/>
        <v>177.8</v>
      </c>
    </row>
    <row r="12" spans="1:11" ht="15">
      <c r="A12" s="29" t="s">
        <v>37</v>
      </c>
      <c r="B12" s="28" t="s">
        <v>34</v>
      </c>
      <c r="C12" s="28" t="s">
        <v>36</v>
      </c>
      <c r="D12" s="39">
        <v>65</v>
      </c>
      <c r="E12" s="39">
        <v>1</v>
      </c>
      <c r="F12" s="39"/>
      <c r="G12" s="39"/>
      <c r="H12" s="28"/>
      <c r="I12" s="37">
        <f t="shared" si="0"/>
        <v>835.5</v>
      </c>
      <c r="J12" s="37">
        <f t="shared" si="0"/>
        <v>247.8</v>
      </c>
      <c r="K12" s="37">
        <f t="shared" si="0"/>
        <v>177.8</v>
      </c>
    </row>
    <row r="13" spans="1:11" ht="30">
      <c r="A13" s="29" t="s">
        <v>38</v>
      </c>
      <c r="B13" s="28" t="s">
        <v>34</v>
      </c>
      <c r="C13" s="28" t="s">
        <v>36</v>
      </c>
      <c r="D13" s="39">
        <v>65</v>
      </c>
      <c r="E13" s="39">
        <v>1</v>
      </c>
      <c r="F13" s="39" t="s">
        <v>62</v>
      </c>
      <c r="G13" s="39" t="s">
        <v>73</v>
      </c>
      <c r="H13" s="28"/>
      <c r="I13" s="37">
        <f t="shared" si="0"/>
        <v>835.5</v>
      </c>
      <c r="J13" s="37">
        <f t="shared" si="0"/>
        <v>247.8</v>
      </c>
      <c r="K13" s="37">
        <f t="shared" si="0"/>
        <v>177.8</v>
      </c>
    </row>
    <row r="14" spans="1:11" ht="105">
      <c r="A14" s="29" t="s">
        <v>39</v>
      </c>
      <c r="B14" s="28" t="s">
        <v>34</v>
      </c>
      <c r="C14" s="28" t="s">
        <v>36</v>
      </c>
      <c r="D14" s="39">
        <v>65</v>
      </c>
      <c r="E14" s="39">
        <v>1</v>
      </c>
      <c r="F14" s="39" t="s">
        <v>62</v>
      </c>
      <c r="G14" s="39" t="s">
        <v>73</v>
      </c>
      <c r="H14" s="28" t="s">
        <v>64</v>
      </c>
      <c r="I14" s="37">
        <f>I15</f>
        <v>835.5</v>
      </c>
      <c r="J14" s="37">
        <f>J15</f>
        <v>247.8</v>
      </c>
      <c r="K14" s="37">
        <f>K15</f>
        <v>177.8</v>
      </c>
    </row>
    <row r="15" spans="1:11" ht="45">
      <c r="A15" s="29" t="s">
        <v>40</v>
      </c>
      <c r="B15" s="28" t="s">
        <v>34</v>
      </c>
      <c r="C15" s="28" t="s">
        <v>36</v>
      </c>
      <c r="D15" s="39">
        <v>65</v>
      </c>
      <c r="E15" s="39">
        <v>1</v>
      </c>
      <c r="F15" s="39" t="s">
        <v>62</v>
      </c>
      <c r="G15" s="39" t="s">
        <v>73</v>
      </c>
      <c r="H15" s="28" t="s">
        <v>65</v>
      </c>
      <c r="I15" s="37">
        <f>'Приложение 2'!J14</f>
        <v>835.5</v>
      </c>
      <c r="J15" s="37">
        <f>'Приложение 2'!K14</f>
        <v>247.8</v>
      </c>
      <c r="K15" s="37">
        <f>'Приложение 2'!L14</f>
        <v>177.8</v>
      </c>
    </row>
    <row r="16" spans="1:11" ht="90">
      <c r="A16" s="29" t="s">
        <v>41</v>
      </c>
      <c r="B16" s="113" t="s">
        <v>34</v>
      </c>
      <c r="C16" s="113" t="s">
        <v>42</v>
      </c>
      <c r="D16" s="39"/>
      <c r="E16" s="39"/>
      <c r="F16" s="39"/>
      <c r="G16" s="39"/>
      <c r="H16" s="36"/>
      <c r="I16" s="45">
        <f>I18+I28</f>
        <v>2114.6</v>
      </c>
      <c r="J16" s="45">
        <f>J18+J28</f>
        <v>1835.4</v>
      </c>
      <c r="K16" s="45">
        <f>K18+K28</f>
        <v>1841.2</v>
      </c>
    </row>
    <row r="17" spans="1:11" ht="90" customHeight="1">
      <c r="A17" s="29" t="str">
        <f>'Приложение 2'!A15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7" s="113" t="s">
        <v>34</v>
      </c>
      <c r="C17" s="113" t="s">
        <v>42</v>
      </c>
      <c r="D17" s="39"/>
      <c r="E17" s="39"/>
      <c r="F17" s="39"/>
      <c r="G17" s="39"/>
      <c r="H17" s="36"/>
      <c r="I17" s="45">
        <f>I18+I28</f>
        <v>2114.6</v>
      </c>
      <c r="J17" s="45">
        <f t="shared" ref="J17:K17" si="1">J18+J28</f>
        <v>1835.4</v>
      </c>
      <c r="K17" s="45">
        <f t="shared" si="1"/>
        <v>1841.2</v>
      </c>
    </row>
    <row r="18" spans="1:11" ht="74.25" customHeight="1">
      <c r="A18" s="29" t="str">
        <f>'Приложение 2'!A16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8" s="30" t="s">
        <v>34</v>
      </c>
      <c r="C18" s="133" t="s">
        <v>42</v>
      </c>
      <c r="D18" s="39">
        <v>65</v>
      </c>
      <c r="E18" s="39"/>
      <c r="F18" s="39"/>
      <c r="G18" s="39"/>
      <c r="H18" s="36"/>
      <c r="I18" s="37">
        <f t="shared" ref="I18:K18" si="2">I19</f>
        <v>2112.5</v>
      </c>
      <c r="J18" s="37">
        <f t="shared" si="2"/>
        <v>1833.2</v>
      </c>
      <c r="K18" s="37">
        <f t="shared" si="2"/>
        <v>1838.9</v>
      </c>
    </row>
    <row r="19" spans="1:11" ht="51.75" customHeight="1">
      <c r="A19" s="29" t="str">
        <f>'Приложение 2'!A17</f>
        <v>Расходы в рамках обеспечения деятельности Администрации Белозерьевского сельского поселения</v>
      </c>
      <c r="B19" s="28" t="s">
        <v>34</v>
      </c>
      <c r="C19" s="28" t="s">
        <v>42</v>
      </c>
      <c r="D19" s="39">
        <v>65</v>
      </c>
      <c r="E19" s="39">
        <v>2</v>
      </c>
      <c r="F19" s="39"/>
      <c r="G19" s="39"/>
      <c r="H19" s="36"/>
      <c r="I19" s="37">
        <f>I20+I23</f>
        <v>2112.5</v>
      </c>
      <c r="J19" s="37">
        <f>J20+J23</f>
        <v>1833.2</v>
      </c>
      <c r="K19" s="37">
        <f>K20+K23</f>
        <v>1838.9</v>
      </c>
    </row>
    <row r="20" spans="1:11" ht="45">
      <c r="A20" s="29" t="s">
        <v>44</v>
      </c>
      <c r="B20" s="28" t="s">
        <v>34</v>
      </c>
      <c r="C20" s="28" t="s">
        <v>42</v>
      </c>
      <c r="D20" s="39">
        <v>65</v>
      </c>
      <c r="E20" s="39">
        <v>2</v>
      </c>
      <c r="F20" s="39" t="s">
        <v>62</v>
      </c>
      <c r="G20" s="39" t="s">
        <v>74</v>
      </c>
      <c r="H20" s="36"/>
      <c r="I20" s="37">
        <f t="shared" ref="I20:K21" si="3">I21</f>
        <v>652.70000000000005</v>
      </c>
      <c r="J20" s="37">
        <f t="shared" si="3"/>
        <v>392.3</v>
      </c>
      <c r="K20" s="37">
        <f t="shared" si="3"/>
        <v>392.5</v>
      </c>
    </row>
    <row r="21" spans="1:11" ht="105">
      <c r="A21" s="29" t="s">
        <v>39</v>
      </c>
      <c r="B21" s="28" t="s">
        <v>34</v>
      </c>
      <c r="C21" s="28" t="s">
        <v>42</v>
      </c>
      <c r="D21" s="39">
        <v>65</v>
      </c>
      <c r="E21" s="39">
        <v>2</v>
      </c>
      <c r="F21" s="39" t="s">
        <v>62</v>
      </c>
      <c r="G21" s="39" t="s">
        <v>74</v>
      </c>
      <c r="H21" s="36" t="s">
        <v>64</v>
      </c>
      <c r="I21" s="37">
        <f t="shared" si="3"/>
        <v>652.70000000000005</v>
      </c>
      <c r="J21" s="37">
        <f t="shared" si="3"/>
        <v>392.3</v>
      </c>
      <c r="K21" s="37">
        <f t="shared" si="3"/>
        <v>392.5</v>
      </c>
    </row>
    <row r="22" spans="1:11" ht="45">
      <c r="A22" s="29" t="s">
        <v>40</v>
      </c>
      <c r="B22" s="28" t="s">
        <v>34</v>
      </c>
      <c r="C22" s="28" t="s">
        <v>42</v>
      </c>
      <c r="D22" s="39">
        <v>65</v>
      </c>
      <c r="E22" s="39">
        <v>2</v>
      </c>
      <c r="F22" s="39" t="s">
        <v>62</v>
      </c>
      <c r="G22" s="39" t="s">
        <v>74</v>
      </c>
      <c r="H22" s="36" t="s">
        <v>65</v>
      </c>
      <c r="I22" s="37">
        <f>'Приложение 2'!J20</f>
        <v>652.70000000000005</v>
      </c>
      <c r="J22" s="37">
        <f>'Приложение 2'!K20</f>
        <v>392.3</v>
      </c>
      <c r="K22" s="37">
        <f>'Приложение 2'!L20</f>
        <v>392.5</v>
      </c>
    </row>
    <row r="23" spans="1:11" ht="30">
      <c r="A23" s="29" t="s">
        <v>45</v>
      </c>
      <c r="B23" s="28" t="s">
        <v>34</v>
      </c>
      <c r="C23" s="28" t="s">
        <v>42</v>
      </c>
      <c r="D23" s="39">
        <v>65</v>
      </c>
      <c r="E23" s="39">
        <v>2</v>
      </c>
      <c r="F23" s="39" t="s">
        <v>62</v>
      </c>
      <c r="G23" s="39" t="s">
        <v>75</v>
      </c>
      <c r="H23" s="36"/>
      <c r="I23" s="37">
        <f>+I24+I26</f>
        <v>1459.8</v>
      </c>
      <c r="J23" s="37">
        <f>+J24+J26</f>
        <v>1440.9</v>
      </c>
      <c r="K23" s="37">
        <f>+K24+K26</f>
        <v>1446.4</v>
      </c>
    </row>
    <row r="24" spans="1:11" ht="45">
      <c r="A24" s="29" t="s">
        <v>183</v>
      </c>
      <c r="B24" s="28" t="s">
        <v>34</v>
      </c>
      <c r="C24" s="28" t="s">
        <v>42</v>
      </c>
      <c r="D24" s="39">
        <v>65</v>
      </c>
      <c r="E24" s="39">
        <v>2</v>
      </c>
      <c r="F24" s="39" t="s">
        <v>62</v>
      </c>
      <c r="G24" s="39" t="s">
        <v>75</v>
      </c>
      <c r="H24" s="36" t="s">
        <v>66</v>
      </c>
      <c r="I24" s="37">
        <f t="shared" ref="I24:K24" si="4">I25</f>
        <v>1444.8</v>
      </c>
      <c r="J24" s="37">
        <f t="shared" si="4"/>
        <v>1425.9</v>
      </c>
      <c r="K24" s="37">
        <f t="shared" si="4"/>
        <v>1431.4</v>
      </c>
    </row>
    <row r="25" spans="1:11" ht="45">
      <c r="A25" s="29" t="s">
        <v>43</v>
      </c>
      <c r="B25" s="28" t="s">
        <v>34</v>
      </c>
      <c r="C25" s="28" t="s">
        <v>42</v>
      </c>
      <c r="D25" s="39">
        <v>65</v>
      </c>
      <c r="E25" s="39">
        <v>2</v>
      </c>
      <c r="F25" s="39" t="s">
        <v>62</v>
      </c>
      <c r="G25" s="39" t="s">
        <v>75</v>
      </c>
      <c r="H25" s="36" t="s">
        <v>67</v>
      </c>
      <c r="I25" s="37">
        <f>'Приложение 2'!J23</f>
        <v>1444.8</v>
      </c>
      <c r="J25" s="37">
        <f>'Приложение 2'!K23</f>
        <v>1425.9</v>
      </c>
      <c r="K25" s="37">
        <f>'Приложение 2'!L23</f>
        <v>1431.4</v>
      </c>
    </row>
    <row r="26" spans="1:11" ht="15">
      <c r="A26" s="29" t="s">
        <v>46</v>
      </c>
      <c r="B26" s="28" t="s">
        <v>34</v>
      </c>
      <c r="C26" s="28" t="s">
        <v>42</v>
      </c>
      <c r="D26" s="39">
        <v>65</v>
      </c>
      <c r="E26" s="39">
        <v>2</v>
      </c>
      <c r="F26" s="39" t="s">
        <v>62</v>
      </c>
      <c r="G26" s="39" t="s">
        <v>75</v>
      </c>
      <c r="H26" s="36" t="s">
        <v>68</v>
      </c>
      <c r="I26" s="37">
        <f t="shared" ref="I26" si="5">I27</f>
        <v>15</v>
      </c>
      <c r="J26" s="37">
        <f>J27</f>
        <v>15</v>
      </c>
      <c r="K26" s="37">
        <f>K27</f>
        <v>15</v>
      </c>
    </row>
    <row r="27" spans="1:11" ht="30">
      <c r="A27" s="29" t="s">
        <v>47</v>
      </c>
      <c r="B27" s="28" t="s">
        <v>34</v>
      </c>
      <c r="C27" s="28" t="s">
        <v>42</v>
      </c>
      <c r="D27" s="39">
        <v>65</v>
      </c>
      <c r="E27" s="39">
        <v>2</v>
      </c>
      <c r="F27" s="39" t="s">
        <v>62</v>
      </c>
      <c r="G27" s="39" t="s">
        <v>75</v>
      </c>
      <c r="H27" s="36" t="s">
        <v>69</v>
      </c>
      <c r="I27" s="37">
        <f>'Приложение 2'!J25</f>
        <v>15</v>
      </c>
      <c r="J27" s="37">
        <f>'Приложение 2'!K25</f>
        <v>15</v>
      </c>
      <c r="K27" s="37">
        <f>'Приложение 2'!L25</f>
        <v>15</v>
      </c>
    </row>
    <row r="28" spans="1:11" ht="75">
      <c r="A28" s="29" t="s">
        <v>171</v>
      </c>
      <c r="B28" s="28" t="s">
        <v>34</v>
      </c>
      <c r="C28" s="28" t="s">
        <v>42</v>
      </c>
      <c r="D28" s="39">
        <v>89</v>
      </c>
      <c r="E28" s="39"/>
      <c r="F28" s="39"/>
      <c r="G28" s="39"/>
      <c r="H28" s="36"/>
      <c r="I28" s="37">
        <f t="shared" ref="I28:K29" si="6">I29</f>
        <v>2.1</v>
      </c>
      <c r="J28" s="37">
        <f t="shared" si="6"/>
        <v>2.2000000000000002</v>
      </c>
      <c r="K28" s="37">
        <f t="shared" si="6"/>
        <v>2.2999999999999998</v>
      </c>
    </row>
    <row r="29" spans="1:11" ht="93" customHeight="1">
      <c r="A29" s="29" t="s">
        <v>172</v>
      </c>
      <c r="B29" s="28" t="s">
        <v>34</v>
      </c>
      <c r="C29" s="28" t="s">
        <v>42</v>
      </c>
      <c r="D29" s="39">
        <v>89</v>
      </c>
      <c r="E29" s="39">
        <v>1</v>
      </c>
      <c r="F29" s="39"/>
      <c r="G29" s="39"/>
      <c r="H29" s="36"/>
      <c r="I29" s="37">
        <f>I30</f>
        <v>2.1</v>
      </c>
      <c r="J29" s="37">
        <f t="shared" si="6"/>
        <v>2.2000000000000002</v>
      </c>
      <c r="K29" s="37">
        <f t="shared" si="6"/>
        <v>2.2999999999999998</v>
      </c>
    </row>
    <row r="30" spans="1:11" ht="150">
      <c r="A30" s="29" t="s">
        <v>31</v>
      </c>
      <c r="B30" s="28" t="s">
        <v>34</v>
      </c>
      <c r="C30" s="28" t="s">
        <v>42</v>
      </c>
      <c r="D30" s="39">
        <v>89</v>
      </c>
      <c r="E30" s="39">
        <v>1</v>
      </c>
      <c r="F30" s="39" t="s">
        <v>62</v>
      </c>
      <c r="G30" s="39" t="s">
        <v>76</v>
      </c>
      <c r="H30" s="36"/>
      <c r="I30" s="38">
        <f t="shared" ref="I30:K31" si="7">I31</f>
        <v>2.1</v>
      </c>
      <c r="J30" s="38">
        <f t="shared" si="7"/>
        <v>2.2000000000000002</v>
      </c>
      <c r="K30" s="38">
        <f t="shared" si="7"/>
        <v>2.2999999999999998</v>
      </c>
    </row>
    <row r="31" spans="1:11" ht="45">
      <c r="A31" s="29" t="s">
        <v>183</v>
      </c>
      <c r="B31" s="28" t="s">
        <v>34</v>
      </c>
      <c r="C31" s="28" t="s">
        <v>42</v>
      </c>
      <c r="D31" s="39">
        <v>89</v>
      </c>
      <c r="E31" s="39">
        <v>1</v>
      </c>
      <c r="F31" s="39" t="s">
        <v>62</v>
      </c>
      <c r="G31" s="39" t="s">
        <v>76</v>
      </c>
      <c r="H31" s="36" t="s">
        <v>66</v>
      </c>
      <c r="I31" s="38">
        <f t="shared" si="7"/>
        <v>2.1</v>
      </c>
      <c r="J31" s="38">
        <f t="shared" si="7"/>
        <v>2.2000000000000002</v>
      </c>
      <c r="K31" s="38">
        <f t="shared" si="7"/>
        <v>2.2999999999999998</v>
      </c>
    </row>
    <row r="32" spans="1:11" ht="45">
      <c r="A32" s="29" t="s">
        <v>43</v>
      </c>
      <c r="B32" s="28" t="s">
        <v>34</v>
      </c>
      <c r="C32" s="28" t="s">
        <v>42</v>
      </c>
      <c r="D32" s="39">
        <v>89</v>
      </c>
      <c r="E32" s="39">
        <v>1</v>
      </c>
      <c r="F32" s="39" t="s">
        <v>62</v>
      </c>
      <c r="G32" s="39" t="s">
        <v>76</v>
      </c>
      <c r="H32" s="36" t="s">
        <v>67</v>
      </c>
      <c r="I32" s="38">
        <f>'Приложение 2'!J30</f>
        <v>2.1</v>
      </c>
      <c r="J32" s="38">
        <f>'Приложение 2'!K30</f>
        <v>2.2000000000000002</v>
      </c>
      <c r="K32" s="38">
        <f>'Приложение 2'!L30</f>
        <v>2.2999999999999998</v>
      </c>
    </row>
    <row r="33" spans="1:11" ht="15">
      <c r="A33" s="116" t="s">
        <v>49</v>
      </c>
      <c r="B33" s="113" t="s">
        <v>34</v>
      </c>
      <c r="C33" s="113" t="s">
        <v>18</v>
      </c>
      <c r="D33" s="39"/>
      <c r="E33" s="39"/>
      <c r="F33" s="39"/>
      <c r="G33" s="39"/>
      <c r="H33" s="117"/>
      <c r="I33" s="45">
        <f>I35</f>
        <v>50</v>
      </c>
      <c r="J33" s="37">
        <f>J35</f>
        <v>50</v>
      </c>
      <c r="K33" s="37">
        <f>K35</f>
        <v>50</v>
      </c>
    </row>
    <row r="34" spans="1:11" ht="15">
      <c r="A34" s="116" t="str">
        <f>'Приложение 2'!A31</f>
        <v xml:space="preserve">Резервные фонды </v>
      </c>
      <c r="B34" s="113" t="s">
        <v>34</v>
      </c>
      <c r="C34" s="113" t="s">
        <v>18</v>
      </c>
      <c r="D34" s="39"/>
      <c r="E34" s="39"/>
      <c r="F34" s="39"/>
      <c r="G34" s="39"/>
      <c r="H34" s="117"/>
      <c r="I34" s="45">
        <f>I35</f>
        <v>50</v>
      </c>
      <c r="J34" s="37">
        <f>J35</f>
        <v>50</v>
      </c>
      <c r="K34" s="37">
        <f>K35</f>
        <v>50</v>
      </c>
    </row>
    <row r="35" spans="1:11" ht="75">
      <c r="A35" s="29" t="s">
        <v>170</v>
      </c>
      <c r="B35" s="28" t="s">
        <v>34</v>
      </c>
      <c r="C35" s="28" t="s">
        <v>18</v>
      </c>
      <c r="D35" s="39" t="s">
        <v>77</v>
      </c>
      <c r="E35" s="39"/>
      <c r="F35" s="39"/>
      <c r="G35" s="39"/>
      <c r="H35" s="36"/>
      <c r="I35" s="37">
        <f t="shared" ref="I35:K36" si="8">I36</f>
        <v>50</v>
      </c>
      <c r="J35" s="37">
        <f t="shared" si="8"/>
        <v>50</v>
      </c>
      <c r="K35" s="37">
        <f t="shared" si="8"/>
        <v>50</v>
      </c>
    </row>
    <row r="36" spans="1:11" ht="90.75" customHeight="1">
      <c r="A36" s="29" t="s">
        <v>173</v>
      </c>
      <c r="B36" s="28" t="s">
        <v>34</v>
      </c>
      <c r="C36" s="28" t="s">
        <v>18</v>
      </c>
      <c r="D36" s="39" t="s">
        <v>77</v>
      </c>
      <c r="E36" s="39" t="s">
        <v>8</v>
      </c>
      <c r="F36" s="39"/>
      <c r="G36" s="39"/>
      <c r="H36" s="36"/>
      <c r="I36" s="37">
        <f t="shared" si="8"/>
        <v>50</v>
      </c>
      <c r="J36" s="37">
        <f t="shared" si="8"/>
        <v>50</v>
      </c>
      <c r="K36" s="37">
        <f t="shared" si="8"/>
        <v>50</v>
      </c>
    </row>
    <row r="37" spans="1:11" ht="64.5" customHeight="1">
      <c r="A37" s="29" t="str">
        <f>'Приложение 2'!A34</f>
        <v>Резервный фонд администрации Белозерьевского сельского поселени Ромодановского муниципального района Республики Мордовия</v>
      </c>
      <c r="B37" s="28" t="s">
        <v>34</v>
      </c>
      <c r="C37" s="28" t="s">
        <v>18</v>
      </c>
      <c r="D37" s="39" t="s">
        <v>77</v>
      </c>
      <c r="E37" s="39" t="s">
        <v>8</v>
      </c>
      <c r="F37" s="39" t="s">
        <v>62</v>
      </c>
      <c r="G37" s="39" t="s">
        <v>79</v>
      </c>
      <c r="H37" s="36"/>
      <c r="I37" s="37">
        <f>I39</f>
        <v>50</v>
      </c>
      <c r="J37" s="37">
        <f>J39</f>
        <v>50</v>
      </c>
      <c r="K37" s="37">
        <f>K39</f>
        <v>50</v>
      </c>
    </row>
    <row r="38" spans="1:11" ht="15">
      <c r="A38" s="29" t="s">
        <v>46</v>
      </c>
      <c r="B38" s="28" t="s">
        <v>34</v>
      </c>
      <c r="C38" s="28" t="s">
        <v>18</v>
      </c>
      <c r="D38" s="39" t="s">
        <v>77</v>
      </c>
      <c r="E38" s="39" t="s">
        <v>8</v>
      </c>
      <c r="F38" s="39" t="s">
        <v>62</v>
      </c>
      <c r="G38" s="39" t="s">
        <v>79</v>
      </c>
      <c r="H38" s="36" t="s">
        <v>68</v>
      </c>
      <c r="I38" s="37">
        <f>I39</f>
        <v>50</v>
      </c>
      <c r="J38" s="37">
        <f>J39</f>
        <v>50</v>
      </c>
      <c r="K38" s="37">
        <f>K39</f>
        <v>50</v>
      </c>
    </row>
    <row r="39" spans="1:11" ht="15">
      <c r="A39" s="29" t="s">
        <v>50</v>
      </c>
      <c r="B39" s="28" t="s">
        <v>34</v>
      </c>
      <c r="C39" s="28" t="s">
        <v>51</v>
      </c>
      <c r="D39" s="39" t="s">
        <v>77</v>
      </c>
      <c r="E39" s="39" t="s">
        <v>8</v>
      </c>
      <c r="F39" s="39" t="s">
        <v>62</v>
      </c>
      <c r="G39" s="39" t="s">
        <v>79</v>
      </c>
      <c r="H39" s="36" t="s">
        <v>70</v>
      </c>
      <c r="I39" s="37">
        <f>'Приложение 2'!J36</f>
        <v>50</v>
      </c>
      <c r="J39" s="37">
        <f>'Приложение 2'!K36</f>
        <v>50</v>
      </c>
      <c r="K39" s="37">
        <f>'Приложение 2'!L36</f>
        <v>50</v>
      </c>
    </row>
    <row r="40" spans="1:11" ht="15">
      <c r="A40" s="26" t="s">
        <v>118</v>
      </c>
      <c r="B40" s="27" t="s">
        <v>36</v>
      </c>
      <c r="C40" s="28"/>
      <c r="D40" s="39"/>
      <c r="E40" s="39"/>
      <c r="F40" s="39"/>
      <c r="G40" s="39"/>
      <c r="H40" s="36"/>
      <c r="I40" s="35">
        <f>I41</f>
        <v>356.3</v>
      </c>
      <c r="J40" s="35">
        <f t="shared" ref="J40:K40" si="9">J41</f>
        <v>391</v>
      </c>
      <c r="K40" s="35">
        <f t="shared" si="9"/>
        <v>425.8</v>
      </c>
    </row>
    <row r="41" spans="1:11" ht="30">
      <c r="A41" s="29" t="s">
        <v>184</v>
      </c>
      <c r="B41" s="28" t="s">
        <v>36</v>
      </c>
      <c r="C41" s="28" t="s">
        <v>52</v>
      </c>
      <c r="D41" s="39"/>
      <c r="E41" s="39"/>
      <c r="F41" s="39"/>
      <c r="G41" s="39"/>
      <c r="H41" s="36"/>
      <c r="I41" s="37">
        <f>I44</f>
        <v>356.3</v>
      </c>
      <c r="J41" s="37">
        <f>J44</f>
        <v>391</v>
      </c>
      <c r="K41" s="37">
        <f>K44</f>
        <v>425.8</v>
      </c>
    </row>
    <row r="42" spans="1:11" ht="15">
      <c r="A42" s="29" t="str">
        <f>'Приложение 2'!A37</f>
        <v>Национальная оборона</v>
      </c>
      <c r="B42" s="28" t="s">
        <v>36</v>
      </c>
      <c r="C42" s="28"/>
      <c r="D42" s="39"/>
      <c r="E42" s="39"/>
      <c r="F42" s="39"/>
      <c r="G42" s="39"/>
      <c r="H42" s="36"/>
      <c r="I42" s="37">
        <f t="shared" ref="I42:K43" si="10">I43</f>
        <v>356.3</v>
      </c>
      <c r="J42" s="37">
        <f t="shared" si="10"/>
        <v>391</v>
      </c>
      <c r="K42" s="37">
        <f t="shared" si="10"/>
        <v>425.8</v>
      </c>
    </row>
    <row r="43" spans="1:11" ht="30">
      <c r="A43" s="29" t="str">
        <f>'Приложение 2'!A38</f>
        <v>Мобилизационная и вневойсковая подготовка</v>
      </c>
      <c r="B43" s="28" t="s">
        <v>36</v>
      </c>
      <c r="C43" s="28" t="s">
        <v>52</v>
      </c>
      <c r="D43" s="39"/>
      <c r="E43" s="39"/>
      <c r="F43" s="39"/>
      <c r="G43" s="39"/>
      <c r="H43" s="36"/>
      <c r="I43" s="37">
        <f t="shared" si="10"/>
        <v>356.3</v>
      </c>
      <c r="J43" s="37">
        <f t="shared" si="10"/>
        <v>391</v>
      </c>
      <c r="K43" s="37">
        <f t="shared" si="10"/>
        <v>425.8</v>
      </c>
    </row>
    <row r="44" spans="1:11" ht="66" customHeight="1">
      <c r="A44" s="29" t="str">
        <f>'Приложение 2'!A39</f>
        <v>Государственная программа повышения эффективности управления государственными финансами Республики Мордовия</v>
      </c>
      <c r="B44" s="28" t="s">
        <v>36</v>
      </c>
      <c r="C44" s="28" t="s">
        <v>52</v>
      </c>
      <c r="D44" s="39" t="s">
        <v>81</v>
      </c>
      <c r="E44" s="39"/>
      <c r="F44" s="39"/>
      <c r="G44" s="39"/>
      <c r="H44" s="36"/>
      <c r="I44" s="37">
        <f>I45</f>
        <v>356.3</v>
      </c>
      <c r="J44" s="37">
        <f t="shared" ref="J44:K50" si="11">J45</f>
        <v>391</v>
      </c>
      <c r="K44" s="37">
        <f t="shared" si="11"/>
        <v>425.8</v>
      </c>
    </row>
    <row r="45" spans="1:11" ht="45">
      <c r="A45" s="29" t="s">
        <v>120</v>
      </c>
      <c r="B45" s="28" t="s">
        <v>36</v>
      </c>
      <c r="C45" s="28" t="s">
        <v>52</v>
      </c>
      <c r="D45" s="39" t="s">
        <v>81</v>
      </c>
      <c r="E45" s="39" t="s">
        <v>10</v>
      </c>
      <c r="F45" s="39"/>
      <c r="G45" s="39"/>
      <c r="H45" s="36"/>
      <c r="I45" s="37">
        <f t="shared" ref="I45:I50" si="12">I46</f>
        <v>356.3</v>
      </c>
      <c r="J45" s="37">
        <f t="shared" si="11"/>
        <v>391</v>
      </c>
      <c r="K45" s="37">
        <f t="shared" si="11"/>
        <v>425.8</v>
      </c>
    </row>
    <row r="46" spans="1:11" ht="60">
      <c r="A46" s="187" t="s">
        <v>185</v>
      </c>
      <c r="B46" s="28" t="s">
        <v>36</v>
      </c>
      <c r="C46" s="28" t="s">
        <v>52</v>
      </c>
      <c r="D46" s="39" t="s">
        <v>81</v>
      </c>
      <c r="E46" s="39" t="s">
        <v>10</v>
      </c>
      <c r="F46" s="39" t="s">
        <v>36</v>
      </c>
      <c r="G46" s="39"/>
      <c r="H46" s="36"/>
      <c r="I46" s="37">
        <f t="shared" si="12"/>
        <v>356.3</v>
      </c>
      <c r="J46" s="37">
        <f t="shared" si="11"/>
        <v>391</v>
      </c>
      <c r="K46" s="37">
        <f t="shared" si="11"/>
        <v>425.8</v>
      </c>
    </row>
    <row r="47" spans="1:11" ht="93" customHeight="1">
      <c r="A47" s="29" t="str">
        <f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7" s="28" t="s">
        <v>36</v>
      </c>
      <c r="C47" s="28" t="s">
        <v>52</v>
      </c>
      <c r="D47" s="39" t="s">
        <v>81</v>
      </c>
      <c r="E47" s="39" t="s">
        <v>10</v>
      </c>
      <c r="F47" s="39" t="s">
        <v>36</v>
      </c>
      <c r="G47" s="39" t="s">
        <v>121</v>
      </c>
      <c r="H47" s="36"/>
      <c r="I47" s="37">
        <f>I50+I48</f>
        <v>356.3</v>
      </c>
      <c r="J47" s="37">
        <f t="shared" ref="J47:K47" si="13">J50+J48</f>
        <v>391</v>
      </c>
      <c r="K47" s="37">
        <f t="shared" si="13"/>
        <v>425.8</v>
      </c>
    </row>
    <row r="48" spans="1:11" ht="105">
      <c r="A48" s="29" t="s">
        <v>39</v>
      </c>
      <c r="B48" s="28" t="s">
        <v>36</v>
      </c>
      <c r="C48" s="28" t="s">
        <v>52</v>
      </c>
      <c r="D48" s="39" t="s">
        <v>81</v>
      </c>
      <c r="E48" s="39" t="s">
        <v>10</v>
      </c>
      <c r="F48" s="39" t="s">
        <v>36</v>
      </c>
      <c r="G48" s="39" t="s">
        <v>121</v>
      </c>
      <c r="H48" s="36" t="s">
        <v>64</v>
      </c>
      <c r="I48" s="37">
        <f>I49</f>
        <v>351.3</v>
      </c>
      <c r="J48" s="37">
        <f t="shared" ref="J48:K48" si="14">J49</f>
        <v>386</v>
      </c>
      <c r="K48" s="37">
        <f t="shared" si="14"/>
        <v>420.8</v>
      </c>
    </row>
    <row r="49" spans="1:11" ht="47.25" customHeight="1">
      <c r="A49" s="29" t="s">
        <v>40</v>
      </c>
      <c r="B49" s="28" t="s">
        <v>36</v>
      </c>
      <c r="C49" s="28" t="s">
        <v>52</v>
      </c>
      <c r="D49" s="39" t="s">
        <v>81</v>
      </c>
      <c r="E49" s="39" t="s">
        <v>10</v>
      </c>
      <c r="F49" s="39" t="s">
        <v>36</v>
      </c>
      <c r="G49" s="39" t="s">
        <v>121</v>
      </c>
      <c r="H49" s="36" t="s">
        <v>65</v>
      </c>
      <c r="I49" s="37">
        <f>'Приложение 2'!J44</f>
        <v>351.3</v>
      </c>
      <c r="J49" s="37">
        <f>'Приложение 2'!K44</f>
        <v>386</v>
      </c>
      <c r="K49" s="37">
        <f>'Приложение 2'!L44</f>
        <v>420.8</v>
      </c>
    </row>
    <row r="50" spans="1:11" ht="45">
      <c r="A50" s="29" t="s">
        <v>183</v>
      </c>
      <c r="B50" s="28" t="s">
        <v>36</v>
      </c>
      <c r="C50" s="28" t="s">
        <v>52</v>
      </c>
      <c r="D50" s="39" t="s">
        <v>81</v>
      </c>
      <c r="E50" s="39" t="s">
        <v>10</v>
      </c>
      <c r="F50" s="39" t="s">
        <v>36</v>
      </c>
      <c r="G50" s="39" t="s">
        <v>121</v>
      </c>
      <c r="H50" s="36" t="s">
        <v>66</v>
      </c>
      <c r="I50" s="37">
        <f t="shared" si="12"/>
        <v>5</v>
      </c>
      <c r="J50" s="37">
        <f t="shared" si="11"/>
        <v>5</v>
      </c>
      <c r="K50" s="37">
        <f t="shared" si="11"/>
        <v>5</v>
      </c>
    </row>
    <row r="51" spans="1:11" ht="45">
      <c r="A51" s="29" t="s">
        <v>43</v>
      </c>
      <c r="B51" s="28" t="s">
        <v>36</v>
      </c>
      <c r="C51" s="28" t="s">
        <v>52</v>
      </c>
      <c r="D51" s="39" t="s">
        <v>81</v>
      </c>
      <c r="E51" s="39" t="s">
        <v>10</v>
      </c>
      <c r="F51" s="39" t="s">
        <v>36</v>
      </c>
      <c r="G51" s="39" t="s">
        <v>121</v>
      </c>
      <c r="H51" s="36" t="s">
        <v>67</v>
      </c>
      <c r="I51" s="37">
        <f>'Приложение 2'!J46</f>
        <v>5</v>
      </c>
      <c r="J51" s="37">
        <f>'Приложение 2'!K46</f>
        <v>5</v>
      </c>
      <c r="K51" s="37">
        <f>'Приложение 2'!L46</f>
        <v>5</v>
      </c>
    </row>
    <row r="52" spans="1:11" ht="15">
      <c r="A52" s="26" t="s">
        <v>53</v>
      </c>
      <c r="B52" s="27" t="s">
        <v>42</v>
      </c>
      <c r="C52" s="28"/>
      <c r="D52" s="39"/>
      <c r="E52" s="39"/>
      <c r="F52" s="39"/>
      <c r="G52" s="39"/>
      <c r="H52" s="36"/>
      <c r="I52" s="35">
        <f>I53+I61</f>
        <v>220</v>
      </c>
      <c r="J52" s="35">
        <f>J53</f>
        <v>141.80000000000001</v>
      </c>
      <c r="K52" s="35">
        <f>K53</f>
        <v>141.80000000000001</v>
      </c>
    </row>
    <row r="53" spans="1:11" ht="15" customHeight="1">
      <c r="A53" s="29" t="s">
        <v>55</v>
      </c>
      <c r="B53" s="28" t="s">
        <v>42</v>
      </c>
      <c r="C53" s="28" t="s">
        <v>56</v>
      </c>
      <c r="D53" s="39"/>
      <c r="E53" s="39"/>
      <c r="F53" s="39"/>
      <c r="G53" s="39"/>
      <c r="H53" s="36"/>
      <c r="I53" s="37">
        <f>I56</f>
        <v>200</v>
      </c>
      <c r="J53" s="37">
        <f t="shared" ref="J53:K53" si="15">J56</f>
        <v>141.80000000000001</v>
      </c>
      <c r="K53" s="37">
        <f t="shared" si="15"/>
        <v>141.80000000000001</v>
      </c>
    </row>
    <row r="54" spans="1:11" ht="15" customHeight="1">
      <c r="A54" s="29" t="str">
        <f>'Приложение 2'!A47</f>
        <v>Национальная экономика</v>
      </c>
      <c r="B54" s="28" t="s">
        <v>42</v>
      </c>
      <c r="C54" s="28"/>
      <c r="D54" s="39"/>
      <c r="E54" s="39"/>
      <c r="F54" s="39"/>
      <c r="G54" s="39"/>
      <c r="H54" s="36"/>
      <c r="I54" s="37">
        <f>'Приложение 2'!J47</f>
        <v>220</v>
      </c>
      <c r="J54" s="37">
        <f>'Приложение 2'!K47</f>
        <v>141.80000000000001</v>
      </c>
      <c r="K54" s="37">
        <f>'Приложение 2'!L47</f>
        <v>141.80000000000001</v>
      </c>
    </row>
    <row r="55" spans="1:11" ht="15" customHeight="1">
      <c r="A55" s="29" t="str">
        <f>'Приложение 2'!A48</f>
        <v>Дорожное хозяйство (дорожные фонды)</v>
      </c>
      <c r="B55" s="28" t="s">
        <v>42</v>
      </c>
      <c r="C55" s="28" t="s">
        <v>56</v>
      </c>
      <c r="D55" s="39"/>
      <c r="E55" s="39"/>
      <c r="F55" s="39"/>
      <c r="G55" s="39"/>
      <c r="H55" s="36"/>
      <c r="I55" s="37">
        <f>I56</f>
        <v>200</v>
      </c>
      <c r="J55" s="37">
        <f t="shared" ref="J55:K55" si="16">J56</f>
        <v>141.80000000000001</v>
      </c>
      <c r="K55" s="37">
        <f t="shared" si="16"/>
        <v>141.80000000000001</v>
      </c>
    </row>
    <row r="56" spans="1:11" ht="91.5" customHeight="1">
      <c r="A56" s="31" t="str">
        <f>'Приложение 2'!A49</f>
        <v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v>
      </c>
      <c r="B56" s="28" t="s">
        <v>42</v>
      </c>
      <c r="C56" s="28" t="s">
        <v>56</v>
      </c>
      <c r="D56" s="39" t="s">
        <v>177</v>
      </c>
      <c r="E56" s="39"/>
      <c r="F56" s="39"/>
      <c r="G56" s="39"/>
      <c r="H56" s="36"/>
      <c r="I56" s="37">
        <f>I57</f>
        <v>200</v>
      </c>
      <c r="J56" s="37">
        <f t="shared" ref="J56:K56" si="17">J57</f>
        <v>141.80000000000001</v>
      </c>
      <c r="K56" s="37">
        <f t="shared" si="17"/>
        <v>141.80000000000001</v>
      </c>
    </row>
    <row r="57" spans="1:11" ht="75" customHeight="1">
      <c r="A57" s="31" t="s">
        <v>165</v>
      </c>
      <c r="B57" s="28" t="s">
        <v>42</v>
      </c>
      <c r="C57" s="28" t="s">
        <v>56</v>
      </c>
      <c r="D57" s="39" t="s">
        <v>177</v>
      </c>
      <c r="E57" s="39" t="s">
        <v>78</v>
      </c>
      <c r="F57" s="39" t="s">
        <v>34</v>
      </c>
      <c r="G57" s="39"/>
      <c r="H57" s="36"/>
      <c r="I57" s="37">
        <f>I58</f>
        <v>200</v>
      </c>
      <c r="J57" s="37">
        <f>J58</f>
        <v>141.80000000000001</v>
      </c>
      <c r="K57" s="37">
        <f>K58</f>
        <v>141.80000000000001</v>
      </c>
    </row>
    <row r="58" spans="1:11" ht="328.5" customHeight="1">
      <c r="A58" s="136" t="str">
        <f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8" s="28" t="s">
        <v>42</v>
      </c>
      <c r="C58" s="28" t="s">
        <v>56</v>
      </c>
      <c r="D58" s="39" t="s">
        <v>177</v>
      </c>
      <c r="E58" s="39" t="s">
        <v>78</v>
      </c>
      <c r="F58" s="39" t="s">
        <v>34</v>
      </c>
      <c r="G58" s="39" t="s">
        <v>82</v>
      </c>
      <c r="H58" s="36"/>
      <c r="I58" s="37">
        <f t="shared" ref="I58" si="18">I59</f>
        <v>200</v>
      </c>
      <c r="J58" s="37">
        <f>J59</f>
        <v>141.80000000000001</v>
      </c>
      <c r="K58" s="37">
        <f t="shared" ref="K58" si="19">K59</f>
        <v>141.80000000000001</v>
      </c>
    </row>
    <row r="59" spans="1:11" ht="45">
      <c r="A59" s="29" t="s">
        <v>183</v>
      </c>
      <c r="B59" s="28" t="s">
        <v>42</v>
      </c>
      <c r="C59" s="28" t="s">
        <v>56</v>
      </c>
      <c r="D59" s="39" t="s">
        <v>177</v>
      </c>
      <c r="E59" s="39" t="s">
        <v>78</v>
      </c>
      <c r="F59" s="39" t="s">
        <v>34</v>
      </c>
      <c r="G59" s="39" t="s">
        <v>82</v>
      </c>
      <c r="H59" s="36" t="s">
        <v>66</v>
      </c>
      <c r="I59" s="37">
        <f>I60</f>
        <v>200</v>
      </c>
      <c r="J59" s="37">
        <f>J60</f>
        <v>141.80000000000001</v>
      </c>
      <c r="K59" s="37">
        <f t="shared" ref="K59" si="20">K60</f>
        <v>141.80000000000001</v>
      </c>
    </row>
    <row r="60" spans="1:11" ht="45">
      <c r="A60" s="29" t="s">
        <v>43</v>
      </c>
      <c r="B60" s="28" t="s">
        <v>42</v>
      </c>
      <c r="C60" s="28" t="s">
        <v>56</v>
      </c>
      <c r="D60" s="39" t="s">
        <v>177</v>
      </c>
      <c r="E60" s="39" t="s">
        <v>78</v>
      </c>
      <c r="F60" s="39" t="s">
        <v>34</v>
      </c>
      <c r="G60" s="39" t="s">
        <v>82</v>
      </c>
      <c r="H60" s="36" t="s">
        <v>67</v>
      </c>
      <c r="I60" s="37">
        <f>'Приложение 2'!J53</f>
        <v>200</v>
      </c>
      <c r="J60" s="37">
        <f>'Приложение 2'!L53</f>
        <v>141.80000000000001</v>
      </c>
      <c r="K60" s="37">
        <f>'Приложение 2'!L53</f>
        <v>141.80000000000001</v>
      </c>
    </row>
    <row r="61" spans="1:11" ht="31.5" customHeight="1">
      <c r="A61" s="29" t="str">
        <f>'Приложение 2'!A54</f>
        <v>Другие вопросы в области национальной экономики</v>
      </c>
      <c r="B61" s="28" t="s">
        <v>42</v>
      </c>
      <c r="C61" s="28" t="s">
        <v>20</v>
      </c>
      <c r="D61" s="39"/>
      <c r="E61" s="39"/>
      <c r="F61" s="39"/>
      <c r="G61" s="39"/>
      <c r="H61" s="36"/>
      <c r="I61" s="37">
        <f>I62</f>
        <v>20</v>
      </c>
      <c r="J61" s="37"/>
      <c r="K61" s="37"/>
    </row>
    <row r="62" spans="1:11" ht="51.75" customHeight="1">
      <c r="A62" s="29" t="str">
        <f>'Приложение 2'!A55</f>
        <v xml:space="preserve">Муниципальная программа "Жилище"на 2020-2026 годы Ромодановского муниципального района </v>
      </c>
      <c r="B62" s="28" t="s">
        <v>42</v>
      </c>
      <c r="C62" s="28" t="s">
        <v>20</v>
      </c>
      <c r="D62" s="39" t="s">
        <v>42</v>
      </c>
      <c r="E62" s="39" t="s">
        <v>78</v>
      </c>
      <c r="F62" s="39"/>
      <c r="G62" s="39"/>
      <c r="H62" s="36"/>
      <c r="I62" s="37">
        <f>I63</f>
        <v>20</v>
      </c>
      <c r="J62" s="37"/>
      <c r="K62" s="37"/>
    </row>
    <row r="63" spans="1:11" ht="80.25" customHeight="1">
      <c r="A63" s="29" t="str">
        <f>'Приложение 2'!A56</f>
        <v>Подпрограмма "Развитие жилищного строительства и жилищно-коммунального хозяйства в Ромодановском муниципальном районе на 2020-2026гг."</v>
      </c>
      <c r="B63" s="28" t="s">
        <v>42</v>
      </c>
      <c r="C63" s="28" t="s">
        <v>20</v>
      </c>
      <c r="D63" s="39" t="s">
        <v>42</v>
      </c>
      <c r="E63" s="39" t="s">
        <v>9</v>
      </c>
      <c r="F63" s="39"/>
      <c r="G63" s="39"/>
      <c r="H63" s="36"/>
      <c r="I63" s="37">
        <f>I64</f>
        <v>20</v>
      </c>
      <c r="J63" s="37"/>
      <c r="K63" s="37"/>
    </row>
    <row r="64" spans="1:11" ht="73.5" customHeight="1">
      <c r="A64" s="29" t="str">
        <f>'Приложение 2'!A57</f>
        <v xml:space="preserve">Основное мероприятие "Подготовка документов территориального планирования,градостроительного зонирования и документации по планировке территории" </v>
      </c>
      <c r="B64" s="28" t="s">
        <v>42</v>
      </c>
      <c r="C64" s="28" t="s">
        <v>20</v>
      </c>
      <c r="D64" s="39" t="s">
        <v>42</v>
      </c>
      <c r="E64" s="39" t="s">
        <v>9</v>
      </c>
      <c r="F64" s="39" t="s">
        <v>34</v>
      </c>
      <c r="G64" s="39"/>
      <c r="H64" s="36"/>
      <c r="I64" s="37">
        <f>I65</f>
        <v>20</v>
      </c>
      <c r="J64" s="37"/>
      <c r="K64" s="37"/>
    </row>
    <row r="65" spans="1:11" ht="120.75" customHeight="1">
      <c r="A65" s="29" t="str">
        <f>'Приложение 2'!A58</f>
        <v>Подготовка описания местоположения границ населенных пунктоа,проведение мероприятий по разработке (корректировке)документов территориального планирования и градостроительного зонирования муниципальных образований Республики Мордовия</v>
      </c>
      <c r="B65" s="28" t="s">
        <v>42</v>
      </c>
      <c r="C65" s="28" t="s">
        <v>20</v>
      </c>
      <c r="D65" s="39" t="s">
        <v>42</v>
      </c>
      <c r="E65" s="39" t="s">
        <v>9</v>
      </c>
      <c r="F65" s="39" t="s">
        <v>34</v>
      </c>
      <c r="G65" s="39" t="s">
        <v>202</v>
      </c>
      <c r="H65" s="36"/>
      <c r="I65" s="37">
        <f>I66</f>
        <v>20</v>
      </c>
      <c r="J65" s="37"/>
      <c r="K65" s="37"/>
    </row>
    <row r="66" spans="1:11" ht="48" customHeight="1">
      <c r="A66" s="29" t="str">
        <f>'Приложение 2'!A59</f>
        <v>Закупка товаров, работ и услуг для обеспечения государственных (муниципальных) нужд</v>
      </c>
      <c r="B66" s="28" t="s">
        <v>42</v>
      </c>
      <c r="C66" s="28" t="s">
        <v>20</v>
      </c>
      <c r="D66" s="39" t="s">
        <v>42</v>
      </c>
      <c r="E66" s="39" t="s">
        <v>9</v>
      </c>
      <c r="F66" s="39" t="s">
        <v>34</v>
      </c>
      <c r="G66" s="39" t="s">
        <v>202</v>
      </c>
      <c r="H66" s="36" t="s">
        <v>66</v>
      </c>
      <c r="I66" s="37">
        <f>I67</f>
        <v>20</v>
      </c>
      <c r="J66" s="37"/>
      <c r="K66" s="37"/>
    </row>
    <row r="67" spans="1:11" ht="50.25" customHeight="1">
      <c r="A67" s="29" t="str">
        <f>'Приложение 2'!A53</f>
        <v>Иные закупки товаров, работ и услуг для обеспечения государственных (муниципальных) нужд</v>
      </c>
      <c r="B67" s="28" t="s">
        <v>42</v>
      </c>
      <c r="C67" s="28" t="s">
        <v>20</v>
      </c>
      <c r="D67" s="39" t="s">
        <v>42</v>
      </c>
      <c r="E67" s="39" t="s">
        <v>9</v>
      </c>
      <c r="F67" s="39" t="s">
        <v>34</v>
      </c>
      <c r="G67" s="39" t="s">
        <v>202</v>
      </c>
      <c r="H67" s="36" t="s">
        <v>67</v>
      </c>
      <c r="I67" s="37">
        <f>'Приложение 2'!J60</f>
        <v>20</v>
      </c>
      <c r="J67" s="37"/>
      <c r="K67" s="37"/>
    </row>
    <row r="68" spans="1:11" ht="16.5" customHeight="1">
      <c r="A68" s="26" t="s">
        <v>57</v>
      </c>
      <c r="B68" s="150" t="s">
        <v>48</v>
      </c>
      <c r="C68" s="28"/>
      <c r="D68" s="39"/>
      <c r="E68" s="39"/>
      <c r="F68" s="39"/>
      <c r="G68" s="39"/>
      <c r="H68" s="36"/>
      <c r="I68" s="35">
        <f>I69</f>
        <v>720.8</v>
      </c>
      <c r="J68" s="35">
        <f t="shared" ref="J68:K68" si="21">J69</f>
        <v>205.8</v>
      </c>
      <c r="K68" s="35">
        <f t="shared" si="21"/>
        <v>260.89999999999998</v>
      </c>
    </row>
    <row r="69" spans="1:11" ht="15">
      <c r="A69" s="32" t="s">
        <v>63</v>
      </c>
      <c r="B69" s="28" t="s">
        <v>48</v>
      </c>
      <c r="C69" s="28" t="s">
        <v>52</v>
      </c>
      <c r="D69" s="39"/>
      <c r="E69" s="39"/>
      <c r="F69" s="39"/>
      <c r="G69" s="39"/>
      <c r="H69" s="28"/>
      <c r="I69" s="37">
        <f>I72</f>
        <v>720.8</v>
      </c>
      <c r="J69" s="37">
        <f>J72</f>
        <v>205.8</v>
      </c>
      <c r="K69" s="37">
        <f>K72</f>
        <v>260.89999999999998</v>
      </c>
    </row>
    <row r="70" spans="1:11" ht="15">
      <c r="A70" s="155" t="str">
        <f>'Приложение 2'!A61</f>
        <v>Жилищно-коммунальное хозяйство</v>
      </c>
      <c r="B70" s="28" t="s">
        <v>48</v>
      </c>
      <c r="C70" s="28"/>
      <c r="D70" s="39"/>
      <c r="E70" s="39"/>
      <c r="F70" s="39"/>
      <c r="G70" s="39"/>
      <c r="H70" s="28"/>
      <c r="I70" s="37">
        <f>'Приложение 2'!J61</f>
        <v>720.8</v>
      </c>
      <c r="J70" s="37">
        <f>'Приложение 2'!K61</f>
        <v>205.8</v>
      </c>
      <c r="K70" s="37">
        <f>'Приложение 2'!L61</f>
        <v>260.89999999999998</v>
      </c>
    </row>
    <row r="71" spans="1:11" ht="15">
      <c r="A71" s="32" t="str">
        <f>'Приложение 2'!A62</f>
        <v>Благоустройство</v>
      </c>
      <c r="B71" s="28" t="s">
        <v>48</v>
      </c>
      <c r="C71" s="28" t="s">
        <v>52</v>
      </c>
      <c r="D71" s="39"/>
      <c r="E71" s="39"/>
      <c r="F71" s="39"/>
      <c r="G71" s="39"/>
      <c r="H71" s="28"/>
      <c r="I71" s="37">
        <f>I72</f>
        <v>720.8</v>
      </c>
      <c r="J71" s="37">
        <f>J72</f>
        <v>205.8</v>
      </c>
      <c r="K71" s="37">
        <f>K72</f>
        <v>260.89999999999998</v>
      </c>
    </row>
    <row r="72" spans="1:11" ht="96" customHeight="1">
      <c r="A72" s="32" t="str">
        <f>'Приложение 2'!A63</f>
        <v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v>
      </c>
      <c r="B72" s="28" t="s">
        <v>48</v>
      </c>
      <c r="C72" s="28" t="s">
        <v>52</v>
      </c>
      <c r="D72" s="39" t="s">
        <v>17</v>
      </c>
      <c r="E72" s="39"/>
      <c r="F72" s="39"/>
      <c r="G72" s="39"/>
      <c r="H72" s="28"/>
      <c r="I72" s="37">
        <f>I73+I78</f>
        <v>720.8</v>
      </c>
      <c r="J72" s="37">
        <f>J73+J77</f>
        <v>205.8</v>
      </c>
      <c r="K72" s="37">
        <f>K73+K77</f>
        <v>260.89999999999998</v>
      </c>
    </row>
    <row r="73" spans="1:11" ht="27.75" customHeight="1">
      <c r="A73" s="33" t="str">
        <f>'Приложение 2'!A64</f>
        <v>Основное мероприятие "Благоустройство территории "</v>
      </c>
      <c r="B73" s="28" t="s">
        <v>48</v>
      </c>
      <c r="C73" s="28" t="s">
        <v>52</v>
      </c>
      <c r="D73" s="39" t="s">
        <v>17</v>
      </c>
      <c r="E73" s="39" t="s">
        <v>78</v>
      </c>
      <c r="F73" s="39" t="s">
        <v>178</v>
      </c>
      <c r="G73" s="39"/>
      <c r="H73" s="28"/>
      <c r="I73" s="37">
        <f t="shared" ref="I73:K74" si="22">I74</f>
        <v>535.79999999999995</v>
      </c>
      <c r="J73" s="37">
        <f t="shared" si="22"/>
        <v>100</v>
      </c>
      <c r="K73" s="37">
        <f t="shared" si="22"/>
        <v>110</v>
      </c>
    </row>
    <row r="74" spans="1:11" ht="34.5" customHeight="1">
      <c r="A74" s="33" t="str">
        <f>'Приложение 2'!A65</f>
        <v>Прочие мероприятия по благоустройству</v>
      </c>
      <c r="B74" s="28" t="s">
        <v>48</v>
      </c>
      <c r="C74" s="28" t="s">
        <v>52</v>
      </c>
      <c r="D74" s="39" t="s">
        <v>17</v>
      </c>
      <c r="E74" s="39" t="s">
        <v>78</v>
      </c>
      <c r="F74" s="39" t="s">
        <v>178</v>
      </c>
      <c r="G74" s="39" t="s">
        <v>124</v>
      </c>
      <c r="H74" s="28"/>
      <c r="I74" s="37">
        <f t="shared" si="22"/>
        <v>535.79999999999995</v>
      </c>
      <c r="J74" s="37">
        <f t="shared" si="22"/>
        <v>100</v>
      </c>
      <c r="K74" s="37">
        <f t="shared" si="22"/>
        <v>110</v>
      </c>
    </row>
    <row r="75" spans="1:11" ht="45">
      <c r="A75" s="29" t="s">
        <v>183</v>
      </c>
      <c r="B75" s="28" t="s">
        <v>48</v>
      </c>
      <c r="C75" s="28" t="s">
        <v>52</v>
      </c>
      <c r="D75" s="39" t="s">
        <v>17</v>
      </c>
      <c r="E75" s="39" t="s">
        <v>78</v>
      </c>
      <c r="F75" s="39" t="s">
        <v>178</v>
      </c>
      <c r="G75" s="39" t="s">
        <v>124</v>
      </c>
      <c r="H75" s="28" t="s">
        <v>66</v>
      </c>
      <c r="I75" s="37">
        <f t="shared" ref="I75:K75" si="23">I76</f>
        <v>535.79999999999995</v>
      </c>
      <c r="J75" s="37">
        <f t="shared" si="23"/>
        <v>100</v>
      </c>
      <c r="K75" s="37">
        <f t="shared" si="23"/>
        <v>110</v>
      </c>
    </row>
    <row r="76" spans="1:11" ht="45">
      <c r="A76" s="29" t="s">
        <v>43</v>
      </c>
      <c r="B76" s="28" t="s">
        <v>48</v>
      </c>
      <c r="C76" s="28" t="s">
        <v>52</v>
      </c>
      <c r="D76" s="39" t="s">
        <v>17</v>
      </c>
      <c r="E76" s="39" t="s">
        <v>78</v>
      </c>
      <c r="F76" s="39" t="s">
        <v>178</v>
      </c>
      <c r="G76" s="39" t="s">
        <v>124</v>
      </c>
      <c r="H76" s="28" t="s">
        <v>67</v>
      </c>
      <c r="I76" s="37">
        <f>'Приложение 2'!J67</f>
        <v>535.79999999999995</v>
      </c>
      <c r="J76" s="37">
        <f>'Приложение 2'!K67</f>
        <v>100</v>
      </c>
      <c r="K76" s="37">
        <f>'Приложение 2'!L67</f>
        <v>110</v>
      </c>
    </row>
    <row r="77" spans="1:11" ht="33.75" customHeight="1">
      <c r="A77" s="29" t="str">
        <f>'Приложение 2'!A68</f>
        <v>Основное мероприятие " Освещение территории сельского поселения "</v>
      </c>
      <c r="B77" s="28" t="s">
        <v>48</v>
      </c>
      <c r="C77" s="28" t="s">
        <v>52</v>
      </c>
      <c r="D77" s="39" t="s">
        <v>17</v>
      </c>
      <c r="E77" s="39" t="s">
        <v>78</v>
      </c>
      <c r="F77" s="39" t="s">
        <v>180</v>
      </c>
      <c r="G77" s="39"/>
      <c r="H77" s="28"/>
      <c r="I77" s="37">
        <f>I78</f>
        <v>185</v>
      </c>
      <c r="J77" s="37">
        <f>J78</f>
        <v>105.8</v>
      </c>
      <c r="K77" s="37">
        <f>K78</f>
        <v>150.9</v>
      </c>
    </row>
    <row r="78" spans="1:11" ht="15">
      <c r="A78" s="32" t="str">
        <f>'Приложение 2'!A69</f>
        <v>Уличное освещение</v>
      </c>
      <c r="B78" s="28" t="s">
        <v>48</v>
      </c>
      <c r="C78" s="28" t="s">
        <v>52</v>
      </c>
      <c r="D78" s="39" t="s">
        <v>17</v>
      </c>
      <c r="E78" s="39" t="s">
        <v>78</v>
      </c>
      <c r="F78" s="39" t="s">
        <v>180</v>
      </c>
      <c r="G78" s="39" t="s">
        <v>122</v>
      </c>
      <c r="H78" s="28"/>
      <c r="I78" s="37">
        <f>I79</f>
        <v>185</v>
      </c>
      <c r="J78" s="37">
        <f t="shared" ref="J78:K79" si="24">J79</f>
        <v>105.8</v>
      </c>
      <c r="K78" s="37">
        <f t="shared" si="24"/>
        <v>150.9</v>
      </c>
    </row>
    <row r="79" spans="1:11" ht="45">
      <c r="A79" s="29" t="s">
        <v>183</v>
      </c>
      <c r="B79" s="28" t="s">
        <v>48</v>
      </c>
      <c r="C79" s="28" t="s">
        <v>52</v>
      </c>
      <c r="D79" s="39" t="s">
        <v>17</v>
      </c>
      <c r="E79" s="39" t="s">
        <v>78</v>
      </c>
      <c r="F79" s="39" t="s">
        <v>180</v>
      </c>
      <c r="G79" s="39" t="s">
        <v>122</v>
      </c>
      <c r="H79" s="28" t="s">
        <v>66</v>
      </c>
      <c r="I79" s="37">
        <f>I80</f>
        <v>185</v>
      </c>
      <c r="J79" s="37">
        <f t="shared" si="24"/>
        <v>105.8</v>
      </c>
      <c r="K79" s="37">
        <f t="shared" si="24"/>
        <v>150.9</v>
      </c>
    </row>
    <row r="80" spans="1:11" ht="45">
      <c r="A80" s="29" t="s">
        <v>43</v>
      </c>
      <c r="B80" s="28" t="s">
        <v>48</v>
      </c>
      <c r="C80" s="28" t="s">
        <v>52</v>
      </c>
      <c r="D80" s="39" t="s">
        <v>17</v>
      </c>
      <c r="E80" s="39" t="s">
        <v>78</v>
      </c>
      <c r="F80" s="39" t="s">
        <v>180</v>
      </c>
      <c r="G80" s="39" t="s">
        <v>122</v>
      </c>
      <c r="H80" s="28" t="s">
        <v>67</v>
      </c>
      <c r="I80" s="37">
        <f>'Приложение 2'!J71</f>
        <v>185</v>
      </c>
      <c r="J80" s="37">
        <f>'Приложение 2'!K71</f>
        <v>105.8</v>
      </c>
      <c r="K80" s="37">
        <f>'Приложение 2'!L71</f>
        <v>150.9</v>
      </c>
    </row>
    <row r="81" spans="1:11" ht="15">
      <c r="A81" s="26" t="s">
        <v>58</v>
      </c>
      <c r="B81" s="27" t="s">
        <v>17</v>
      </c>
      <c r="C81" s="28"/>
      <c r="D81" s="39"/>
      <c r="E81" s="39"/>
      <c r="F81" s="39"/>
      <c r="G81" s="39"/>
      <c r="H81" s="36"/>
      <c r="I81" s="35">
        <f t="shared" ref="I81:K88" si="25">I82</f>
        <v>136.80000000000001</v>
      </c>
      <c r="J81" s="162">
        <f t="shared" si="25"/>
        <v>128.80000000000001</v>
      </c>
      <c r="K81" s="35">
        <f t="shared" si="25"/>
        <v>128.80000000000001</v>
      </c>
    </row>
    <row r="82" spans="1:11" ht="15">
      <c r="A82" s="29" t="s">
        <v>59</v>
      </c>
      <c r="B82" s="28" t="s">
        <v>17</v>
      </c>
      <c r="C82" s="28" t="s">
        <v>34</v>
      </c>
      <c r="D82" s="39"/>
      <c r="E82" s="39"/>
      <c r="F82" s="39"/>
      <c r="G82" s="39"/>
      <c r="H82" s="36"/>
      <c r="I82" s="37">
        <f>I85</f>
        <v>136.80000000000001</v>
      </c>
      <c r="J82" s="37">
        <f>J85</f>
        <v>128.80000000000001</v>
      </c>
      <c r="K82" s="37">
        <f>K85</f>
        <v>128.80000000000001</v>
      </c>
    </row>
    <row r="83" spans="1:11" ht="15">
      <c r="A83" s="29" t="str">
        <f>'Приложение 2'!A72</f>
        <v>Социальная политика</v>
      </c>
      <c r="B83" s="28" t="s">
        <v>17</v>
      </c>
      <c r="C83" s="28"/>
      <c r="D83" s="39"/>
      <c r="E83" s="39"/>
      <c r="F83" s="39"/>
      <c r="G83" s="39"/>
      <c r="H83" s="36"/>
      <c r="I83" s="37">
        <f>'Приложение 2'!J72</f>
        <v>136.80000000000001</v>
      </c>
      <c r="J83" s="37">
        <f>'Приложение 2'!K72</f>
        <v>128.80000000000001</v>
      </c>
      <c r="K83" s="37">
        <f>'Приложение 2'!L72</f>
        <v>128.80000000000001</v>
      </c>
    </row>
    <row r="84" spans="1:11" ht="15">
      <c r="A84" s="29" t="str">
        <f>'Приложение 2'!A73</f>
        <v xml:space="preserve"> Пенсионное обеспечение</v>
      </c>
      <c r="B84" s="28" t="s">
        <v>17</v>
      </c>
      <c r="C84" s="28" t="s">
        <v>34</v>
      </c>
      <c r="D84" s="39"/>
      <c r="E84" s="39"/>
      <c r="F84" s="39"/>
      <c r="G84" s="39"/>
      <c r="H84" s="36"/>
      <c r="I84" s="37">
        <f>I85</f>
        <v>136.80000000000001</v>
      </c>
      <c r="J84" s="37">
        <f>J85</f>
        <v>128.80000000000001</v>
      </c>
      <c r="K84" s="37">
        <f>K85</f>
        <v>128.80000000000001</v>
      </c>
    </row>
    <row r="85" spans="1:11" ht="78" customHeight="1">
      <c r="A85" s="29" t="str">
        <f>'Приложение 2'!A74</f>
        <v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v>
      </c>
      <c r="B85" s="28" t="s">
        <v>17</v>
      </c>
      <c r="C85" s="28" t="s">
        <v>34</v>
      </c>
      <c r="D85" s="39" t="s">
        <v>77</v>
      </c>
      <c r="E85" s="39"/>
      <c r="F85" s="39"/>
      <c r="G85" s="39"/>
      <c r="H85" s="36"/>
      <c r="I85" s="37">
        <f t="shared" si="25"/>
        <v>136.80000000000001</v>
      </c>
      <c r="J85" s="37">
        <f t="shared" si="25"/>
        <v>128.80000000000001</v>
      </c>
      <c r="K85" s="37">
        <f t="shared" si="25"/>
        <v>128.80000000000001</v>
      </c>
    </row>
    <row r="86" spans="1:11" ht="91.5" customHeight="1">
      <c r="A86" s="29" t="str">
        <f>'Приложение 2'!A75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86" s="28" t="s">
        <v>17</v>
      </c>
      <c r="C86" s="28" t="s">
        <v>34</v>
      </c>
      <c r="D86" s="39" t="s">
        <v>77</v>
      </c>
      <c r="E86" s="39" t="s">
        <v>8</v>
      </c>
      <c r="F86" s="39"/>
      <c r="G86" s="39"/>
      <c r="H86" s="36"/>
      <c r="I86" s="37">
        <f>I87</f>
        <v>136.80000000000001</v>
      </c>
      <c r="J86" s="37">
        <f>J87</f>
        <v>128.80000000000001</v>
      </c>
      <c r="K86" s="37">
        <f>K87</f>
        <v>128.80000000000001</v>
      </c>
    </row>
    <row r="87" spans="1:11" ht="30">
      <c r="A87" s="29" t="s">
        <v>60</v>
      </c>
      <c r="B87" s="28" t="s">
        <v>17</v>
      </c>
      <c r="C87" s="28" t="s">
        <v>34</v>
      </c>
      <c r="D87" s="39" t="s">
        <v>77</v>
      </c>
      <c r="E87" s="39" t="s">
        <v>8</v>
      </c>
      <c r="F87" s="39" t="s">
        <v>62</v>
      </c>
      <c r="G87" s="39" t="s">
        <v>80</v>
      </c>
      <c r="H87" s="36"/>
      <c r="I87" s="37">
        <f t="shared" si="25"/>
        <v>136.80000000000001</v>
      </c>
      <c r="J87" s="37">
        <f t="shared" si="25"/>
        <v>128.80000000000001</v>
      </c>
      <c r="K87" s="37">
        <f t="shared" si="25"/>
        <v>128.80000000000001</v>
      </c>
    </row>
    <row r="88" spans="1:11" ht="30">
      <c r="A88" s="29" t="s">
        <v>54</v>
      </c>
      <c r="B88" s="28" t="s">
        <v>17</v>
      </c>
      <c r="C88" s="28" t="s">
        <v>34</v>
      </c>
      <c r="D88" s="39" t="s">
        <v>77</v>
      </c>
      <c r="E88" s="39" t="s">
        <v>8</v>
      </c>
      <c r="F88" s="39" t="s">
        <v>62</v>
      </c>
      <c r="G88" s="39" t="s">
        <v>80</v>
      </c>
      <c r="H88" s="36" t="s">
        <v>71</v>
      </c>
      <c r="I88" s="37">
        <f>I89</f>
        <v>136.80000000000001</v>
      </c>
      <c r="J88" s="37">
        <f t="shared" si="25"/>
        <v>128.80000000000001</v>
      </c>
      <c r="K88" s="37">
        <f t="shared" si="25"/>
        <v>128.80000000000001</v>
      </c>
    </row>
    <row r="89" spans="1:11" ht="30">
      <c r="A89" s="29" t="s">
        <v>61</v>
      </c>
      <c r="B89" s="28" t="s">
        <v>17</v>
      </c>
      <c r="C89" s="28" t="s">
        <v>34</v>
      </c>
      <c r="D89" s="39" t="s">
        <v>77</v>
      </c>
      <c r="E89" s="39" t="s">
        <v>8</v>
      </c>
      <c r="F89" s="39" t="s">
        <v>62</v>
      </c>
      <c r="G89" s="39" t="s">
        <v>80</v>
      </c>
      <c r="H89" s="36" t="s">
        <v>72</v>
      </c>
      <c r="I89" s="37">
        <f>'Приложение 2'!J78</f>
        <v>136.80000000000001</v>
      </c>
      <c r="J89" s="37">
        <f>'Приложение 2'!K78</f>
        <v>128.80000000000001</v>
      </c>
      <c r="K89" s="37">
        <f>'Приложение 2'!L78</f>
        <v>128.80000000000001</v>
      </c>
    </row>
    <row r="90" spans="1:11" ht="15">
      <c r="A90" s="26" t="str">
        <f>'Приложение 2'!A79</f>
        <v xml:space="preserve"> Условно утвержденные расходы </v>
      </c>
      <c r="B90" s="27" t="s">
        <v>148</v>
      </c>
      <c r="C90" s="28"/>
      <c r="D90" s="39"/>
      <c r="E90" s="39"/>
      <c r="F90" s="39"/>
      <c r="G90" s="39"/>
      <c r="H90" s="44"/>
      <c r="I90" s="45"/>
      <c r="J90" s="162">
        <f>'Приложение 2'!K79</f>
        <v>66.900000000000006</v>
      </c>
      <c r="K90" s="162">
        <f>'Приложение 2'!L79</f>
        <v>136.69999999999999</v>
      </c>
    </row>
    <row r="91" spans="1:11" ht="15">
      <c r="A91" s="29" t="str">
        <f>'Приложение 2'!A80</f>
        <v xml:space="preserve"> Условно утвержденные расходы </v>
      </c>
      <c r="B91" s="28" t="s">
        <v>148</v>
      </c>
      <c r="C91" s="28" t="s">
        <v>148</v>
      </c>
      <c r="D91" s="39"/>
      <c r="E91" s="39"/>
      <c r="F91" s="39"/>
      <c r="G91" s="39"/>
      <c r="H91" s="36"/>
      <c r="I91" s="37"/>
      <c r="J91" s="37">
        <f>'Приложение 2'!K80</f>
        <v>66.900000000000006</v>
      </c>
      <c r="K91" s="37">
        <f>'Приложение 2'!L80</f>
        <v>136.69999999999999</v>
      </c>
    </row>
    <row r="92" spans="1:11" ht="15">
      <c r="A92" s="29" t="str">
        <f>'Приложение 2'!A79</f>
        <v xml:space="preserve"> Условно утвержденные расходы </v>
      </c>
      <c r="B92" s="28" t="s">
        <v>148</v>
      </c>
      <c r="C92" s="28"/>
      <c r="D92" s="39"/>
      <c r="E92" s="39"/>
      <c r="F92" s="39"/>
      <c r="G92" s="39"/>
      <c r="H92" s="36"/>
      <c r="I92" s="37"/>
      <c r="J92" s="37">
        <f>'Приложение 2'!K79</f>
        <v>66.900000000000006</v>
      </c>
      <c r="K92" s="37">
        <f>'Приложение 2'!L79</f>
        <v>136.69999999999999</v>
      </c>
    </row>
    <row r="93" spans="1:11" ht="15">
      <c r="A93" s="29" t="str">
        <f>'Приложение 2'!A80</f>
        <v xml:space="preserve"> Условно утвержденные расходы </v>
      </c>
      <c r="B93" s="28" t="s">
        <v>148</v>
      </c>
      <c r="C93" s="28" t="s">
        <v>148</v>
      </c>
      <c r="D93" s="39"/>
      <c r="E93" s="39"/>
      <c r="F93" s="39"/>
      <c r="G93" s="39"/>
      <c r="H93" s="36"/>
      <c r="I93" s="37"/>
      <c r="J93" s="37">
        <f>J94</f>
        <v>66.900000000000006</v>
      </c>
      <c r="K93" s="37">
        <f>K94</f>
        <v>136.69999999999999</v>
      </c>
    </row>
    <row r="94" spans="1:11" ht="80.25" customHeight="1">
      <c r="A94" s="29" t="str">
        <f>'Приложение 2'!A81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94" s="28" t="s">
        <v>148</v>
      </c>
      <c r="C94" s="28" t="s">
        <v>148</v>
      </c>
      <c r="D94" s="39" t="s">
        <v>149</v>
      </c>
      <c r="E94" s="39"/>
      <c r="F94" s="39"/>
      <c r="G94" s="39"/>
      <c r="H94" s="36"/>
      <c r="I94" s="37"/>
      <c r="J94" s="37">
        <f>'Приложение 2'!K81</f>
        <v>66.900000000000006</v>
      </c>
      <c r="K94" s="37">
        <f>'Приложение 2'!L81</f>
        <v>136.69999999999999</v>
      </c>
    </row>
    <row r="95" spans="1:11" ht="15">
      <c r="A95" s="29" t="str">
        <f>'Приложение 2'!A82</f>
        <v xml:space="preserve"> Высшее должностное лицо  </v>
      </c>
      <c r="B95" s="28" t="s">
        <v>148</v>
      </c>
      <c r="C95" s="28" t="s">
        <v>148</v>
      </c>
      <c r="D95" s="39" t="s">
        <v>149</v>
      </c>
      <c r="E95" s="39" t="s">
        <v>8</v>
      </c>
      <c r="F95" s="39"/>
      <c r="G95" s="39"/>
      <c r="H95" s="36"/>
      <c r="I95" s="37"/>
      <c r="J95" s="37">
        <f>'Приложение 2'!K82</f>
        <v>66.900000000000006</v>
      </c>
      <c r="K95" s="37">
        <f>'Приложение 2'!L82</f>
        <v>136.69999999999999</v>
      </c>
    </row>
    <row r="96" spans="1:11" ht="15">
      <c r="A96" s="29" t="str">
        <f>'Приложение 2'!A83</f>
        <v xml:space="preserve"> Условно утвержденные расходы </v>
      </c>
      <c r="B96" s="28" t="s">
        <v>148</v>
      </c>
      <c r="C96" s="28" t="s">
        <v>148</v>
      </c>
      <c r="D96" s="39" t="s">
        <v>149</v>
      </c>
      <c r="E96" s="39" t="s">
        <v>8</v>
      </c>
      <c r="F96" s="39" t="s">
        <v>62</v>
      </c>
      <c r="G96" s="39" t="s">
        <v>150</v>
      </c>
      <c r="H96" s="36"/>
      <c r="I96" s="37"/>
      <c r="J96" s="37">
        <f>'Приложение 2'!K83</f>
        <v>66.900000000000006</v>
      </c>
      <c r="K96" s="37">
        <f>'Приложение 2'!L83</f>
        <v>136.69999999999999</v>
      </c>
    </row>
    <row r="97" spans="1:11" ht="15">
      <c r="A97" s="29" t="str">
        <f>'Приложение 2'!A84</f>
        <v xml:space="preserve"> Иные бюджетные ассигнования </v>
      </c>
      <c r="B97" s="28" t="s">
        <v>148</v>
      </c>
      <c r="C97" s="28" t="s">
        <v>148</v>
      </c>
      <c r="D97" s="39" t="s">
        <v>149</v>
      </c>
      <c r="E97" s="39" t="s">
        <v>8</v>
      </c>
      <c r="F97" s="39" t="s">
        <v>62</v>
      </c>
      <c r="G97" s="39" t="s">
        <v>150</v>
      </c>
      <c r="H97" s="36" t="s">
        <v>68</v>
      </c>
      <c r="I97" s="37"/>
      <c r="J97" s="37">
        <f>'Приложение 2'!K84</f>
        <v>66.900000000000006</v>
      </c>
      <c r="K97" s="37">
        <f>'Приложение 2'!L84</f>
        <v>136.69999999999999</v>
      </c>
    </row>
    <row r="98" spans="1:11" ht="15">
      <c r="A98" s="29" t="str">
        <f>'Приложение 2'!A85</f>
        <v xml:space="preserve"> Резервные средства </v>
      </c>
      <c r="B98" s="28" t="s">
        <v>148</v>
      </c>
      <c r="C98" s="28" t="s">
        <v>148</v>
      </c>
      <c r="D98" s="39" t="s">
        <v>149</v>
      </c>
      <c r="E98" s="39" t="s">
        <v>8</v>
      </c>
      <c r="F98" s="39" t="s">
        <v>62</v>
      </c>
      <c r="G98" s="39" t="s">
        <v>150</v>
      </c>
      <c r="H98" s="36" t="s">
        <v>70</v>
      </c>
      <c r="I98" s="37"/>
      <c r="J98" s="37">
        <f>'Приложение 2'!K85</f>
        <v>66.900000000000006</v>
      </c>
      <c r="K98" s="37">
        <f>'Приложение 2'!L85</f>
        <v>136.69999999999999</v>
      </c>
    </row>
  </sheetData>
  <autoFilter ref="A1:K98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8:C18">
    <cfRule type="expression" dxfId="11" priority="1" stopIfTrue="1">
      <formula>$F18=""</formula>
    </cfRule>
    <cfRule type="expression" dxfId="10" priority="2" stopIfTrue="1">
      <formula>#REF!&lt;&gt;""</formula>
    </cfRule>
    <cfRule type="expression" dxfId="9" priority="3" stopIfTrue="1">
      <formula>AND($G18="",$F18&lt;&gt;"")</formula>
    </cfRule>
  </conditionalFormatting>
  <conditionalFormatting sqref="A47">
    <cfRule type="expression" dxfId="8" priority="19" stopIfTrue="1">
      <formula>$F47=""</formula>
    </cfRule>
    <cfRule type="expression" dxfId="7" priority="20" stopIfTrue="1">
      <formula>#REF!&lt;&gt;""</formula>
    </cfRule>
    <cfRule type="expression" dxfId="6" priority="21" stopIfTrue="1">
      <formula>AND($G47="",$F47&lt;&gt;"")</formula>
    </cfRule>
  </conditionalFormatting>
  <conditionalFormatting sqref="A47">
    <cfRule type="expression" dxfId="5" priority="10" stopIfTrue="1">
      <formula>$F47=""</formula>
    </cfRule>
    <cfRule type="expression" dxfId="4" priority="11" stopIfTrue="1">
      <formula>#REF!&lt;&gt;""</formula>
    </cfRule>
    <cfRule type="expression" dxfId="3" priority="12" stopIfTrue="1">
      <formula>AND($G47="",$F47&lt;&gt;"")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05"/>
  <sheetViews>
    <sheetView tabSelected="1"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0.1640625" customWidth="1"/>
    <col min="11" max="11" width="11" customWidth="1"/>
    <col min="12" max="12" width="12.1640625" customWidth="1"/>
    <col min="14" max="14" width="15.6640625" bestFit="1" customWidth="1"/>
  </cols>
  <sheetData>
    <row r="1" spans="1:12" ht="321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8" t="s">
        <v>200</v>
      </c>
      <c r="J1" s="169"/>
      <c r="K1" s="169"/>
      <c r="L1" s="169"/>
    </row>
    <row r="2" spans="1:12" ht="129.75" customHeight="1">
      <c r="A2" s="170" t="s">
        <v>190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1" t="s">
        <v>1</v>
      </c>
      <c r="J3" s="171"/>
      <c r="K3" s="171"/>
      <c r="L3" s="171"/>
    </row>
    <row r="4" spans="1:12" ht="19.5" customHeight="1">
      <c r="A4" s="172" t="s">
        <v>2</v>
      </c>
      <c r="B4" s="172" t="s">
        <v>5</v>
      </c>
      <c r="C4" s="172"/>
      <c r="D4" s="172"/>
      <c r="E4" s="172"/>
      <c r="F4" s="172" t="s">
        <v>22</v>
      </c>
      <c r="G4" s="172" t="s">
        <v>3</v>
      </c>
      <c r="H4" s="172" t="s">
        <v>4</v>
      </c>
      <c r="I4" s="172" t="s">
        <v>21</v>
      </c>
      <c r="J4" s="172" t="s">
        <v>7</v>
      </c>
      <c r="K4" s="172"/>
      <c r="L4" s="172"/>
    </row>
    <row r="5" spans="1:12" ht="14.85" customHeight="1">
      <c r="A5" s="172" t="s">
        <v>0</v>
      </c>
      <c r="B5" s="172" t="s">
        <v>0</v>
      </c>
      <c r="C5" s="172"/>
      <c r="D5" s="172"/>
      <c r="E5" s="172"/>
      <c r="F5" s="172" t="s">
        <v>0</v>
      </c>
      <c r="G5" s="172" t="s">
        <v>0</v>
      </c>
      <c r="H5" s="172" t="s">
        <v>0</v>
      </c>
      <c r="I5" s="172" t="s">
        <v>0</v>
      </c>
      <c r="J5" s="157" t="s">
        <v>26</v>
      </c>
      <c r="K5" s="157" t="s">
        <v>163</v>
      </c>
      <c r="L5" s="157" t="s">
        <v>187</v>
      </c>
    </row>
    <row r="6" spans="1:12" ht="13.7" customHeight="1">
      <c r="A6" s="101" t="s">
        <v>8</v>
      </c>
      <c r="B6" s="101" t="s">
        <v>9</v>
      </c>
      <c r="C6" s="101" t="s">
        <v>10</v>
      </c>
      <c r="D6" s="101" t="s">
        <v>11</v>
      </c>
      <c r="E6" s="101" t="s">
        <v>12</v>
      </c>
      <c r="F6" s="101" t="s">
        <v>13</v>
      </c>
      <c r="G6" s="101" t="s">
        <v>14</v>
      </c>
      <c r="H6" s="101" t="s">
        <v>15</v>
      </c>
      <c r="I6" s="101" t="s">
        <v>16</v>
      </c>
      <c r="J6" s="101" t="s">
        <v>17</v>
      </c>
      <c r="K6" s="101" t="s">
        <v>18</v>
      </c>
      <c r="L6" s="101" t="s">
        <v>20</v>
      </c>
    </row>
    <row r="7" spans="1:12" ht="13.7" customHeight="1">
      <c r="A7" s="102" t="s">
        <v>19</v>
      </c>
      <c r="B7" s="103" t="s">
        <v>0</v>
      </c>
      <c r="C7" s="103" t="s">
        <v>0</v>
      </c>
      <c r="D7" s="103" t="s">
        <v>0</v>
      </c>
      <c r="E7" s="103" t="s">
        <v>0</v>
      </c>
      <c r="F7" s="103" t="s">
        <v>0</v>
      </c>
      <c r="G7" s="103" t="s">
        <v>0</v>
      </c>
      <c r="H7" s="103" t="s">
        <v>0</v>
      </c>
      <c r="I7" s="103" t="s">
        <v>0</v>
      </c>
      <c r="J7" s="104">
        <f>J17+J32+J40+J54+J86+J8</f>
        <v>4434</v>
      </c>
      <c r="K7" s="104">
        <f>K17+K32+K40+K54+K86</f>
        <v>3067.5</v>
      </c>
      <c r="L7" s="104">
        <f>L17+L32+L40+L54+L86</f>
        <v>3163</v>
      </c>
    </row>
    <row r="8" spans="1:12" ht="63" customHeight="1">
      <c r="A8" s="180" t="str">
        <f>'Приложение 2'!A55</f>
        <v xml:space="preserve">Муниципальная программа "Жилище"на 2020-2026 годы Ромодановского муниципального района </v>
      </c>
      <c r="B8" s="181" t="s">
        <v>42</v>
      </c>
      <c r="C8" s="103"/>
      <c r="D8" s="103"/>
      <c r="E8" s="103"/>
      <c r="F8" s="103"/>
      <c r="G8" s="103"/>
      <c r="H8" s="103"/>
      <c r="I8" s="103"/>
      <c r="J8" s="183">
        <f>J9</f>
        <v>20</v>
      </c>
      <c r="K8" s="104"/>
      <c r="L8" s="104"/>
    </row>
    <row r="9" spans="1:12" ht="90" customHeight="1">
      <c r="A9" s="180" t="str">
        <f>'Приложение 2'!A56</f>
        <v>Подпрограмма "Развитие жилищного строительства и жилищно-коммунального хозяйства в Ромодановском муниципальном районе на 2020-2026гг."</v>
      </c>
      <c r="B9" s="181" t="str">
        <f>B8</f>
        <v>04</v>
      </c>
      <c r="C9" s="103">
        <v>2</v>
      </c>
      <c r="D9" s="103"/>
      <c r="E9" s="103"/>
      <c r="F9" s="103"/>
      <c r="G9" s="103"/>
      <c r="H9" s="103"/>
      <c r="I9" s="103"/>
      <c r="J9" s="183">
        <f>J10</f>
        <v>20</v>
      </c>
      <c r="K9" s="104"/>
      <c r="L9" s="104"/>
    </row>
    <row r="10" spans="1:12" ht="93.75" customHeight="1">
      <c r="A10" s="180" t="str">
        <f>'Приложение 2'!A57</f>
        <v xml:space="preserve">Основное мероприятие "Подготовка документов территориального планирования,градостроительного зонирования и документации по планировке территории" </v>
      </c>
      <c r="B10" s="181" t="str">
        <f>B9</f>
        <v>04</v>
      </c>
      <c r="C10" s="103">
        <v>2</v>
      </c>
      <c r="D10" s="181" t="str">
        <f>D11</f>
        <v>01</v>
      </c>
      <c r="E10" s="103"/>
      <c r="F10" s="103"/>
      <c r="G10" s="103"/>
      <c r="H10" s="103"/>
      <c r="I10" s="103"/>
      <c r="J10" s="183">
        <f>J11</f>
        <v>20</v>
      </c>
      <c r="K10" s="104"/>
      <c r="L10" s="104"/>
    </row>
    <row r="11" spans="1:12" ht="132" customHeight="1">
      <c r="A11" s="180" t="str">
        <f>'Приложение 2'!A58</f>
        <v>Подготовка описания местоположения границ населенных пунктоа,проведение мероприятий по разработке (корректировке)документов территориального планирования и градостроительного зонирования муниципальных образований Республики Мордовия</v>
      </c>
      <c r="B11" s="181" t="str">
        <f>B10</f>
        <v>04</v>
      </c>
      <c r="C11" s="103">
        <v>2</v>
      </c>
      <c r="D11" s="181" t="s">
        <v>34</v>
      </c>
      <c r="E11" s="103" t="s">
        <v>202</v>
      </c>
      <c r="F11" s="103"/>
      <c r="G11" s="103"/>
      <c r="H11" s="103"/>
      <c r="I11" s="103"/>
      <c r="J11" s="183">
        <f>J12</f>
        <v>20</v>
      </c>
      <c r="K11" s="104"/>
      <c r="L11" s="104"/>
    </row>
    <row r="12" spans="1:12" ht="43.5" customHeight="1">
      <c r="A12" s="180" t="str">
        <f>'Приложение 2'!A59</f>
        <v>Закупка товаров, работ и услуг для обеспечения государственных (муниципальных) нужд</v>
      </c>
      <c r="B12" s="181" t="str">
        <f>B11</f>
        <v>04</v>
      </c>
      <c r="C12" s="103">
        <v>2</v>
      </c>
      <c r="D12" s="181" t="str">
        <f>D11</f>
        <v>01</v>
      </c>
      <c r="E12" s="103" t="str">
        <f>E11</f>
        <v>S6290</v>
      </c>
      <c r="F12" s="103">
        <v>200</v>
      </c>
      <c r="G12" s="103"/>
      <c r="H12" s="103"/>
      <c r="I12" s="103"/>
      <c r="J12" s="183">
        <f>J13</f>
        <v>20</v>
      </c>
      <c r="K12" s="104"/>
      <c r="L12" s="104"/>
    </row>
    <row r="13" spans="1:12" ht="60.75" customHeight="1">
      <c r="A13" s="180" t="str">
        <f>'Приложение 2'!A60</f>
        <v>Иные закупки товаров, работ и услуг для обеспечения государственных (муниципальных) нужд</v>
      </c>
      <c r="B13" s="182" t="str">
        <f>B12</f>
        <v>04</v>
      </c>
      <c r="C13" s="103">
        <v>2</v>
      </c>
      <c r="D13" s="181" t="str">
        <f>D12</f>
        <v>01</v>
      </c>
      <c r="E13" s="103" t="str">
        <f>E12</f>
        <v>S6290</v>
      </c>
      <c r="F13" s="103">
        <v>240</v>
      </c>
      <c r="G13" s="103"/>
      <c r="H13" s="103"/>
      <c r="I13" s="103"/>
      <c r="J13" s="183">
        <f>J14</f>
        <v>20</v>
      </c>
      <c r="K13" s="104"/>
      <c r="L13" s="104"/>
    </row>
    <row r="14" spans="1:12" ht="14.25" customHeight="1">
      <c r="A14" s="180" t="str">
        <f>'Приложение 2'!A47</f>
        <v>Национальная экономика</v>
      </c>
      <c r="B14" s="182" t="str">
        <f>B13</f>
        <v>04</v>
      </c>
      <c r="C14" s="103">
        <v>2</v>
      </c>
      <c r="D14" s="181" t="s">
        <v>34</v>
      </c>
      <c r="E14" s="103" t="s">
        <v>202</v>
      </c>
      <c r="F14" s="103">
        <v>240</v>
      </c>
      <c r="G14" s="181" t="s">
        <v>42</v>
      </c>
      <c r="H14" s="103"/>
      <c r="I14" s="103"/>
      <c r="J14" s="183">
        <f>J15</f>
        <v>20</v>
      </c>
      <c r="K14" s="104"/>
      <c r="L14" s="104"/>
    </row>
    <row r="15" spans="1:12" ht="35.25" customHeight="1">
      <c r="A15" s="180" t="str">
        <f>'Приложение 2'!A54</f>
        <v>Другие вопросы в области национальной экономики</v>
      </c>
      <c r="B15" s="182" t="str">
        <f>B14</f>
        <v>04</v>
      </c>
      <c r="C15" s="103">
        <v>2</v>
      </c>
      <c r="D15" s="181" t="s">
        <v>34</v>
      </c>
      <c r="E15" s="103" t="str">
        <f>E14</f>
        <v>S6290</v>
      </c>
      <c r="F15" s="103">
        <v>240</v>
      </c>
      <c r="G15" s="181" t="s">
        <v>42</v>
      </c>
      <c r="H15" s="103">
        <v>12</v>
      </c>
      <c r="I15" s="103"/>
      <c r="J15" s="183">
        <f>J16</f>
        <v>20</v>
      </c>
      <c r="K15" s="104"/>
      <c r="L15" s="104"/>
    </row>
    <row r="16" spans="1:12" ht="58.5" customHeight="1">
      <c r="A16" s="180" t="str">
        <f>'Приложение 4'!A24</f>
        <v>Администрация Белозерьевского сельского поселения Ромодановского муниципального района Республики Мордовия</v>
      </c>
      <c r="B16" s="182" t="str">
        <f>B15</f>
        <v>04</v>
      </c>
      <c r="C16" s="103">
        <v>2</v>
      </c>
      <c r="D16" s="181" t="s">
        <v>34</v>
      </c>
      <c r="E16" s="103" t="str">
        <f>E15</f>
        <v>S6290</v>
      </c>
      <c r="F16" s="103">
        <v>240</v>
      </c>
      <c r="G16" s="181" t="s">
        <v>42</v>
      </c>
      <c r="H16" s="103">
        <v>12</v>
      </c>
      <c r="I16" s="103">
        <v>911</v>
      </c>
      <c r="J16" s="183">
        <f>'Приложение 2'!J58</f>
        <v>20</v>
      </c>
      <c r="K16" s="104"/>
      <c r="L16" s="104"/>
    </row>
    <row r="17" spans="1:12" ht="121.5" customHeight="1">
      <c r="A17" s="32" t="str">
        <f>'Приложение 2'!A63</f>
        <v>Муниципальная программа "Комплексного развития социальной  инфраструктуры Белозерьевского сельского поселения  Ромодановского муниципального района Республики Мордовия на  2018-2030 года"</v>
      </c>
      <c r="B17" s="118" t="s">
        <v>17</v>
      </c>
      <c r="C17" s="118"/>
      <c r="D17" s="118"/>
      <c r="E17" s="118"/>
      <c r="F17" s="117"/>
      <c r="G17" s="108"/>
      <c r="H17" s="108"/>
      <c r="I17" s="134"/>
      <c r="J17" s="105">
        <f>J18+J25</f>
        <v>720.8</v>
      </c>
      <c r="K17" s="105">
        <f>K18+K25</f>
        <v>205.8</v>
      </c>
      <c r="L17" s="105">
        <f>L18+L25</f>
        <v>260.89999999999998</v>
      </c>
    </row>
    <row r="18" spans="1:12" ht="28.5" customHeight="1">
      <c r="A18" s="33" t="str">
        <f>'Приложение 2'!A64</f>
        <v>Основное мероприятие "Благоустройство территории "</v>
      </c>
      <c r="B18" s="112" t="s">
        <v>17</v>
      </c>
      <c r="C18" s="118" t="s">
        <v>78</v>
      </c>
      <c r="D18" s="118" t="s">
        <v>178</v>
      </c>
      <c r="E18" s="112"/>
      <c r="F18" s="107"/>
      <c r="G18" s="106"/>
      <c r="H18" s="106"/>
      <c r="I18" s="106"/>
      <c r="J18" s="105">
        <f t="shared" ref="J18:L19" si="0">J19</f>
        <v>535.79999999999995</v>
      </c>
      <c r="K18" s="105">
        <f t="shared" si="0"/>
        <v>100</v>
      </c>
      <c r="L18" s="105">
        <f t="shared" si="0"/>
        <v>110</v>
      </c>
    </row>
    <row r="19" spans="1:12" ht="34.5" customHeight="1">
      <c r="A19" s="33" t="str">
        <f>'Приложение 2'!A65</f>
        <v>Прочие мероприятия по благоустройству</v>
      </c>
      <c r="B19" s="118" t="s">
        <v>17</v>
      </c>
      <c r="C19" s="118" t="s">
        <v>78</v>
      </c>
      <c r="D19" s="118" t="s">
        <v>178</v>
      </c>
      <c r="E19" s="118" t="s">
        <v>124</v>
      </c>
      <c r="F19" s="113"/>
      <c r="G19" s="106"/>
      <c r="H19" s="106"/>
      <c r="I19" s="106"/>
      <c r="J19" s="105">
        <f t="shared" si="0"/>
        <v>535.79999999999995</v>
      </c>
      <c r="K19" s="105">
        <f t="shared" si="0"/>
        <v>100</v>
      </c>
      <c r="L19" s="105">
        <f t="shared" si="0"/>
        <v>110</v>
      </c>
    </row>
    <row r="20" spans="1:12" ht="45.75" customHeight="1">
      <c r="A20" s="116" t="s">
        <v>183</v>
      </c>
      <c r="B20" s="112" t="s">
        <v>17</v>
      </c>
      <c r="C20" s="118" t="s">
        <v>78</v>
      </c>
      <c r="D20" s="118" t="s">
        <v>178</v>
      </c>
      <c r="E20" s="118" t="s">
        <v>124</v>
      </c>
      <c r="F20" s="107" t="s">
        <v>66</v>
      </c>
      <c r="G20" s="106"/>
      <c r="H20" s="106"/>
      <c r="I20" s="106"/>
      <c r="J20" s="105">
        <f t="shared" ref="J20:J23" si="1">J21</f>
        <v>535.79999999999995</v>
      </c>
      <c r="K20" s="105">
        <f t="shared" ref="K20:K23" si="2">K21</f>
        <v>100</v>
      </c>
      <c r="L20" s="105">
        <f t="shared" ref="L20:L23" si="3">L21</f>
        <v>110</v>
      </c>
    </row>
    <row r="21" spans="1:12" ht="60">
      <c r="A21" s="109" t="s">
        <v>43</v>
      </c>
      <c r="B21" s="112" t="s">
        <v>17</v>
      </c>
      <c r="C21" s="118" t="s">
        <v>78</v>
      </c>
      <c r="D21" s="118" t="s">
        <v>178</v>
      </c>
      <c r="E21" s="118" t="s">
        <v>124</v>
      </c>
      <c r="F21" s="107" t="s">
        <v>67</v>
      </c>
      <c r="G21" s="106"/>
      <c r="H21" s="106"/>
      <c r="I21" s="106"/>
      <c r="J21" s="105">
        <f t="shared" si="1"/>
        <v>535.79999999999995</v>
      </c>
      <c r="K21" s="105">
        <f t="shared" si="2"/>
        <v>100</v>
      </c>
      <c r="L21" s="105">
        <f t="shared" si="3"/>
        <v>110</v>
      </c>
    </row>
    <row r="22" spans="1:12" ht="23.25" customHeight="1">
      <c r="A22" s="116" t="s">
        <v>57</v>
      </c>
      <c r="B22" s="118" t="s">
        <v>17</v>
      </c>
      <c r="C22" s="118" t="s">
        <v>78</v>
      </c>
      <c r="D22" s="118" t="s">
        <v>178</v>
      </c>
      <c r="E22" s="118" t="s">
        <v>124</v>
      </c>
      <c r="F22" s="113" t="s">
        <v>67</v>
      </c>
      <c r="G22" s="114" t="s">
        <v>48</v>
      </c>
      <c r="H22" s="114"/>
      <c r="I22" s="114"/>
      <c r="J22" s="105">
        <f t="shared" si="1"/>
        <v>535.79999999999995</v>
      </c>
      <c r="K22" s="105">
        <f t="shared" si="2"/>
        <v>100</v>
      </c>
      <c r="L22" s="105">
        <f t="shared" si="3"/>
        <v>110</v>
      </c>
    </row>
    <row r="23" spans="1:12" ht="15">
      <c r="A23" s="32" t="s">
        <v>63</v>
      </c>
      <c r="B23" s="118" t="s">
        <v>17</v>
      </c>
      <c r="C23" s="118" t="s">
        <v>78</v>
      </c>
      <c r="D23" s="118" t="s">
        <v>178</v>
      </c>
      <c r="E23" s="118" t="s">
        <v>124</v>
      </c>
      <c r="F23" s="113" t="s">
        <v>67</v>
      </c>
      <c r="G23" s="114" t="s">
        <v>48</v>
      </c>
      <c r="H23" s="114" t="s">
        <v>52</v>
      </c>
      <c r="I23" s="114"/>
      <c r="J23" s="105">
        <f t="shared" si="1"/>
        <v>535.79999999999995</v>
      </c>
      <c r="K23" s="105">
        <f t="shared" si="2"/>
        <v>100</v>
      </c>
      <c r="L23" s="105">
        <f t="shared" si="3"/>
        <v>110</v>
      </c>
    </row>
    <row r="24" spans="1:12" ht="60">
      <c r="A24" s="116" t="s">
        <v>157</v>
      </c>
      <c r="B24" s="118" t="s">
        <v>17</v>
      </c>
      <c r="C24" s="118" t="s">
        <v>78</v>
      </c>
      <c r="D24" s="118" t="s">
        <v>178</v>
      </c>
      <c r="E24" s="118" t="s">
        <v>124</v>
      </c>
      <c r="F24" s="113" t="s">
        <v>67</v>
      </c>
      <c r="G24" s="114" t="s">
        <v>48</v>
      </c>
      <c r="H24" s="114" t="s">
        <v>52</v>
      </c>
      <c r="I24" s="135" t="s">
        <v>143</v>
      </c>
      <c r="J24" s="105">
        <f>'Приложение 2'!J67</f>
        <v>535.79999999999995</v>
      </c>
      <c r="K24" s="105">
        <f>'Приложение 2'!K67</f>
        <v>100</v>
      </c>
      <c r="L24" s="105">
        <f>'Приложение 2'!L67</f>
        <v>110</v>
      </c>
    </row>
    <row r="25" spans="1:12" ht="45.75" customHeight="1">
      <c r="A25" s="116" t="str">
        <f>'Приложение 2'!A68</f>
        <v>Основное мероприятие " Освещение территории сельского поселения "</v>
      </c>
      <c r="B25" s="118" t="s">
        <v>17</v>
      </c>
      <c r="C25" s="118" t="s">
        <v>78</v>
      </c>
      <c r="D25" s="118" t="s">
        <v>180</v>
      </c>
      <c r="E25" s="118"/>
      <c r="F25" s="113"/>
      <c r="G25" s="114"/>
      <c r="H25" s="114"/>
      <c r="I25" s="135"/>
      <c r="J25" s="105">
        <f t="shared" ref="J25:L26" si="4">J26</f>
        <v>185</v>
      </c>
      <c r="K25" s="105">
        <f t="shared" si="4"/>
        <v>105.8</v>
      </c>
      <c r="L25" s="105">
        <f t="shared" si="4"/>
        <v>150.9</v>
      </c>
    </row>
    <row r="26" spans="1:12" ht="17.25" customHeight="1">
      <c r="A26" s="116" t="str">
        <f>'Приложение 2'!A69</f>
        <v>Уличное освещение</v>
      </c>
      <c r="B26" s="118" t="s">
        <v>17</v>
      </c>
      <c r="C26" s="118" t="s">
        <v>78</v>
      </c>
      <c r="D26" s="118" t="s">
        <v>180</v>
      </c>
      <c r="E26" s="118" t="s">
        <v>122</v>
      </c>
      <c r="F26" s="113"/>
      <c r="G26" s="152"/>
      <c r="H26" s="152"/>
      <c r="I26" s="152"/>
      <c r="J26" s="105">
        <f t="shared" si="4"/>
        <v>185</v>
      </c>
      <c r="K26" s="105">
        <f t="shared" si="4"/>
        <v>105.8</v>
      </c>
      <c r="L26" s="105">
        <f t="shared" si="4"/>
        <v>150.9</v>
      </c>
    </row>
    <row r="27" spans="1:12" ht="60">
      <c r="A27" s="116" t="s">
        <v>183</v>
      </c>
      <c r="B27" s="112" t="s">
        <v>17</v>
      </c>
      <c r="C27" s="118" t="s">
        <v>78</v>
      </c>
      <c r="D27" s="118" t="s">
        <v>180</v>
      </c>
      <c r="E27" s="118" t="s">
        <v>122</v>
      </c>
      <c r="F27" s="107" t="s">
        <v>66</v>
      </c>
      <c r="G27" s="106"/>
      <c r="H27" s="106"/>
      <c r="I27" s="106"/>
      <c r="J27" s="105">
        <f t="shared" ref="J27:J30" si="5">J28</f>
        <v>185</v>
      </c>
      <c r="K27" s="105">
        <f t="shared" ref="K27:K30" si="6">K28</f>
        <v>105.8</v>
      </c>
      <c r="L27" s="105">
        <f t="shared" ref="L27:L30" si="7">L28</f>
        <v>150.9</v>
      </c>
    </row>
    <row r="28" spans="1:12" ht="60">
      <c r="A28" s="109" t="s">
        <v>43</v>
      </c>
      <c r="B28" s="112" t="s">
        <v>17</v>
      </c>
      <c r="C28" s="118" t="s">
        <v>78</v>
      </c>
      <c r="D28" s="118" t="s">
        <v>180</v>
      </c>
      <c r="E28" s="118" t="s">
        <v>122</v>
      </c>
      <c r="F28" s="107" t="s">
        <v>67</v>
      </c>
      <c r="G28" s="106"/>
      <c r="H28" s="106"/>
      <c r="I28" s="106"/>
      <c r="J28" s="105">
        <f t="shared" si="5"/>
        <v>185</v>
      </c>
      <c r="K28" s="105">
        <f t="shared" si="6"/>
        <v>105.8</v>
      </c>
      <c r="L28" s="105">
        <f t="shared" si="7"/>
        <v>150.9</v>
      </c>
    </row>
    <row r="29" spans="1:12" ht="20.25" customHeight="1">
      <c r="A29" s="116" t="s">
        <v>57</v>
      </c>
      <c r="B29" s="112" t="s">
        <v>17</v>
      </c>
      <c r="C29" s="118" t="s">
        <v>78</v>
      </c>
      <c r="D29" s="118" t="s">
        <v>180</v>
      </c>
      <c r="E29" s="118" t="s">
        <v>122</v>
      </c>
      <c r="F29" s="107" t="s">
        <v>67</v>
      </c>
      <c r="G29" s="108" t="s">
        <v>48</v>
      </c>
      <c r="H29" s="108"/>
      <c r="I29" s="108"/>
      <c r="J29" s="105">
        <f t="shared" si="5"/>
        <v>185</v>
      </c>
      <c r="K29" s="105">
        <f t="shared" si="6"/>
        <v>105.8</v>
      </c>
      <c r="L29" s="105">
        <f t="shared" si="7"/>
        <v>150.9</v>
      </c>
    </row>
    <row r="30" spans="1:12" ht="15">
      <c r="A30" s="32" t="s">
        <v>63</v>
      </c>
      <c r="B30" s="112" t="s">
        <v>17</v>
      </c>
      <c r="C30" s="118" t="s">
        <v>78</v>
      </c>
      <c r="D30" s="118" t="s">
        <v>180</v>
      </c>
      <c r="E30" s="118" t="s">
        <v>122</v>
      </c>
      <c r="F30" s="107" t="s">
        <v>67</v>
      </c>
      <c r="G30" s="108" t="s">
        <v>48</v>
      </c>
      <c r="H30" s="108" t="s">
        <v>52</v>
      </c>
      <c r="I30" s="108"/>
      <c r="J30" s="105">
        <f t="shared" si="5"/>
        <v>185</v>
      </c>
      <c r="K30" s="105">
        <f t="shared" si="6"/>
        <v>105.8</v>
      </c>
      <c r="L30" s="105">
        <f t="shared" si="7"/>
        <v>150.9</v>
      </c>
    </row>
    <row r="31" spans="1:12" ht="60">
      <c r="A31" s="116" t="s">
        <v>157</v>
      </c>
      <c r="B31" s="112" t="s">
        <v>17</v>
      </c>
      <c r="C31" s="118" t="s">
        <v>78</v>
      </c>
      <c r="D31" s="118" t="s">
        <v>180</v>
      </c>
      <c r="E31" s="118" t="s">
        <v>122</v>
      </c>
      <c r="F31" s="107" t="s">
        <v>67</v>
      </c>
      <c r="G31" s="108" t="s">
        <v>48</v>
      </c>
      <c r="H31" s="108" t="s">
        <v>52</v>
      </c>
      <c r="I31" s="134" t="s">
        <v>143</v>
      </c>
      <c r="J31" s="105">
        <f>'Приложение 2'!J71</f>
        <v>185</v>
      </c>
      <c r="K31" s="105">
        <f>'Приложение 2'!K71</f>
        <v>105.8</v>
      </c>
      <c r="L31" s="105">
        <f>'Приложение 2'!L71</f>
        <v>150.9</v>
      </c>
    </row>
    <row r="32" spans="1:12" ht="120">
      <c r="A32" s="31" t="str">
        <f>'Приложение 2'!A49</f>
        <v>Муниципальная 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v>
      </c>
      <c r="B32" s="118" t="s">
        <v>177</v>
      </c>
      <c r="C32" s="118"/>
      <c r="D32" s="112"/>
      <c r="E32" s="112"/>
      <c r="F32" s="110"/>
      <c r="G32" s="106"/>
      <c r="H32" s="106"/>
      <c r="I32" s="106"/>
      <c r="J32" s="104">
        <f>J33</f>
        <v>200</v>
      </c>
      <c r="K32" s="104">
        <f>K33</f>
        <v>141.80000000000001</v>
      </c>
      <c r="L32" s="104">
        <f>L33</f>
        <v>141.80000000000001</v>
      </c>
    </row>
    <row r="33" spans="1:12" ht="90">
      <c r="A33" s="31" t="s">
        <v>166</v>
      </c>
      <c r="B33" s="118" t="s">
        <v>177</v>
      </c>
      <c r="C33" s="118" t="s">
        <v>78</v>
      </c>
      <c r="D33" s="118" t="s">
        <v>34</v>
      </c>
      <c r="E33" s="112"/>
      <c r="F33" s="110"/>
      <c r="G33" s="106"/>
      <c r="H33" s="106"/>
      <c r="I33" s="106"/>
      <c r="J33" s="105">
        <f t="shared" ref="J33:J34" si="8">J34</f>
        <v>200</v>
      </c>
      <c r="K33" s="105">
        <f t="shared" ref="K33:K34" si="9">K34</f>
        <v>141.80000000000001</v>
      </c>
      <c r="L33" s="105">
        <f t="shared" ref="L33:L34" si="10">L34</f>
        <v>141.80000000000001</v>
      </c>
    </row>
    <row r="34" spans="1:12" ht="380.25" customHeight="1">
      <c r="A34" s="136" t="str">
        <f>'Приложение 2'!A51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34" s="118" t="s">
        <v>177</v>
      </c>
      <c r="C34" s="118" t="s">
        <v>78</v>
      </c>
      <c r="D34" s="118" t="s">
        <v>34</v>
      </c>
      <c r="E34" s="112" t="s">
        <v>82</v>
      </c>
      <c r="F34" s="110"/>
      <c r="G34" s="106"/>
      <c r="H34" s="106"/>
      <c r="I34" s="106"/>
      <c r="J34" s="105">
        <f t="shared" si="8"/>
        <v>200</v>
      </c>
      <c r="K34" s="105">
        <f t="shared" si="9"/>
        <v>141.80000000000001</v>
      </c>
      <c r="L34" s="105">
        <f t="shared" si="10"/>
        <v>141.80000000000001</v>
      </c>
    </row>
    <row r="35" spans="1:12" ht="48.75" customHeight="1">
      <c r="A35" s="116" t="s">
        <v>183</v>
      </c>
      <c r="B35" s="118" t="s">
        <v>177</v>
      </c>
      <c r="C35" s="118" t="s">
        <v>78</v>
      </c>
      <c r="D35" s="118" t="s">
        <v>34</v>
      </c>
      <c r="E35" s="112" t="s">
        <v>82</v>
      </c>
      <c r="F35" s="110" t="s">
        <v>66</v>
      </c>
      <c r="G35" s="106"/>
      <c r="H35" s="106"/>
      <c r="I35" s="106"/>
      <c r="J35" s="105">
        <f t="shared" ref="J35:J38" si="11">J36</f>
        <v>200</v>
      </c>
      <c r="K35" s="105">
        <f t="shared" ref="K35:K38" si="12">K36</f>
        <v>141.80000000000001</v>
      </c>
      <c r="L35" s="105">
        <f t="shared" ref="L35:L38" si="13">L36</f>
        <v>141.80000000000001</v>
      </c>
    </row>
    <row r="36" spans="1:12" ht="60">
      <c r="A36" s="109" t="s">
        <v>43</v>
      </c>
      <c r="B36" s="118" t="s">
        <v>177</v>
      </c>
      <c r="C36" s="118" t="s">
        <v>78</v>
      </c>
      <c r="D36" s="118" t="s">
        <v>34</v>
      </c>
      <c r="E36" s="112" t="s">
        <v>82</v>
      </c>
      <c r="F36" s="110" t="s">
        <v>67</v>
      </c>
      <c r="G36" s="106"/>
      <c r="H36" s="106"/>
      <c r="I36" s="106"/>
      <c r="J36" s="105">
        <f t="shared" si="11"/>
        <v>200</v>
      </c>
      <c r="K36" s="105">
        <f t="shared" si="12"/>
        <v>141.80000000000001</v>
      </c>
      <c r="L36" s="105">
        <f t="shared" si="13"/>
        <v>141.80000000000001</v>
      </c>
    </row>
    <row r="37" spans="1:12" ht="15">
      <c r="A37" s="115" t="s">
        <v>53</v>
      </c>
      <c r="B37" s="118" t="s">
        <v>177</v>
      </c>
      <c r="C37" s="118" t="s">
        <v>78</v>
      </c>
      <c r="D37" s="118" t="s">
        <v>34</v>
      </c>
      <c r="E37" s="112" t="s">
        <v>82</v>
      </c>
      <c r="F37" s="110" t="s">
        <v>67</v>
      </c>
      <c r="G37" s="108" t="s">
        <v>42</v>
      </c>
      <c r="H37" s="108"/>
      <c r="I37" s="108"/>
      <c r="J37" s="105">
        <f t="shared" si="11"/>
        <v>200</v>
      </c>
      <c r="K37" s="105">
        <f t="shared" si="12"/>
        <v>141.80000000000001</v>
      </c>
      <c r="L37" s="105">
        <f t="shared" si="13"/>
        <v>141.80000000000001</v>
      </c>
    </row>
    <row r="38" spans="1:12" ht="30">
      <c r="A38" s="116" t="str">
        <f>'Приложение 2'!A48</f>
        <v>Дорожное хозяйство (дорожные фонды)</v>
      </c>
      <c r="B38" s="118" t="s">
        <v>177</v>
      </c>
      <c r="C38" s="118" t="s">
        <v>78</v>
      </c>
      <c r="D38" s="118" t="s">
        <v>34</v>
      </c>
      <c r="E38" s="112" t="s">
        <v>82</v>
      </c>
      <c r="F38" s="110" t="s">
        <v>67</v>
      </c>
      <c r="G38" s="108" t="s">
        <v>42</v>
      </c>
      <c r="H38" s="108" t="s">
        <v>56</v>
      </c>
      <c r="I38" s="108"/>
      <c r="J38" s="105">
        <f t="shared" si="11"/>
        <v>200</v>
      </c>
      <c r="K38" s="105">
        <f t="shared" si="12"/>
        <v>141.80000000000001</v>
      </c>
      <c r="L38" s="105">
        <f t="shared" si="13"/>
        <v>141.80000000000001</v>
      </c>
    </row>
    <row r="39" spans="1:12" ht="60">
      <c r="A39" s="116" t="s">
        <v>157</v>
      </c>
      <c r="B39" s="118" t="s">
        <v>177</v>
      </c>
      <c r="C39" s="118" t="s">
        <v>78</v>
      </c>
      <c r="D39" s="118" t="s">
        <v>34</v>
      </c>
      <c r="E39" s="112" t="s">
        <v>82</v>
      </c>
      <c r="F39" s="110" t="s">
        <v>67</v>
      </c>
      <c r="G39" s="108" t="s">
        <v>42</v>
      </c>
      <c r="H39" s="108" t="s">
        <v>56</v>
      </c>
      <c r="I39" s="134" t="s">
        <v>143</v>
      </c>
      <c r="J39" s="105">
        <f>'Приложение 2'!J53</f>
        <v>200</v>
      </c>
      <c r="K39" s="105">
        <f>'Приложение 2'!K53</f>
        <v>141.80000000000001</v>
      </c>
      <c r="L39" s="105">
        <f>'Приложение 2'!L53</f>
        <v>141.80000000000001</v>
      </c>
    </row>
    <row r="40" spans="1:12" ht="70.5" customHeight="1">
      <c r="A40" s="109" t="str">
        <f>'Приложение 2'!A39</f>
        <v>Государственная программа повышения эффективности управления государственными финансами Республики Мордовия</v>
      </c>
      <c r="B40" s="112" t="s">
        <v>81</v>
      </c>
      <c r="C40" s="112"/>
      <c r="D40" s="112"/>
      <c r="E40" s="112"/>
      <c r="F40" s="110"/>
      <c r="G40" s="106"/>
      <c r="H40" s="106"/>
      <c r="I40" s="106"/>
      <c r="J40" s="105">
        <f>J41</f>
        <v>356.3</v>
      </c>
      <c r="K40" s="105">
        <f t="shared" ref="K40:L40" si="14">K41</f>
        <v>391</v>
      </c>
      <c r="L40" s="105">
        <f t="shared" si="14"/>
        <v>425.8</v>
      </c>
    </row>
    <row r="41" spans="1:12" ht="45">
      <c r="A41" s="109" t="s">
        <v>120</v>
      </c>
      <c r="B41" s="112" t="s">
        <v>81</v>
      </c>
      <c r="C41" s="112" t="s">
        <v>10</v>
      </c>
      <c r="D41" s="112"/>
      <c r="E41" s="112"/>
      <c r="F41" s="110"/>
      <c r="G41" s="106"/>
      <c r="H41" s="106"/>
      <c r="I41" s="106"/>
      <c r="J41" s="105">
        <f>J42</f>
        <v>356.3</v>
      </c>
      <c r="K41" s="105">
        <f t="shared" ref="K41:L52" si="15">K42</f>
        <v>391</v>
      </c>
      <c r="L41" s="105">
        <f t="shared" si="15"/>
        <v>425.8</v>
      </c>
    </row>
    <row r="42" spans="1:12" ht="75">
      <c r="A42" s="111" t="s">
        <v>185</v>
      </c>
      <c r="B42" s="112" t="s">
        <v>81</v>
      </c>
      <c r="C42" s="112" t="s">
        <v>10</v>
      </c>
      <c r="D42" s="112" t="s">
        <v>36</v>
      </c>
      <c r="E42" s="112"/>
      <c r="F42" s="110"/>
      <c r="G42" s="106"/>
      <c r="H42" s="106"/>
      <c r="I42" s="106"/>
      <c r="J42" s="105">
        <f>J43</f>
        <v>356.3</v>
      </c>
      <c r="K42" s="105">
        <f t="shared" si="15"/>
        <v>391</v>
      </c>
      <c r="L42" s="105">
        <f t="shared" si="15"/>
        <v>425.8</v>
      </c>
    </row>
    <row r="43" spans="1:12" ht="108" customHeight="1">
      <c r="A43" s="116" t="str">
        <f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3" s="112" t="s">
        <v>81</v>
      </c>
      <c r="C43" s="112" t="s">
        <v>10</v>
      </c>
      <c r="D43" s="112" t="s">
        <v>36</v>
      </c>
      <c r="E43" s="112" t="s">
        <v>121</v>
      </c>
      <c r="F43" s="110"/>
      <c r="G43" s="106"/>
      <c r="H43" s="106"/>
      <c r="I43" s="106"/>
      <c r="J43" s="105">
        <f>J49+J44</f>
        <v>356.3</v>
      </c>
      <c r="K43" s="105">
        <f t="shared" ref="K43:L43" si="16">K49+K44</f>
        <v>391</v>
      </c>
      <c r="L43" s="105">
        <f t="shared" si="16"/>
        <v>425.8</v>
      </c>
    </row>
    <row r="44" spans="1:12" ht="122.25" customHeight="1">
      <c r="A44" s="29" t="s">
        <v>39</v>
      </c>
      <c r="B44" s="118" t="s">
        <v>81</v>
      </c>
      <c r="C44" s="118" t="s">
        <v>10</v>
      </c>
      <c r="D44" s="118" t="s">
        <v>36</v>
      </c>
      <c r="E44" s="118" t="s">
        <v>121</v>
      </c>
      <c r="F44" s="117" t="s">
        <v>64</v>
      </c>
      <c r="G44" s="106"/>
      <c r="H44" s="106"/>
      <c r="I44" s="106"/>
      <c r="J44" s="105">
        <f t="shared" ref="J44:J47" si="17">J45</f>
        <v>351.3</v>
      </c>
      <c r="K44" s="105">
        <f t="shared" si="15"/>
        <v>386</v>
      </c>
      <c r="L44" s="105">
        <f t="shared" si="15"/>
        <v>420.8</v>
      </c>
    </row>
    <row r="45" spans="1:12" ht="48.75" customHeight="1">
      <c r="A45" s="29" t="s">
        <v>40</v>
      </c>
      <c r="B45" s="118" t="s">
        <v>81</v>
      </c>
      <c r="C45" s="118" t="s">
        <v>10</v>
      </c>
      <c r="D45" s="118" t="s">
        <v>36</v>
      </c>
      <c r="E45" s="118" t="s">
        <v>121</v>
      </c>
      <c r="F45" s="117" t="s">
        <v>65</v>
      </c>
      <c r="G45" s="106"/>
      <c r="H45" s="106"/>
      <c r="I45" s="106"/>
      <c r="J45" s="105">
        <f t="shared" si="17"/>
        <v>351.3</v>
      </c>
      <c r="K45" s="105">
        <f t="shared" si="15"/>
        <v>386</v>
      </c>
      <c r="L45" s="105">
        <f t="shared" si="15"/>
        <v>420.8</v>
      </c>
    </row>
    <row r="46" spans="1:12" ht="22.5" customHeight="1">
      <c r="A46" s="116" t="s">
        <v>118</v>
      </c>
      <c r="B46" s="118" t="s">
        <v>81</v>
      </c>
      <c r="C46" s="118" t="s">
        <v>10</v>
      </c>
      <c r="D46" s="118" t="s">
        <v>36</v>
      </c>
      <c r="E46" s="118" t="s">
        <v>121</v>
      </c>
      <c r="F46" s="117" t="s">
        <v>65</v>
      </c>
      <c r="G46" s="108" t="s">
        <v>36</v>
      </c>
      <c r="H46" s="108"/>
      <c r="I46" s="108"/>
      <c r="J46" s="105">
        <f t="shared" si="17"/>
        <v>351.3</v>
      </c>
      <c r="K46" s="105">
        <f t="shared" si="15"/>
        <v>386</v>
      </c>
      <c r="L46" s="105">
        <f t="shared" si="15"/>
        <v>420.8</v>
      </c>
    </row>
    <row r="47" spans="1:12" ht="30" customHeight="1">
      <c r="A47" s="116" t="s">
        <v>184</v>
      </c>
      <c r="B47" s="118" t="s">
        <v>81</v>
      </c>
      <c r="C47" s="118" t="s">
        <v>10</v>
      </c>
      <c r="D47" s="118" t="s">
        <v>36</v>
      </c>
      <c r="E47" s="118" t="s">
        <v>121</v>
      </c>
      <c r="F47" s="117" t="s">
        <v>65</v>
      </c>
      <c r="G47" s="108" t="s">
        <v>36</v>
      </c>
      <c r="H47" s="108" t="s">
        <v>52</v>
      </c>
      <c r="I47" s="108"/>
      <c r="J47" s="105">
        <f t="shared" si="17"/>
        <v>351.3</v>
      </c>
      <c r="K47" s="105">
        <f t="shared" si="15"/>
        <v>386</v>
      </c>
      <c r="L47" s="105">
        <f t="shared" si="15"/>
        <v>420.8</v>
      </c>
    </row>
    <row r="48" spans="1:12" ht="59.25" customHeight="1">
      <c r="A48" s="116" t="s">
        <v>157</v>
      </c>
      <c r="B48" s="118" t="s">
        <v>81</v>
      </c>
      <c r="C48" s="118" t="s">
        <v>10</v>
      </c>
      <c r="D48" s="118" t="s">
        <v>36</v>
      </c>
      <c r="E48" s="118" t="s">
        <v>121</v>
      </c>
      <c r="F48" s="117" t="s">
        <v>65</v>
      </c>
      <c r="G48" s="108" t="s">
        <v>36</v>
      </c>
      <c r="H48" s="108" t="s">
        <v>52</v>
      </c>
      <c r="I48" s="134" t="s">
        <v>143</v>
      </c>
      <c r="J48" s="105">
        <f>'Приложение 2'!J44</f>
        <v>351.3</v>
      </c>
      <c r="K48" s="105">
        <f>'Приложение 2'!K44</f>
        <v>386</v>
      </c>
      <c r="L48" s="105">
        <f>'Приложение 2'!L44</f>
        <v>420.8</v>
      </c>
    </row>
    <row r="49" spans="1:12" ht="53.25" customHeight="1">
      <c r="A49" s="116" t="s">
        <v>183</v>
      </c>
      <c r="B49" s="112" t="s">
        <v>81</v>
      </c>
      <c r="C49" s="112" t="s">
        <v>10</v>
      </c>
      <c r="D49" s="112" t="s">
        <v>36</v>
      </c>
      <c r="E49" s="112" t="s">
        <v>121</v>
      </c>
      <c r="F49" s="110" t="s">
        <v>66</v>
      </c>
      <c r="G49" s="106"/>
      <c r="H49" s="106"/>
      <c r="I49" s="106"/>
      <c r="J49" s="105">
        <f t="shared" ref="J49:J52" si="18">J50</f>
        <v>5</v>
      </c>
      <c r="K49" s="105">
        <f t="shared" si="15"/>
        <v>5</v>
      </c>
      <c r="L49" s="105">
        <f t="shared" si="15"/>
        <v>5</v>
      </c>
    </row>
    <row r="50" spans="1:12" ht="60">
      <c r="A50" s="109" t="s">
        <v>43</v>
      </c>
      <c r="B50" s="112" t="s">
        <v>81</v>
      </c>
      <c r="C50" s="112" t="s">
        <v>10</v>
      </c>
      <c r="D50" s="112" t="s">
        <v>36</v>
      </c>
      <c r="E50" s="112" t="s">
        <v>121</v>
      </c>
      <c r="F50" s="110" t="s">
        <v>67</v>
      </c>
      <c r="G50" s="106"/>
      <c r="H50" s="106"/>
      <c r="I50" s="106"/>
      <c r="J50" s="105">
        <f t="shared" si="18"/>
        <v>5</v>
      </c>
      <c r="K50" s="105">
        <f t="shared" si="15"/>
        <v>5</v>
      </c>
      <c r="L50" s="105">
        <f t="shared" si="15"/>
        <v>5</v>
      </c>
    </row>
    <row r="51" spans="1:12" ht="15">
      <c r="A51" s="116" t="s">
        <v>118</v>
      </c>
      <c r="B51" s="112" t="s">
        <v>81</v>
      </c>
      <c r="C51" s="112" t="s">
        <v>10</v>
      </c>
      <c r="D51" s="112" t="s">
        <v>36</v>
      </c>
      <c r="E51" s="112" t="s">
        <v>121</v>
      </c>
      <c r="F51" s="110" t="s">
        <v>67</v>
      </c>
      <c r="G51" s="108" t="s">
        <v>36</v>
      </c>
      <c r="H51" s="108"/>
      <c r="I51" s="108"/>
      <c r="J51" s="105">
        <f t="shared" si="18"/>
        <v>5</v>
      </c>
      <c r="K51" s="105">
        <f t="shared" si="15"/>
        <v>5</v>
      </c>
      <c r="L51" s="105">
        <f t="shared" si="15"/>
        <v>5</v>
      </c>
    </row>
    <row r="52" spans="1:12" ht="30">
      <c r="A52" s="116" t="s">
        <v>119</v>
      </c>
      <c r="B52" s="112" t="s">
        <v>81</v>
      </c>
      <c r="C52" s="112" t="s">
        <v>10</v>
      </c>
      <c r="D52" s="112" t="s">
        <v>36</v>
      </c>
      <c r="E52" s="112" t="s">
        <v>121</v>
      </c>
      <c r="F52" s="110" t="s">
        <v>67</v>
      </c>
      <c r="G52" s="108" t="s">
        <v>36</v>
      </c>
      <c r="H52" s="108" t="s">
        <v>52</v>
      </c>
      <c r="I52" s="108"/>
      <c r="J52" s="105">
        <f t="shared" si="18"/>
        <v>5</v>
      </c>
      <c r="K52" s="105">
        <f t="shared" si="15"/>
        <v>5</v>
      </c>
      <c r="L52" s="105">
        <f t="shared" si="15"/>
        <v>5</v>
      </c>
    </row>
    <row r="53" spans="1:12" ht="60">
      <c r="A53" s="116" t="s">
        <v>157</v>
      </c>
      <c r="B53" s="112" t="s">
        <v>81</v>
      </c>
      <c r="C53" s="112" t="s">
        <v>10</v>
      </c>
      <c r="D53" s="112" t="s">
        <v>36</v>
      </c>
      <c r="E53" s="112" t="s">
        <v>121</v>
      </c>
      <c r="F53" s="110" t="s">
        <v>67</v>
      </c>
      <c r="G53" s="108" t="s">
        <v>36</v>
      </c>
      <c r="H53" s="108" t="s">
        <v>52</v>
      </c>
      <c r="I53" s="134" t="s">
        <v>143</v>
      </c>
      <c r="J53" s="105">
        <f>'Приложение 2'!J46</f>
        <v>5</v>
      </c>
      <c r="K53" s="105">
        <f>'Приложение 2'!K46</f>
        <v>5</v>
      </c>
      <c r="L53" s="105">
        <f>'Приложение 2'!L46</f>
        <v>5</v>
      </c>
    </row>
    <row r="54" spans="1:12" ht="80.25" customHeight="1">
      <c r="A54" s="116" t="str">
        <f>'Приложение 2'!A10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54" s="112">
        <v>65</v>
      </c>
      <c r="C54" s="112"/>
      <c r="D54" s="112"/>
      <c r="E54" s="112"/>
      <c r="F54" s="107"/>
      <c r="G54" s="106"/>
      <c r="H54" s="106"/>
      <c r="I54" s="106"/>
      <c r="J54" s="105">
        <f>J55+J68</f>
        <v>2948</v>
      </c>
      <c r="K54" s="105">
        <f t="shared" ref="K54:L54" si="19">K55+K68</f>
        <v>2147.9</v>
      </c>
      <c r="L54" s="105">
        <f t="shared" si="19"/>
        <v>2153.4</v>
      </c>
    </row>
    <row r="55" spans="1:12" ht="15">
      <c r="A55" s="109" t="s">
        <v>37</v>
      </c>
      <c r="B55" s="112">
        <v>65</v>
      </c>
      <c r="C55" s="112">
        <v>1</v>
      </c>
      <c r="D55" s="112"/>
      <c r="E55" s="112"/>
      <c r="F55" s="107"/>
      <c r="G55" s="106"/>
      <c r="H55" s="106"/>
      <c r="I55" s="106"/>
      <c r="J55" s="105">
        <f>J56</f>
        <v>835.5</v>
      </c>
      <c r="K55" s="105">
        <f>K56+K62</f>
        <v>314.70000000000005</v>
      </c>
      <c r="L55" s="105">
        <f>L56+L62</f>
        <v>314.5</v>
      </c>
    </row>
    <row r="56" spans="1:12" ht="28.5" customHeight="1">
      <c r="A56" s="109" t="s">
        <v>38</v>
      </c>
      <c r="B56" s="112">
        <v>65</v>
      </c>
      <c r="C56" s="112">
        <v>1</v>
      </c>
      <c r="D56" s="112" t="s">
        <v>62</v>
      </c>
      <c r="E56" s="112" t="s">
        <v>73</v>
      </c>
      <c r="F56" s="107"/>
      <c r="G56" s="106"/>
      <c r="H56" s="106"/>
      <c r="I56" s="106"/>
      <c r="J56" s="105">
        <f>J57</f>
        <v>835.5</v>
      </c>
      <c r="K56" s="105">
        <f t="shared" ref="K56:L60" si="20">K57</f>
        <v>247.8</v>
      </c>
      <c r="L56" s="105">
        <f t="shared" si="20"/>
        <v>177.8</v>
      </c>
    </row>
    <row r="57" spans="1:12" ht="120">
      <c r="A57" s="109" t="s">
        <v>39</v>
      </c>
      <c r="B57" s="112">
        <v>65</v>
      </c>
      <c r="C57" s="112">
        <v>1</v>
      </c>
      <c r="D57" s="112" t="s">
        <v>62</v>
      </c>
      <c r="E57" s="112" t="s">
        <v>73</v>
      </c>
      <c r="F57" s="107" t="s">
        <v>64</v>
      </c>
      <c r="G57" s="106"/>
      <c r="H57" s="106"/>
      <c r="I57" s="106"/>
      <c r="J57" s="105">
        <f t="shared" ref="J57:J60" si="21">J58</f>
        <v>835.5</v>
      </c>
      <c r="K57" s="105">
        <f t="shared" si="20"/>
        <v>247.8</v>
      </c>
      <c r="L57" s="105">
        <f t="shared" si="20"/>
        <v>177.8</v>
      </c>
    </row>
    <row r="58" spans="1:12" ht="45">
      <c r="A58" s="109" t="s">
        <v>40</v>
      </c>
      <c r="B58" s="112">
        <v>65</v>
      </c>
      <c r="C58" s="112">
        <v>1</v>
      </c>
      <c r="D58" s="112" t="s">
        <v>62</v>
      </c>
      <c r="E58" s="112" t="s">
        <v>73</v>
      </c>
      <c r="F58" s="107" t="s">
        <v>65</v>
      </c>
      <c r="G58" s="106"/>
      <c r="H58" s="106"/>
      <c r="I58" s="106"/>
      <c r="J58" s="105">
        <f t="shared" si="21"/>
        <v>835.5</v>
      </c>
      <c r="K58" s="105">
        <f t="shared" si="20"/>
        <v>247.8</v>
      </c>
      <c r="L58" s="105">
        <f t="shared" si="20"/>
        <v>177.8</v>
      </c>
    </row>
    <row r="59" spans="1:12" ht="15">
      <c r="A59" s="116" t="s">
        <v>33</v>
      </c>
      <c r="B59" s="112">
        <v>65</v>
      </c>
      <c r="C59" s="112">
        <v>1</v>
      </c>
      <c r="D59" s="112" t="s">
        <v>62</v>
      </c>
      <c r="E59" s="112" t="s">
        <v>73</v>
      </c>
      <c r="F59" s="107" t="s">
        <v>65</v>
      </c>
      <c r="G59" s="108" t="s">
        <v>34</v>
      </c>
      <c r="H59" s="108"/>
      <c r="I59" s="108"/>
      <c r="J59" s="105">
        <f t="shared" si="21"/>
        <v>835.5</v>
      </c>
      <c r="K59" s="105">
        <f t="shared" si="20"/>
        <v>247.8</v>
      </c>
      <c r="L59" s="105">
        <f t="shared" si="20"/>
        <v>177.8</v>
      </c>
    </row>
    <row r="60" spans="1:12" ht="60">
      <c r="A60" s="29" t="s">
        <v>35</v>
      </c>
      <c r="B60" s="112">
        <v>65</v>
      </c>
      <c r="C60" s="112">
        <v>1</v>
      </c>
      <c r="D60" s="112" t="s">
        <v>62</v>
      </c>
      <c r="E60" s="112" t="s">
        <v>73</v>
      </c>
      <c r="F60" s="107" t="s">
        <v>65</v>
      </c>
      <c r="G60" s="108" t="s">
        <v>34</v>
      </c>
      <c r="H60" s="108" t="s">
        <v>36</v>
      </c>
      <c r="I60" s="108"/>
      <c r="J60" s="105">
        <f t="shared" si="21"/>
        <v>835.5</v>
      </c>
      <c r="K60" s="105">
        <f t="shared" si="20"/>
        <v>247.8</v>
      </c>
      <c r="L60" s="105">
        <f t="shared" si="20"/>
        <v>177.8</v>
      </c>
    </row>
    <row r="61" spans="1:12" ht="60">
      <c r="A61" s="116" t="s">
        <v>157</v>
      </c>
      <c r="B61" s="112">
        <v>65</v>
      </c>
      <c r="C61" s="112">
        <v>1</v>
      </c>
      <c r="D61" s="112" t="s">
        <v>62</v>
      </c>
      <c r="E61" s="112" t="s">
        <v>73</v>
      </c>
      <c r="F61" s="107" t="s">
        <v>65</v>
      </c>
      <c r="G61" s="108" t="s">
        <v>34</v>
      </c>
      <c r="H61" s="108" t="s">
        <v>36</v>
      </c>
      <c r="I61" s="134" t="s">
        <v>143</v>
      </c>
      <c r="J61" s="105">
        <f>'Приложение 2'!J14</f>
        <v>835.5</v>
      </c>
      <c r="K61" s="105">
        <f>'Приложение 2'!K14</f>
        <v>247.8</v>
      </c>
      <c r="L61" s="105">
        <f>'Приложение 2'!L14</f>
        <v>177.8</v>
      </c>
    </row>
    <row r="62" spans="1:12" ht="15">
      <c r="A62" s="116" t="str">
        <f>'Приложение 3'!A96</f>
        <v xml:space="preserve"> Условно утвержденные расходы </v>
      </c>
      <c r="B62" s="118" t="s">
        <v>149</v>
      </c>
      <c r="C62" s="118" t="s">
        <v>8</v>
      </c>
      <c r="D62" s="118" t="s">
        <v>62</v>
      </c>
      <c r="E62" s="118" t="s">
        <v>150</v>
      </c>
      <c r="F62" s="113"/>
      <c r="G62" s="108"/>
      <c r="H62" s="108"/>
      <c r="I62" s="134"/>
      <c r="J62" s="105"/>
      <c r="K62" s="105">
        <f t="shared" ref="K62:L66" si="22">K63</f>
        <v>66.900000000000006</v>
      </c>
      <c r="L62" s="105">
        <f t="shared" si="22"/>
        <v>136.69999999999999</v>
      </c>
    </row>
    <row r="63" spans="1:12" ht="15">
      <c r="A63" s="116" t="str">
        <f>'Приложение 3'!A97</f>
        <v xml:space="preserve"> Иные бюджетные ассигнования </v>
      </c>
      <c r="B63" s="118" t="s">
        <v>149</v>
      </c>
      <c r="C63" s="118" t="s">
        <v>8</v>
      </c>
      <c r="D63" s="118" t="s">
        <v>62</v>
      </c>
      <c r="E63" s="118" t="s">
        <v>150</v>
      </c>
      <c r="F63" s="113" t="s">
        <v>68</v>
      </c>
      <c r="G63" s="108"/>
      <c r="H63" s="108"/>
      <c r="I63" s="134"/>
      <c r="J63" s="105"/>
      <c r="K63" s="105">
        <f t="shared" si="22"/>
        <v>66.900000000000006</v>
      </c>
      <c r="L63" s="105">
        <f t="shared" si="22"/>
        <v>136.69999999999999</v>
      </c>
    </row>
    <row r="64" spans="1:12" ht="15">
      <c r="A64" s="116" t="str">
        <f>'Приложение 3'!A98</f>
        <v xml:space="preserve"> Резервные средства </v>
      </c>
      <c r="B64" s="118" t="s">
        <v>149</v>
      </c>
      <c r="C64" s="118" t="s">
        <v>8</v>
      </c>
      <c r="D64" s="118" t="s">
        <v>62</v>
      </c>
      <c r="E64" s="118" t="s">
        <v>150</v>
      </c>
      <c r="F64" s="113" t="s">
        <v>70</v>
      </c>
      <c r="G64" s="108"/>
      <c r="H64" s="108"/>
      <c r="I64" s="134"/>
      <c r="J64" s="105"/>
      <c r="K64" s="105">
        <f t="shared" si="22"/>
        <v>66.900000000000006</v>
      </c>
      <c r="L64" s="105">
        <f t="shared" si="22"/>
        <v>136.69999999999999</v>
      </c>
    </row>
    <row r="65" spans="1:12" ht="15">
      <c r="A65" s="116" t="str">
        <f>'Приложение 3'!A90</f>
        <v xml:space="preserve"> Условно утвержденные расходы </v>
      </c>
      <c r="B65" s="118" t="s">
        <v>149</v>
      </c>
      <c r="C65" s="118" t="s">
        <v>8</v>
      </c>
      <c r="D65" s="118" t="s">
        <v>62</v>
      </c>
      <c r="E65" s="118" t="s">
        <v>150</v>
      </c>
      <c r="F65" s="113" t="s">
        <v>70</v>
      </c>
      <c r="G65" s="144" t="s">
        <v>148</v>
      </c>
      <c r="H65" s="108"/>
      <c r="I65" s="134"/>
      <c r="J65" s="105"/>
      <c r="K65" s="105">
        <f t="shared" si="22"/>
        <v>66.900000000000006</v>
      </c>
      <c r="L65" s="105">
        <f t="shared" si="22"/>
        <v>136.69999999999999</v>
      </c>
    </row>
    <row r="66" spans="1:12" ht="15">
      <c r="A66" s="116" t="str">
        <f>'Приложение 3'!A91</f>
        <v xml:space="preserve"> Условно утвержденные расходы </v>
      </c>
      <c r="B66" s="118" t="s">
        <v>149</v>
      </c>
      <c r="C66" s="118" t="s">
        <v>8</v>
      </c>
      <c r="D66" s="118" t="s">
        <v>62</v>
      </c>
      <c r="E66" s="118" t="s">
        <v>150</v>
      </c>
      <c r="F66" s="113" t="s">
        <v>70</v>
      </c>
      <c r="G66" s="144" t="s">
        <v>148</v>
      </c>
      <c r="H66" s="144" t="s">
        <v>148</v>
      </c>
      <c r="I66" s="134"/>
      <c r="J66" s="105"/>
      <c r="K66" s="105">
        <f t="shared" si="22"/>
        <v>66.900000000000006</v>
      </c>
      <c r="L66" s="105">
        <f t="shared" si="22"/>
        <v>136.69999999999999</v>
      </c>
    </row>
    <row r="67" spans="1:12" ht="60">
      <c r="A67" s="116" t="s">
        <v>157</v>
      </c>
      <c r="B67" s="118" t="s">
        <v>149</v>
      </c>
      <c r="C67" s="118" t="s">
        <v>8</v>
      </c>
      <c r="D67" s="118" t="s">
        <v>62</v>
      </c>
      <c r="E67" s="118" t="s">
        <v>150</v>
      </c>
      <c r="F67" s="113" t="s">
        <v>70</v>
      </c>
      <c r="G67" s="144" t="s">
        <v>148</v>
      </c>
      <c r="H67" s="144" t="s">
        <v>148</v>
      </c>
      <c r="I67" s="144" t="s">
        <v>143</v>
      </c>
      <c r="J67" s="105"/>
      <c r="K67" s="105">
        <f>'Приложение 3'!J98</f>
        <v>66.900000000000006</v>
      </c>
      <c r="L67" s="105">
        <f>'Приложение 3'!K98</f>
        <v>136.69999999999999</v>
      </c>
    </row>
    <row r="68" spans="1:12" ht="64.5" customHeight="1">
      <c r="A68" s="29" t="str">
        <f>'Приложение 2'!A17</f>
        <v>Расходы в рамках обеспечения деятельности Администрации Белозерьевского сельского поселения</v>
      </c>
      <c r="B68" s="112">
        <v>65</v>
      </c>
      <c r="C68" s="112">
        <v>2</v>
      </c>
      <c r="D68" s="112"/>
      <c r="E68" s="112"/>
      <c r="F68" s="110"/>
      <c r="G68" s="106"/>
      <c r="H68" s="106"/>
      <c r="I68" s="106"/>
      <c r="J68" s="105">
        <f>J69+J75</f>
        <v>2112.5</v>
      </c>
      <c r="K68" s="105">
        <f t="shared" ref="K68:L68" si="23">K69+K75</f>
        <v>1833.2</v>
      </c>
      <c r="L68" s="105">
        <f t="shared" si="23"/>
        <v>1838.9</v>
      </c>
    </row>
    <row r="69" spans="1:12" ht="45">
      <c r="A69" s="109" t="s">
        <v>44</v>
      </c>
      <c r="B69" s="112">
        <v>65</v>
      </c>
      <c r="C69" s="112">
        <v>2</v>
      </c>
      <c r="D69" s="112" t="s">
        <v>62</v>
      </c>
      <c r="E69" s="112" t="s">
        <v>74</v>
      </c>
      <c r="F69" s="110"/>
      <c r="G69" s="106"/>
      <c r="H69" s="106"/>
      <c r="I69" s="106"/>
      <c r="J69" s="105">
        <f>J70</f>
        <v>652.70000000000005</v>
      </c>
      <c r="K69" s="105">
        <f t="shared" ref="K69:L69" si="24">K70</f>
        <v>392.3</v>
      </c>
      <c r="L69" s="105">
        <f t="shared" si="24"/>
        <v>392.5</v>
      </c>
    </row>
    <row r="70" spans="1:12" ht="120">
      <c r="A70" s="109" t="s">
        <v>39</v>
      </c>
      <c r="B70" s="112">
        <v>65</v>
      </c>
      <c r="C70" s="112">
        <v>2</v>
      </c>
      <c r="D70" s="112" t="s">
        <v>62</v>
      </c>
      <c r="E70" s="112" t="s">
        <v>74</v>
      </c>
      <c r="F70" s="110" t="s">
        <v>64</v>
      </c>
      <c r="G70" s="106"/>
      <c r="H70" s="106"/>
      <c r="I70" s="106"/>
      <c r="J70" s="105">
        <f t="shared" ref="J70:J73" si="25">J71</f>
        <v>652.70000000000005</v>
      </c>
      <c r="K70" s="105">
        <f t="shared" ref="K70:K73" si="26">K71</f>
        <v>392.3</v>
      </c>
      <c r="L70" s="105">
        <f t="shared" ref="L70:L73" si="27">L71</f>
        <v>392.5</v>
      </c>
    </row>
    <row r="71" spans="1:12" ht="45">
      <c r="A71" s="109" t="s">
        <v>40</v>
      </c>
      <c r="B71" s="112">
        <v>65</v>
      </c>
      <c r="C71" s="112">
        <v>2</v>
      </c>
      <c r="D71" s="112" t="s">
        <v>62</v>
      </c>
      <c r="E71" s="112" t="s">
        <v>74</v>
      </c>
      <c r="F71" s="110" t="s">
        <v>65</v>
      </c>
      <c r="G71" s="106"/>
      <c r="H71" s="106"/>
      <c r="I71" s="106"/>
      <c r="J71" s="105">
        <f t="shared" si="25"/>
        <v>652.70000000000005</v>
      </c>
      <c r="K71" s="105">
        <f t="shared" si="26"/>
        <v>392.3</v>
      </c>
      <c r="L71" s="105">
        <f t="shared" si="27"/>
        <v>392.5</v>
      </c>
    </row>
    <row r="72" spans="1:12" ht="19.5" customHeight="1">
      <c r="A72" s="116" t="s">
        <v>33</v>
      </c>
      <c r="B72" s="112">
        <v>65</v>
      </c>
      <c r="C72" s="112">
        <v>2</v>
      </c>
      <c r="D72" s="112" t="s">
        <v>62</v>
      </c>
      <c r="E72" s="112" t="s">
        <v>74</v>
      </c>
      <c r="F72" s="110" t="s">
        <v>65</v>
      </c>
      <c r="G72" s="108" t="s">
        <v>34</v>
      </c>
      <c r="H72" s="108"/>
      <c r="I72" s="108"/>
      <c r="J72" s="105">
        <f t="shared" si="25"/>
        <v>652.70000000000005</v>
      </c>
      <c r="K72" s="105">
        <f t="shared" si="26"/>
        <v>392.3</v>
      </c>
      <c r="L72" s="105">
        <f t="shared" si="27"/>
        <v>392.5</v>
      </c>
    </row>
    <row r="73" spans="1:12" ht="91.5" customHeight="1">
      <c r="A73" s="29" t="s">
        <v>41</v>
      </c>
      <c r="B73" s="112">
        <v>65</v>
      </c>
      <c r="C73" s="112">
        <v>2</v>
      </c>
      <c r="D73" s="112" t="s">
        <v>62</v>
      </c>
      <c r="E73" s="112" t="s">
        <v>74</v>
      </c>
      <c r="F73" s="110" t="s">
        <v>65</v>
      </c>
      <c r="G73" s="108" t="s">
        <v>34</v>
      </c>
      <c r="H73" s="108" t="s">
        <v>42</v>
      </c>
      <c r="I73" s="108"/>
      <c r="J73" s="105">
        <f t="shared" si="25"/>
        <v>652.70000000000005</v>
      </c>
      <c r="K73" s="105">
        <f t="shared" si="26"/>
        <v>392.3</v>
      </c>
      <c r="L73" s="105">
        <f t="shared" si="27"/>
        <v>392.5</v>
      </c>
    </row>
    <row r="74" spans="1:12" ht="60">
      <c r="A74" s="116" t="s">
        <v>157</v>
      </c>
      <c r="B74" s="112">
        <v>65</v>
      </c>
      <c r="C74" s="112">
        <v>2</v>
      </c>
      <c r="D74" s="112" t="s">
        <v>62</v>
      </c>
      <c r="E74" s="112" t="s">
        <v>74</v>
      </c>
      <c r="F74" s="110" t="s">
        <v>65</v>
      </c>
      <c r="G74" s="108" t="s">
        <v>34</v>
      </c>
      <c r="H74" s="108" t="s">
        <v>42</v>
      </c>
      <c r="I74" s="134" t="s">
        <v>143</v>
      </c>
      <c r="J74" s="105">
        <f>'Приложение 2'!J20</f>
        <v>652.70000000000005</v>
      </c>
      <c r="K74" s="105">
        <f>'Приложение 2'!K20</f>
        <v>392.3</v>
      </c>
      <c r="L74" s="105">
        <f>'Приложение 2'!L20</f>
        <v>392.5</v>
      </c>
    </row>
    <row r="75" spans="1:12" ht="34.5" customHeight="1">
      <c r="A75" s="116" t="str">
        <f>'Приложение 2'!A21</f>
        <v>Расходы на обеспечение функций органов местного самоуправления</v>
      </c>
      <c r="B75" s="118" t="s">
        <v>149</v>
      </c>
      <c r="C75" s="118" t="s">
        <v>9</v>
      </c>
      <c r="D75" s="118" t="s">
        <v>62</v>
      </c>
      <c r="E75" s="118" t="s">
        <v>75</v>
      </c>
      <c r="F75" s="117"/>
      <c r="G75" s="108"/>
      <c r="H75" s="108"/>
      <c r="I75" s="134"/>
      <c r="J75" s="105">
        <f>J76+J81</f>
        <v>1459.8</v>
      </c>
      <c r="K75" s="105">
        <f>K76+K81</f>
        <v>1440.9</v>
      </c>
      <c r="L75" s="105">
        <f>L76+L81</f>
        <v>1446.4</v>
      </c>
    </row>
    <row r="76" spans="1:12" ht="45.75" customHeight="1">
      <c r="A76" s="116" t="s">
        <v>183</v>
      </c>
      <c r="B76" s="112">
        <v>65</v>
      </c>
      <c r="C76" s="112">
        <v>2</v>
      </c>
      <c r="D76" s="112" t="s">
        <v>62</v>
      </c>
      <c r="E76" s="112" t="s">
        <v>75</v>
      </c>
      <c r="F76" s="110" t="s">
        <v>66</v>
      </c>
      <c r="G76" s="106"/>
      <c r="H76" s="106"/>
      <c r="I76" s="106"/>
      <c r="J76" s="105">
        <f>J77</f>
        <v>1444.8</v>
      </c>
      <c r="K76" s="105">
        <f>K77</f>
        <v>1425.9</v>
      </c>
      <c r="L76" s="105">
        <f>L77</f>
        <v>1431.4</v>
      </c>
    </row>
    <row r="77" spans="1:12" ht="60">
      <c r="A77" s="109" t="s">
        <v>43</v>
      </c>
      <c r="B77" s="112">
        <v>65</v>
      </c>
      <c r="C77" s="112">
        <v>2</v>
      </c>
      <c r="D77" s="112" t="s">
        <v>62</v>
      </c>
      <c r="E77" s="112" t="s">
        <v>75</v>
      </c>
      <c r="F77" s="110" t="s">
        <v>67</v>
      </c>
      <c r="G77" s="106"/>
      <c r="H77" s="106"/>
      <c r="I77" s="106"/>
      <c r="J77" s="105">
        <f>J78</f>
        <v>1444.8</v>
      </c>
      <c r="K77" s="105">
        <f t="shared" ref="K77:K79" si="28">K78</f>
        <v>1425.9</v>
      </c>
      <c r="L77" s="105">
        <f t="shared" ref="L77:L79" si="29">L78</f>
        <v>1431.4</v>
      </c>
    </row>
    <row r="78" spans="1:12" ht="15">
      <c r="A78" s="116" t="s">
        <v>33</v>
      </c>
      <c r="B78" s="112">
        <v>65</v>
      </c>
      <c r="C78" s="112">
        <v>2</v>
      </c>
      <c r="D78" s="112" t="s">
        <v>62</v>
      </c>
      <c r="E78" s="112" t="s">
        <v>75</v>
      </c>
      <c r="F78" s="110" t="s">
        <v>67</v>
      </c>
      <c r="G78" s="108" t="s">
        <v>34</v>
      </c>
      <c r="H78" s="108"/>
      <c r="I78" s="108"/>
      <c r="J78" s="105">
        <f t="shared" ref="J78:J79" si="30">J79</f>
        <v>1444.8</v>
      </c>
      <c r="K78" s="105">
        <f t="shared" si="28"/>
        <v>1425.9</v>
      </c>
      <c r="L78" s="105">
        <f t="shared" si="29"/>
        <v>1431.4</v>
      </c>
    </row>
    <row r="79" spans="1:12" ht="91.5" customHeight="1">
      <c r="A79" s="29" t="s">
        <v>41</v>
      </c>
      <c r="B79" s="112">
        <v>65</v>
      </c>
      <c r="C79" s="112">
        <v>2</v>
      </c>
      <c r="D79" s="112" t="s">
        <v>62</v>
      </c>
      <c r="E79" s="112" t="s">
        <v>75</v>
      </c>
      <c r="F79" s="110" t="s">
        <v>67</v>
      </c>
      <c r="G79" s="108" t="s">
        <v>34</v>
      </c>
      <c r="H79" s="108" t="s">
        <v>42</v>
      </c>
      <c r="I79" s="108"/>
      <c r="J79" s="105">
        <f t="shared" si="30"/>
        <v>1444.8</v>
      </c>
      <c r="K79" s="105">
        <f t="shared" si="28"/>
        <v>1425.9</v>
      </c>
      <c r="L79" s="105">
        <f t="shared" si="29"/>
        <v>1431.4</v>
      </c>
    </row>
    <row r="80" spans="1:12" ht="60">
      <c r="A80" s="116" t="s">
        <v>157</v>
      </c>
      <c r="B80" s="112">
        <v>65</v>
      </c>
      <c r="C80" s="112">
        <v>2</v>
      </c>
      <c r="D80" s="112" t="s">
        <v>62</v>
      </c>
      <c r="E80" s="112" t="s">
        <v>75</v>
      </c>
      <c r="F80" s="110" t="s">
        <v>67</v>
      </c>
      <c r="G80" s="108" t="s">
        <v>34</v>
      </c>
      <c r="H80" s="108" t="s">
        <v>42</v>
      </c>
      <c r="I80" s="134" t="s">
        <v>143</v>
      </c>
      <c r="J80" s="105">
        <f>'Приложение 2'!J23</f>
        <v>1444.8</v>
      </c>
      <c r="K80" s="105">
        <f>'Приложение 2'!K23</f>
        <v>1425.9</v>
      </c>
      <c r="L80" s="105">
        <f>'Приложение 2'!L23</f>
        <v>1431.4</v>
      </c>
    </row>
    <row r="81" spans="1:12" ht="15">
      <c r="A81" s="109" t="s">
        <v>46</v>
      </c>
      <c r="B81" s="112">
        <v>65</v>
      </c>
      <c r="C81" s="112">
        <v>2</v>
      </c>
      <c r="D81" s="112" t="s">
        <v>62</v>
      </c>
      <c r="E81" s="112" t="s">
        <v>75</v>
      </c>
      <c r="F81" s="110" t="s">
        <v>68</v>
      </c>
      <c r="G81" s="106"/>
      <c r="H81" s="106"/>
      <c r="I81" s="106"/>
      <c r="J81" s="105">
        <f>J82</f>
        <v>15</v>
      </c>
      <c r="K81" s="105">
        <f t="shared" ref="K81:K84" si="31">K82</f>
        <v>15</v>
      </c>
      <c r="L81" s="105">
        <f t="shared" ref="L81:L84" si="32">L82</f>
        <v>15</v>
      </c>
    </row>
    <row r="82" spans="1:12" ht="30">
      <c r="A82" s="109" t="s">
        <v>47</v>
      </c>
      <c r="B82" s="112">
        <v>65</v>
      </c>
      <c r="C82" s="112">
        <v>2</v>
      </c>
      <c r="D82" s="112" t="s">
        <v>62</v>
      </c>
      <c r="E82" s="112" t="s">
        <v>75</v>
      </c>
      <c r="F82" s="110" t="s">
        <v>69</v>
      </c>
      <c r="G82" s="106"/>
      <c r="H82" s="106"/>
      <c r="I82" s="106"/>
      <c r="J82" s="105">
        <f t="shared" ref="J82:J84" si="33">J83</f>
        <v>15</v>
      </c>
      <c r="K82" s="105">
        <f t="shared" si="31"/>
        <v>15</v>
      </c>
      <c r="L82" s="105">
        <f t="shared" si="32"/>
        <v>15</v>
      </c>
    </row>
    <row r="83" spans="1:12" ht="15">
      <c r="A83" s="116" t="s">
        <v>33</v>
      </c>
      <c r="B83" s="112">
        <v>65</v>
      </c>
      <c r="C83" s="112">
        <v>2</v>
      </c>
      <c r="D83" s="112" t="s">
        <v>62</v>
      </c>
      <c r="E83" s="112" t="s">
        <v>75</v>
      </c>
      <c r="F83" s="110" t="s">
        <v>69</v>
      </c>
      <c r="G83" s="108" t="s">
        <v>34</v>
      </c>
      <c r="H83" s="108"/>
      <c r="I83" s="108"/>
      <c r="J83" s="105">
        <f t="shared" si="33"/>
        <v>15</v>
      </c>
      <c r="K83" s="105">
        <f t="shared" si="31"/>
        <v>15</v>
      </c>
      <c r="L83" s="105">
        <f t="shared" si="32"/>
        <v>15</v>
      </c>
    </row>
    <row r="84" spans="1:12" ht="92.25" customHeight="1">
      <c r="A84" s="29" t="s">
        <v>41</v>
      </c>
      <c r="B84" s="112">
        <v>65</v>
      </c>
      <c r="C84" s="112">
        <v>2</v>
      </c>
      <c r="D84" s="112" t="s">
        <v>62</v>
      </c>
      <c r="E84" s="112" t="s">
        <v>75</v>
      </c>
      <c r="F84" s="110" t="s">
        <v>69</v>
      </c>
      <c r="G84" s="108" t="s">
        <v>34</v>
      </c>
      <c r="H84" s="108" t="s">
        <v>42</v>
      </c>
      <c r="I84" s="108"/>
      <c r="J84" s="105">
        <f t="shared" si="33"/>
        <v>15</v>
      </c>
      <c r="K84" s="105">
        <f t="shared" si="31"/>
        <v>15</v>
      </c>
      <c r="L84" s="105">
        <f t="shared" si="32"/>
        <v>15</v>
      </c>
    </row>
    <row r="85" spans="1:12" ht="60">
      <c r="A85" s="116" t="s">
        <v>157</v>
      </c>
      <c r="B85" s="112">
        <v>65</v>
      </c>
      <c r="C85" s="112">
        <v>2</v>
      </c>
      <c r="D85" s="112" t="s">
        <v>62</v>
      </c>
      <c r="E85" s="112" t="s">
        <v>75</v>
      </c>
      <c r="F85" s="110" t="s">
        <v>69</v>
      </c>
      <c r="G85" s="108" t="s">
        <v>34</v>
      </c>
      <c r="H85" s="108" t="s">
        <v>42</v>
      </c>
      <c r="I85" s="134" t="s">
        <v>143</v>
      </c>
      <c r="J85" s="105">
        <f>'Приложение 2'!J25</f>
        <v>15</v>
      </c>
      <c r="K85" s="105">
        <f>'Приложение 2'!K25</f>
        <v>15</v>
      </c>
      <c r="L85" s="105">
        <f>'Приложение 2'!L25</f>
        <v>15</v>
      </c>
    </row>
    <row r="86" spans="1:12" ht="93" customHeight="1">
      <c r="A86" s="116" t="str">
        <f>'Приложение 2'!A74</f>
        <v>Непрограммные расходы главных распорядителей средств  бюджета Белозерьевского сельского поселения Ромодановского муниципального района Республики Мордовия</v>
      </c>
      <c r="B86" s="118" t="s">
        <v>77</v>
      </c>
      <c r="C86" s="118"/>
      <c r="D86" s="118"/>
      <c r="E86" s="118"/>
      <c r="F86" s="117"/>
      <c r="G86" s="108"/>
      <c r="H86" s="108"/>
      <c r="I86" s="134"/>
      <c r="J86" s="105">
        <f>J87+J94+J100</f>
        <v>188.9</v>
      </c>
      <c r="K86" s="105">
        <f>K87+K94+K100</f>
        <v>181</v>
      </c>
      <c r="L86" s="105">
        <f>L87+L94+L100</f>
        <v>181.10000000000002</v>
      </c>
    </row>
    <row r="87" spans="1:12" ht="108.75" customHeight="1">
      <c r="A87" s="116" t="str">
        <f>'Приложение 2'!A75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87" s="118" t="s">
        <v>77</v>
      </c>
      <c r="C87" s="118" t="s">
        <v>8</v>
      </c>
      <c r="D87" s="118"/>
      <c r="E87" s="118"/>
      <c r="F87" s="117"/>
      <c r="G87" s="108"/>
      <c r="H87" s="108"/>
      <c r="I87" s="134"/>
      <c r="J87" s="105">
        <f>J88</f>
        <v>136.80000000000001</v>
      </c>
      <c r="K87" s="105">
        <f>K88</f>
        <v>128.80000000000001</v>
      </c>
      <c r="L87" s="105">
        <f>L88</f>
        <v>128.80000000000001</v>
      </c>
    </row>
    <row r="88" spans="1:12" ht="47.25" customHeight="1">
      <c r="A88" s="116" t="str">
        <f>'Приложение 2'!A76</f>
        <v>Доплаты к пенсиям муниципальных служащих Республики Мордовия</v>
      </c>
      <c r="B88" s="118" t="s">
        <v>77</v>
      </c>
      <c r="C88" s="118" t="s">
        <v>8</v>
      </c>
      <c r="D88" s="118" t="s">
        <v>62</v>
      </c>
      <c r="E88" s="118" t="s">
        <v>80</v>
      </c>
      <c r="F88" s="117"/>
      <c r="G88" s="108"/>
      <c r="H88" s="108"/>
      <c r="I88" s="134"/>
      <c r="J88" s="105">
        <f t="shared" ref="J88:L92" si="34">J89</f>
        <v>136.80000000000001</v>
      </c>
      <c r="K88" s="105">
        <f t="shared" si="34"/>
        <v>128.80000000000001</v>
      </c>
      <c r="L88" s="105">
        <f t="shared" si="34"/>
        <v>128.80000000000001</v>
      </c>
    </row>
    <row r="89" spans="1:12" ht="33.75" customHeight="1">
      <c r="A89" s="116" t="str">
        <f>'Приложение 2'!A77</f>
        <v>Социальное обеспечение и иные выплаты населению</v>
      </c>
      <c r="B89" s="118" t="s">
        <v>77</v>
      </c>
      <c r="C89" s="118" t="s">
        <v>8</v>
      </c>
      <c r="D89" s="118" t="s">
        <v>62</v>
      </c>
      <c r="E89" s="118" t="s">
        <v>80</v>
      </c>
      <c r="F89" s="117" t="s">
        <v>71</v>
      </c>
      <c r="G89" s="108"/>
      <c r="H89" s="108"/>
      <c r="I89" s="134"/>
      <c r="J89" s="105">
        <f t="shared" si="34"/>
        <v>136.80000000000001</v>
      </c>
      <c r="K89" s="105">
        <f t="shared" si="34"/>
        <v>128.80000000000001</v>
      </c>
      <c r="L89" s="105">
        <f t="shared" si="34"/>
        <v>128.80000000000001</v>
      </c>
    </row>
    <row r="90" spans="1:12" ht="30.75" customHeight="1">
      <c r="A90" s="116" t="str">
        <f>'Приложение 2'!A78</f>
        <v>Публичные нормативные социальные выплаты гражданам</v>
      </c>
      <c r="B90" s="118" t="s">
        <v>77</v>
      </c>
      <c r="C90" s="118" t="s">
        <v>8</v>
      </c>
      <c r="D90" s="118" t="s">
        <v>62</v>
      </c>
      <c r="E90" s="118" t="s">
        <v>80</v>
      </c>
      <c r="F90" s="117" t="s">
        <v>72</v>
      </c>
      <c r="G90" s="108"/>
      <c r="H90" s="108"/>
      <c r="I90" s="134"/>
      <c r="J90" s="105">
        <f t="shared" si="34"/>
        <v>136.80000000000001</v>
      </c>
      <c r="K90" s="105">
        <f t="shared" si="34"/>
        <v>128.80000000000001</v>
      </c>
      <c r="L90" s="105">
        <f t="shared" si="34"/>
        <v>128.80000000000001</v>
      </c>
    </row>
    <row r="91" spans="1:12" ht="15">
      <c r="A91" s="116" t="str">
        <f>'Приложение 2'!A72</f>
        <v>Социальная политика</v>
      </c>
      <c r="B91" s="118" t="s">
        <v>77</v>
      </c>
      <c r="C91" s="118" t="s">
        <v>8</v>
      </c>
      <c r="D91" s="118" t="s">
        <v>62</v>
      </c>
      <c r="E91" s="118" t="s">
        <v>80</v>
      </c>
      <c r="F91" s="117" t="s">
        <v>72</v>
      </c>
      <c r="G91" s="149" t="s">
        <v>17</v>
      </c>
      <c r="H91" s="108"/>
      <c r="I91" s="134"/>
      <c r="J91" s="105">
        <f t="shared" si="34"/>
        <v>136.80000000000001</v>
      </c>
      <c r="K91" s="105">
        <f t="shared" si="34"/>
        <v>128.80000000000001</v>
      </c>
      <c r="L91" s="105">
        <f t="shared" si="34"/>
        <v>128.80000000000001</v>
      </c>
    </row>
    <row r="92" spans="1:12" ht="15">
      <c r="A92" s="116" t="str">
        <f>'Приложение 2'!A73</f>
        <v xml:space="preserve"> Пенсионное обеспечение</v>
      </c>
      <c r="B92" s="118" t="s">
        <v>77</v>
      </c>
      <c r="C92" s="118" t="s">
        <v>8</v>
      </c>
      <c r="D92" s="118" t="s">
        <v>62</v>
      </c>
      <c r="E92" s="118" t="s">
        <v>80</v>
      </c>
      <c r="F92" s="117" t="s">
        <v>72</v>
      </c>
      <c r="G92" s="149" t="s">
        <v>17</v>
      </c>
      <c r="H92" s="149" t="s">
        <v>34</v>
      </c>
      <c r="I92" s="134"/>
      <c r="J92" s="105">
        <f t="shared" si="34"/>
        <v>136.80000000000001</v>
      </c>
      <c r="K92" s="105">
        <f t="shared" si="34"/>
        <v>128.80000000000001</v>
      </c>
      <c r="L92" s="105">
        <f t="shared" si="34"/>
        <v>128.80000000000001</v>
      </c>
    </row>
    <row r="93" spans="1:12" ht="57.75" customHeight="1">
      <c r="A93" s="116" t="str">
        <f>A85</f>
        <v>Администрация Белозерьевского сельского поселения Ромодановского муниципального района Республики Мордовия</v>
      </c>
      <c r="B93" s="118" t="s">
        <v>77</v>
      </c>
      <c r="C93" s="118" t="s">
        <v>8</v>
      </c>
      <c r="D93" s="118" t="s">
        <v>62</v>
      </c>
      <c r="E93" s="118" t="s">
        <v>80</v>
      </c>
      <c r="F93" s="117" t="s">
        <v>72</v>
      </c>
      <c r="G93" s="149" t="s">
        <v>17</v>
      </c>
      <c r="H93" s="149" t="s">
        <v>34</v>
      </c>
      <c r="I93" s="151" t="s">
        <v>143</v>
      </c>
      <c r="J93" s="105">
        <f>'Приложение 2'!J78</f>
        <v>136.80000000000001</v>
      </c>
      <c r="K93" s="105">
        <f>'Приложение 2'!K78</f>
        <v>128.80000000000001</v>
      </c>
      <c r="L93" s="105">
        <f>'Приложение 2'!L78</f>
        <v>128.80000000000001</v>
      </c>
    </row>
    <row r="94" spans="1:12" ht="82.5" customHeight="1">
      <c r="A94" s="116" t="str">
        <f>'Приложение 2'!A34</f>
        <v>Резервный фонд администрации Белозерьевского сельского поселени Ромодановского муниципального района Республики Мордовия</v>
      </c>
      <c r="B94" s="112" t="s">
        <v>77</v>
      </c>
      <c r="C94" s="112" t="s">
        <v>8</v>
      </c>
      <c r="D94" s="112" t="s">
        <v>62</v>
      </c>
      <c r="E94" s="112" t="s">
        <v>79</v>
      </c>
      <c r="F94" s="110"/>
      <c r="G94" s="106"/>
      <c r="H94" s="106"/>
      <c r="I94" s="106"/>
      <c r="J94" s="105">
        <f t="shared" ref="J94:L97" si="35">J95</f>
        <v>50</v>
      </c>
      <c r="K94" s="105">
        <f t="shared" si="35"/>
        <v>50</v>
      </c>
      <c r="L94" s="105">
        <f t="shared" si="35"/>
        <v>50</v>
      </c>
    </row>
    <row r="95" spans="1:12" ht="19.5" customHeight="1">
      <c r="A95" s="116" t="str">
        <f>'Приложение 2'!A35</f>
        <v>Иные бюджетные ассигнования</v>
      </c>
      <c r="B95" s="112" t="s">
        <v>77</v>
      </c>
      <c r="C95" s="112" t="s">
        <v>8</v>
      </c>
      <c r="D95" s="112" t="s">
        <v>62</v>
      </c>
      <c r="E95" s="112" t="s">
        <v>79</v>
      </c>
      <c r="F95" s="110" t="s">
        <v>68</v>
      </c>
      <c r="G95" s="106"/>
      <c r="H95" s="106"/>
      <c r="I95" s="106"/>
      <c r="J95" s="105">
        <f t="shared" si="35"/>
        <v>50</v>
      </c>
      <c r="K95" s="105">
        <f t="shared" ref="K95:K97" si="36">K96</f>
        <v>50</v>
      </c>
      <c r="L95" s="105">
        <f t="shared" ref="L95:L97" si="37">L96</f>
        <v>50</v>
      </c>
    </row>
    <row r="96" spans="1:12" ht="15">
      <c r="A96" s="116" t="s">
        <v>50</v>
      </c>
      <c r="B96" s="112" t="s">
        <v>77</v>
      </c>
      <c r="C96" s="112" t="s">
        <v>8</v>
      </c>
      <c r="D96" s="112" t="s">
        <v>62</v>
      </c>
      <c r="E96" s="112" t="s">
        <v>79</v>
      </c>
      <c r="F96" s="110" t="s">
        <v>70</v>
      </c>
      <c r="G96" s="106"/>
      <c r="H96" s="106"/>
      <c r="I96" s="106"/>
      <c r="J96" s="105">
        <f t="shared" si="35"/>
        <v>50</v>
      </c>
      <c r="K96" s="105">
        <f t="shared" si="36"/>
        <v>50</v>
      </c>
      <c r="L96" s="105">
        <f t="shared" si="37"/>
        <v>50</v>
      </c>
    </row>
    <row r="97" spans="1:12" ht="15">
      <c r="A97" s="116" t="s">
        <v>33</v>
      </c>
      <c r="B97" s="112" t="s">
        <v>77</v>
      </c>
      <c r="C97" s="112" t="s">
        <v>8</v>
      </c>
      <c r="D97" s="112" t="s">
        <v>62</v>
      </c>
      <c r="E97" s="112" t="s">
        <v>79</v>
      </c>
      <c r="F97" s="110" t="s">
        <v>70</v>
      </c>
      <c r="G97" s="108" t="s">
        <v>34</v>
      </c>
      <c r="H97" s="108"/>
      <c r="I97" s="108"/>
      <c r="J97" s="105">
        <f t="shared" si="35"/>
        <v>50</v>
      </c>
      <c r="K97" s="105">
        <f t="shared" si="36"/>
        <v>50</v>
      </c>
      <c r="L97" s="105">
        <f t="shared" si="37"/>
        <v>50</v>
      </c>
    </row>
    <row r="98" spans="1:12" ht="15">
      <c r="A98" s="29" t="s">
        <v>49</v>
      </c>
      <c r="B98" s="112" t="s">
        <v>77</v>
      </c>
      <c r="C98" s="112" t="s">
        <v>8</v>
      </c>
      <c r="D98" s="112" t="s">
        <v>62</v>
      </c>
      <c r="E98" s="112" t="s">
        <v>79</v>
      </c>
      <c r="F98" s="110" t="s">
        <v>70</v>
      </c>
      <c r="G98" s="108" t="s">
        <v>34</v>
      </c>
      <c r="H98" s="108" t="s">
        <v>18</v>
      </c>
      <c r="I98" s="108"/>
      <c r="J98" s="105">
        <f>J99</f>
        <v>50</v>
      </c>
      <c r="K98" s="105">
        <f>K99</f>
        <v>50</v>
      </c>
      <c r="L98" s="105">
        <f>L99</f>
        <v>50</v>
      </c>
    </row>
    <row r="99" spans="1:12" ht="65.25" customHeight="1">
      <c r="A99" s="29" t="str">
        <f>A105</f>
        <v>Администрация Белозерьевского сельского поселения Ромодановского муниципального района Республики Мордовия</v>
      </c>
      <c r="B99" s="118" t="s">
        <v>77</v>
      </c>
      <c r="C99" s="118" t="s">
        <v>8</v>
      </c>
      <c r="D99" s="118" t="s">
        <v>62</v>
      </c>
      <c r="E99" s="118" t="s">
        <v>79</v>
      </c>
      <c r="F99" s="117" t="s">
        <v>70</v>
      </c>
      <c r="G99" s="149" t="s">
        <v>34</v>
      </c>
      <c r="H99" s="149" t="s">
        <v>18</v>
      </c>
      <c r="I99" s="149" t="s">
        <v>143</v>
      </c>
      <c r="J99" s="105">
        <v>50</v>
      </c>
      <c r="K99" s="105">
        <v>50</v>
      </c>
      <c r="L99" s="105">
        <v>50</v>
      </c>
    </row>
    <row r="100" spans="1:12" ht="195" customHeight="1">
      <c r="A100" s="29" t="str">
        <f>'Приложение 2'!A28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0" s="118" t="s">
        <v>77</v>
      </c>
      <c r="C100" s="118" t="s">
        <v>8</v>
      </c>
      <c r="D100" s="118" t="s">
        <v>62</v>
      </c>
      <c r="E100" s="118" t="s">
        <v>76</v>
      </c>
      <c r="F100" s="117"/>
      <c r="G100" s="108"/>
      <c r="H100" s="108"/>
      <c r="I100" s="108"/>
      <c r="J100" s="105">
        <f>J101</f>
        <v>2.1</v>
      </c>
      <c r="K100" s="105">
        <f>K102</f>
        <v>2.2000000000000002</v>
      </c>
      <c r="L100" s="105">
        <f>L101</f>
        <v>2.2999999999999998</v>
      </c>
    </row>
    <row r="101" spans="1:12" ht="45.75" customHeight="1">
      <c r="A101" s="29" t="str">
        <f>'Приложение 2'!A29</f>
        <v>Закупка товаров, работ и услуг для обеспечения государственных (муниципальных) нужд</v>
      </c>
      <c r="B101" s="118" t="s">
        <v>77</v>
      </c>
      <c r="C101" s="118" t="s">
        <v>8</v>
      </c>
      <c r="D101" s="118" t="s">
        <v>62</v>
      </c>
      <c r="E101" s="118" t="s">
        <v>76</v>
      </c>
      <c r="F101" s="117" t="s">
        <v>66</v>
      </c>
      <c r="G101" s="108"/>
      <c r="H101" s="108"/>
      <c r="I101" s="108"/>
      <c r="J101" s="105">
        <f>J102</f>
        <v>2.1</v>
      </c>
      <c r="K101" s="105">
        <f>K102</f>
        <v>2.2000000000000002</v>
      </c>
      <c r="L101" s="105">
        <f>L102</f>
        <v>2.2999999999999998</v>
      </c>
    </row>
    <row r="102" spans="1:12" ht="60" customHeight="1">
      <c r="A102" s="29" t="str">
        <f>'Приложение 2'!A30</f>
        <v>Иные закупки товаров, работ и услуг для обеспечения государственных (муниципальных) нужд</v>
      </c>
      <c r="B102" s="118" t="s">
        <v>77</v>
      </c>
      <c r="C102" s="118" t="s">
        <v>8</v>
      </c>
      <c r="D102" s="118" t="s">
        <v>62</v>
      </c>
      <c r="E102" s="118" t="s">
        <v>76</v>
      </c>
      <c r="F102" s="117" t="s">
        <v>67</v>
      </c>
      <c r="G102" s="108"/>
      <c r="H102" s="108"/>
      <c r="I102" s="108"/>
      <c r="J102" s="105">
        <f>J103</f>
        <v>2.1</v>
      </c>
      <c r="K102" s="105">
        <f>K104</f>
        <v>2.2000000000000002</v>
      </c>
      <c r="L102" s="105">
        <f>L103</f>
        <v>2.2999999999999998</v>
      </c>
    </row>
    <row r="103" spans="1:12" ht="15">
      <c r="A103" s="29" t="str">
        <f>'Приложение 2'!A8</f>
        <v>Общегосударственные вопросы</v>
      </c>
      <c r="B103" s="118" t="s">
        <v>77</v>
      </c>
      <c r="C103" s="118" t="s">
        <v>8</v>
      </c>
      <c r="D103" s="118" t="s">
        <v>62</v>
      </c>
      <c r="E103" s="118" t="s">
        <v>76</v>
      </c>
      <c r="F103" s="117" t="s">
        <v>67</v>
      </c>
      <c r="G103" s="149" t="s">
        <v>34</v>
      </c>
      <c r="H103" s="108"/>
      <c r="I103" s="108"/>
      <c r="J103" s="105">
        <f>J104</f>
        <v>2.1</v>
      </c>
      <c r="K103" s="105">
        <f>K104</f>
        <v>2.2000000000000002</v>
      </c>
      <c r="L103" s="105">
        <f>L104</f>
        <v>2.2999999999999998</v>
      </c>
    </row>
    <row r="104" spans="1:12" ht="93.75" customHeight="1">
      <c r="A104" s="29" t="str">
        <f>'Приложение 2'!A15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04" s="118" t="s">
        <v>77</v>
      </c>
      <c r="C104" s="118" t="s">
        <v>8</v>
      </c>
      <c r="D104" s="118" t="s">
        <v>62</v>
      </c>
      <c r="E104" s="118" t="s">
        <v>76</v>
      </c>
      <c r="F104" s="117" t="s">
        <v>67</v>
      </c>
      <c r="G104" s="149" t="s">
        <v>34</v>
      </c>
      <c r="H104" s="149" t="s">
        <v>42</v>
      </c>
      <c r="I104" s="108"/>
      <c r="J104" s="105">
        <f>J105</f>
        <v>2.1</v>
      </c>
      <c r="K104" s="105">
        <f>K105</f>
        <v>2.2000000000000002</v>
      </c>
      <c r="L104" s="105">
        <f>L105</f>
        <v>2.2999999999999998</v>
      </c>
    </row>
    <row r="105" spans="1:12" ht="60" customHeight="1">
      <c r="A105" s="116" t="s">
        <v>157</v>
      </c>
      <c r="B105" s="112" t="s">
        <v>77</v>
      </c>
      <c r="C105" s="112" t="s">
        <v>8</v>
      </c>
      <c r="D105" s="112" t="s">
        <v>62</v>
      </c>
      <c r="E105" s="118" t="s">
        <v>76</v>
      </c>
      <c r="F105" s="117" t="s">
        <v>67</v>
      </c>
      <c r="G105" s="108" t="s">
        <v>34</v>
      </c>
      <c r="H105" s="149" t="s">
        <v>42</v>
      </c>
      <c r="I105" s="134" t="s">
        <v>143</v>
      </c>
      <c r="J105" s="105">
        <f>'Приложение 2'!J30</f>
        <v>2.1</v>
      </c>
      <c r="K105" s="105">
        <f>'Приложение 2'!K30</f>
        <v>2.2000000000000002</v>
      </c>
      <c r="L105" s="105">
        <f>'Приложение 2'!L30</f>
        <v>2.2999999999999998</v>
      </c>
    </row>
  </sheetData>
  <autoFilter ref="A1:L105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95:A96">
    <cfRule type="expression" dxfId="2" priority="13" stopIfTrue="1">
      <formula>$F95=""</formula>
    </cfRule>
    <cfRule type="expression" dxfId="1" priority="14" stopIfTrue="1">
      <formula>#REF!&lt;&gt;""</formula>
    </cfRule>
    <cfRule type="expression" dxfId="0" priority="15" stopIfTrue="1">
      <formula>AND($G95="",$F95&lt;&gt;"")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F1" sqref="F1"/>
    </sheetView>
  </sheetViews>
  <sheetFormatPr defaultRowHeight="12.75"/>
  <cols>
    <col min="1" max="1" width="58.6640625" style="49" customWidth="1"/>
    <col min="2" max="2" width="125" style="49" customWidth="1"/>
    <col min="3" max="3" width="27" style="49" customWidth="1"/>
    <col min="4" max="4" width="27.1640625" style="49" customWidth="1"/>
    <col min="5" max="5" width="21.33203125" style="49" customWidth="1"/>
    <col min="6" max="6" width="41.83203125" style="50" customWidth="1"/>
    <col min="7" max="7" width="23.6640625" style="49" customWidth="1"/>
    <col min="8" max="8" width="19.5" style="49" customWidth="1"/>
    <col min="9" max="9" width="25.5" style="49" customWidth="1"/>
    <col min="10" max="16384" width="9.33203125" style="49"/>
  </cols>
  <sheetData>
    <row r="1" spans="1:7" ht="409.5" customHeight="1">
      <c r="B1" s="99"/>
      <c r="C1" s="178" t="s">
        <v>201</v>
      </c>
      <c r="D1" s="179"/>
      <c r="E1" s="179"/>
      <c r="F1" s="48"/>
    </row>
    <row r="2" spans="1:7" ht="0.75" customHeight="1">
      <c r="A2" s="98"/>
      <c r="B2" s="97"/>
      <c r="C2" s="174"/>
      <c r="D2" s="174"/>
      <c r="E2" s="174"/>
      <c r="F2" s="46"/>
      <c r="G2" s="46"/>
    </row>
    <row r="3" spans="1:7" ht="13.15" customHeight="1">
      <c r="A3" s="173" t="s">
        <v>191</v>
      </c>
      <c r="B3" s="173"/>
      <c r="C3" s="173"/>
      <c r="D3" s="173"/>
      <c r="E3" s="173"/>
    </row>
    <row r="4" spans="1:7" ht="13.15" customHeight="1">
      <c r="A4" s="173"/>
      <c r="B4" s="173"/>
      <c r="C4" s="173"/>
      <c r="D4" s="173"/>
      <c r="E4" s="173"/>
    </row>
    <row r="5" spans="1:7" ht="83.25" customHeight="1">
      <c r="A5" s="173"/>
      <c r="B5" s="173"/>
      <c r="C5" s="173"/>
      <c r="D5" s="173"/>
      <c r="E5" s="173"/>
      <c r="F5" s="96"/>
    </row>
    <row r="6" spans="1:7" ht="23.25" customHeight="1">
      <c r="A6" s="95"/>
      <c r="B6" s="95"/>
      <c r="C6" s="94"/>
    </row>
    <row r="7" spans="1:7" ht="37.15" customHeight="1">
      <c r="A7" s="175" t="s">
        <v>23</v>
      </c>
      <c r="B7" s="176" t="s">
        <v>24</v>
      </c>
      <c r="C7" s="177" t="s">
        <v>25</v>
      </c>
      <c r="D7" s="177"/>
      <c r="E7" s="177"/>
    </row>
    <row r="8" spans="1:7" s="55" customFormat="1" ht="138.6" customHeight="1">
      <c r="A8" s="175"/>
      <c r="B8" s="176"/>
      <c r="C8" s="47" t="s">
        <v>26</v>
      </c>
      <c r="D8" s="47" t="s">
        <v>163</v>
      </c>
      <c r="E8" s="47" t="s">
        <v>187</v>
      </c>
      <c r="F8" s="56"/>
    </row>
    <row r="9" spans="1:7" s="71" customFormat="1" ht="28.15" customHeight="1">
      <c r="A9" s="93" t="s">
        <v>8</v>
      </c>
      <c r="B9" s="92" t="s">
        <v>9</v>
      </c>
      <c r="C9" s="91">
        <v>3</v>
      </c>
      <c r="D9" s="91">
        <v>4</v>
      </c>
      <c r="E9" s="91">
        <v>5</v>
      </c>
      <c r="F9" s="72"/>
    </row>
    <row r="10" spans="1:7" s="71" customFormat="1" ht="44.45" customHeight="1">
      <c r="A10" s="88" t="s">
        <v>84</v>
      </c>
      <c r="B10" s="100" t="s">
        <v>117</v>
      </c>
      <c r="C10" s="90">
        <f>C11+C14+C18+C22</f>
        <v>1002</v>
      </c>
      <c r="D10" s="90">
        <f>D11+D22+D14+D18</f>
        <v>0</v>
      </c>
      <c r="E10" s="184">
        <f>E11+E22+E14+E18</f>
        <v>0</v>
      </c>
      <c r="F10" s="72"/>
    </row>
    <row r="11" spans="1:7" s="71" customFormat="1" ht="55.5" customHeight="1">
      <c r="A11" s="88" t="s">
        <v>116</v>
      </c>
      <c r="B11" s="89" t="s">
        <v>83</v>
      </c>
      <c r="C11" s="83">
        <f t="shared" ref="C11:E12" si="0">SUM(C12)</f>
        <v>0</v>
      </c>
      <c r="D11" s="82">
        <f t="shared" si="0"/>
        <v>0</v>
      </c>
      <c r="E11" s="185">
        <f t="shared" si="0"/>
        <v>0</v>
      </c>
      <c r="F11" s="72"/>
    </row>
    <row r="12" spans="1:7" s="71" customFormat="1" ht="73.900000000000006" customHeight="1">
      <c r="A12" s="88" t="s">
        <v>115</v>
      </c>
      <c r="B12" s="87" t="s">
        <v>114</v>
      </c>
      <c r="C12" s="83">
        <f t="shared" si="0"/>
        <v>0</v>
      </c>
      <c r="D12" s="82">
        <f t="shared" si="0"/>
        <v>0</v>
      </c>
      <c r="E12" s="186">
        <f t="shared" si="0"/>
        <v>0</v>
      </c>
      <c r="F12" s="72"/>
    </row>
    <row r="13" spans="1:7" s="71" customFormat="1" ht="71.45" customHeight="1">
      <c r="A13" s="88" t="s">
        <v>113</v>
      </c>
      <c r="B13" s="87" t="s">
        <v>112</v>
      </c>
      <c r="C13" s="83">
        <v>0</v>
      </c>
      <c r="D13" s="65">
        <v>0</v>
      </c>
      <c r="E13" s="65">
        <v>0</v>
      </c>
      <c r="F13" s="72"/>
    </row>
    <row r="14" spans="1:7" s="71" customFormat="1" ht="63" customHeight="1">
      <c r="A14" s="69" t="s">
        <v>111</v>
      </c>
      <c r="B14" s="86" t="s">
        <v>110</v>
      </c>
      <c r="C14" s="83">
        <f t="shared" ref="C14:E15" si="1">C15</f>
        <v>0</v>
      </c>
      <c r="D14" s="82">
        <f t="shared" si="1"/>
        <v>0</v>
      </c>
      <c r="E14" s="184">
        <f t="shared" si="1"/>
        <v>0</v>
      </c>
      <c r="F14" s="72"/>
    </row>
    <row r="15" spans="1:7" s="71" customFormat="1" ht="57" customHeight="1">
      <c r="A15" s="69" t="s">
        <v>109</v>
      </c>
      <c r="B15" s="86" t="s">
        <v>108</v>
      </c>
      <c r="C15" s="83">
        <f t="shared" si="1"/>
        <v>0</v>
      </c>
      <c r="D15" s="82">
        <f t="shared" si="1"/>
        <v>0</v>
      </c>
      <c r="E15" s="185">
        <f t="shared" si="1"/>
        <v>0</v>
      </c>
      <c r="F15" s="72"/>
    </row>
    <row r="16" spans="1:7" s="71" customFormat="1" ht="82.9" customHeight="1">
      <c r="A16" s="85" t="s">
        <v>107</v>
      </c>
      <c r="B16" s="84" t="s">
        <v>106</v>
      </c>
      <c r="C16" s="83">
        <f>SUM(C17)</f>
        <v>0</v>
      </c>
      <c r="D16" s="82">
        <f>SUM(D17)</f>
        <v>0</v>
      </c>
      <c r="E16" s="186">
        <f>SUM(E17)</f>
        <v>0</v>
      </c>
      <c r="F16" s="72"/>
    </row>
    <row r="17" spans="1:6" s="71" customFormat="1" ht="77.45" customHeight="1">
      <c r="A17" s="69" t="s">
        <v>105</v>
      </c>
      <c r="B17" s="81" t="s">
        <v>104</v>
      </c>
      <c r="C17" s="80">
        <v>0</v>
      </c>
      <c r="D17" s="80">
        <v>0</v>
      </c>
      <c r="E17" s="80">
        <v>0</v>
      </c>
      <c r="F17" s="72"/>
    </row>
    <row r="18" spans="1:6" s="71" customFormat="1" ht="48" customHeight="1">
      <c r="A18" s="76" t="s">
        <v>103</v>
      </c>
      <c r="B18" s="78" t="s">
        <v>102</v>
      </c>
      <c r="C18" s="77">
        <f t="shared" ref="C18:E20" si="2">C19</f>
        <v>0</v>
      </c>
      <c r="D18" s="65">
        <f t="shared" si="2"/>
        <v>0</v>
      </c>
      <c r="E18" s="65">
        <f t="shared" si="2"/>
        <v>0</v>
      </c>
      <c r="F18" s="72"/>
    </row>
    <row r="19" spans="1:6" s="71" customFormat="1" ht="57.6" customHeight="1">
      <c r="A19" s="76" t="s">
        <v>101</v>
      </c>
      <c r="B19" s="78" t="s">
        <v>100</v>
      </c>
      <c r="C19" s="77">
        <f t="shared" si="2"/>
        <v>0</v>
      </c>
      <c r="D19" s="65">
        <f t="shared" si="2"/>
        <v>0</v>
      </c>
      <c r="E19" s="65">
        <f t="shared" si="2"/>
        <v>0</v>
      </c>
      <c r="F19" s="72"/>
    </row>
    <row r="20" spans="1:6" s="71" customFormat="1" ht="77.45" customHeight="1">
      <c r="A20" s="79" t="s">
        <v>99</v>
      </c>
      <c r="B20" s="78" t="s">
        <v>98</v>
      </c>
      <c r="C20" s="77">
        <f t="shared" si="2"/>
        <v>0</v>
      </c>
      <c r="D20" s="65">
        <f t="shared" si="2"/>
        <v>0</v>
      </c>
      <c r="E20" s="65">
        <f t="shared" si="2"/>
        <v>0</v>
      </c>
      <c r="F20" s="72"/>
    </row>
    <row r="21" spans="1:6" s="71" customFormat="1" ht="101.45" customHeight="1">
      <c r="A21" s="79" t="s">
        <v>97</v>
      </c>
      <c r="B21" s="78" t="s">
        <v>160</v>
      </c>
      <c r="C21" s="77"/>
      <c r="D21" s="65"/>
      <c r="E21" s="65"/>
      <c r="F21" s="72"/>
    </row>
    <row r="22" spans="1:6" s="71" customFormat="1" ht="52.9" customHeight="1">
      <c r="A22" s="76" t="s">
        <v>96</v>
      </c>
      <c r="B22" s="75" t="s">
        <v>95</v>
      </c>
      <c r="C22" s="74">
        <f>C25+C26</f>
        <v>1002</v>
      </c>
      <c r="D22" s="73">
        <f>D25+D26</f>
        <v>0</v>
      </c>
      <c r="E22" s="73">
        <f>E25+E26</f>
        <v>0</v>
      </c>
      <c r="F22" s="72"/>
    </row>
    <row r="23" spans="1:6" s="63" customFormat="1" ht="40.15" customHeight="1">
      <c r="A23" s="67" t="s">
        <v>94</v>
      </c>
      <c r="B23" s="70" t="s">
        <v>93</v>
      </c>
      <c r="C23" s="65">
        <f t="shared" ref="C23:E24" si="3">SUM(C24)</f>
        <v>-3432</v>
      </c>
      <c r="D23" s="65">
        <f t="shared" si="3"/>
        <v>-3067.5</v>
      </c>
      <c r="E23" s="65">
        <f t="shared" si="3"/>
        <v>-3163</v>
      </c>
      <c r="F23" s="64"/>
    </row>
    <row r="24" spans="1:6" s="55" customFormat="1" ht="46.15" customHeight="1">
      <c r="A24" s="69" t="s">
        <v>92</v>
      </c>
      <c r="B24" s="68" t="s">
        <v>91</v>
      </c>
      <c r="C24" s="51">
        <f t="shared" si="3"/>
        <v>-3432</v>
      </c>
      <c r="D24" s="51">
        <f t="shared" si="3"/>
        <v>-3067.5</v>
      </c>
      <c r="E24" s="51">
        <f t="shared" si="3"/>
        <v>-3163</v>
      </c>
      <c r="F24" s="56"/>
    </row>
    <row r="25" spans="1:6" s="55" customFormat="1" ht="58.15" customHeight="1">
      <c r="A25" s="69" t="s">
        <v>153</v>
      </c>
      <c r="B25" s="68" t="s">
        <v>152</v>
      </c>
      <c r="C25" s="51">
        <v>-3432</v>
      </c>
      <c r="D25" s="51">
        <v>-3067.5</v>
      </c>
      <c r="E25" s="51">
        <v>-3163</v>
      </c>
      <c r="F25" s="56"/>
    </row>
    <row r="26" spans="1:6" s="63" customFormat="1" ht="43.15" customHeight="1">
      <c r="A26" s="67" t="s">
        <v>90</v>
      </c>
      <c r="B26" s="66" t="s">
        <v>89</v>
      </c>
      <c r="C26" s="65">
        <f t="shared" ref="C26:E27" si="4">SUM(C27)</f>
        <v>4434</v>
      </c>
      <c r="D26" s="65">
        <f t="shared" si="4"/>
        <v>3067.5</v>
      </c>
      <c r="E26" s="65">
        <f t="shared" si="4"/>
        <v>3163</v>
      </c>
      <c r="F26" s="64"/>
    </row>
    <row r="27" spans="1:6" s="55" customFormat="1" ht="47.45" customHeight="1">
      <c r="A27" s="62" t="s">
        <v>88</v>
      </c>
      <c r="B27" s="61" t="s">
        <v>87</v>
      </c>
      <c r="C27" s="51">
        <f t="shared" si="4"/>
        <v>4434</v>
      </c>
      <c r="D27" s="51">
        <f t="shared" si="4"/>
        <v>3067.5</v>
      </c>
      <c r="E27" s="51">
        <f t="shared" si="4"/>
        <v>3163</v>
      </c>
      <c r="F27" s="56"/>
    </row>
    <row r="28" spans="1:6" s="55" customFormat="1" ht="56.45" customHeight="1">
      <c r="A28" s="60" t="s">
        <v>86</v>
      </c>
      <c r="B28" s="59" t="s">
        <v>85</v>
      </c>
      <c r="C28" s="51">
        <v>4434</v>
      </c>
      <c r="D28" s="51">
        <v>3067.5</v>
      </c>
      <c r="E28" s="51">
        <v>3163</v>
      </c>
      <c r="F28" s="56"/>
    </row>
    <row r="29" spans="1:6" s="55" customFormat="1" ht="76.5" customHeight="1">
      <c r="A29" s="58" t="s">
        <v>84</v>
      </c>
      <c r="B29" s="57" t="s">
        <v>158</v>
      </c>
      <c r="C29" s="51">
        <v>0</v>
      </c>
      <c r="D29" s="51">
        <v>0</v>
      </c>
      <c r="E29" s="51">
        <v>0</v>
      </c>
      <c r="F29" s="56"/>
    </row>
    <row r="30" spans="1:6" ht="37.15" customHeight="1">
      <c r="A30" s="54"/>
      <c r="B30" s="53" t="s">
        <v>141</v>
      </c>
      <c r="C30" s="52">
        <v>1434.5</v>
      </c>
      <c r="D30" s="51">
        <v>1468.2</v>
      </c>
      <c r="E30" s="51">
        <v>1496.3</v>
      </c>
    </row>
    <row r="32" spans="1:6">
      <c r="F32" s="49"/>
    </row>
    <row r="33" spans="6:6" ht="44.45" customHeight="1">
      <c r="F33" s="49"/>
    </row>
    <row r="34" spans="6:6">
      <c r="F34" s="49"/>
    </row>
    <row r="35" spans="6:6">
      <c r="F35" s="49"/>
    </row>
    <row r="36" spans="6:6">
      <c r="F36" s="49"/>
    </row>
    <row r="37" spans="6:6">
      <c r="F37" s="49"/>
    </row>
    <row r="38" spans="6:6">
      <c r="F38" s="49"/>
    </row>
    <row r="39" spans="6:6">
      <c r="F39" s="49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15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2024-05-28T13:23:23Z</cp:lastPrinted>
  <dcterms:created xsi:type="dcterms:W3CDTF">2006-09-16T00:00:00Z</dcterms:created>
  <dcterms:modified xsi:type="dcterms:W3CDTF">2024-05-28T13:28:18Z</dcterms:modified>
</cp:coreProperties>
</file>