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000" tabRatio="960" activeTab="2"/>
  </bookViews>
  <sheets>
    <sheet name="Приложение 1" sheetId="2" r:id="rId1"/>
    <sheet name="Приложение 2" sheetId="3" r:id="rId2"/>
    <sheet name="Приложение 3" sheetId="4" r:id="rId3"/>
    <sheet name="Приложение4 " sheetId="6" r:id="rId4"/>
    <sheet name="прил 5" sheetId="14" r:id="rId5"/>
  </sheets>
  <definedNames>
    <definedName name="_xlnm._FilterDatabase" localSheetId="1" hidden="1">'Приложение 2'!$A$1:$L$97</definedName>
    <definedName name="_xlnm._FilterDatabase" localSheetId="2" hidden="1">'Приложение 3'!$A$1:$K$97</definedName>
    <definedName name="_xlnm._FilterDatabase" localSheetId="3" hidden="1">'Приложение4 '!$A$1:$L$114</definedName>
    <definedName name="Z_146E8F15_80AC_4549_8E02_D6058BD21F29_.wvu.FilterData" localSheetId="1" hidden="1">'Приложение 2'!$A$1:$L$97</definedName>
    <definedName name="Z_146E8F15_80AC_4549_8E02_D6058BD21F29_.wvu.FilterData" localSheetId="2" hidden="1">'Приложение 3'!$A$1:$K$97</definedName>
    <definedName name="Z_146E8F15_80AC_4549_8E02_D6058BD21F29_.wvu.FilterData" localSheetId="3" hidden="1">'Приложение4 '!$A$6:$L$114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3'!$A$1:$K$97</definedName>
    <definedName name="Z_2EE6EB00_C2BB_404A_98A6_E66B3D281ECF_.wvu.FilterData" localSheetId="1" hidden="1">'Приложение 2'!$A$6:$L$83</definedName>
    <definedName name="Z_2EE6EB00_C2BB_404A_98A6_E66B3D281ECF_.wvu.FilterData" localSheetId="2" hidden="1">'Приложение 3'!$A$6:$O$97</definedName>
    <definedName name="Z_2EE6EB00_C2BB_404A_98A6_E66B3D281ECF_.wvu.FilterData" localSheetId="3" hidden="1">'Приложение4 '!$A$6:$L$114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2'!$A$1:$L$97</definedName>
    <definedName name="Z_D2A2E364_7F41_4DF0_B445_F266635B8190_.wvu.FilterData" localSheetId="2" hidden="1">'Приложение 3'!$A$1:$K$97</definedName>
    <definedName name="Z_D2A2E364_7F41_4DF0_B445_F266635B8190_.wvu.FilterData" localSheetId="3" hidden="1">'Приложение4 '!$A$6:$L$114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'Приложение4 '!$A$6:$L$114</definedName>
    <definedName name="_xlnm.Print_Area" localSheetId="4">'прил 5'!$A$1:$E$30</definedName>
    <definedName name="_xlnm.Print_Area" localSheetId="0">'Приложение 1'!$A$1:$E$28</definedName>
    <definedName name="_xlnm.Print_Area" localSheetId="1">'Приложение 2'!$A$1:$L$97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8" i="6"/>
  <c r="A113"/>
  <c r="A112"/>
  <c r="A111"/>
  <c r="A110"/>
  <c r="A109"/>
  <c r="L107"/>
  <c r="K107"/>
  <c r="J107"/>
  <c r="L108"/>
  <c r="K108"/>
  <c r="J108"/>
  <c r="J109"/>
  <c r="J110"/>
  <c r="J111"/>
  <c r="J112"/>
  <c r="J113"/>
  <c r="J114"/>
  <c r="A108"/>
  <c r="A61" i="4"/>
  <c r="A62"/>
  <c r="A63"/>
  <c r="A64"/>
  <c r="A65"/>
  <c r="A66"/>
  <c r="I60"/>
  <c r="I61"/>
  <c r="I62"/>
  <c r="I63"/>
  <c r="I64"/>
  <c r="I65"/>
  <c r="I66"/>
  <c r="J73" i="3"/>
  <c r="A62" l="1"/>
  <c r="A63"/>
  <c r="A65"/>
  <c r="A66"/>
  <c r="J61"/>
  <c r="J62"/>
  <c r="J63"/>
  <c r="J64"/>
  <c r="J65"/>
  <c r="C13" i="2"/>
  <c r="C14"/>
  <c r="C18"/>
  <c r="C19"/>
  <c r="E27"/>
  <c r="D27"/>
  <c r="C27"/>
  <c r="A89" i="6"/>
  <c r="A88"/>
  <c r="A87"/>
  <c r="A86"/>
  <c r="A85"/>
  <c r="J90"/>
  <c r="J89" s="1"/>
  <c r="J88" s="1"/>
  <c r="J87" s="1"/>
  <c r="J86" s="1"/>
  <c r="J85" s="1"/>
  <c r="A36" i="4"/>
  <c r="A35"/>
  <c r="A34"/>
  <c r="A31"/>
  <c r="I36" l="1"/>
  <c r="I35" s="1"/>
  <c r="I34" s="1"/>
  <c r="I33" s="1"/>
  <c r="I32" s="1"/>
  <c r="I31" s="1"/>
  <c r="I59"/>
  <c r="A33" i="3"/>
  <c r="A33" i="4" s="1"/>
  <c r="A32" i="3"/>
  <c r="A32" i="4" s="1"/>
  <c r="J35" i="3"/>
  <c r="J34" s="1"/>
  <c r="J33" s="1"/>
  <c r="J32" s="1"/>
  <c r="J31" s="1"/>
  <c r="J24"/>
  <c r="K23" i="4"/>
  <c r="J23"/>
  <c r="L15" i="6"/>
  <c r="K15"/>
  <c r="K12"/>
  <c r="A97"/>
  <c r="A98"/>
  <c r="A99"/>
  <c r="A100"/>
  <c r="A101"/>
  <c r="L102"/>
  <c r="L101" s="1"/>
  <c r="L100" s="1"/>
  <c r="L99" s="1"/>
  <c r="L98" s="1"/>
  <c r="L97" s="1"/>
  <c r="K102"/>
  <c r="K101" s="1"/>
  <c r="K100" s="1"/>
  <c r="K99" s="1"/>
  <c r="K98" s="1"/>
  <c r="K97" s="1"/>
  <c r="J102"/>
  <c r="J101" s="1"/>
  <c r="J100" s="1"/>
  <c r="J99" s="1"/>
  <c r="J98" s="1"/>
  <c r="J97" s="1"/>
  <c r="A57" i="4"/>
  <c r="A48"/>
  <c r="A40"/>
  <c r="K90"/>
  <c r="K89" s="1"/>
  <c r="K88" s="1"/>
  <c r="K87" s="1"/>
  <c r="K86" s="1"/>
  <c r="K85" s="1"/>
  <c r="K84" s="1"/>
  <c r="J90"/>
  <c r="J89" s="1"/>
  <c r="J88" s="1"/>
  <c r="J87" s="1"/>
  <c r="J86" s="1"/>
  <c r="J85" s="1"/>
  <c r="J84" s="1"/>
  <c r="I90"/>
  <c r="I89" s="1"/>
  <c r="I88" s="1"/>
  <c r="I87" s="1"/>
  <c r="I86" s="1"/>
  <c r="I85" s="1"/>
  <c r="I84" s="1"/>
  <c r="A91"/>
  <c r="A90"/>
  <c r="A89"/>
  <c r="A88"/>
  <c r="A85"/>
  <c r="A84"/>
  <c r="L70" i="3"/>
  <c r="L69" s="1"/>
  <c r="L71"/>
  <c r="L75"/>
  <c r="L74" s="1"/>
  <c r="L73" s="1"/>
  <c r="L58"/>
  <c r="L57" s="1"/>
  <c r="L56" s="1"/>
  <c r="L55" s="1"/>
  <c r="L54" s="1"/>
  <c r="L53" s="1"/>
  <c r="L49"/>
  <c r="L51"/>
  <c r="L41"/>
  <c r="L40" s="1"/>
  <c r="L39" s="1"/>
  <c r="L38" s="1"/>
  <c r="L37" s="1"/>
  <c r="L29"/>
  <c r="L28" s="1"/>
  <c r="L27" s="1"/>
  <c r="L26" s="1"/>
  <c r="L24"/>
  <c r="L22"/>
  <c r="L19"/>
  <c r="L18" s="1"/>
  <c r="L13"/>
  <c r="L12" s="1"/>
  <c r="L11" s="1"/>
  <c r="L10" s="1"/>
  <c r="L9" s="1"/>
  <c r="L82"/>
  <c r="L81" s="1"/>
  <c r="L80" s="1"/>
  <c r="L79" s="1"/>
  <c r="L78" s="1"/>
  <c r="L77" s="1"/>
  <c r="L96"/>
  <c r="L95" s="1"/>
  <c r="L94" s="1"/>
  <c r="L93" s="1"/>
  <c r="L92" s="1"/>
  <c r="L91" s="1"/>
  <c r="A87"/>
  <c r="A87" i="4" s="1"/>
  <c r="A86" i="3"/>
  <c r="A86" i="4" s="1"/>
  <c r="L89" i="3"/>
  <c r="L88" s="1"/>
  <c r="L87" s="1"/>
  <c r="L86" s="1"/>
  <c r="L85" s="1"/>
  <c r="L84" s="1"/>
  <c r="K89"/>
  <c r="K88" s="1"/>
  <c r="K87" s="1"/>
  <c r="K86" s="1"/>
  <c r="K85" s="1"/>
  <c r="K84" s="1"/>
  <c r="J89"/>
  <c r="J88" s="1"/>
  <c r="J87" s="1"/>
  <c r="J86" s="1"/>
  <c r="J85" s="1"/>
  <c r="J84" s="1"/>
  <c r="E14" i="2"/>
  <c r="E13" s="1"/>
  <c r="E22"/>
  <c r="E24"/>
  <c r="E26"/>
  <c r="D22"/>
  <c r="E21" l="1"/>
  <c r="L68" i="3"/>
  <c r="L67" s="1"/>
  <c r="L60" s="1"/>
  <c r="L48"/>
  <c r="L47" s="1"/>
  <c r="L46" s="1"/>
  <c r="L45" s="1"/>
  <c r="L44" s="1"/>
  <c r="L43" s="1"/>
  <c r="L21"/>
  <c r="L17" s="1"/>
  <c r="L16" s="1"/>
  <c r="L15" s="1"/>
  <c r="L8" s="1"/>
  <c r="L7" s="1"/>
  <c r="E12" i="2"/>
  <c r="E11" s="1"/>
  <c r="C16"/>
  <c r="C22"/>
  <c r="K96" i="3"/>
  <c r="K95" s="1"/>
  <c r="K94" s="1"/>
  <c r="K93" s="1"/>
  <c r="K92" s="1"/>
  <c r="K91" s="1"/>
  <c r="J96"/>
  <c r="J95" s="1"/>
  <c r="J94" s="1"/>
  <c r="J93" s="1"/>
  <c r="J92" s="1"/>
  <c r="J91" s="1"/>
  <c r="K82"/>
  <c r="K81" s="1"/>
  <c r="K80" s="1"/>
  <c r="K79" s="1"/>
  <c r="K78" s="1"/>
  <c r="K77" s="1"/>
  <c r="J82"/>
  <c r="J81" s="1"/>
  <c r="J80" s="1"/>
  <c r="J79" s="1"/>
  <c r="J78" s="1"/>
  <c r="J77" s="1"/>
  <c r="K75"/>
  <c r="K74" s="1"/>
  <c r="K73" s="1"/>
  <c r="J75"/>
  <c r="J74" s="1"/>
  <c r="K71"/>
  <c r="J71"/>
  <c r="J70" s="1"/>
  <c r="J69" s="1"/>
  <c r="K70"/>
  <c r="K69" s="1"/>
  <c r="K58"/>
  <c r="K57" s="1"/>
  <c r="J58"/>
  <c r="J57" s="1"/>
  <c r="J56" s="1"/>
  <c r="K51"/>
  <c r="J51"/>
  <c r="K49"/>
  <c r="J49"/>
  <c r="K41"/>
  <c r="J41"/>
  <c r="K40"/>
  <c r="K39" s="1"/>
  <c r="K38" s="1"/>
  <c r="K37" s="1"/>
  <c r="J40"/>
  <c r="J39" s="1"/>
  <c r="J38" s="1"/>
  <c r="J37" s="1"/>
  <c r="K29"/>
  <c r="K28" s="1"/>
  <c r="K27" s="1"/>
  <c r="K26" s="1"/>
  <c r="J29"/>
  <c r="J28" s="1"/>
  <c r="J27" s="1"/>
  <c r="J26" s="1"/>
  <c r="K24"/>
  <c r="K22"/>
  <c r="J22"/>
  <c r="J21" s="1"/>
  <c r="K19"/>
  <c r="K18" s="1"/>
  <c r="J19"/>
  <c r="J18" s="1"/>
  <c r="K13"/>
  <c r="K12" s="1"/>
  <c r="K11" s="1"/>
  <c r="K10" s="1"/>
  <c r="K9" s="1"/>
  <c r="J13"/>
  <c r="J12" s="1"/>
  <c r="J11" s="1"/>
  <c r="J10" s="1"/>
  <c r="J9" s="1"/>
  <c r="D26" i="2"/>
  <c r="C26"/>
  <c r="D24"/>
  <c r="D21" s="1"/>
  <c r="C24"/>
  <c r="D14"/>
  <c r="D13" s="1"/>
  <c r="L65" i="6"/>
  <c r="L64" s="1"/>
  <c r="L63" s="1"/>
  <c r="L62" s="1"/>
  <c r="L61" s="1"/>
  <c r="L60" s="1"/>
  <c r="J65"/>
  <c r="J64" s="1"/>
  <c r="J63" s="1"/>
  <c r="J62" s="1"/>
  <c r="J61" s="1"/>
  <c r="J60" s="1"/>
  <c r="A59"/>
  <c r="A60"/>
  <c r="A61"/>
  <c r="A62"/>
  <c r="A64"/>
  <c r="A63"/>
  <c r="A65"/>
  <c r="K20" i="4"/>
  <c r="K19" s="1"/>
  <c r="K18" s="1"/>
  <c r="J20"/>
  <c r="J19" s="1"/>
  <c r="J18" s="1"/>
  <c r="I20"/>
  <c r="I19" s="1"/>
  <c r="I18" s="1"/>
  <c r="A20"/>
  <c r="A19"/>
  <c r="A18"/>
  <c r="C21" i="2" l="1"/>
  <c r="K48" i="3"/>
  <c r="K47" s="1"/>
  <c r="K46" s="1"/>
  <c r="K45" s="1"/>
  <c r="K44" s="1"/>
  <c r="K43" s="1"/>
  <c r="K55"/>
  <c r="K54" s="1"/>
  <c r="K53" s="1"/>
  <c r="K56"/>
  <c r="K21"/>
  <c r="J48"/>
  <c r="J47" s="1"/>
  <c r="J46" s="1"/>
  <c r="J45" s="1"/>
  <c r="J44" s="1"/>
  <c r="J43" s="1"/>
  <c r="J68"/>
  <c r="J67" s="1"/>
  <c r="J60" s="1"/>
  <c r="J55"/>
  <c r="J54" s="1"/>
  <c r="J53" s="1"/>
  <c r="K68"/>
  <c r="K67" s="1"/>
  <c r="K60" s="1"/>
  <c r="J17"/>
  <c r="J16" s="1"/>
  <c r="J15" s="1"/>
  <c r="J8" s="1"/>
  <c r="K17"/>
  <c r="K16" s="1"/>
  <c r="K15" s="1"/>
  <c r="K8" s="1"/>
  <c r="D12" i="2"/>
  <c r="D11" s="1"/>
  <c r="K65" i="6"/>
  <c r="K64" s="1"/>
  <c r="K63" s="1"/>
  <c r="K62" s="1"/>
  <c r="K61" s="1"/>
  <c r="K60" s="1"/>
  <c r="A78"/>
  <c r="A77"/>
  <c r="A17"/>
  <c r="A16"/>
  <c r="A74" i="4"/>
  <c r="A73"/>
  <c r="L22" i="6"/>
  <c r="K22"/>
  <c r="J15"/>
  <c r="A10"/>
  <c r="A70" i="4"/>
  <c r="K72"/>
  <c r="I72"/>
  <c r="K76"/>
  <c r="J76"/>
  <c r="I76"/>
  <c r="L52" i="6"/>
  <c r="K14" i="4"/>
  <c r="K7" i="3" l="1"/>
  <c r="C12" i="2"/>
  <c r="C11" s="1"/>
  <c r="J7" i="3"/>
  <c r="A68" i="4"/>
  <c r="A8" i="6" s="1"/>
  <c r="A66"/>
  <c r="A17" i="4"/>
  <c r="A15"/>
  <c r="A45" i="6"/>
  <c r="A34"/>
  <c r="A31"/>
  <c r="A29"/>
  <c r="A25"/>
  <c r="A23"/>
  <c r="A93" i="3"/>
  <c r="A93" i="4"/>
  <c r="A56"/>
  <c r="A47"/>
  <c r="A45"/>
  <c r="A10"/>
  <c r="A16" i="3"/>
  <c r="A16" i="4" s="1"/>
  <c r="J22" i="6"/>
  <c r="L9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5"/>
  <c r="A94"/>
  <c r="A93"/>
  <c r="A92"/>
  <c r="A91"/>
  <c r="K84"/>
  <c r="K83" s="1"/>
  <c r="K82" s="1"/>
  <c r="K81" s="1"/>
  <c r="K80" s="1"/>
  <c r="K79" s="1"/>
  <c r="L84"/>
  <c r="L83" s="1"/>
  <c r="L82" s="1"/>
  <c r="L81" s="1"/>
  <c r="L80" s="1"/>
  <c r="L79" s="1"/>
  <c r="J84"/>
  <c r="J83" s="1"/>
  <c r="A84"/>
  <c r="A83"/>
  <c r="A82"/>
  <c r="A81"/>
  <c r="A80"/>
  <c r="A79"/>
  <c r="K97" i="4"/>
  <c r="L58" i="6" s="1"/>
  <c r="L57" s="1"/>
  <c r="L56" s="1"/>
  <c r="L55" s="1"/>
  <c r="L54" s="1"/>
  <c r="L53" s="1"/>
  <c r="J97" i="4"/>
  <c r="K58" i="6" s="1"/>
  <c r="K57" s="1"/>
  <c r="K56" s="1"/>
  <c r="K55" s="1"/>
  <c r="K54" s="1"/>
  <c r="K53" s="1"/>
  <c r="K96" i="4"/>
  <c r="J96"/>
  <c r="A55"/>
  <c r="A97"/>
  <c r="A55" i="6" s="1"/>
  <c r="A96" i="4"/>
  <c r="A54" i="6" s="1"/>
  <c r="A95" i="4"/>
  <c r="A53" i="6" s="1"/>
  <c r="A94" i="4"/>
  <c r="A92"/>
  <c r="A56" i="6"/>
  <c r="A57" s="1"/>
  <c r="J59" i="4"/>
  <c r="J58" s="1"/>
  <c r="K59"/>
  <c r="K58" s="1"/>
  <c r="K57" s="1"/>
  <c r="K56" s="1"/>
  <c r="A96" i="6" l="1"/>
  <c r="A102" s="1"/>
  <c r="A90"/>
  <c r="J95" i="4"/>
  <c r="K95"/>
  <c r="J82" i="6"/>
  <c r="J81" s="1"/>
  <c r="J80" s="1"/>
  <c r="J79" s="1"/>
  <c r="K55" i="4"/>
  <c r="K54" s="1"/>
  <c r="K53" s="1"/>
  <c r="K94" l="1"/>
  <c r="J9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50" i="4"/>
  <c r="K49" s="1"/>
  <c r="J50"/>
  <c r="J49" s="1"/>
  <c r="I50"/>
  <c r="I49" s="1"/>
  <c r="L106" i="6"/>
  <c r="L105" s="1"/>
  <c r="L104" s="1"/>
  <c r="L103" s="1"/>
  <c r="L78" s="1"/>
  <c r="K106"/>
  <c r="K105" s="1"/>
  <c r="K104" s="1"/>
  <c r="K103" s="1"/>
  <c r="K78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51"/>
  <c r="L50" s="1"/>
  <c r="L49" s="1"/>
  <c r="L48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1"/>
  <c r="K20" s="1"/>
  <c r="K19" s="1"/>
  <c r="K18" s="1"/>
  <c r="K17" s="1"/>
  <c r="K16" s="1"/>
  <c r="L21"/>
  <c r="L20" s="1"/>
  <c r="L19" s="1"/>
  <c r="L18" s="1"/>
  <c r="L17" s="1"/>
  <c r="L16" s="1"/>
  <c r="K14"/>
  <c r="K13" s="1"/>
  <c r="K11" s="1"/>
  <c r="K10" s="1"/>
  <c r="K9" s="1"/>
  <c r="L14"/>
  <c r="L13" s="1"/>
  <c r="L12" s="1"/>
  <c r="L11" s="1"/>
  <c r="L10" s="1"/>
  <c r="L9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6"/>
  <c r="J105" s="1"/>
  <c r="J104" s="1"/>
  <c r="J103" s="1"/>
  <c r="J76"/>
  <c r="J75" s="1"/>
  <c r="J74" s="1"/>
  <c r="J73" s="1"/>
  <c r="J72" s="1"/>
  <c r="J71"/>
  <c r="J70" s="1"/>
  <c r="J69" s="1"/>
  <c r="J68" s="1"/>
  <c r="J67" s="1"/>
  <c r="J52"/>
  <c r="J51" s="1"/>
  <c r="J50" s="1"/>
  <c r="J49" s="1"/>
  <c r="J48" s="1"/>
  <c r="J47" s="1"/>
  <c r="J46" s="1"/>
  <c r="J44"/>
  <c r="J43" s="1"/>
  <c r="J42" s="1"/>
  <c r="J41" s="1"/>
  <c r="J40" s="1"/>
  <c r="J21"/>
  <c r="J20" s="1"/>
  <c r="J19" s="1"/>
  <c r="J18" s="1"/>
  <c r="J17" s="1"/>
  <c r="J16" s="1"/>
  <c r="J30"/>
  <c r="J29" s="1"/>
  <c r="J28" s="1"/>
  <c r="J27" s="1"/>
  <c r="J26" s="1"/>
  <c r="J25" s="1"/>
  <c r="J24" s="1"/>
  <c r="K83" i="4"/>
  <c r="K82" s="1"/>
  <c r="K81" s="1"/>
  <c r="J83"/>
  <c r="J82" s="1"/>
  <c r="J81" s="1"/>
  <c r="I83"/>
  <c r="I82" s="1"/>
  <c r="I81" s="1"/>
  <c r="K75"/>
  <c r="K74" s="1"/>
  <c r="K73" s="1"/>
  <c r="J75"/>
  <c r="J74" s="1"/>
  <c r="J73" s="1"/>
  <c r="I75"/>
  <c r="I74" s="1"/>
  <c r="I73" s="1"/>
  <c r="K71"/>
  <c r="K70" s="1"/>
  <c r="K69" s="1"/>
  <c r="J71"/>
  <c r="J70" s="1"/>
  <c r="J69" s="1"/>
  <c r="I71"/>
  <c r="I70" s="1"/>
  <c r="I69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2"/>
  <c r="J22"/>
  <c r="I23"/>
  <c r="I22" s="1"/>
  <c r="K13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J21" l="1"/>
  <c r="J17" s="1"/>
  <c r="J16" s="1"/>
  <c r="J66" i="6"/>
  <c r="J59" s="1"/>
  <c r="J45" s="1"/>
  <c r="K93" i="4"/>
  <c r="L47" i="6"/>
  <c r="L46" s="1"/>
  <c r="L66"/>
  <c r="L59" s="1"/>
  <c r="K66"/>
  <c r="K59" s="1"/>
  <c r="K45" s="1"/>
  <c r="K77"/>
  <c r="L77"/>
  <c r="J77"/>
  <c r="I68" i="4"/>
  <c r="I67" s="1"/>
  <c r="J68"/>
  <c r="J67" s="1"/>
  <c r="K68"/>
  <c r="K67" s="1"/>
  <c r="L8" i="6"/>
  <c r="K8"/>
  <c r="J23"/>
  <c r="L23"/>
  <c r="K23"/>
  <c r="I80" i="4"/>
  <c r="I79" s="1"/>
  <c r="I78" s="1"/>
  <c r="I77" s="1"/>
  <c r="K80"/>
  <c r="K79" s="1"/>
  <c r="K78" s="1"/>
  <c r="K77" s="1"/>
  <c r="J80"/>
  <c r="J79" s="1"/>
  <c r="J78" s="1"/>
  <c r="J77" s="1"/>
  <c r="J57"/>
  <c r="J56" s="1"/>
  <c r="I58"/>
  <c r="I57" s="1"/>
  <c r="I56" s="1"/>
  <c r="I21"/>
  <c r="K21"/>
  <c r="K34" i="6"/>
  <c r="K33" s="1"/>
  <c r="K32" s="1"/>
  <c r="K31" s="1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34" i="6"/>
  <c r="J33" s="1"/>
  <c r="J32" s="1"/>
  <c r="J31" s="1"/>
  <c r="L34"/>
  <c r="L33" s="1"/>
  <c r="L32" s="1"/>
  <c r="L31" s="1"/>
  <c r="I41" i="4"/>
  <c r="K41"/>
  <c r="J41"/>
  <c r="J26"/>
  <c r="I26"/>
  <c r="K26"/>
  <c r="K7" i="6" l="1"/>
  <c r="I17" i="4"/>
  <c r="I16" s="1"/>
  <c r="J15"/>
  <c r="J8" s="1"/>
  <c r="K17"/>
  <c r="K16" s="1"/>
  <c r="K15" s="1"/>
  <c r="K8" s="1"/>
  <c r="L45" i="6"/>
  <c r="L7" s="1"/>
  <c r="J93" i="4"/>
  <c r="I55"/>
  <c r="I54" s="1"/>
  <c r="I53" s="1"/>
  <c r="J55"/>
  <c r="J54" s="1"/>
  <c r="J53" s="1"/>
  <c r="J92"/>
  <c r="J91" s="1"/>
  <c r="K91"/>
  <c r="K92"/>
  <c r="J60"/>
  <c r="K60"/>
  <c r="K7" l="1"/>
  <c r="J7"/>
  <c r="I15"/>
  <c r="I8" l="1"/>
  <c r="I7" s="1"/>
  <c r="J14" i="6"/>
  <c r="J13" s="1"/>
  <c r="J12" s="1"/>
  <c r="J11" s="1"/>
  <c r="J10" s="1"/>
  <c r="J9" s="1"/>
  <c r="J8" s="1"/>
  <c r="J7" s="1"/>
  <c r="C12" i="14" l="1"/>
  <c r="C11" s="1"/>
  <c r="D12"/>
  <c r="D11" s="1"/>
  <c r="E12"/>
  <c r="E11" s="1"/>
  <c r="C15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E27" l="1"/>
  <c r="E26" s="1"/>
  <c r="D27"/>
  <c r="D26" s="1"/>
  <c r="D24"/>
  <c r="D23" s="1"/>
  <c r="D22" s="1"/>
  <c r="C27"/>
  <c r="C26" s="1"/>
  <c r="D10"/>
  <c r="E24" l="1"/>
  <c r="E23" s="1"/>
  <c r="E22" s="1"/>
  <c r="E10"/>
  <c r="C24"/>
  <c r="C23" s="1"/>
  <c r="C22" s="1"/>
  <c r="C10" s="1"/>
</calcChain>
</file>

<file path=xl/sharedStrings.xml><?xml version="1.0" encoding="utf-8"?>
<sst xmlns="http://schemas.openxmlformats.org/spreadsheetml/2006/main" count="1857" uniqueCount="225">
  <si>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</si>
  <si>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</si>
  <si>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</si>
  <si>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</si>
  <si>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</si>
  <si>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</si>
  <si>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</si>
  <si>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</si>
  <si>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</si>
  <si>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</si>
  <si>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</si>
  <si>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</si>
  <si>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</si>
  <si>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</si>
  <si>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</si>
  <si>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</si>
  <si>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</si>
  <si>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</si>
  <si>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</si>
  <si>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</si>
  <si>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</si>
  <si>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</si>
  <si>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</si>
  <si>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</si>
  <si>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</si>
  <si>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</si>
  <si>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</si>
  <si>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</si>
  <si>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</si>
  <si>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</si>
  <si>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</si>
  <si>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</si>
  <si>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</si>
  <si>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</si>
  <si>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</si>
  <si>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</si>
  <si>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</si>
  <si>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</si>
  <si>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</si>
  <si>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</si>
  <si>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</si>
  <si>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</si>
  <si>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</si>
  <si>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</si>
  <si>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</si>
  <si>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</si>
  <si>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</si>
  <si>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</si>
  <si>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</si>
  <si>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</si>
  <si>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</si>
  <si>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</si>
  <si>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</si>
  <si>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</si>
  <si>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</si>
  <si>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</si>
  <si>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</si>
  <si>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</si>
  <si>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</si>
  <si>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</si>
  <si>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</si>
  <si>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</si>
  <si>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</si>
  <si>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</si>
  <si>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</si>
  <si>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</si>
  <si>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</si>
  <si>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</si>
  <si>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</si>
  <si>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</si>
  <si>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</si>
  <si>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</si>
  <si>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</si>
  <si>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</si>
  <si>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</si>
  <si>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</si>
  <si>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</si>
  <si>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</si>
  <si>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</si>
  <si>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</si>
  <si>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</si>
  <si>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</si>
  <si>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</si>
  <si>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</si>
  <si>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</si>
  <si>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</si>
  <si>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</si>
  <si>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</si>
  <si>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</si>
  <si>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</si>
  <si>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</si>
  <si>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</si>
  <si>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</si>
  <si>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</si>
  <si>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</si>
  <si>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</si>
  <si>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</si>
  <si>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</si>
  <si>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</si>
  <si>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</si>
  <si>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</si>
  <si>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</si>
  <si>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</si>
  <si>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</si>
  <si>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</si>
  <si>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</si>
  <si>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</si>
  <si>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</si>
  <si>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</si>
  <si>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</si>
  <si>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</si>
  <si>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</si>
  <si>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</si>
  <si>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</si>
  <si>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</si>
  <si>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</si>
  <si>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</si>
  <si>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</si>
  <si>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</si>
  <si>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</si>
  <si>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</si>
  <si>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</si>
  <si>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</si>
  <si>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</si>
  <si>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</si>
  <si>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</si>
  <si>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</si>
  <si>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</si>
  <si>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</si>
  <si>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</si>
  <si>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</si>
  <si>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</si>
  <si>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</si>
  <si>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</si>
  <si>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</si>
  <si>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</si>
  <si>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</si>
  <si>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</si>
  <si>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</si>
  <si>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</si>
  <si>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</si>
  <si>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</si>
  <si>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</si>
  <si>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</si>
  <si>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</si>
  <si>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</si>
  <si>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</si>
  <si>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</si>
  <si>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</si>
  <si>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</si>
  <si>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</si>
  <si>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</si>
  <si>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</si>
  <si>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</si>
  <si>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</si>
  <si>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</si>
  <si>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</si>
  <si>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</si>
  <si>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</si>
  <si>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</si>
  <si>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</si>
  <si>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</si>
  <si>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</si>
  <si>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</si>
  <si>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</si>
  <si>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</si>
  <si>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</si>
  <si>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</si>
  <si>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</si>
  <si>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</si>
  <si>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</si>
  <si>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43010</t>
  </si>
  <si>
    <t>Уличное освещение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</si>
  <si>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</si>
  <si>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</si>
  <si>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</si>
  <si>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08</t>
  </si>
  <si>
    <t>Основное мероприятие "Освещение территории сельского поселения"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</si>
  <si>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</si>
  <si>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</si>
  <si>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</si>
  <si>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</si>
  <si>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</si>
  <si>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</si>
  <si>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</si>
  <si>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</si>
  <si>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</si>
  <si>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</si>
  <si>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2024 ГОД И НА ПЛАНОВЫЙ ПЕРИОД 2025 и 2026 ГОДОВ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</si>
  <si>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</si>
  <si>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</si>
  <si>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</si>
  <si>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</si>
  <si>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</si>
  <si>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</si>
  <si>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</si>
  <si>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</si>
  <si>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</si>
  <si>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</si>
  <si>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</si>
  <si>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</si>
  <si>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</si>
  <si>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</si>
  <si>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</si>
  <si>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</si>
  <si>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</si>
  <si>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Приложение 6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</si>
  <si>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</si>
  <si>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41130</t>
  </si>
  <si>
    <t>Проведение выборов депутатов Константиновского сельского поселения Ромодановского муниципального района Республики Мордовия</t>
  </si>
  <si>
    <t>Обеспечение проведения выборов и референдумов</t>
  </si>
  <si>
    <t>880</t>
  </si>
  <si>
    <t>Специальные расхода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</si>
  <si>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</si>
  <si>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 xml:space="preserve"> 01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</si>
  <si>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 района Республики Мордовия 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</si>
  <si>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Прочие субсидии бюджетам сельских поселений</t>
  </si>
  <si>
    <t>2 02 29999 10 0000 150</t>
  </si>
  <si>
    <t>2 02 29999 00 0000 150</t>
  </si>
  <si>
    <t>Прочие субсидии</t>
  </si>
  <si>
    <t>Субсидии бюджетам бюджетной системы Российской Федерации (межбюджетные субсидии)</t>
  </si>
  <si>
    <t xml:space="preserve"> 2 02 20000 00 0000 150</t>
  </si>
  <si>
    <t>S6140</t>
  </si>
  <si>
    <t>Оформление прав собственности на бесхозяйные объекты инженерной инфраструктуры</t>
  </si>
  <si>
    <t>Коммунальное хозяйства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</si>
</sst>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8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21" fillId="0" borderId="0"/>
    <xf numFmtId="0" fontId="19" fillId="0" borderId="0"/>
    <xf numFmtId="164" fontId="27" fillId="0" borderId="0" applyFont="0" applyFill="0" applyBorder="0" applyAlignment="0" applyProtection="0"/>
    <xf numFmtId="0" fontId="29" fillId="0" borderId="0"/>
    <xf numFmtId="0" fontId="30" fillId="0" borderId="0"/>
    <xf numFmtId="0" fontId="13" fillId="0" borderId="0"/>
    <xf numFmtId="0" fontId="12" fillId="0" borderId="0"/>
    <xf numFmtId="0" fontId="33" fillId="0" borderId="0"/>
    <xf numFmtId="0" fontId="34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20" fillId="0" borderId="4">
      <alignment wrapText="1"/>
    </xf>
    <xf numFmtId="0" fontId="20" fillId="0" borderId="1">
      <alignment wrapText="1"/>
    </xf>
    <xf numFmtId="0" fontId="20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69" fontId="30" fillId="0" borderId="0" applyFont="0" applyFill="0" applyBorder="0" applyAlignment="0" applyProtection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11" fillId="0" borderId="0"/>
    <xf numFmtId="44" fontId="18" fillId="0" borderId="0">
      <alignment vertical="top" wrapText="1"/>
    </xf>
    <xf numFmtId="164" fontId="18" fillId="0" borderId="0" applyFont="0" applyFill="0" applyBorder="0" applyAlignment="0" applyProtection="0"/>
    <xf numFmtId="0" fontId="11" fillId="0" borderId="0"/>
    <xf numFmtId="0" fontId="11" fillId="0" borderId="0"/>
    <xf numFmtId="0" fontId="30" fillId="0" borderId="0"/>
    <xf numFmtId="0" fontId="67" fillId="0" borderId="16">
      <alignment horizontal="left" wrapText="1" indent="2"/>
    </xf>
    <xf numFmtId="49" fontId="67" fillId="0" borderId="11">
      <alignment horizontal="center"/>
    </xf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66" fillId="21" borderId="0" applyNumberFormat="0" applyBorder="0" applyAlignment="0" applyProtection="0"/>
    <xf numFmtId="0" fontId="66" fillId="22" borderId="0" applyNumberFormat="0" applyBorder="0" applyAlignment="0" applyProtection="0"/>
    <xf numFmtId="0" fontId="66" fillId="23" borderId="0" applyNumberFormat="0" applyBorder="0" applyAlignment="0" applyProtection="0"/>
    <xf numFmtId="0" fontId="66" fillId="24" borderId="0" applyNumberFormat="0" applyBorder="0" applyAlignment="0" applyProtection="0"/>
    <xf numFmtId="0" fontId="66" fillId="25" borderId="0" applyNumberFormat="0" applyBorder="0" applyAlignment="0" applyProtection="0"/>
    <xf numFmtId="0" fontId="66" fillId="26" borderId="0" applyNumberFormat="0" applyBorder="0" applyAlignment="0" applyProtection="0"/>
    <xf numFmtId="0" fontId="66" fillId="27" borderId="0" applyNumberFormat="0" applyBorder="0" applyAlignment="0" applyProtection="0"/>
    <xf numFmtId="0" fontId="66" fillId="28" borderId="0" applyNumberFormat="0" applyBorder="0" applyAlignment="0" applyProtection="0"/>
    <xf numFmtId="0" fontId="66" fillId="29" borderId="0" applyNumberFormat="0" applyBorder="0" applyAlignment="0" applyProtection="0"/>
    <xf numFmtId="0" fontId="66" fillId="30" borderId="0" applyNumberFormat="0" applyBorder="0" applyAlignment="0" applyProtection="0"/>
    <xf numFmtId="0" fontId="66" fillId="31" borderId="0" applyNumberFormat="0" applyBorder="0" applyAlignment="0" applyProtection="0"/>
    <xf numFmtId="0" fontId="66" fillId="32" borderId="0" applyNumberFormat="0" applyBorder="0" applyAlignment="0" applyProtection="0"/>
    <xf numFmtId="0" fontId="56" fillId="33" borderId="0" applyNumberFormat="0" applyBorder="0" applyAlignment="0" applyProtection="0"/>
    <xf numFmtId="0" fontId="60" fillId="34" borderId="66" applyNumberFormat="0" applyAlignment="0" applyProtection="0"/>
    <xf numFmtId="0" fontId="62" fillId="35" borderId="69" applyNumberFormat="0" applyAlignment="0" applyProtection="0"/>
    <xf numFmtId="0" fontId="6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2" fillId="0" borderId="63" applyNumberFormat="0" applyFill="0" applyAlignment="0" applyProtection="0"/>
    <xf numFmtId="0" fontId="53" fillId="0" borderId="64" applyNumberFormat="0" applyFill="0" applyAlignment="0" applyProtection="0"/>
    <xf numFmtId="0" fontId="54" fillId="0" borderId="65" applyNumberFormat="0" applyFill="0" applyAlignment="0" applyProtection="0"/>
    <xf numFmtId="0" fontId="54" fillId="0" borderId="0" applyNumberFormat="0" applyFill="0" applyBorder="0" applyAlignment="0" applyProtection="0"/>
    <xf numFmtId="0" fontId="58" fillId="37" borderId="66" applyNumberFormat="0" applyAlignment="0" applyProtection="0"/>
    <xf numFmtId="0" fontId="61" fillId="0" borderId="68" applyNumberFormat="0" applyFill="0" applyAlignment="0" applyProtection="0"/>
    <xf numFmtId="0" fontId="57" fillId="38" borderId="0" applyNumberFormat="0" applyBorder="0" applyAlignment="0" applyProtection="0"/>
    <xf numFmtId="0" fontId="10" fillId="39" borderId="70" applyNumberFormat="0" applyFont="0" applyAlignment="0" applyProtection="0"/>
    <xf numFmtId="0" fontId="59" fillId="34" borderId="67" applyNumberFormat="0" applyAlignment="0" applyProtection="0"/>
    <xf numFmtId="0" fontId="68" fillId="0" borderId="0" applyNumberFormat="0" applyFill="0" applyBorder="0" applyAlignment="0" applyProtection="0"/>
    <xf numFmtId="0" fontId="65" fillId="0" borderId="71" applyNumberFormat="0" applyFill="0" applyAlignment="0" applyProtection="0"/>
    <xf numFmtId="0" fontId="63" fillId="0" borderId="0" applyNumberFormat="0" applyFill="0" applyBorder="0" applyAlignment="0" applyProtection="0"/>
  </cellStyleXfs>
  <cellXfs count="169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0" fontId="15" fillId="0" borderId="1" xfId="0" applyNumberFormat="1" applyFont="1" applyBorder="1" applyAlignment="1">
      <alignment horizontal="center" wrapText="1"/>
    </xf>
    <xf numFmtId="0" fontId="17" fillId="0" borderId="1" xfId="0" applyNumberFormat="1" applyFont="1" applyBorder="1" applyAlignment="1">
      <alignment horizontal="left" wrapText="1"/>
    </xf>
    <xf numFmtId="44" fontId="20" fillId="0" borderId="0" xfId="0" applyFont="1" applyAlignment="1"/>
    <xf numFmtId="44" fontId="22" fillId="0" borderId="0" xfId="0" applyFont="1" applyAlignment="1">
      <alignment horizontal="left"/>
    </xf>
    <xf numFmtId="165" fontId="22" fillId="0" borderId="0" xfId="0" applyNumberFormat="1" applyFont="1" applyAlignment="1"/>
    <xf numFmtId="166" fontId="22" fillId="0" borderId="0" xfId="0" applyNumberFormat="1" applyFont="1" applyAlignment="1"/>
    <xf numFmtId="44" fontId="22" fillId="0" borderId="0" xfId="0" applyFont="1" applyAlignment="1"/>
    <xf numFmtId="44" fontId="23" fillId="0" borderId="0" xfId="0" applyFont="1" applyAlignment="1">
      <alignment horizontal="left" wrapText="1"/>
    </xf>
    <xf numFmtId="44" fontId="23" fillId="0" borderId="0" xfId="0" applyFont="1" applyAlignment="1">
      <alignment horizontal="center"/>
    </xf>
    <xf numFmtId="165" fontId="22" fillId="0" borderId="0" xfId="0" applyNumberFormat="1" applyFont="1" applyAlignment="1">
      <alignment horizontal="right"/>
    </xf>
    <xf numFmtId="49" fontId="23" fillId="0" borderId="5" xfId="0" applyNumberFormat="1" applyFont="1" applyBorder="1" applyAlignment="1">
      <alignment horizontal="center"/>
    </xf>
    <xf numFmtId="49" fontId="22" fillId="0" borderId="0" xfId="0" applyNumberFormat="1" applyFont="1" applyAlignment="1"/>
    <xf numFmtId="165" fontId="22" fillId="2" borderId="0" xfId="0" applyNumberFormat="1" applyFont="1" applyFill="1" applyAlignment="1"/>
    <xf numFmtId="166" fontId="22" fillId="2" borderId="0" xfId="0" applyNumberFormat="1" applyFont="1" applyFill="1" applyAlignment="1"/>
    <xf numFmtId="44" fontId="22" fillId="2" borderId="0" xfId="0" applyFont="1" applyFill="1" applyAlignment="1"/>
    <xf numFmtId="168" fontId="25" fillId="2" borderId="5" xfId="3" applyNumberFormat="1" applyFont="1" applyFill="1" applyBorder="1" applyAlignment="1">
      <alignment horizontal="center" vertical="center" wrapText="1"/>
    </xf>
    <xf numFmtId="168" fontId="25" fillId="2" borderId="5" xfId="0" applyNumberFormat="1" applyFont="1" applyFill="1" applyBorder="1" applyAlignment="1">
      <alignment horizontal="center"/>
    </xf>
    <xf numFmtId="168" fontId="28" fillId="2" borderId="5" xfId="3" applyNumberFormat="1" applyFont="1" applyFill="1" applyBorder="1" applyAlignment="1">
      <alignment horizontal="center" vertical="center" wrapText="1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left"/>
    </xf>
    <xf numFmtId="49" fontId="20" fillId="2" borderId="5" xfId="5" applyNumberFormat="1" applyFont="1" applyFill="1" applyBorder="1" applyAlignment="1">
      <alignment horizontal="left"/>
    </xf>
    <xf numFmtId="1" fontId="20" fillId="2" borderId="5" xfId="5" applyNumberFormat="1" applyFont="1" applyFill="1" applyBorder="1" applyAlignment="1">
      <alignment horizontal="left" vertical="top" wrapText="1"/>
    </xf>
    <xf numFmtId="0" fontId="20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32" fillId="2" borderId="5" xfId="6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65" fontId="26" fillId="2" borderId="5" xfId="5" applyNumberFormat="1" applyFont="1" applyFill="1" applyBorder="1" applyAlignment="1">
      <alignment horizontal="center"/>
    </xf>
    <xf numFmtId="49" fontId="20" fillId="2" borderId="5" xfId="5" applyNumberFormat="1" applyFont="1" applyFill="1" applyBorder="1"/>
    <xf numFmtId="165" fontId="20" fillId="2" borderId="5" xfId="5" applyNumberFormat="1" applyFont="1" applyFill="1" applyBorder="1" applyAlignment="1">
      <alignment horizontal="center"/>
    </xf>
    <xf numFmtId="167" fontId="20" fillId="2" borderId="5" xfId="5" applyNumberFormat="1" applyFont="1" applyFill="1" applyBorder="1" applyAlignment="1">
      <alignment horizontal="center"/>
    </xf>
    <xf numFmtId="49" fontId="17" fillId="0" borderId="1" xfId="0" applyNumberFormat="1" applyFont="1" applyBorder="1" applyAlignment="1">
      <alignment horizontal="left" wrapText="1"/>
    </xf>
    <xf numFmtId="49" fontId="16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20" fillId="0" borderId="5" xfId="5" applyNumberFormat="1" applyFont="1" applyBorder="1" applyAlignment="1">
      <alignment horizontal="center"/>
    </xf>
    <xf numFmtId="0" fontId="25" fillId="0" borderId="0" xfId="8" applyFont="1" applyAlignment="1">
      <alignment vertical="center" wrapText="1"/>
    </xf>
    <xf numFmtId="0" fontId="48" fillId="0" borderId="9" xfId="8" applyFont="1" applyBorder="1" applyAlignment="1">
      <alignment horizontal="center" vertical="center" wrapText="1"/>
    </xf>
    <xf numFmtId="0" fontId="24" fillId="0" borderId="0" xfId="8" applyFont="1" applyAlignment="1">
      <alignment horizontal="left" vertical="center"/>
    </xf>
    <xf numFmtId="0" fontId="22" fillId="0" borderId="0" xfId="194" applyFont="1"/>
    <xf numFmtId="0" fontId="22" fillId="0" borderId="0" xfId="194" applyFont="1" applyAlignment="1">
      <alignment horizontal="left"/>
    </xf>
    <xf numFmtId="0" fontId="46" fillId="0" borderId="0" xfId="194" applyFont="1"/>
    <xf numFmtId="0" fontId="46" fillId="0" borderId="0" xfId="194" applyFont="1" applyAlignment="1">
      <alignment horizontal="left"/>
    </xf>
    <xf numFmtId="0" fontId="47" fillId="0" borderId="0" xfId="194" applyFont="1"/>
    <xf numFmtId="0" fontId="47" fillId="0" borderId="0" xfId="194" applyFont="1" applyAlignment="1">
      <alignment horizontal="left"/>
    </xf>
    <xf numFmtId="0" fontId="50" fillId="0" borderId="0" xfId="194" applyFont="1"/>
    <xf numFmtId="0" fontId="50" fillId="0" borderId="0" xfId="194" applyFont="1" applyAlignment="1">
      <alignment horizontal="left"/>
    </xf>
    <xf numFmtId="1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 vertical="top"/>
    </xf>
    <xf numFmtId="0" fontId="25" fillId="0" borderId="62" xfId="194" applyFont="1" applyBorder="1"/>
    <xf numFmtId="0" fontId="25" fillId="0" borderId="0" xfId="194" applyFont="1"/>
    <xf numFmtId="0" fontId="48" fillId="0" borderId="0" xfId="194" applyFont="1" applyAlignment="1">
      <alignment horizontal="left" wrapText="1"/>
    </xf>
    <xf numFmtId="0" fontId="35" fillId="0" borderId="0" xfId="194"/>
    <xf numFmtId="0" fontId="51" fillId="0" borderId="0" xfId="194" applyFont="1" applyAlignment="1">
      <alignment horizontal="left"/>
    </xf>
    <xf numFmtId="0" fontId="47" fillId="0" borderId="0" xfId="8" applyFont="1"/>
    <xf numFmtId="0" fontId="15" fillId="0" borderId="11" xfId="0" applyNumberFormat="1" applyFont="1" applyBorder="1" applyAlignment="1">
      <alignment horizontal="center" vertical="top" wrapText="1"/>
    </xf>
    <xf numFmtId="0" fontId="16" fillId="0" borderId="5" xfId="0" applyNumberFormat="1" applyFont="1" applyBorder="1" applyAlignment="1">
      <alignment horizontal="left" wrapText="1"/>
    </xf>
    <xf numFmtId="0" fontId="17" fillId="0" borderId="5" xfId="0" applyNumberFormat="1" applyFont="1" applyBorder="1" applyAlignment="1">
      <alignment horizontal="left" wrapText="1"/>
    </xf>
    <xf numFmtId="165" fontId="16" fillId="0" borderId="5" xfId="0" applyNumberFormat="1" applyFont="1" applyBorder="1" applyAlignment="1">
      <alignment horizontal="right" wrapText="1"/>
    </xf>
    <xf numFmtId="165" fontId="17" fillId="0" borderId="5" xfId="0" applyNumberFormat="1" applyFont="1" applyBorder="1" applyAlignment="1">
      <alignment horizontal="right" wrapText="1"/>
    </xf>
    <xf numFmtId="0" fontId="11" fillId="0" borderId="5" xfId="297" applyBorder="1"/>
    <xf numFmtId="49" fontId="20" fillId="0" borderId="5" xfId="5" applyNumberFormat="1" applyFont="1" applyBorder="1" applyAlignment="1">
      <alignment horizontal="left"/>
    </xf>
    <xf numFmtId="49" fontId="11" fillId="0" borderId="5" xfId="297" applyNumberFormat="1" applyBorder="1"/>
    <xf numFmtId="0" fontId="31" fillId="0" borderId="5" xfId="5" applyFont="1" applyBorder="1" applyAlignment="1">
      <alignment horizontal="left" vertical="top" wrapText="1"/>
    </xf>
    <xf numFmtId="1" fontId="20" fillId="0" borderId="5" xfId="5" applyNumberFormat="1" applyFont="1" applyBorder="1" applyAlignment="1">
      <alignment horizontal="left" vertical="top" wrapText="1"/>
    </xf>
    <xf numFmtId="49" fontId="20" fillId="0" borderId="5" xfId="5" applyNumberFormat="1" applyFont="1" applyBorder="1"/>
    <xf numFmtId="0" fontId="20" fillId="0" borderId="5" xfId="300" applyFont="1" applyBorder="1" applyAlignment="1">
      <alignment horizontal="left" vertical="top" wrapText="1"/>
    </xf>
    <xf numFmtId="49" fontId="17" fillId="0" borderId="5" xfId="298" applyNumberFormat="1" applyFont="1" applyBorder="1" applyAlignment="1">
      <alignment horizontal="left" wrapText="1"/>
    </xf>
    <xf numFmtId="49" fontId="11" fillId="0" borderId="5" xfId="301" applyNumberFormat="1" applyBorder="1"/>
    <xf numFmtId="0" fontId="26" fillId="5" borderId="5" xfId="1" applyFont="1" applyFill="1" applyBorder="1" applyAlignment="1">
      <alignment horizontal="center" vertical="top"/>
    </xf>
    <xf numFmtId="0" fontId="20" fillId="5" borderId="5" xfId="1" applyFont="1" applyFill="1" applyBorder="1" applyAlignment="1">
      <alignment horizontal="center" vertical="top"/>
    </xf>
    <xf numFmtId="0" fontId="20" fillId="6" borderId="5" xfId="1" applyFont="1" applyFill="1" applyBorder="1" applyAlignment="1">
      <alignment horizontal="center" vertical="top"/>
    </xf>
    <xf numFmtId="0" fontId="26" fillId="5" borderId="5" xfId="1" applyFont="1" applyFill="1" applyBorder="1" applyAlignment="1">
      <alignment horizontal="justify" vertical="top" wrapText="1"/>
    </xf>
    <xf numFmtId="0" fontId="20" fillId="5" borderId="5" xfId="1" applyFont="1" applyFill="1" applyBorder="1" applyAlignment="1">
      <alignment horizontal="justify" vertical="top" wrapText="1"/>
    </xf>
    <xf numFmtId="0" fontId="26" fillId="6" borderId="5" xfId="1" applyFont="1" applyFill="1" applyBorder="1" applyAlignment="1">
      <alignment horizontal="justify" vertical="top" wrapText="1"/>
    </xf>
    <xf numFmtId="49" fontId="32" fillId="7" borderId="1" xfId="304" applyFont="1" applyFill="1" applyBorder="1">
      <alignment horizontal="center"/>
    </xf>
    <xf numFmtId="0" fontId="32" fillId="7" borderId="16" xfId="303" applyFont="1" applyFill="1" applyAlignment="1">
      <alignment wrapText="1"/>
    </xf>
    <xf numFmtId="49" fontId="32" fillId="0" borderId="1" xfId="304" applyFont="1" applyBorder="1">
      <alignment horizontal="center"/>
    </xf>
    <xf numFmtId="0" fontId="32" fillId="0" borderId="16" xfId="303" applyFont="1" applyAlignment="1">
      <alignment wrapText="1"/>
    </xf>
    <xf numFmtId="49" fontId="32" fillId="6" borderId="1" xfId="304" applyFont="1" applyFill="1" applyBorder="1">
      <alignment horizontal="center"/>
    </xf>
    <xf numFmtId="0" fontId="32" fillId="6" borderId="16" xfId="303" applyFont="1" applyFill="1" applyAlignment="1">
      <alignment wrapText="1"/>
    </xf>
    <xf numFmtId="49" fontId="32" fillId="8" borderId="1" xfId="304" applyFont="1" applyFill="1" applyBorder="1">
      <alignment horizontal="center"/>
    </xf>
    <xf numFmtId="0" fontId="32" fillId="8" borderId="16" xfId="303" applyFont="1" applyFill="1" applyAlignment="1">
      <alignment wrapText="1"/>
    </xf>
    <xf numFmtId="49" fontId="26" fillId="2" borderId="5" xfId="5" applyNumberFormat="1" applyFont="1" applyFill="1" applyBorder="1" applyAlignment="1">
      <alignment horizontal="left" wrapText="1"/>
    </xf>
    <xf numFmtId="49" fontId="9" fillId="0" borderId="5" xfId="297" applyNumberFormat="1" applyFont="1" applyBorder="1"/>
    <xf numFmtId="49" fontId="9" fillId="0" borderId="5" xfId="301" applyNumberFormat="1" applyFont="1" applyBorder="1"/>
    <xf numFmtId="1" fontId="20" fillId="2" borderId="9" xfId="5" applyNumberFormat="1" applyFont="1" applyFill="1" applyBorder="1" applyAlignment="1">
      <alignment horizontal="left" vertical="top" wrapText="1"/>
    </xf>
    <xf numFmtId="49" fontId="20" fillId="2" borderId="9" xfId="5" applyNumberFormat="1" applyFont="1" applyFill="1" applyBorder="1" applyAlignment="1">
      <alignment horizontal="left"/>
    </xf>
    <xf numFmtId="49" fontId="17" fillId="0" borderId="11" xfId="0" applyNumberFormat="1" applyFont="1" applyBorder="1" applyAlignment="1">
      <alignment horizontal="left" wrapText="1"/>
    </xf>
    <xf numFmtId="49" fontId="20" fillId="2" borderId="9" xfId="5" applyNumberFormat="1" applyFont="1" applyFill="1" applyBorder="1"/>
    <xf numFmtId="165" fontId="20" fillId="2" borderId="9" xfId="5" applyNumberFormat="1" applyFont="1" applyFill="1" applyBorder="1" applyAlignment="1">
      <alignment horizontal="center"/>
    </xf>
    <xf numFmtId="44" fontId="32" fillId="0" borderId="5" xfId="0" applyFont="1" applyBorder="1">
      <alignment vertical="top" wrapText="1"/>
    </xf>
    <xf numFmtId="49" fontId="8" fillId="0" borderId="5" xfId="297" applyNumberFormat="1" applyFont="1" applyBorder="1"/>
    <xf numFmtId="170" fontId="0" fillId="0" borderId="5" xfId="0" applyNumberFormat="1" applyBorder="1">
      <alignment vertical="top" wrapText="1"/>
    </xf>
    <xf numFmtId="49" fontId="7" fillId="0" borderId="5" xfId="297" applyNumberFormat="1" applyFont="1" applyBorder="1"/>
    <xf numFmtId="49" fontId="26" fillId="0" borderId="5" xfId="5" applyNumberFormat="1" applyFont="1" applyBorder="1" applyAlignment="1">
      <alignment horizontal="left"/>
    </xf>
    <xf numFmtId="1" fontId="26" fillId="0" borderId="5" xfId="5" applyNumberFormat="1" applyFont="1" applyBorder="1" applyAlignment="1">
      <alignment horizontal="left" vertical="top" wrapText="1"/>
    </xf>
    <xf numFmtId="49" fontId="6" fillId="0" borderId="5" xfId="297" applyNumberFormat="1" applyFont="1" applyBorder="1"/>
    <xf numFmtId="49" fontId="5" fillId="0" borderId="5" xfId="297" applyNumberFormat="1" applyFont="1" applyBorder="1"/>
    <xf numFmtId="168" fontId="25" fillId="2" borderId="5" xfId="3" applyNumberFormat="1" applyFont="1" applyFill="1" applyBorder="1" applyAlignment="1">
      <alignment vertical="center" wrapText="1"/>
    </xf>
    <xf numFmtId="49" fontId="4" fillId="0" borderId="5" xfId="297" applyNumberFormat="1" applyFont="1" applyBorder="1"/>
    <xf numFmtId="165" fontId="23" fillId="0" borderId="5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168" fontId="28" fillId="2" borderId="5" xfId="299" applyNumberFormat="1" applyFont="1" applyFill="1" applyBorder="1" applyAlignment="1">
      <alignment horizontal="center" vertical="center" wrapText="1"/>
    </xf>
    <xf numFmtId="168" fontId="25" fillId="2" borderId="5" xfId="299" applyNumberFormat="1" applyFont="1" applyFill="1" applyBorder="1" applyAlignment="1">
      <alignment horizontal="center" vertical="center" wrapText="1"/>
    </xf>
    <xf numFmtId="168" fontId="25" fillId="2" borderId="5" xfId="299" applyNumberFormat="1" applyFont="1" applyFill="1" applyBorder="1" applyAlignment="1">
      <alignment vertical="center" wrapText="1"/>
    </xf>
    <xf numFmtId="0" fontId="20" fillId="0" borderId="5" xfId="4" applyFont="1" applyBorder="1" applyAlignment="1">
      <alignment horizontal="left" vertical="center" wrapText="1"/>
    </xf>
    <xf numFmtId="0" fontId="20" fillId="2" borderId="5" xfId="0" applyNumberFormat="1" applyFont="1" applyFill="1" applyBorder="1" applyAlignment="1">
      <alignment horizontal="left" vertical="top" wrapText="1"/>
    </xf>
    <xf numFmtId="49" fontId="3" fillId="0" borderId="5" xfId="297" applyNumberFormat="1" applyFont="1" applyBorder="1"/>
    <xf numFmtId="0" fontId="20" fillId="2" borderId="5" xfId="6" applyFont="1" applyFill="1" applyBorder="1" applyAlignment="1">
      <alignment horizontal="left" vertical="top" wrapText="1"/>
    </xf>
    <xf numFmtId="0" fontId="69" fillId="0" borderId="59" xfId="194" applyFont="1" applyBorder="1" applyAlignment="1">
      <alignment horizontal="center" vertical="justify"/>
    </xf>
    <xf numFmtId="49" fontId="69" fillId="0" borderId="57" xfId="194" applyNumberFormat="1" applyFont="1" applyBorder="1" applyAlignment="1">
      <alignment horizontal="center" vertical="center"/>
    </xf>
    <xf numFmtId="49" fontId="69" fillId="0" borderId="10" xfId="194" applyNumberFormat="1" applyFont="1" applyBorder="1" applyAlignment="1">
      <alignment horizontal="left" wrapText="1"/>
    </xf>
    <xf numFmtId="167" fontId="48" fillId="0" borderId="58" xfId="194" applyNumberFormat="1" applyFont="1" applyBorder="1" applyAlignment="1">
      <alignment horizontal="center"/>
    </xf>
    <xf numFmtId="0" fontId="69" fillId="0" borderId="8" xfId="194" applyFont="1" applyBorder="1" applyAlignment="1">
      <alignment horizontal="left" vertical="top" wrapText="1"/>
    </xf>
    <xf numFmtId="167" fontId="48" fillId="0" borderId="56" xfId="194" applyNumberFormat="1" applyFont="1" applyBorder="1" applyAlignment="1">
      <alignment horizontal="center"/>
    </xf>
    <xf numFmtId="0" fontId="69" fillId="0" borderId="8" xfId="194" applyFont="1" applyBorder="1" applyAlignment="1">
      <alignment horizontal="left" wrapText="1"/>
    </xf>
    <xf numFmtId="167" fontId="48" fillId="0" borderId="5" xfId="194" applyNumberFormat="1" applyFont="1" applyBorder="1" applyAlignment="1">
      <alignment horizontal="center"/>
    </xf>
    <xf numFmtId="49" fontId="69" fillId="0" borderId="56" xfId="194" applyNumberFormat="1" applyFont="1" applyBorder="1" applyAlignment="1">
      <alignment horizontal="left" wrapText="1"/>
    </xf>
    <xf numFmtId="49" fontId="69" fillId="0" borderId="57" xfId="194" applyNumberFormat="1" applyFont="1" applyBorder="1" applyAlignment="1">
      <alignment horizontal="left" wrapText="1"/>
    </xf>
    <xf numFmtId="49" fontId="69" fillId="0" borderId="61" xfId="194" applyNumberFormat="1" applyFont="1" applyBorder="1" applyAlignment="1">
      <alignment horizontal="left" wrapText="1"/>
    </xf>
    <xf numFmtId="167" fontId="48" fillId="0" borderId="9" xfId="194" applyNumberFormat="1" applyFont="1" applyBorder="1" applyAlignment="1">
      <alignment horizontal="center"/>
    </xf>
    <xf numFmtId="49" fontId="69" fillId="0" borderId="56" xfId="194" applyNumberFormat="1" applyFont="1" applyBorder="1" applyAlignment="1">
      <alignment horizontal="center" vertical="center"/>
    </xf>
    <xf numFmtId="49" fontId="69" fillId="0" borderId="5" xfId="194" applyNumberFormat="1" applyFont="1" applyBorder="1" applyAlignment="1">
      <alignment horizontal="left" wrapText="1"/>
    </xf>
    <xf numFmtId="49" fontId="48" fillId="0" borderId="5" xfId="194" applyNumberFormat="1" applyFont="1" applyBorder="1" applyAlignment="1">
      <alignment horizontal="left" vertical="center" wrapText="1"/>
    </xf>
    <xf numFmtId="167" fontId="48" fillId="0" borderId="8" xfId="194" applyNumberFormat="1" applyFont="1" applyBorder="1" applyAlignment="1">
      <alignment horizontal="center"/>
    </xf>
    <xf numFmtId="49" fontId="48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69" fillId="0" borderId="56" xfId="194" applyFont="1" applyBorder="1" applyAlignment="1">
      <alignment horizontal="left" vertical="top" wrapText="1"/>
    </xf>
    <xf numFmtId="167" fontId="69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69" fillId="0" borderId="61" xfId="194" applyNumberFormat="1" applyFont="1" applyBorder="1" applyAlignment="1">
      <alignment horizontal="center" vertical="center"/>
    </xf>
    <xf numFmtId="0" fontId="69" fillId="0" borderId="60" xfId="194" applyFont="1" applyBorder="1" applyAlignment="1">
      <alignment horizontal="left" vertical="top" wrapText="1"/>
    </xf>
    <xf numFmtId="49" fontId="69" fillId="0" borderId="5" xfId="194" applyNumberFormat="1" applyFont="1" applyBorder="1" applyAlignment="1">
      <alignment horizontal="center" vertical="center"/>
    </xf>
    <xf numFmtId="0" fontId="69" fillId="0" borderId="6" xfId="194" applyFont="1" applyBorder="1" applyAlignment="1">
      <alignment horizontal="left" vertical="top" wrapText="1"/>
    </xf>
    <xf numFmtId="49" fontId="69" fillId="0" borderId="59" xfId="194" applyNumberFormat="1" applyFont="1" applyBorder="1" applyAlignment="1">
      <alignment horizontal="center" vertical="center"/>
    </xf>
    <xf numFmtId="49" fontId="48" fillId="0" borderId="59" xfId="194" applyNumberFormat="1" applyFont="1" applyBorder="1" applyAlignment="1">
      <alignment horizontal="center" vertical="justify"/>
    </xf>
    <xf numFmtId="0" fontId="69" fillId="0" borderId="7" xfId="194" applyFont="1" applyBorder="1" applyAlignment="1">
      <alignment horizontal="left" wrapText="1"/>
    </xf>
    <xf numFmtId="165" fontId="69" fillId="0" borderId="5" xfId="194" applyNumberFormat="1" applyFont="1" applyBorder="1" applyAlignment="1">
      <alignment horizontal="center"/>
    </xf>
    <xf numFmtId="0" fontId="69" fillId="0" borderId="0" xfId="194" applyFont="1"/>
    <xf numFmtId="167" fontId="48" fillId="0" borderId="72" xfId="194" applyNumberFormat="1" applyFont="1" applyBorder="1" applyAlignment="1">
      <alignment horizontal="center"/>
    </xf>
    <xf numFmtId="167" fontId="48" fillId="0" borderId="73" xfId="194" applyNumberFormat="1" applyFont="1" applyBorder="1" applyAlignment="1">
      <alignment horizontal="center"/>
    </xf>
    <xf numFmtId="167" fontId="48" fillId="0" borderId="74" xfId="194" applyNumberFormat="1" applyFont="1" applyBorder="1" applyAlignment="1">
      <alignment horizontal="center"/>
    </xf>
    <xf numFmtId="49" fontId="2" fillId="0" borderId="5" xfId="297" applyNumberFormat="1" applyFont="1" applyBorder="1"/>
    <xf numFmtId="167" fontId="70" fillId="0" borderId="8" xfId="194" applyNumberFormat="1" applyFont="1" applyBorder="1" applyAlignment="1">
      <alignment horizontal="center"/>
    </xf>
    <xf numFmtId="49" fontId="32" fillId="40" borderId="1" xfId="304" applyFont="1" applyFill="1" applyBorder="1">
      <alignment horizontal="center"/>
    </xf>
    <xf numFmtId="0" fontId="32" fillId="40" borderId="16" xfId="303" applyFont="1" applyFill="1" applyAlignment="1">
      <alignment wrapText="1"/>
    </xf>
    <xf numFmtId="49" fontId="1" fillId="0" borderId="5" xfId="297" applyNumberFormat="1" applyFont="1" applyBorder="1"/>
    <xf numFmtId="44" fontId="24" fillId="0" borderId="0" xfId="0" applyFont="1" applyAlignment="1">
      <alignment horizontal="center" vertical="top" wrapText="1"/>
    </xf>
    <xf numFmtId="44" fontId="23" fillId="0" borderId="5" xfId="0" applyFont="1" applyBorder="1" applyAlignment="1">
      <alignment horizontal="center" vertical="center"/>
    </xf>
    <xf numFmtId="165" fontId="23" fillId="0" borderId="5" xfId="0" applyNumberFormat="1" applyFont="1" applyBorder="1" applyAlignment="1">
      <alignment horizontal="center" vertical="center"/>
    </xf>
    <xf numFmtId="165" fontId="22" fillId="0" borderId="0" xfId="0" applyNumberFormat="1" applyFont="1" applyAlignment="1">
      <alignment horizontal="left" vertical="top" wrapText="1"/>
    </xf>
    <xf numFmtId="165" fontId="22" fillId="0" borderId="0" xfId="0" applyNumberFormat="1" applyFont="1" applyAlignment="1">
      <alignment horizontal="left" vertical="top"/>
    </xf>
    <xf numFmtId="0" fontId="18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4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5" fillId="0" borderId="1" xfId="0" applyNumberFormat="1" applyFont="1" applyBorder="1" applyAlignment="1">
      <alignment horizontal="center" vertical="center" wrapText="1"/>
    </xf>
    <xf numFmtId="0" fontId="48" fillId="0" borderId="0" xfId="194" applyFont="1" applyAlignment="1">
      <alignment horizontal="center" vertical="center" wrapText="1"/>
    </xf>
    <xf numFmtId="0" fontId="50" fillId="0" borderId="0" xfId="8" applyFont="1" applyAlignment="1">
      <alignment horizontal="left" wrapText="1"/>
    </xf>
    <xf numFmtId="0" fontId="49" fillId="0" borderId="0" xfId="8" applyFont="1"/>
    <xf numFmtId="0" fontId="48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C29" sqref="C29"/>
    </sheetView>
  </sheetViews>
  <sheetFormatPr defaultRowHeight="12.75"/>
  <cols>
    <col min="1" max="1" width="26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56" t="s">
        <v>205</v>
      </c>
      <c r="D1" s="157"/>
      <c r="E1" s="157"/>
    </row>
    <row r="2" spans="1:8" ht="15">
      <c r="B2" s="6"/>
      <c r="C2" s="157"/>
      <c r="D2" s="157"/>
      <c r="E2" s="157"/>
    </row>
    <row r="3" spans="1:8" ht="15">
      <c r="B3" s="6"/>
      <c r="C3" s="157"/>
      <c r="D3" s="157"/>
      <c r="E3" s="157"/>
    </row>
    <row r="4" spans="1:8" ht="33.75" customHeight="1">
      <c r="B4" s="6"/>
      <c r="C4" s="157"/>
      <c r="D4" s="157"/>
      <c r="E4" s="157"/>
    </row>
    <row r="5" spans="1:8" ht="201" customHeight="1">
      <c r="C5" s="157"/>
      <c r="D5" s="157"/>
      <c r="E5" s="157"/>
    </row>
    <row r="6" spans="1:8" ht="63" customHeight="1">
      <c r="A6" s="153" t="s">
        <v>183</v>
      </c>
      <c r="B6" s="153"/>
      <c r="C6" s="153"/>
      <c r="D6" s="153"/>
      <c r="E6" s="153"/>
    </row>
    <row r="7" spans="1:8">
      <c r="A7" s="11"/>
      <c r="B7" s="12"/>
      <c r="C7" s="12"/>
      <c r="D7" s="12"/>
      <c r="E7" s="13" t="s">
        <v>1</v>
      </c>
    </row>
    <row r="8" spans="1:8">
      <c r="A8" s="154" t="s">
        <v>23</v>
      </c>
      <c r="B8" s="154" t="s">
        <v>2</v>
      </c>
      <c r="C8" s="155" t="s">
        <v>7</v>
      </c>
      <c r="D8" s="155"/>
      <c r="E8" s="155"/>
    </row>
    <row r="9" spans="1:8" ht="16.5" customHeight="1">
      <c r="A9" s="154"/>
      <c r="B9" s="154"/>
      <c r="C9" s="106" t="s">
        <v>26</v>
      </c>
      <c r="D9" s="106" t="s">
        <v>158</v>
      </c>
      <c r="E9" s="106" t="s">
        <v>184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74" t="s">
        <v>27</v>
      </c>
      <c r="B11" s="77" t="s">
        <v>28</v>
      </c>
      <c r="C11" s="108">
        <f>C12</f>
        <v>1182.1999999999998</v>
      </c>
      <c r="D11" s="108">
        <f>D12</f>
        <v>835.90000000000009</v>
      </c>
      <c r="E11" s="21">
        <f>E12</f>
        <v>858.60000000000014</v>
      </c>
      <c r="F11" s="16"/>
      <c r="G11" s="17"/>
    </row>
    <row r="12" spans="1:8" s="18" customFormat="1" ht="30">
      <c r="A12" s="75" t="s">
        <v>29</v>
      </c>
      <c r="B12" s="78" t="s">
        <v>30</v>
      </c>
      <c r="C12" s="109">
        <f>C13+C21+C26+C19</f>
        <v>1182.1999999999998</v>
      </c>
      <c r="D12" s="109">
        <f>D13+D21+D26</f>
        <v>835.90000000000009</v>
      </c>
      <c r="E12" s="19">
        <f>E13+E21+E26</f>
        <v>858.60000000000014</v>
      </c>
      <c r="F12" s="16"/>
      <c r="G12" s="17"/>
    </row>
    <row r="13" spans="1:8" s="18" customFormat="1" ht="28.5">
      <c r="A13" s="76" t="s">
        <v>121</v>
      </c>
      <c r="B13" s="79" t="s">
        <v>131</v>
      </c>
      <c r="C13" s="110">
        <f>C14+C16</f>
        <v>754.3</v>
      </c>
      <c r="D13" s="110">
        <f t="shared" ref="D13:D14" si="0">D14</f>
        <v>563.6</v>
      </c>
      <c r="E13" s="104">
        <f>E14</f>
        <v>572.20000000000005</v>
      </c>
      <c r="F13" s="16"/>
      <c r="G13" s="17"/>
    </row>
    <row r="14" spans="1:8" s="18" customFormat="1" ht="15.75">
      <c r="A14" s="80" t="s">
        <v>122</v>
      </c>
      <c r="B14" s="81" t="s">
        <v>132</v>
      </c>
      <c r="C14" s="20">
        <f>C15</f>
        <v>664.3</v>
      </c>
      <c r="D14" s="20">
        <f t="shared" si="0"/>
        <v>563.6</v>
      </c>
      <c r="E14" s="20">
        <f>E15</f>
        <v>572.20000000000005</v>
      </c>
      <c r="F14" s="16"/>
      <c r="G14" s="17"/>
    </row>
    <row r="15" spans="1:8" s="18" customFormat="1" ht="45">
      <c r="A15" s="82" t="s">
        <v>145</v>
      </c>
      <c r="B15" s="83" t="s">
        <v>144</v>
      </c>
      <c r="C15" s="20">
        <v>664.3</v>
      </c>
      <c r="D15" s="20">
        <v>563.6</v>
      </c>
      <c r="E15" s="20">
        <v>572.20000000000005</v>
      </c>
      <c r="F15" s="16"/>
      <c r="G15" s="17"/>
    </row>
    <row r="16" spans="1:8" s="18" customFormat="1" ht="30">
      <c r="A16" s="82" t="s">
        <v>190</v>
      </c>
      <c r="B16" s="83" t="s">
        <v>191</v>
      </c>
      <c r="C16" s="20">
        <f>C17</f>
        <v>90</v>
      </c>
      <c r="D16" s="20"/>
      <c r="E16" s="20"/>
      <c r="F16" s="16"/>
      <c r="G16" s="17"/>
    </row>
    <row r="17" spans="1:7" s="18" customFormat="1" ht="30">
      <c r="A17" s="82" t="s">
        <v>189</v>
      </c>
      <c r="B17" s="83" t="s">
        <v>192</v>
      </c>
      <c r="C17" s="20">
        <v>90</v>
      </c>
      <c r="D17" s="20"/>
      <c r="E17" s="20"/>
      <c r="F17" s="16"/>
      <c r="G17" s="17"/>
    </row>
    <row r="18" spans="1:7" s="18" customFormat="1" ht="31.5" customHeight="1">
      <c r="A18" s="150" t="s">
        <v>221</v>
      </c>
      <c r="B18" s="151" t="s">
        <v>220</v>
      </c>
      <c r="C18" s="20">
        <f>C19</f>
        <v>34.299999999999997</v>
      </c>
      <c r="D18" s="20"/>
      <c r="E18" s="20"/>
      <c r="F18" s="16"/>
      <c r="G18" s="17"/>
    </row>
    <row r="19" spans="1:7" s="18" customFormat="1" ht="15.75">
      <c r="A19" s="82" t="s">
        <v>218</v>
      </c>
      <c r="B19" s="83" t="s">
        <v>219</v>
      </c>
      <c r="C19" s="20">
        <f>C20</f>
        <v>34.299999999999997</v>
      </c>
      <c r="D19" s="20"/>
      <c r="E19" s="20"/>
      <c r="F19" s="16"/>
      <c r="G19" s="17"/>
    </row>
    <row r="20" spans="1:7" s="18" customFormat="1" ht="15.75">
      <c r="A20" s="82" t="s">
        <v>217</v>
      </c>
      <c r="B20" s="83" t="s">
        <v>216</v>
      </c>
      <c r="C20" s="20">
        <v>34.299999999999997</v>
      </c>
      <c r="D20" s="20"/>
      <c r="E20" s="20"/>
      <c r="F20" s="16"/>
      <c r="G20" s="17"/>
    </row>
    <row r="21" spans="1:7" s="18" customFormat="1" ht="30">
      <c r="A21" s="84" t="s">
        <v>123</v>
      </c>
      <c r="B21" s="85" t="s">
        <v>133</v>
      </c>
      <c r="C21" s="20">
        <f t="shared" ref="C21:D21" si="1">C22+C24</f>
        <v>132.4</v>
      </c>
      <c r="D21" s="20">
        <f t="shared" si="1"/>
        <v>146.1</v>
      </c>
      <c r="E21" s="20">
        <f>E22+E24</f>
        <v>160.20000000000002</v>
      </c>
      <c r="F21" s="16"/>
      <c r="G21" s="17"/>
    </row>
    <row r="22" spans="1:7" s="18" customFormat="1" ht="45">
      <c r="A22" s="82" t="s">
        <v>124</v>
      </c>
      <c r="B22" s="83" t="s">
        <v>134</v>
      </c>
      <c r="C22" s="20">
        <f>C23</f>
        <v>0.3</v>
      </c>
      <c r="D22" s="20">
        <f>D23</f>
        <v>0.4</v>
      </c>
      <c r="E22" s="20">
        <f>E23</f>
        <v>0.4</v>
      </c>
      <c r="F22" s="16"/>
      <c r="G22" s="17"/>
    </row>
    <row r="23" spans="1:7" s="18" customFormat="1" ht="45">
      <c r="A23" s="82" t="s">
        <v>125</v>
      </c>
      <c r="B23" s="83" t="s">
        <v>135</v>
      </c>
      <c r="C23" s="20">
        <v>0.3</v>
      </c>
      <c r="D23" s="20">
        <v>0.4</v>
      </c>
      <c r="E23" s="20">
        <v>0.4</v>
      </c>
      <c r="F23" s="16"/>
      <c r="G23" s="17"/>
    </row>
    <row r="24" spans="1:7" s="18" customFormat="1" ht="45">
      <c r="A24" s="80" t="s">
        <v>126</v>
      </c>
      <c r="B24" s="81" t="s">
        <v>156</v>
      </c>
      <c r="C24" s="20">
        <f>C25</f>
        <v>132.1</v>
      </c>
      <c r="D24" s="20">
        <f>D25</f>
        <v>145.69999999999999</v>
      </c>
      <c r="E24" s="20">
        <f>E25</f>
        <v>159.80000000000001</v>
      </c>
      <c r="F24" s="16"/>
      <c r="G24" s="17"/>
    </row>
    <row r="25" spans="1:7" s="18" customFormat="1" ht="60">
      <c r="A25" s="82" t="s">
        <v>127</v>
      </c>
      <c r="B25" s="83" t="s">
        <v>157</v>
      </c>
      <c r="C25" s="20">
        <v>132.1</v>
      </c>
      <c r="D25" s="20">
        <v>145.69999999999999</v>
      </c>
      <c r="E25" s="20">
        <v>159.80000000000001</v>
      </c>
      <c r="F25" s="16"/>
      <c r="G25" s="17"/>
    </row>
    <row r="26" spans="1:7" s="18" customFormat="1" ht="15.75">
      <c r="A26" s="86" t="s">
        <v>128</v>
      </c>
      <c r="B26" s="87" t="s">
        <v>32</v>
      </c>
      <c r="C26" s="20">
        <f t="shared" ref="C26:D26" si="2">C27</f>
        <v>261.2</v>
      </c>
      <c r="D26" s="20">
        <f t="shared" si="2"/>
        <v>126.2</v>
      </c>
      <c r="E26" s="20">
        <f>E27</f>
        <v>126.2</v>
      </c>
      <c r="F26" s="16"/>
      <c r="G26" s="17"/>
    </row>
    <row r="27" spans="1:7" s="18" customFormat="1" ht="60.75" customHeight="1">
      <c r="A27" s="80" t="s">
        <v>129</v>
      </c>
      <c r="B27" s="81" t="s">
        <v>151</v>
      </c>
      <c r="C27" s="20">
        <f>C28</f>
        <v>261.2</v>
      </c>
      <c r="D27" s="20">
        <f>D28</f>
        <v>126.2</v>
      </c>
      <c r="E27" s="20">
        <f>E28</f>
        <v>126.2</v>
      </c>
      <c r="F27" s="16"/>
      <c r="G27" s="17"/>
    </row>
    <row r="28" spans="1:7" s="18" customFormat="1" ht="78.75" customHeight="1">
      <c r="A28" s="82" t="s">
        <v>130</v>
      </c>
      <c r="B28" s="83" t="s">
        <v>150</v>
      </c>
      <c r="C28" s="20">
        <v>261.2</v>
      </c>
      <c r="D28" s="20">
        <v>126.2</v>
      </c>
      <c r="E28" s="20">
        <v>126.2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7"/>
  <sheetViews>
    <sheetView view="pageBreakPreview" zoomScaleSheetLayoutView="100" workbookViewId="0">
      <selection activeCell="J60" sqref="J6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0" width="12.83203125" customWidth="1"/>
    <col min="11" max="11" width="13.1640625" customWidth="1"/>
    <col min="12" max="12" width="14" customWidth="1"/>
  </cols>
  <sheetData>
    <row r="1" spans="1:12" ht="307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8" t="s">
        <v>207</v>
      </c>
      <c r="J1" s="159"/>
      <c r="K1" s="159"/>
      <c r="L1" s="159"/>
    </row>
    <row r="2" spans="1:12" ht="66" customHeight="1">
      <c r="A2" s="160" t="s">
        <v>185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1" t="s">
        <v>1</v>
      </c>
      <c r="J3" s="161"/>
      <c r="K3" s="161"/>
      <c r="L3" s="161"/>
    </row>
    <row r="4" spans="1:12" ht="19.899999999999999" customHeight="1">
      <c r="A4" s="162" t="s">
        <v>2</v>
      </c>
      <c r="B4" s="162" t="s">
        <v>21</v>
      </c>
      <c r="C4" s="162" t="s">
        <v>3</v>
      </c>
      <c r="D4" s="162" t="s">
        <v>4</v>
      </c>
      <c r="E4" s="162" t="s">
        <v>5</v>
      </c>
      <c r="F4" s="162"/>
      <c r="G4" s="162"/>
      <c r="H4" s="162"/>
      <c r="I4" s="162" t="s">
        <v>6</v>
      </c>
      <c r="J4" s="162" t="s">
        <v>7</v>
      </c>
      <c r="K4" s="162"/>
      <c r="L4" s="162"/>
    </row>
    <row r="5" spans="1:12" ht="16.350000000000001" customHeight="1">
      <c r="A5" s="162" t="s">
        <v>0</v>
      </c>
      <c r="B5" s="162" t="s">
        <v>0</v>
      </c>
      <c r="C5" s="162" t="s">
        <v>0</v>
      </c>
      <c r="D5" s="162" t="s">
        <v>0</v>
      </c>
      <c r="E5" s="162" t="s">
        <v>0</v>
      </c>
      <c r="F5" s="162"/>
      <c r="G5" s="162"/>
      <c r="H5" s="162"/>
      <c r="I5" s="162" t="s">
        <v>0</v>
      </c>
      <c r="J5" s="107" t="s">
        <v>26</v>
      </c>
      <c r="K5" s="107" t="s">
        <v>158</v>
      </c>
      <c r="L5" s="107" t="s">
        <v>184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4" t="s">
        <v>152</v>
      </c>
      <c r="B7" s="25" t="s">
        <v>137</v>
      </c>
      <c r="C7" s="25"/>
      <c r="D7" s="25"/>
      <c r="E7" s="5"/>
      <c r="F7" s="5"/>
      <c r="G7" s="5"/>
      <c r="H7" s="5"/>
      <c r="I7" s="31"/>
      <c r="J7" s="32">
        <f>J8+J43+J53+J60+J77+J91+J84</f>
        <v>1845.5</v>
      </c>
      <c r="K7" s="32">
        <f>K8+K43+K53+K60+K77+K91+K84</f>
        <v>1277.8000000000002</v>
      </c>
      <c r="L7" s="32">
        <f>L8+L43+L53+L60+L77+L84+L91</f>
        <v>1307.5000000000002</v>
      </c>
    </row>
    <row r="8" spans="1:12" ht="15.75" customHeight="1">
      <c r="A8" s="27" t="s">
        <v>33</v>
      </c>
      <c r="B8" s="26" t="s">
        <v>137</v>
      </c>
      <c r="C8" s="26" t="s">
        <v>34</v>
      </c>
      <c r="D8" s="26"/>
      <c r="E8" s="37"/>
      <c r="F8" s="37"/>
      <c r="G8" s="37"/>
      <c r="H8" s="37"/>
      <c r="I8" s="33"/>
      <c r="J8" s="34">
        <f>J9+J15+J37+J31</f>
        <v>1293.3</v>
      </c>
      <c r="K8" s="34">
        <f>K9+K15+K37</f>
        <v>782.3</v>
      </c>
      <c r="L8" s="34">
        <f>L9+L15+L37</f>
        <v>739.2</v>
      </c>
    </row>
    <row r="9" spans="1:12" ht="60">
      <c r="A9" s="27" t="s">
        <v>35</v>
      </c>
      <c r="B9" s="26" t="s">
        <v>137</v>
      </c>
      <c r="C9" s="66" t="s">
        <v>34</v>
      </c>
      <c r="D9" s="66" t="s">
        <v>36</v>
      </c>
      <c r="E9" s="37"/>
      <c r="F9" s="37"/>
      <c r="G9" s="37"/>
      <c r="H9" s="37"/>
      <c r="I9" s="66"/>
      <c r="J9" s="34">
        <f>J10</f>
        <v>522.5</v>
      </c>
      <c r="K9" s="34">
        <f>K10</f>
        <v>339.5</v>
      </c>
      <c r="L9" s="34">
        <f>L10</f>
        <v>308.60000000000002</v>
      </c>
    </row>
    <row r="10" spans="1:12" ht="90">
      <c r="A10" s="27" t="s">
        <v>170</v>
      </c>
      <c r="B10" s="26" t="s">
        <v>137</v>
      </c>
      <c r="C10" s="26" t="s">
        <v>34</v>
      </c>
      <c r="D10" s="26" t="s">
        <v>36</v>
      </c>
      <c r="E10" s="36">
        <v>65</v>
      </c>
      <c r="F10" s="36"/>
      <c r="G10" s="36"/>
      <c r="H10" s="36"/>
      <c r="I10" s="26"/>
      <c r="J10" s="34">
        <f t="shared" ref="J10:K12" si="0">J11</f>
        <v>522.5</v>
      </c>
      <c r="K10" s="34">
        <f t="shared" si="0"/>
        <v>339.5</v>
      </c>
      <c r="L10" s="34">
        <f>L11</f>
        <v>308.60000000000002</v>
      </c>
    </row>
    <row r="11" spans="1:12" ht="15">
      <c r="A11" s="27" t="s">
        <v>37</v>
      </c>
      <c r="B11" s="26" t="s">
        <v>137</v>
      </c>
      <c r="C11" s="26" t="s">
        <v>34</v>
      </c>
      <c r="D11" s="26" t="s">
        <v>36</v>
      </c>
      <c r="E11" s="36">
        <v>65</v>
      </c>
      <c r="F11" s="36">
        <v>1</v>
      </c>
      <c r="G11" s="36"/>
      <c r="H11" s="36"/>
      <c r="I11" s="26"/>
      <c r="J11" s="34">
        <f t="shared" si="0"/>
        <v>522.5</v>
      </c>
      <c r="K11" s="34">
        <f t="shared" si="0"/>
        <v>339.5</v>
      </c>
      <c r="L11" s="34">
        <f>L12</f>
        <v>308.60000000000002</v>
      </c>
    </row>
    <row r="12" spans="1:12" ht="33.75" customHeight="1">
      <c r="A12" s="27" t="s">
        <v>38</v>
      </c>
      <c r="B12" s="26" t="s">
        <v>137</v>
      </c>
      <c r="C12" s="26" t="s">
        <v>34</v>
      </c>
      <c r="D12" s="26" t="s">
        <v>36</v>
      </c>
      <c r="E12" s="36">
        <v>65</v>
      </c>
      <c r="F12" s="36">
        <v>1</v>
      </c>
      <c r="G12" s="36" t="s">
        <v>61</v>
      </c>
      <c r="H12" s="36" t="s">
        <v>72</v>
      </c>
      <c r="I12" s="26"/>
      <c r="J12" s="34">
        <f t="shared" si="0"/>
        <v>522.5</v>
      </c>
      <c r="K12" s="34">
        <f>K13</f>
        <v>339.5</v>
      </c>
      <c r="L12" s="34">
        <f>L13</f>
        <v>308.60000000000002</v>
      </c>
    </row>
    <row r="13" spans="1:12" ht="120">
      <c r="A13" s="27" t="s">
        <v>39</v>
      </c>
      <c r="B13" s="26" t="s">
        <v>137</v>
      </c>
      <c r="C13" s="26" t="s">
        <v>34</v>
      </c>
      <c r="D13" s="26" t="s">
        <v>36</v>
      </c>
      <c r="E13" s="36">
        <v>65</v>
      </c>
      <c r="F13" s="36">
        <v>1</v>
      </c>
      <c r="G13" s="36" t="s">
        <v>61</v>
      </c>
      <c r="H13" s="36" t="s">
        <v>72</v>
      </c>
      <c r="I13" s="26" t="s">
        <v>63</v>
      </c>
      <c r="J13" s="34">
        <f>J14</f>
        <v>522.5</v>
      </c>
      <c r="K13" s="34">
        <f>K14</f>
        <v>339.5</v>
      </c>
      <c r="L13" s="34">
        <f>L14</f>
        <v>308.60000000000002</v>
      </c>
    </row>
    <row r="14" spans="1:12" ht="45">
      <c r="A14" s="27" t="s">
        <v>40</v>
      </c>
      <c r="B14" s="26" t="s">
        <v>137</v>
      </c>
      <c r="C14" s="26" t="s">
        <v>34</v>
      </c>
      <c r="D14" s="26" t="s">
        <v>36</v>
      </c>
      <c r="E14" s="36">
        <v>65</v>
      </c>
      <c r="F14" s="36">
        <v>1</v>
      </c>
      <c r="G14" s="36" t="s">
        <v>61</v>
      </c>
      <c r="H14" s="36" t="s">
        <v>72</v>
      </c>
      <c r="I14" s="26" t="s">
        <v>64</v>
      </c>
      <c r="J14" s="34">
        <v>522.5</v>
      </c>
      <c r="K14" s="34">
        <v>339.5</v>
      </c>
      <c r="L14" s="34">
        <v>308.60000000000002</v>
      </c>
    </row>
    <row r="15" spans="1:12" ht="89.25" customHeight="1">
      <c r="A15" s="27" t="s">
        <v>41</v>
      </c>
      <c r="B15" s="26" t="s">
        <v>137</v>
      </c>
      <c r="C15" s="66" t="s">
        <v>34</v>
      </c>
      <c r="D15" s="66" t="s">
        <v>42</v>
      </c>
      <c r="E15" s="36"/>
      <c r="F15" s="36"/>
      <c r="G15" s="36"/>
      <c r="H15" s="36"/>
      <c r="I15" s="33"/>
      <c r="J15" s="39">
        <f>J16+J26</f>
        <v>750.8</v>
      </c>
      <c r="K15" s="39">
        <f>K16+K26</f>
        <v>437.79999999999995</v>
      </c>
      <c r="L15" s="39">
        <f>L16+L26</f>
        <v>425.59999999999997</v>
      </c>
    </row>
    <row r="16" spans="1:12" ht="93.75" customHeight="1">
      <c r="A16" s="27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6" s="26" t="s">
        <v>137</v>
      </c>
      <c r="C16" s="88" t="s">
        <v>34</v>
      </c>
      <c r="D16" s="88" t="s">
        <v>42</v>
      </c>
      <c r="E16" s="36">
        <v>65</v>
      </c>
      <c r="F16" s="36"/>
      <c r="G16" s="36"/>
      <c r="H16" s="36"/>
      <c r="I16" s="33"/>
      <c r="J16" s="34">
        <f t="shared" ref="J16:K16" si="1">J17</f>
        <v>750.5</v>
      </c>
      <c r="K16" s="34">
        <f t="shared" si="1"/>
        <v>437.4</v>
      </c>
      <c r="L16" s="34">
        <f>L17</f>
        <v>425.2</v>
      </c>
    </row>
    <row r="17" spans="1:12" ht="66" customHeight="1">
      <c r="A17" s="27" t="s">
        <v>159</v>
      </c>
      <c r="B17" s="26" t="s">
        <v>137</v>
      </c>
      <c r="C17" s="26" t="s">
        <v>34</v>
      </c>
      <c r="D17" s="26" t="s">
        <v>42</v>
      </c>
      <c r="E17" s="36">
        <v>65</v>
      </c>
      <c r="F17" s="36">
        <v>2</v>
      </c>
      <c r="G17" s="36"/>
      <c r="H17" s="36"/>
      <c r="I17" s="33"/>
      <c r="J17" s="34">
        <f>J18+J21</f>
        <v>750.5</v>
      </c>
      <c r="K17" s="34">
        <f>K21+K18</f>
        <v>437.4</v>
      </c>
      <c r="L17" s="34">
        <f>L18+L21</f>
        <v>425.2</v>
      </c>
    </row>
    <row r="18" spans="1:12" ht="48" customHeight="1">
      <c r="A18" s="27" t="s">
        <v>181</v>
      </c>
      <c r="B18" s="26" t="s">
        <v>137</v>
      </c>
      <c r="C18" s="26" t="s">
        <v>34</v>
      </c>
      <c r="D18" s="26" t="s">
        <v>42</v>
      </c>
      <c r="E18" s="36" t="s">
        <v>141</v>
      </c>
      <c r="F18" s="36" t="s">
        <v>9</v>
      </c>
      <c r="G18" s="36" t="s">
        <v>61</v>
      </c>
      <c r="H18" s="36" t="s">
        <v>180</v>
      </c>
      <c r="I18" s="33"/>
      <c r="J18" s="34">
        <f t="shared" ref="J18:K19" si="2">J19</f>
        <v>366.6</v>
      </c>
      <c r="K18" s="34">
        <f t="shared" si="2"/>
        <v>299</v>
      </c>
      <c r="L18" s="34">
        <f>L19</f>
        <v>299</v>
      </c>
    </row>
    <row r="19" spans="1:12" ht="123" customHeight="1">
      <c r="A19" s="27" t="s">
        <v>39</v>
      </c>
      <c r="B19" s="26" t="s">
        <v>137</v>
      </c>
      <c r="C19" s="26" t="s">
        <v>34</v>
      </c>
      <c r="D19" s="26" t="s">
        <v>42</v>
      </c>
      <c r="E19" s="36" t="s">
        <v>141</v>
      </c>
      <c r="F19" s="36" t="s">
        <v>9</v>
      </c>
      <c r="G19" s="36" t="s">
        <v>61</v>
      </c>
      <c r="H19" s="36" t="s">
        <v>180</v>
      </c>
      <c r="I19" s="33" t="s">
        <v>63</v>
      </c>
      <c r="J19" s="34">
        <f t="shared" si="2"/>
        <v>366.6</v>
      </c>
      <c r="K19" s="34">
        <f t="shared" si="2"/>
        <v>299</v>
      </c>
      <c r="L19" s="34">
        <f>L20</f>
        <v>299</v>
      </c>
    </row>
    <row r="20" spans="1:12" ht="44.25" customHeight="1">
      <c r="A20" s="27" t="s">
        <v>40</v>
      </c>
      <c r="B20" s="26" t="s">
        <v>137</v>
      </c>
      <c r="C20" s="26" t="s">
        <v>34</v>
      </c>
      <c r="D20" s="26" t="s">
        <v>42</v>
      </c>
      <c r="E20" s="36" t="s">
        <v>141</v>
      </c>
      <c r="F20" s="36" t="s">
        <v>9</v>
      </c>
      <c r="G20" s="36" t="s">
        <v>61</v>
      </c>
      <c r="H20" s="36" t="s">
        <v>180</v>
      </c>
      <c r="I20" s="33" t="s">
        <v>64</v>
      </c>
      <c r="J20" s="34">
        <v>366.6</v>
      </c>
      <c r="K20" s="34">
        <v>299</v>
      </c>
      <c r="L20" s="34">
        <v>299</v>
      </c>
    </row>
    <row r="21" spans="1:12" ht="32.25" customHeight="1">
      <c r="A21" s="27" t="s">
        <v>44</v>
      </c>
      <c r="B21" s="26" t="s">
        <v>137</v>
      </c>
      <c r="C21" s="26" t="s">
        <v>34</v>
      </c>
      <c r="D21" s="26" t="s">
        <v>42</v>
      </c>
      <c r="E21" s="36">
        <v>65</v>
      </c>
      <c r="F21" s="36">
        <v>2</v>
      </c>
      <c r="G21" s="36" t="s">
        <v>61</v>
      </c>
      <c r="H21" s="36" t="s">
        <v>73</v>
      </c>
      <c r="I21" s="33"/>
      <c r="J21" s="34">
        <f>+J22+J24</f>
        <v>383.9</v>
      </c>
      <c r="K21" s="34">
        <f>+K22+K24</f>
        <v>138.4</v>
      </c>
      <c r="L21" s="34">
        <f>L22+L24</f>
        <v>126.2</v>
      </c>
    </row>
    <row r="22" spans="1:12" ht="44.25" customHeight="1">
      <c r="A22" s="27" t="s">
        <v>178</v>
      </c>
      <c r="B22" s="26" t="s">
        <v>137</v>
      </c>
      <c r="C22" s="26" t="s">
        <v>34</v>
      </c>
      <c r="D22" s="26" t="s">
        <v>42</v>
      </c>
      <c r="E22" s="36">
        <v>65</v>
      </c>
      <c r="F22" s="36">
        <v>2</v>
      </c>
      <c r="G22" s="36" t="s">
        <v>61</v>
      </c>
      <c r="H22" s="36" t="s">
        <v>73</v>
      </c>
      <c r="I22" s="33" t="s">
        <v>65</v>
      </c>
      <c r="J22" s="34">
        <f t="shared" ref="J22" si="3">J23</f>
        <v>378.9</v>
      </c>
      <c r="K22" s="34">
        <f>K23</f>
        <v>133.4</v>
      </c>
      <c r="L22" s="34">
        <f>L23</f>
        <v>121.2</v>
      </c>
    </row>
    <row r="23" spans="1:12" ht="60">
      <c r="A23" s="27" t="s">
        <v>43</v>
      </c>
      <c r="B23" s="26" t="s">
        <v>137</v>
      </c>
      <c r="C23" s="26" t="s">
        <v>34</v>
      </c>
      <c r="D23" s="26" t="s">
        <v>42</v>
      </c>
      <c r="E23" s="36">
        <v>65</v>
      </c>
      <c r="F23" s="36">
        <v>2</v>
      </c>
      <c r="G23" s="36" t="s">
        <v>61</v>
      </c>
      <c r="H23" s="36" t="s">
        <v>73</v>
      </c>
      <c r="I23" s="33" t="s">
        <v>66</v>
      </c>
      <c r="J23" s="34">
        <v>378.9</v>
      </c>
      <c r="K23" s="34">
        <v>133.4</v>
      </c>
      <c r="L23" s="34">
        <v>121.2</v>
      </c>
    </row>
    <row r="24" spans="1:12" ht="15">
      <c r="A24" s="27" t="s">
        <v>45</v>
      </c>
      <c r="B24" s="26" t="s">
        <v>137</v>
      </c>
      <c r="C24" s="26" t="s">
        <v>34</v>
      </c>
      <c r="D24" s="26" t="s">
        <v>42</v>
      </c>
      <c r="E24" s="36">
        <v>65</v>
      </c>
      <c r="F24" s="36">
        <v>2</v>
      </c>
      <c r="G24" s="36" t="s">
        <v>61</v>
      </c>
      <c r="H24" s="36" t="s">
        <v>73</v>
      </c>
      <c r="I24" s="33" t="s">
        <v>67</v>
      </c>
      <c r="J24" s="34">
        <f>J25</f>
        <v>5</v>
      </c>
      <c r="K24" s="34">
        <f>K25</f>
        <v>5</v>
      </c>
      <c r="L24" s="34">
        <f>L25</f>
        <v>5</v>
      </c>
    </row>
    <row r="25" spans="1:12" ht="30">
      <c r="A25" s="27" t="s">
        <v>46</v>
      </c>
      <c r="B25" s="26" t="s">
        <v>137</v>
      </c>
      <c r="C25" s="26" t="s">
        <v>34</v>
      </c>
      <c r="D25" s="26" t="s">
        <v>42</v>
      </c>
      <c r="E25" s="36">
        <v>65</v>
      </c>
      <c r="F25" s="36">
        <v>2</v>
      </c>
      <c r="G25" s="36" t="s">
        <v>61</v>
      </c>
      <c r="H25" s="36" t="s">
        <v>73</v>
      </c>
      <c r="I25" s="33" t="s">
        <v>68</v>
      </c>
      <c r="J25" s="34">
        <v>5</v>
      </c>
      <c r="K25" s="34">
        <v>5</v>
      </c>
      <c r="L25" s="34">
        <v>5</v>
      </c>
    </row>
    <row r="26" spans="1:12" ht="90" customHeight="1">
      <c r="A26" s="27" t="s">
        <v>160</v>
      </c>
      <c r="B26" s="26" t="s">
        <v>137</v>
      </c>
      <c r="C26" s="26" t="s">
        <v>34</v>
      </c>
      <c r="D26" s="26" t="s">
        <v>42</v>
      </c>
      <c r="E26" s="36">
        <v>89</v>
      </c>
      <c r="F26" s="36"/>
      <c r="G26" s="36"/>
      <c r="H26" s="36"/>
      <c r="I26" s="33"/>
      <c r="J26" s="34">
        <f t="shared" ref="J26:K29" si="4">J27</f>
        <v>0.3</v>
      </c>
      <c r="K26" s="34">
        <f t="shared" si="4"/>
        <v>0.4</v>
      </c>
      <c r="L26" s="34">
        <f>L27</f>
        <v>0.4</v>
      </c>
    </row>
    <row r="27" spans="1:12" ht="111" customHeight="1">
      <c r="A27" s="27" t="s">
        <v>161</v>
      </c>
      <c r="B27" s="26" t="s">
        <v>137</v>
      </c>
      <c r="C27" s="26" t="s">
        <v>34</v>
      </c>
      <c r="D27" s="26" t="s">
        <v>42</v>
      </c>
      <c r="E27" s="36">
        <v>89</v>
      </c>
      <c r="F27" s="36">
        <v>1</v>
      </c>
      <c r="G27" s="36"/>
      <c r="H27" s="36"/>
      <c r="I27" s="33"/>
      <c r="J27" s="34">
        <f t="shared" si="4"/>
        <v>0.3</v>
      </c>
      <c r="K27" s="34">
        <f t="shared" si="4"/>
        <v>0.4</v>
      </c>
      <c r="L27" s="34">
        <f>L28</f>
        <v>0.4</v>
      </c>
    </row>
    <row r="28" spans="1:12" ht="195">
      <c r="A28" s="27" t="s">
        <v>31</v>
      </c>
      <c r="B28" s="26" t="s">
        <v>137</v>
      </c>
      <c r="C28" s="26" t="s">
        <v>34</v>
      </c>
      <c r="D28" s="26" t="s">
        <v>42</v>
      </c>
      <c r="E28" s="36">
        <v>89</v>
      </c>
      <c r="F28" s="36">
        <v>1</v>
      </c>
      <c r="G28" s="36" t="s">
        <v>61</v>
      </c>
      <c r="H28" s="36" t="s">
        <v>74</v>
      </c>
      <c r="I28" s="33"/>
      <c r="J28" s="35">
        <f t="shared" si="4"/>
        <v>0.3</v>
      </c>
      <c r="K28" s="35">
        <f t="shared" si="4"/>
        <v>0.4</v>
      </c>
      <c r="L28" s="35">
        <f>L29</f>
        <v>0.4</v>
      </c>
    </row>
    <row r="29" spans="1:12" ht="48" customHeight="1">
      <c r="A29" s="27" t="s">
        <v>178</v>
      </c>
      <c r="B29" s="26" t="s">
        <v>137</v>
      </c>
      <c r="C29" s="26" t="s">
        <v>34</v>
      </c>
      <c r="D29" s="26" t="s">
        <v>42</v>
      </c>
      <c r="E29" s="36">
        <v>89</v>
      </c>
      <c r="F29" s="36">
        <v>1</v>
      </c>
      <c r="G29" s="36" t="s">
        <v>61</v>
      </c>
      <c r="H29" s="36" t="s">
        <v>74</v>
      </c>
      <c r="I29" s="33" t="s">
        <v>65</v>
      </c>
      <c r="J29" s="35">
        <f t="shared" si="4"/>
        <v>0.3</v>
      </c>
      <c r="K29" s="35">
        <f t="shared" si="4"/>
        <v>0.4</v>
      </c>
      <c r="L29" s="35">
        <f>L30</f>
        <v>0.4</v>
      </c>
    </row>
    <row r="30" spans="1:12" ht="60">
      <c r="A30" s="27" t="s">
        <v>43</v>
      </c>
      <c r="B30" s="26" t="s">
        <v>137</v>
      </c>
      <c r="C30" s="26" t="s">
        <v>34</v>
      </c>
      <c r="D30" s="26" t="s">
        <v>42</v>
      </c>
      <c r="E30" s="36">
        <v>89</v>
      </c>
      <c r="F30" s="36">
        <v>1</v>
      </c>
      <c r="G30" s="36" t="s">
        <v>61</v>
      </c>
      <c r="H30" s="36" t="s">
        <v>74</v>
      </c>
      <c r="I30" s="33" t="s">
        <v>66</v>
      </c>
      <c r="J30" s="35">
        <v>0.3</v>
      </c>
      <c r="K30" s="35">
        <v>0.4</v>
      </c>
      <c r="L30" s="35">
        <v>0.4</v>
      </c>
    </row>
    <row r="31" spans="1:12" ht="30">
      <c r="A31" s="27" t="s">
        <v>210</v>
      </c>
      <c r="B31" s="26" t="s">
        <v>137</v>
      </c>
      <c r="C31" s="26" t="s">
        <v>34</v>
      </c>
      <c r="D31" s="26" t="s">
        <v>138</v>
      </c>
      <c r="E31" s="36"/>
      <c r="F31" s="36"/>
      <c r="G31" s="36"/>
      <c r="H31" s="36"/>
      <c r="I31" s="33"/>
      <c r="J31" s="35">
        <f>J32</f>
        <v>15</v>
      </c>
      <c r="K31" s="35"/>
      <c r="L31" s="35"/>
    </row>
    <row r="32" spans="1:12" ht="91.5" customHeight="1">
      <c r="A32" s="27" t="str">
        <f>A26</f>
        <v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v>
      </c>
      <c r="B32" s="26" t="s">
        <v>137</v>
      </c>
      <c r="C32" s="26" t="s">
        <v>34</v>
      </c>
      <c r="D32" s="26" t="s">
        <v>138</v>
      </c>
      <c r="E32" s="36" t="s">
        <v>75</v>
      </c>
      <c r="F32" s="36"/>
      <c r="G32" s="36"/>
      <c r="H32" s="36"/>
      <c r="I32" s="33"/>
      <c r="J32" s="35">
        <f>J33</f>
        <v>15</v>
      </c>
      <c r="K32" s="35"/>
      <c r="L32" s="35"/>
    </row>
    <row r="33" spans="1:12" ht="106.5" customHeight="1">
      <c r="A33" s="27" t="str">
        <f>A27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33" s="26" t="s">
        <v>137</v>
      </c>
      <c r="C33" s="26" t="s">
        <v>34</v>
      </c>
      <c r="D33" s="26" t="s">
        <v>138</v>
      </c>
      <c r="E33" s="36" t="s">
        <v>75</v>
      </c>
      <c r="F33" s="36" t="s">
        <v>8</v>
      </c>
      <c r="G33" s="36"/>
      <c r="H33" s="36"/>
      <c r="I33" s="33"/>
      <c r="J33" s="35">
        <f>J34</f>
        <v>15</v>
      </c>
      <c r="K33" s="35"/>
      <c r="L33" s="35"/>
    </row>
    <row r="34" spans="1:12" ht="75">
      <c r="A34" s="27" t="s">
        <v>209</v>
      </c>
      <c r="B34" s="26" t="s">
        <v>137</v>
      </c>
      <c r="C34" s="26" t="s">
        <v>34</v>
      </c>
      <c r="D34" s="26" t="s">
        <v>138</v>
      </c>
      <c r="E34" s="36" t="s">
        <v>75</v>
      </c>
      <c r="F34" s="36" t="s">
        <v>8</v>
      </c>
      <c r="G34" s="36" t="s">
        <v>61</v>
      </c>
      <c r="H34" s="36" t="s">
        <v>208</v>
      </c>
      <c r="I34" s="33"/>
      <c r="J34" s="35">
        <f>J35</f>
        <v>15</v>
      </c>
      <c r="K34" s="35"/>
      <c r="L34" s="35"/>
    </row>
    <row r="35" spans="1:12" ht="18" customHeight="1">
      <c r="A35" s="27" t="s">
        <v>45</v>
      </c>
      <c r="B35" s="26" t="s">
        <v>137</v>
      </c>
      <c r="C35" s="26" t="s">
        <v>34</v>
      </c>
      <c r="D35" s="26" t="s">
        <v>138</v>
      </c>
      <c r="E35" s="36" t="s">
        <v>75</v>
      </c>
      <c r="F35" s="36" t="s">
        <v>8</v>
      </c>
      <c r="G35" s="36" t="s">
        <v>61</v>
      </c>
      <c r="H35" s="36" t="s">
        <v>208</v>
      </c>
      <c r="I35" s="33" t="s">
        <v>67</v>
      </c>
      <c r="J35" s="35">
        <f>J36</f>
        <v>15</v>
      </c>
      <c r="K35" s="35"/>
      <c r="L35" s="35"/>
    </row>
    <row r="36" spans="1:12" ht="16.5" customHeight="1">
      <c r="A36" s="27" t="s">
        <v>212</v>
      </c>
      <c r="B36" s="26" t="s">
        <v>137</v>
      </c>
      <c r="C36" s="26" t="s">
        <v>34</v>
      </c>
      <c r="D36" s="26" t="s">
        <v>138</v>
      </c>
      <c r="E36" s="36" t="s">
        <v>75</v>
      </c>
      <c r="F36" s="36" t="s">
        <v>8</v>
      </c>
      <c r="G36" s="36" t="s">
        <v>61</v>
      </c>
      <c r="H36" s="36" t="s">
        <v>208</v>
      </c>
      <c r="I36" s="33" t="s">
        <v>211</v>
      </c>
      <c r="J36" s="35">
        <v>15</v>
      </c>
      <c r="K36" s="35"/>
      <c r="L36" s="35"/>
    </row>
    <row r="37" spans="1:12" ht="15">
      <c r="A37" s="27" t="s">
        <v>48</v>
      </c>
      <c r="B37" s="66" t="s">
        <v>137</v>
      </c>
      <c r="C37" s="66" t="s">
        <v>34</v>
      </c>
      <c r="D37" s="66" t="s">
        <v>18</v>
      </c>
      <c r="E37" s="36"/>
      <c r="F37" s="36"/>
      <c r="G37" s="36"/>
      <c r="H37" s="36"/>
      <c r="I37" s="70"/>
      <c r="J37" s="39">
        <f t="shared" ref="J37:K39" si="5">J38</f>
        <v>5</v>
      </c>
      <c r="K37" s="34">
        <f t="shared" si="5"/>
        <v>5</v>
      </c>
      <c r="L37" s="34">
        <f>L38</f>
        <v>5</v>
      </c>
    </row>
    <row r="38" spans="1:12" ht="93" customHeight="1">
      <c r="A38" s="27" t="s">
        <v>162</v>
      </c>
      <c r="B38" s="26" t="s">
        <v>137</v>
      </c>
      <c r="C38" s="26" t="s">
        <v>34</v>
      </c>
      <c r="D38" s="26" t="s">
        <v>18</v>
      </c>
      <c r="E38" s="36" t="s">
        <v>75</v>
      </c>
      <c r="F38" s="36"/>
      <c r="G38" s="36"/>
      <c r="H38" s="36"/>
      <c r="I38" s="33"/>
      <c r="J38" s="34">
        <f t="shared" si="5"/>
        <v>5</v>
      </c>
      <c r="K38" s="34">
        <f t="shared" si="5"/>
        <v>5</v>
      </c>
      <c r="L38" s="34">
        <f>L39</f>
        <v>5</v>
      </c>
    </row>
    <row r="39" spans="1:12" ht="112.5" customHeight="1">
      <c r="A39" s="27" t="s">
        <v>163</v>
      </c>
      <c r="B39" s="26" t="s">
        <v>137</v>
      </c>
      <c r="C39" s="26" t="s">
        <v>34</v>
      </c>
      <c r="D39" s="26" t="s">
        <v>18</v>
      </c>
      <c r="E39" s="36" t="s">
        <v>75</v>
      </c>
      <c r="F39" s="36" t="s">
        <v>8</v>
      </c>
      <c r="G39" s="36"/>
      <c r="H39" s="36"/>
      <c r="I39" s="33"/>
      <c r="J39" s="34">
        <f t="shared" si="5"/>
        <v>5</v>
      </c>
      <c r="K39" s="34">
        <f t="shared" si="5"/>
        <v>5</v>
      </c>
      <c r="L39" s="34">
        <f>L40</f>
        <v>5</v>
      </c>
    </row>
    <row r="40" spans="1:12" ht="75">
      <c r="A40" s="27" t="s">
        <v>201</v>
      </c>
      <c r="B40" s="26" t="s">
        <v>137</v>
      </c>
      <c r="C40" s="26" t="s">
        <v>34</v>
      </c>
      <c r="D40" s="26" t="s">
        <v>18</v>
      </c>
      <c r="E40" s="36" t="s">
        <v>75</v>
      </c>
      <c r="F40" s="36" t="s">
        <v>8</v>
      </c>
      <c r="G40" s="36" t="s">
        <v>61</v>
      </c>
      <c r="H40" s="36" t="s">
        <v>77</v>
      </c>
      <c r="I40" s="33"/>
      <c r="J40" s="34">
        <f>J42</f>
        <v>5</v>
      </c>
      <c r="K40" s="34">
        <f>K42</f>
        <v>5</v>
      </c>
      <c r="L40" s="34">
        <f>L41</f>
        <v>5</v>
      </c>
    </row>
    <row r="41" spans="1:12" ht="15">
      <c r="A41" s="27" t="s">
        <v>45</v>
      </c>
      <c r="B41" s="26" t="s">
        <v>137</v>
      </c>
      <c r="C41" s="26" t="s">
        <v>34</v>
      </c>
      <c r="D41" s="26" t="s">
        <v>18</v>
      </c>
      <c r="E41" s="36" t="s">
        <v>75</v>
      </c>
      <c r="F41" s="36" t="s">
        <v>8</v>
      </c>
      <c r="G41" s="36" t="s">
        <v>61</v>
      </c>
      <c r="H41" s="36" t="s">
        <v>77</v>
      </c>
      <c r="I41" s="33" t="s">
        <v>67</v>
      </c>
      <c r="J41" s="34">
        <f>J42</f>
        <v>5</v>
      </c>
      <c r="K41" s="34">
        <f>K42</f>
        <v>5</v>
      </c>
      <c r="L41" s="34">
        <f>L42</f>
        <v>5</v>
      </c>
    </row>
    <row r="42" spans="1:12" ht="15">
      <c r="A42" s="27" t="s">
        <v>49</v>
      </c>
      <c r="B42" s="26" t="s">
        <v>137</v>
      </c>
      <c r="C42" s="26" t="s">
        <v>34</v>
      </c>
      <c r="D42" s="26" t="s">
        <v>50</v>
      </c>
      <c r="E42" s="36" t="s">
        <v>75</v>
      </c>
      <c r="F42" s="36" t="s">
        <v>8</v>
      </c>
      <c r="G42" s="36" t="s">
        <v>61</v>
      </c>
      <c r="H42" s="36" t="s">
        <v>77</v>
      </c>
      <c r="I42" s="33" t="s">
        <v>69</v>
      </c>
      <c r="J42" s="34">
        <v>5</v>
      </c>
      <c r="K42" s="34">
        <v>5</v>
      </c>
      <c r="L42" s="34">
        <v>5</v>
      </c>
    </row>
    <row r="43" spans="1:12" ht="15">
      <c r="A43" s="24" t="s">
        <v>115</v>
      </c>
      <c r="B43" s="25" t="s">
        <v>137</v>
      </c>
      <c r="C43" s="25" t="s">
        <v>36</v>
      </c>
      <c r="D43" s="26"/>
      <c r="E43" s="36"/>
      <c r="F43" s="36"/>
      <c r="G43" s="36"/>
      <c r="H43" s="36"/>
      <c r="I43" s="33"/>
      <c r="J43" s="32">
        <f t="shared" ref="J43:K51" si="6">J44</f>
        <v>132.1</v>
      </c>
      <c r="K43" s="32">
        <f t="shared" si="6"/>
        <v>145.69999999999999</v>
      </c>
      <c r="L43" s="32">
        <f>L44</f>
        <v>159.80000000000001</v>
      </c>
    </row>
    <row r="44" spans="1:12" ht="30">
      <c r="A44" s="27" t="s">
        <v>179</v>
      </c>
      <c r="B44" s="26" t="s">
        <v>137</v>
      </c>
      <c r="C44" s="26" t="s">
        <v>36</v>
      </c>
      <c r="D44" s="26" t="s">
        <v>51</v>
      </c>
      <c r="E44" s="36"/>
      <c r="F44" s="36"/>
      <c r="G44" s="36"/>
      <c r="H44" s="36"/>
      <c r="I44" s="33"/>
      <c r="J44" s="34">
        <f t="shared" si="6"/>
        <v>132.1</v>
      </c>
      <c r="K44" s="34">
        <f t="shared" si="6"/>
        <v>145.69999999999999</v>
      </c>
      <c r="L44" s="34">
        <f>L45</f>
        <v>159.80000000000001</v>
      </c>
    </row>
    <row r="45" spans="1:12" ht="75">
      <c r="A45" s="27" t="s">
        <v>164</v>
      </c>
      <c r="B45" s="26" t="s">
        <v>137</v>
      </c>
      <c r="C45" s="26" t="s">
        <v>36</v>
      </c>
      <c r="D45" s="26" t="s">
        <v>51</v>
      </c>
      <c r="E45" s="36" t="s">
        <v>79</v>
      </c>
      <c r="F45" s="36"/>
      <c r="G45" s="36"/>
      <c r="H45" s="36"/>
      <c r="I45" s="33"/>
      <c r="J45" s="34">
        <f t="shared" si="6"/>
        <v>132.1</v>
      </c>
      <c r="K45" s="34">
        <f t="shared" si="6"/>
        <v>145.69999999999999</v>
      </c>
      <c r="L45" s="34">
        <f>L46</f>
        <v>159.80000000000001</v>
      </c>
    </row>
    <row r="46" spans="1:12" ht="45">
      <c r="A46" s="27" t="s">
        <v>117</v>
      </c>
      <c r="B46" s="26" t="s">
        <v>137</v>
      </c>
      <c r="C46" s="26" t="s">
        <v>36</v>
      </c>
      <c r="D46" s="26" t="s">
        <v>51</v>
      </c>
      <c r="E46" s="36" t="s">
        <v>79</v>
      </c>
      <c r="F46" s="36" t="s">
        <v>10</v>
      </c>
      <c r="G46" s="36"/>
      <c r="H46" s="36"/>
      <c r="I46" s="33"/>
      <c r="J46" s="34">
        <f t="shared" si="6"/>
        <v>132.1</v>
      </c>
      <c r="K46" s="34">
        <f t="shared" si="6"/>
        <v>145.69999999999999</v>
      </c>
      <c r="L46" s="34">
        <f>L47</f>
        <v>159.80000000000001</v>
      </c>
    </row>
    <row r="47" spans="1:12" ht="75">
      <c r="A47" s="114" t="s">
        <v>182</v>
      </c>
      <c r="B47" s="26" t="s">
        <v>137</v>
      </c>
      <c r="C47" s="26" t="s">
        <v>36</v>
      </c>
      <c r="D47" s="26" t="s">
        <v>51</v>
      </c>
      <c r="E47" s="36" t="s">
        <v>79</v>
      </c>
      <c r="F47" s="36" t="s">
        <v>10</v>
      </c>
      <c r="G47" s="36" t="s">
        <v>36</v>
      </c>
      <c r="H47" s="36"/>
      <c r="I47" s="33"/>
      <c r="J47" s="34">
        <f t="shared" si="6"/>
        <v>132.1</v>
      </c>
      <c r="K47" s="34">
        <f t="shared" si="6"/>
        <v>145.69999999999999</v>
      </c>
      <c r="L47" s="34">
        <f>L48</f>
        <v>159.80000000000001</v>
      </c>
    </row>
    <row r="48" spans="1:12" ht="105">
      <c r="A48" s="111" t="s">
        <v>202</v>
      </c>
      <c r="B48" s="26" t="s">
        <v>137</v>
      </c>
      <c r="C48" s="26" t="s">
        <v>36</v>
      </c>
      <c r="D48" s="26" t="s">
        <v>51</v>
      </c>
      <c r="E48" s="36" t="s">
        <v>79</v>
      </c>
      <c r="F48" s="36" t="s">
        <v>10</v>
      </c>
      <c r="G48" s="36" t="s">
        <v>36</v>
      </c>
      <c r="H48" s="36" t="s">
        <v>118</v>
      </c>
      <c r="I48" s="33"/>
      <c r="J48" s="34">
        <f t="shared" ref="J48:K48" si="7">J51+J49</f>
        <v>132.1</v>
      </c>
      <c r="K48" s="34">
        <f t="shared" si="7"/>
        <v>145.69999999999999</v>
      </c>
      <c r="L48" s="34">
        <f>L49+L51</f>
        <v>159.80000000000001</v>
      </c>
    </row>
    <row r="49" spans="1:12" ht="120">
      <c r="A49" s="27" t="s">
        <v>39</v>
      </c>
      <c r="B49" s="26" t="s">
        <v>137</v>
      </c>
      <c r="C49" s="26" t="s">
        <v>36</v>
      </c>
      <c r="D49" s="26" t="s">
        <v>51</v>
      </c>
      <c r="E49" s="36" t="s">
        <v>79</v>
      </c>
      <c r="F49" s="36" t="s">
        <v>10</v>
      </c>
      <c r="G49" s="36" t="s">
        <v>36</v>
      </c>
      <c r="H49" s="36" t="s">
        <v>118</v>
      </c>
      <c r="I49" s="33" t="s">
        <v>63</v>
      </c>
      <c r="J49" s="34">
        <f t="shared" ref="J49:K49" si="8">J50</f>
        <v>127.1</v>
      </c>
      <c r="K49" s="34">
        <f t="shared" si="8"/>
        <v>140.69999999999999</v>
      </c>
      <c r="L49" s="34">
        <f>L50</f>
        <v>154.80000000000001</v>
      </c>
    </row>
    <row r="50" spans="1:12" ht="45">
      <c r="A50" s="27" t="s">
        <v>40</v>
      </c>
      <c r="B50" s="26" t="s">
        <v>137</v>
      </c>
      <c r="C50" s="26" t="s">
        <v>36</v>
      </c>
      <c r="D50" s="26" t="s">
        <v>51</v>
      </c>
      <c r="E50" s="36" t="s">
        <v>79</v>
      </c>
      <c r="F50" s="36" t="s">
        <v>10</v>
      </c>
      <c r="G50" s="36" t="s">
        <v>36</v>
      </c>
      <c r="H50" s="36" t="s">
        <v>118</v>
      </c>
      <c r="I50" s="33" t="s">
        <v>64</v>
      </c>
      <c r="J50" s="34">
        <v>127.1</v>
      </c>
      <c r="K50" s="34">
        <v>140.69999999999999</v>
      </c>
      <c r="L50" s="34">
        <v>154.80000000000001</v>
      </c>
    </row>
    <row r="51" spans="1:12" ht="46.5" customHeight="1">
      <c r="A51" s="27" t="s">
        <v>178</v>
      </c>
      <c r="B51" s="26" t="s">
        <v>137</v>
      </c>
      <c r="C51" s="26" t="s">
        <v>36</v>
      </c>
      <c r="D51" s="26" t="s">
        <v>51</v>
      </c>
      <c r="E51" s="36" t="s">
        <v>79</v>
      </c>
      <c r="F51" s="36" t="s">
        <v>10</v>
      </c>
      <c r="G51" s="36" t="s">
        <v>36</v>
      </c>
      <c r="H51" s="36" t="s">
        <v>118</v>
      </c>
      <c r="I51" s="33" t="s">
        <v>65</v>
      </c>
      <c r="J51" s="34">
        <f>J52</f>
        <v>5</v>
      </c>
      <c r="K51" s="34">
        <f t="shared" si="6"/>
        <v>5</v>
      </c>
      <c r="L51" s="34">
        <f>L52</f>
        <v>5</v>
      </c>
    </row>
    <row r="52" spans="1:12" ht="60">
      <c r="A52" s="27" t="s">
        <v>43</v>
      </c>
      <c r="B52" s="26" t="s">
        <v>137</v>
      </c>
      <c r="C52" s="26" t="s">
        <v>36</v>
      </c>
      <c r="D52" s="26" t="s">
        <v>51</v>
      </c>
      <c r="E52" s="36" t="s">
        <v>79</v>
      </c>
      <c r="F52" s="36" t="s">
        <v>10</v>
      </c>
      <c r="G52" s="36" t="s">
        <v>36</v>
      </c>
      <c r="H52" s="36" t="s">
        <v>118</v>
      </c>
      <c r="I52" s="33" t="s">
        <v>66</v>
      </c>
      <c r="J52" s="34">
        <v>5</v>
      </c>
      <c r="K52" s="34">
        <v>5</v>
      </c>
      <c r="L52" s="34">
        <v>5</v>
      </c>
    </row>
    <row r="53" spans="1:12" ht="18.75" customHeight="1">
      <c r="A53" s="24" t="s">
        <v>52</v>
      </c>
      <c r="B53" s="25" t="s">
        <v>137</v>
      </c>
      <c r="C53" s="100" t="s">
        <v>42</v>
      </c>
      <c r="D53" s="26"/>
      <c r="E53" s="36"/>
      <c r="F53" s="36"/>
      <c r="G53" s="36"/>
      <c r="H53" s="36"/>
      <c r="I53" s="33"/>
      <c r="J53" s="34">
        <f>J54</f>
        <v>261.2</v>
      </c>
      <c r="K53" s="34">
        <f>K54</f>
        <v>126.2</v>
      </c>
      <c r="L53" s="34">
        <f>L54</f>
        <v>126.2</v>
      </c>
    </row>
    <row r="54" spans="1:12" ht="30">
      <c r="A54" s="27" t="s">
        <v>54</v>
      </c>
      <c r="B54" s="26" t="s">
        <v>137</v>
      </c>
      <c r="C54" s="26" t="s">
        <v>42</v>
      </c>
      <c r="D54" s="26" t="s">
        <v>55</v>
      </c>
      <c r="E54" s="36"/>
      <c r="F54" s="36"/>
      <c r="G54" s="36"/>
      <c r="H54" s="36"/>
      <c r="I54" s="33"/>
      <c r="J54" s="34">
        <f t="shared" ref="J54:K54" si="9">J55</f>
        <v>261.2</v>
      </c>
      <c r="K54" s="34">
        <f t="shared" si="9"/>
        <v>126.2</v>
      </c>
      <c r="L54" s="34">
        <f>L55</f>
        <v>126.2</v>
      </c>
    </row>
    <row r="55" spans="1:12" ht="120">
      <c r="A55" s="28" t="s">
        <v>173</v>
      </c>
      <c r="B55" s="26" t="s">
        <v>137</v>
      </c>
      <c r="C55" s="26" t="s">
        <v>42</v>
      </c>
      <c r="D55" s="26" t="s">
        <v>55</v>
      </c>
      <c r="E55" s="36" t="s">
        <v>174</v>
      </c>
      <c r="F55" s="36"/>
      <c r="G55" s="36"/>
      <c r="H55" s="36"/>
      <c r="I55" s="33"/>
      <c r="J55" s="34">
        <f t="shared" ref="J55:K55" si="10">J57</f>
        <v>261.2</v>
      </c>
      <c r="K55" s="34">
        <f t="shared" si="10"/>
        <v>126.2</v>
      </c>
      <c r="L55" s="34">
        <f>L56</f>
        <v>126.2</v>
      </c>
    </row>
    <row r="56" spans="1:12" ht="76.5" customHeight="1">
      <c r="A56" s="28" t="s">
        <v>153</v>
      </c>
      <c r="B56" s="26" t="s">
        <v>137</v>
      </c>
      <c r="C56" s="26" t="s">
        <v>42</v>
      </c>
      <c r="D56" s="26" t="s">
        <v>55</v>
      </c>
      <c r="E56" s="36" t="s">
        <v>174</v>
      </c>
      <c r="F56" s="36" t="s">
        <v>76</v>
      </c>
      <c r="G56" s="36" t="s">
        <v>34</v>
      </c>
      <c r="H56" s="36"/>
      <c r="I56" s="33"/>
      <c r="J56" s="34">
        <f>J57</f>
        <v>261.2</v>
      </c>
      <c r="K56" s="34">
        <f>K57</f>
        <v>126.2</v>
      </c>
      <c r="L56" s="34">
        <f>L57</f>
        <v>126.2</v>
      </c>
    </row>
    <row r="57" spans="1:12" ht="377.25" customHeight="1">
      <c r="A57" s="112" t="s">
        <v>203</v>
      </c>
      <c r="B57" s="26" t="s">
        <v>137</v>
      </c>
      <c r="C57" s="26" t="s">
        <v>42</v>
      </c>
      <c r="D57" s="26" t="s">
        <v>55</v>
      </c>
      <c r="E57" s="36" t="s">
        <v>174</v>
      </c>
      <c r="F57" s="36" t="s">
        <v>76</v>
      </c>
      <c r="G57" s="36" t="s">
        <v>34</v>
      </c>
      <c r="H57" s="36" t="s">
        <v>80</v>
      </c>
      <c r="I57" s="33"/>
      <c r="J57" s="34">
        <f t="shared" ref="J57:K58" si="11">J58</f>
        <v>261.2</v>
      </c>
      <c r="K57" s="34">
        <f t="shared" si="11"/>
        <v>126.2</v>
      </c>
      <c r="L57" s="34">
        <f>L58</f>
        <v>126.2</v>
      </c>
    </row>
    <row r="58" spans="1:12" ht="46.5" customHeight="1">
      <c r="A58" s="27" t="s">
        <v>178</v>
      </c>
      <c r="B58" s="26" t="s">
        <v>137</v>
      </c>
      <c r="C58" s="26" t="s">
        <v>42</v>
      </c>
      <c r="D58" s="26" t="s">
        <v>55</v>
      </c>
      <c r="E58" s="36" t="s">
        <v>174</v>
      </c>
      <c r="F58" s="36" t="s">
        <v>76</v>
      </c>
      <c r="G58" s="36" t="s">
        <v>34</v>
      </c>
      <c r="H58" s="36" t="s">
        <v>80</v>
      </c>
      <c r="I58" s="33" t="s">
        <v>65</v>
      </c>
      <c r="J58" s="34">
        <f t="shared" si="11"/>
        <v>261.2</v>
      </c>
      <c r="K58" s="34">
        <f t="shared" si="11"/>
        <v>126.2</v>
      </c>
      <c r="L58" s="34">
        <f>L59</f>
        <v>126.2</v>
      </c>
    </row>
    <row r="59" spans="1:12" ht="60">
      <c r="A59" s="27" t="s">
        <v>43</v>
      </c>
      <c r="B59" s="26" t="s">
        <v>137</v>
      </c>
      <c r="C59" s="26" t="s">
        <v>42</v>
      </c>
      <c r="D59" s="26" t="s">
        <v>55</v>
      </c>
      <c r="E59" s="36" t="s">
        <v>174</v>
      </c>
      <c r="F59" s="36" t="s">
        <v>76</v>
      </c>
      <c r="G59" s="36" t="s">
        <v>34</v>
      </c>
      <c r="H59" s="36" t="s">
        <v>80</v>
      </c>
      <c r="I59" s="33" t="s">
        <v>66</v>
      </c>
      <c r="J59" s="34">
        <v>261.2</v>
      </c>
      <c r="K59" s="34">
        <v>126.2</v>
      </c>
      <c r="L59" s="34">
        <v>126.2</v>
      </c>
    </row>
    <row r="60" spans="1:12" ht="28.5">
      <c r="A60" s="24" t="s">
        <v>56</v>
      </c>
      <c r="B60" s="25" t="s">
        <v>137</v>
      </c>
      <c r="C60" s="25" t="s">
        <v>47</v>
      </c>
      <c r="D60" s="26"/>
      <c r="E60" s="36"/>
      <c r="F60" s="36"/>
      <c r="G60" s="36"/>
      <c r="H60" s="36"/>
      <c r="I60" s="33"/>
      <c r="J60" s="34">
        <f>J67+J61</f>
        <v>112.8</v>
      </c>
      <c r="K60" s="34">
        <f t="shared" ref="K60" si="12">K67</f>
        <v>150</v>
      </c>
      <c r="L60" s="34">
        <f>L67</f>
        <v>177.8</v>
      </c>
    </row>
    <row r="61" spans="1:12" ht="15">
      <c r="A61" s="27" t="s">
        <v>224</v>
      </c>
      <c r="B61" s="26" t="s">
        <v>137</v>
      </c>
      <c r="C61" s="26" t="s">
        <v>47</v>
      </c>
      <c r="D61" s="26" t="s">
        <v>36</v>
      </c>
      <c r="E61" s="36"/>
      <c r="F61" s="36"/>
      <c r="G61" s="36"/>
      <c r="H61" s="36"/>
      <c r="I61" s="33"/>
      <c r="J61" s="34">
        <f>J63</f>
        <v>36</v>
      </c>
      <c r="K61" s="34"/>
      <c r="L61" s="34"/>
    </row>
    <row r="62" spans="1:12" ht="89.25" customHeight="1">
      <c r="A62" s="27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2" s="26" t="s">
        <v>137</v>
      </c>
      <c r="C62" s="26" t="s">
        <v>47</v>
      </c>
      <c r="D62" s="26" t="s">
        <v>36</v>
      </c>
      <c r="E62" s="36" t="s">
        <v>75</v>
      </c>
      <c r="F62" s="36"/>
      <c r="G62" s="36"/>
      <c r="H62" s="36"/>
      <c r="I62" s="33"/>
      <c r="J62" s="34">
        <f>J63</f>
        <v>36</v>
      </c>
      <c r="K62" s="34"/>
      <c r="L62" s="34"/>
    </row>
    <row r="63" spans="1:12" ht="104.25" customHeight="1">
      <c r="A63" s="27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3" s="26" t="s">
        <v>137</v>
      </c>
      <c r="C63" s="26" t="s">
        <v>47</v>
      </c>
      <c r="D63" s="26" t="s">
        <v>36</v>
      </c>
      <c r="E63" s="36" t="s">
        <v>75</v>
      </c>
      <c r="F63" s="36" t="s">
        <v>8</v>
      </c>
      <c r="G63" s="36"/>
      <c r="H63" s="36"/>
      <c r="I63" s="33"/>
      <c r="J63" s="34">
        <f>J64</f>
        <v>36</v>
      </c>
      <c r="K63" s="34"/>
      <c r="L63" s="34"/>
    </row>
    <row r="64" spans="1:12" ht="49.5" customHeight="1">
      <c r="A64" s="27" t="s">
        <v>223</v>
      </c>
      <c r="B64" s="26" t="s">
        <v>137</v>
      </c>
      <c r="C64" s="26" t="s">
        <v>47</v>
      </c>
      <c r="D64" s="26" t="s">
        <v>36</v>
      </c>
      <c r="E64" s="36" t="s">
        <v>75</v>
      </c>
      <c r="F64" s="36" t="s">
        <v>8</v>
      </c>
      <c r="G64" s="36" t="s">
        <v>61</v>
      </c>
      <c r="H64" s="36" t="s">
        <v>222</v>
      </c>
      <c r="I64" s="33"/>
      <c r="J64" s="34">
        <f>J65</f>
        <v>36</v>
      </c>
      <c r="K64" s="34"/>
      <c r="L64" s="34"/>
    </row>
    <row r="65" spans="1:12" ht="45.75" customHeight="1">
      <c r="A65" s="27" t="str">
        <f>A58</f>
        <v>Закупка товаров, работ и услуг для обеспечения государственных (муниципальных) нужд</v>
      </c>
      <c r="B65" s="26" t="s">
        <v>137</v>
      </c>
      <c r="C65" s="26" t="s">
        <v>47</v>
      </c>
      <c r="D65" s="26" t="s">
        <v>36</v>
      </c>
      <c r="E65" s="36" t="s">
        <v>75</v>
      </c>
      <c r="F65" s="36" t="s">
        <v>8</v>
      </c>
      <c r="G65" s="36" t="s">
        <v>61</v>
      </c>
      <c r="H65" s="36" t="s">
        <v>222</v>
      </c>
      <c r="I65" s="33" t="s">
        <v>65</v>
      </c>
      <c r="J65" s="34">
        <f>J66</f>
        <v>36</v>
      </c>
      <c r="K65" s="34"/>
      <c r="L65" s="34"/>
    </row>
    <row r="66" spans="1:12" ht="58.5" customHeight="1">
      <c r="A66" s="27" t="str">
        <f>A59</f>
        <v>Иные закупки товаров, работ и услуг для обеспечения государственных (муниципальных) нужд</v>
      </c>
      <c r="B66" s="26" t="s">
        <v>137</v>
      </c>
      <c r="C66" s="26" t="s">
        <v>47</v>
      </c>
      <c r="D66" s="26" t="s">
        <v>36</v>
      </c>
      <c r="E66" s="36" t="s">
        <v>75</v>
      </c>
      <c r="F66" s="36" t="s">
        <v>8</v>
      </c>
      <c r="G66" s="36" t="s">
        <v>61</v>
      </c>
      <c r="H66" s="36" t="s">
        <v>222</v>
      </c>
      <c r="I66" s="33" t="s">
        <v>66</v>
      </c>
      <c r="J66" s="34">
        <v>36</v>
      </c>
      <c r="K66" s="34"/>
      <c r="L66" s="34"/>
    </row>
    <row r="67" spans="1:12" ht="15">
      <c r="A67" s="29" t="s">
        <v>62</v>
      </c>
      <c r="B67" s="26" t="s">
        <v>137</v>
      </c>
      <c r="C67" s="26" t="s">
        <v>47</v>
      </c>
      <c r="D67" s="26" t="s">
        <v>51</v>
      </c>
      <c r="E67" s="36"/>
      <c r="F67" s="36"/>
      <c r="G67" s="36"/>
      <c r="H67" s="36"/>
      <c r="I67" s="26"/>
      <c r="J67" s="34">
        <f>J68</f>
        <v>76.8</v>
      </c>
      <c r="K67" s="34">
        <f>K68</f>
        <v>150</v>
      </c>
      <c r="L67" s="34">
        <f>L68</f>
        <v>177.8</v>
      </c>
    </row>
    <row r="68" spans="1:12" ht="120">
      <c r="A68" s="29" t="s">
        <v>175</v>
      </c>
      <c r="B68" s="26" t="s">
        <v>137</v>
      </c>
      <c r="C68" s="26" t="s">
        <v>47</v>
      </c>
      <c r="D68" s="26" t="s">
        <v>51</v>
      </c>
      <c r="E68" s="36" t="s">
        <v>17</v>
      </c>
      <c r="F68" s="36"/>
      <c r="G68" s="36"/>
      <c r="H68" s="36"/>
      <c r="I68" s="26"/>
      <c r="J68" s="34">
        <f>J69+J74</f>
        <v>76.8</v>
      </c>
      <c r="K68" s="34">
        <f>K69+K73</f>
        <v>150</v>
      </c>
      <c r="L68" s="34">
        <f>L69+L73</f>
        <v>177.8</v>
      </c>
    </row>
    <row r="69" spans="1:12" ht="31.5" customHeight="1">
      <c r="A69" s="30" t="s">
        <v>154</v>
      </c>
      <c r="B69" s="26" t="s">
        <v>137</v>
      </c>
      <c r="C69" s="26" t="s">
        <v>47</v>
      </c>
      <c r="D69" s="26" t="s">
        <v>51</v>
      </c>
      <c r="E69" s="36" t="s">
        <v>17</v>
      </c>
      <c r="F69" s="36" t="s">
        <v>76</v>
      </c>
      <c r="G69" s="36" t="s">
        <v>138</v>
      </c>
      <c r="H69" s="36"/>
      <c r="I69" s="26"/>
      <c r="J69" s="34">
        <f>J70</f>
        <v>76.8</v>
      </c>
      <c r="K69" s="34">
        <f>K70</f>
        <v>100</v>
      </c>
      <c r="L69" s="34">
        <f>L70</f>
        <v>127.8</v>
      </c>
    </row>
    <row r="70" spans="1:12" ht="34.5" customHeight="1">
      <c r="A70" s="30" t="s">
        <v>120</v>
      </c>
      <c r="B70" s="26" t="s">
        <v>137</v>
      </c>
      <c r="C70" s="26" t="s">
        <v>47</v>
      </c>
      <c r="D70" s="26" t="s">
        <v>51</v>
      </c>
      <c r="E70" s="36" t="s">
        <v>17</v>
      </c>
      <c r="F70" s="36" t="s">
        <v>76</v>
      </c>
      <c r="G70" s="36" t="s">
        <v>138</v>
      </c>
      <c r="H70" s="36" t="s">
        <v>119</v>
      </c>
      <c r="I70" s="26"/>
      <c r="J70" s="34">
        <f t="shared" ref="J70:K71" si="13">J71</f>
        <v>76.8</v>
      </c>
      <c r="K70" s="34">
        <f t="shared" si="13"/>
        <v>100</v>
      </c>
      <c r="L70" s="34">
        <f>L71</f>
        <v>127.8</v>
      </c>
    </row>
    <row r="71" spans="1:12" ht="45.75" customHeight="1">
      <c r="A71" s="30" t="s">
        <v>178</v>
      </c>
      <c r="B71" s="26" t="s">
        <v>137</v>
      </c>
      <c r="C71" s="26" t="s">
        <v>47</v>
      </c>
      <c r="D71" s="26" t="s">
        <v>51</v>
      </c>
      <c r="E71" s="36" t="s">
        <v>17</v>
      </c>
      <c r="F71" s="36" t="s">
        <v>76</v>
      </c>
      <c r="G71" s="36" t="s">
        <v>138</v>
      </c>
      <c r="H71" s="36" t="s">
        <v>119</v>
      </c>
      <c r="I71" s="26" t="s">
        <v>65</v>
      </c>
      <c r="J71" s="34">
        <f t="shared" si="13"/>
        <v>76.8</v>
      </c>
      <c r="K71" s="34">
        <f t="shared" si="13"/>
        <v>100</v>
      </c>
      <c r="L71" s="34">
        <f>L72</f>
        <v>127.8</v>
      </c>
    </row>
    <row r="72" spans="1:12" ht="45.75" customHeight="1">
      <c r="A72" s="30" t="s">
        <v>43</v>
      </c>
      <c r="B72" s="26" t="s">
        <v>137</v>
      </c>
      <c r="C72" s="26" t="s">
        <v>47</v>
      </c>
      <c r="D72" s="26" t="s">
        <v>51</v>
      </c>
      <c r="E72" s="36" t="s">
        <v>17</v>
      </c>
      <c r="F72" s="36" t="s">
        <v>76</v>
      </c>
      <c r="G72" s="36" t="s">
        <v>138</v>
      </c>
      <c r="H72" s="36" t="s">
        <v>119</v>
      </c>
      <c r="I72" s="26" t="s">
        <v>66</v>
      </c>
      <c r="J72" s="34">
        <v>76.8</v>
      </c>
      <c r="K72" s="34">
        <v>100</v>
      </c>
      <c r="L72" s="34">
        <v>127.8</v>
      </c>
    </row>
    <row r="73" spans="1:12" ht="45.75" customHeight="1">
      <c r="A73" s="30" t="s">
        <v>177</v>
      </c>
      <c r="B73" s="26" t="s">
        <v>137</v>
      </c>
      <c r="C73" s="26" t="s">
        <v>47</v>
      </c>
      <c r="D73" s="26" t="s">
        <v>51</v>
      </c>
      <c r="E73" s="36" t="s">
        <v>17</v>
      </c>
      <c r="F73" s="36" t="s">
        <v>76</v>
      </c>
      <c r="G73" s="36" t="s">
        <v>176</v>
      </c>
      <c r="H73" s="36"/>
      <c r="I73" s="26"/>
      <c r="J73" s="34">
        <f>J74</f>
        <v>0</v>
      </c>
      <c r="K73" s="34">
        <f>K74</f>
        <v>50</v>
      </c>
      <c r="L73" s="34">
        <f>L74</f>
        <v>50</v>
      </c>
    </row>
    <row r="74" spans="1:12" ht="15">
      <c r="A74" s="29" t="s">
        <v>172</v>
      </c>
      <c r="B74" s="26" t="s">
        <v>137</v>
      </c>
      <c r="C74" s="26" t="s">
        <v>47</v>
      </c>
      <c r="D74" s="26" t="s">
        <v>51</v>
      </c>
      <c r="E74" s="36" t="s">
        <v>17</v>
      </c>
      <c r="F74" s="36" t="s">
        <v>76</v>
      </c>
      <c r="G74" s="36" t="s">
        <v>176</v>
      </c>
      <c r="H74" s="36" t="s">
        <v>171</v>
      </c>
      <c r="I74" s="26"/>
      <c r="J74" s="34">
        <f t="shared" ref="J74:K75" si="14">J75</f>
        <v>0</v>
      </c>
      <c r="K74" s="34">
        <f t="shared" si="14"/>
        <v>50</v>
      </c>
      <c r="L74" s="34">
        <f>L75</f>
        <v>50</v>
      </c>
    </row>
    <row r="75" spans="1:12" ht="46.5" customHeight="1">
      <c r="A75" s="27" t="s">
        <v>178</v>
      </c>
      <c r="B75" s="26" t="s">
        <v>137</v>
      </c>
      <c r="C75" s="26" t="s">
        <v>47</v>
      </c>
      <c r="D75" s="26" t="s">
        <v>51</v>
      </c>
      <c r="E75" s="36" t="s">
        <v>17</v>
      </c>
      <c r="F75" s="36" t="s">
        <v>76</v>
      </c>
      <c r="G75" s="36" t="s">
        <v>176</v>
      </c>
      <c r="H75" s="36" t="s">
        <v>171</v>
      </c>
      <c r="I75" s="26" t="s">
        <v>65</v>
      </c>
      <c r="J75" s="34">
        <f t="shared" si="14"/>
        <v>0</v>
      </c>
      <c r="K75" s="34">
        <f t="shared" si="14"/>
        <v>50</v>
      </c>
      <c r="L75" s="34">
        <f>L76</f>
        <v>50</v>
      </c>
    </row>
    <row r="76" spans="1:12" ht="60">
      <c r="A76" s="27" t="s">
        <v>43</v>
      </c>
      <c r="B76" s="26" t="s">
        <v>137</v>
      </c>
      <c r="C76" s="26" t="s">
        <v>47</v>
      </c>
      <c r="D76" s="26" t="s">
        <v>51</v>
      </c>
      <c r="E76" s="36" t="s">
        <v>17</v>
      </c>
      <c r="F76" s="36" t="s">
        <v>76</v>
      </c>
      <c r="G76" s="36" t="s">
        <v>176</v>
      </c>
      <c r="H76" s="36" t="s">
        <v>171</v>
      </c>
      <c r="I76" s="26" t="s">
        <v>66</v>
      </c>
      <c r="J76" s="34">
        <v>0</v>
      </c>
      <c r="K76" s="34">
        <v>50</v>
      </c>
      <c r="L76" s="34">
        <v>50</v>
      </c>
    </row>
    <row r="77" spans="1:12" ht="15">
      <c r="A77" s="24" t="s">
        <v>57</v>
      </c>
      <c r="B77" s="25" t="s">
        <v>137</v>
      </c>
      <c r="C77" s="100" t="s">
        <v>17</v>
      </c>
      <c r="D77" s="66"/>
      <c r="E77" s="36"/>
      <c r="F77" s="36"/>
      <c r="G77" s="36"/>
      <c r="H77" s="36"/>
      <c r="I77" s="70"/>
      <c r="J77" s="39">
        <f t="shared" ref="J77:K82" si="15">J78</f>
        <v>44.9</v>
      </c>
      <c r="K77" s="39">
        <f t="shared" si="15"/>
        <v>42.9</v>
      </c>
      <c r="L77" s="39">
        <f t="shared" ref="L77:L82" si="16">L78</f>
        <v>42.9</v>
      </c>
    </row>
    <row r="78" spans="1:12" ht="15">
      <c r="A78" s="27" t="s">
        <v>58</v>
      </c>
      <c r="B78" s="26" t="s">
        <v>137</v>
      </c>
      <c r="C78" s="26" t="s">
        <v>17</v>
      </c>
      <c r="D78" s="26" t="s">
        <v>34</v>
      </c>
      <c r="E78" s="36"/>
      <c r="F78" s="36"/>
      <c r="G78" s="36"/>
      <c r="H78" s="36"/>
      <c r="I78" s="33"/>
      <c r="J78" s="34">
        <f t="shared" si="15"/>
        <v>44.9</v>
      </c>
      <c r="K78" s="34">
        <f t="shared" si="15"/>
        <v>42.9</v>
      </c>
      <c r="L78" s="34">
        <f t="shared" si="16"/>
        <v>42.9</v>
      </c>
    </row>
    <row r="79" spans="1:12" ht="90" customHeight="1">
      <c r="A79" s="27" t="s">
        <v>165</v>
      </c>
      <c r="B79" s="26" t="s">
        <v>137</v>
      </c>
      <c r="C79" s="26" t="s">
        <v>17</v>
      </c>
      <c r="D79" s="26" t="s">
        <v>34</v>
      </c>
      <c r="E79" s="36" t="s">
        <v>75</v>
      </c>
      <c r="F79" s="36"/>
      <c r="G79" s="36"/>
      <c r="H79" s="36"/>
      <c r="I79" s="33"/>
      <c r="J79" s="34">
        <f t="shared" si="15"/>
        <v>44.9</v>
      </c>
      <c r="K79" s="34">
        <f t="shared" si="15"/>
        <v>42.9</v>
      </c>
      <c r="L79" s="34">
        <f t="shared" si="16"/>
        <v>42.9</v>
      </c>
    </row>
    <row r="80" spans="1:12" ht="124.5" customHeight="1">
      <c r="A80" s="27" t="s">
        <v>166</v>
      </c>
      <c r="B80" s="26" t="s">
        <v>137</v>
      </c>
      <c r="C80" s="26" t="s">
        <v>17</v>
      </c>
      <c r="D80" s="26" t="s">
        <v>34</v>
      </c>
      <c r="E80" s="36" t="s">
        <v>75</v>
      </c>
      <c r="F80" s="36" t="s">
        <v>8</v>
      </c>
      <c r="G80" s="36"/>
      <c r="H80" s="36"/>
      <c r="I80" s="33"/>
      <c r="J80" s="34">
        <f>J81</f>
        <v>44.9</v>
      </c>
      <c r="K80" s="34">
        <f>K81</f>
        <v>42.9</v>
      </c>
      <c r="L80" s="34">
        <f t="shared" si="16"/>
        <v>42.9</v>
      </c>
    </row>
    <row r="81" spans="1:12" ht="45">
      <c r="A81" s="27" t="s">
        <v>59</v>
      </c>
      <c r="B81" s="26" t="s">
        <v>137</v>
      </c>
      <c r="C81" s="26" t="s">
        <v>17</v>
      </c>
      <c r="D81" s="26" t="s">
        <v>34</v>
      </c>
      <c r="E81" s="36" t="s">
        <v>75</v>
      </c>
      <c r="F81" s="36" t="s">
        <v>8</v>
      </c>
      <c r="G81" s="36" t="s">
        <v>61</v>
      </c>
      <c r="H81" s="36" t="s">
        <v>78</v>
      </c>
      <c r="I81" s="33"/>
      <c r="J81" s="34">
        <f t="shared" si="15"/>
        <v>44.9</v>
      </c>
      <c r="K81" s="34">
        <f t="shared" si="15"/>
        <v>42.9</v>
      </c>
      <c r="L81" s="34">
        <f t="shared" si="16"/>
        <v>42.9</v>
      </c>
    </row>
    <row r="82" spans="1:12" ht="30">
      <c r="A82" s="27" t="s">
        <v>53</v>
      </c>
      <c r="B82" s="26" t="s">
        <v>137</v>
      </c>
      <c r="C82" s="26" t="s">
        <v>17</v>
      </c>
      <c r="D82" s="26" t="s">
        <v>34</v>
      </c>
      <c r="E82" s="36" t="s">
        <v>75</v>
      </c>
      <c r="F82" s="36" t="s">
        <v>8</v>
      </c>
      <c r="G82" s="36" t="s">
        <v>61</v>
      </c>
      <c r="H82" s="36" t="s">
        <v>78</v>
      </c>
      <c r="I82" s="33" t="s">
        <v>70</v>
      </c>
      <c r="J82" s="34">
        <f t="shared" si="15"/>
        <v>44.9</v>
      </c>
      <c r="K82" s="34">
        <f t="shared" si="15"/>
        <v>42.9</v>
      </c>
      <c r="L82" s="34">
        <f t="shared" si="16"/>
        <v>42.9</v>
      </c>
    </row>
    <row r="83" spans="1:12" ht="30">
      <c r="A83" s="91" t="s">
        <v>60</v>
      </c>
      <c r="B83" s="92" t="s">
        <v>137</v>
      </c>
      <c r="C83" s="92" t="s">
        <v>17</v>
      </c>
      <c r="D83" s="92" t="s">
        <v>34</v>
      </c>
      <c r="E83" s="93" t="s">
        <v>75</v>
      </c>
      <c r="F83" s="93" t="s">
        <v>8</v>
      </c>
      <c r="G83" s="93" t="s">
        <v>61</v>
      </c>
      <c r="H83" s="93" t="s">
        <v>78</v>
      </c>
      <c r="I83" s="94" t="s">
        <v>71</v>
      </c>
      <c r="J83" s="95">
        <v>44.9</v>
      </c>
      <c r="K83" s="95">
        <v>42.9</v>
      </c>
      <c r="L83" s="95">
        <v>42.9</v>
      </c>
    </row>
    <row r="84" spans="1:12" ht="30">
      <c r="A84" s="91" t="s">
        <v>196</v>
      </c>
      <c r="B84" s="92" t="s">
        <v>137</v>
      </c>
      <c r="C84" s="92" t="s">
        <v>174</v>
      </c>
      <c r="D84" s="92"/>
      <c r="E84" s="93"/>
      <c r="F84" s="93"/>
      <c r="G84" s="93"/>
      <c r="H84" s="93"/>
      <c r="I84" s="94"/>
      <c r="J84" s="95">
        <f t="shared" ref="J84:L89" si="17">J85</f>
        <v>1.2</v>
      </c>
      <c r="K84" s="95">
        <f t="shared" si="17"/>
        <v>1.2</v>
      </c>
      <c r="L84" s="95">
        <f t="shared" si="17"/>
        <v>1.2</v>
      </c>
    </row>
    <row r="85" spans="1:12" ht="45">
      <c r="A85" s="91" t="s">
        <v>197</v>
      </c>
      <c r="B85" s="92" t="s">
        <v>137</v>
      </c>
      <c r="C85" s="92" t="s">
        <v>174</v>
      </c>
      <c r="D85" s="92" t="s">
        <v>34</v>
      </c>
      <c r="E85" s="93"/>
      <c r="F85" s="93"/>
      <c r="G85" s="93"/>
      <c r="H85" s="93"/>
      <c r="I85" s="94"/>
      <c r="J85" s="95">
        <f t="shared" si="17"/>
        <v>1.2</v>
      </c>
      <c r="K85" s="95">
        <f t="shared" si="17"/>
        <v>1.2</v>
      </c>
      <c r="L85" s="95">
        <f t="shared" si="17"/>
        <v>1.2</v>
      </c>
    </row>
    <row r="86" spans="1:12" ht="90">
      <c r="A86" s="91" t="str">
        <f>A79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86" s="92" t="s">
        <v>137</v>
      </c>
      <c r="C86" s="92" t="s">
        <v>174</v>
      </c>
      <c r="D86" s="92" t="s">
        <v>34</v>
      </c>
      <c r="E86" s="93" t="s">
        <v>75</v>
      </c>
      <c r="F86" s="93"/>
      <c r="G86" s="93"/>
      <c r="H86" s="93"/>
      <c r="I86" s="94"/>
      <c r="J86" s="95">
        <f t="shared" si="17"/>
        <v>1.2</v>
      </c>
      <c r="K86" s="95">
        <f t="shared" si="17"/>
        <v>1.2</v>
      </c>
      <c r="L86" s="95">
        <f t="shared" si="17"/>
        <v>1.2</v>
      </c>
    </row>
    <row r="87" spans="1:12" ht="108.75" customHeight="1">
      <c r="A87" s="91" t="str">
        <f>A80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87" s="92" t="s">
        <v>137</v>
      </c>
      <c r="C87" s="92" t="s">
        <v>174</v>
      </c>
      <c r="D87" s="92" t="s">
        <v>34</v>
      </c>
      <c r="E87" s="93" t="s">
        <v>75</v>
      </c>
      <c r="F87" s="93" t="s">
        <v>8</v>
      </c>
      <c r="G87" s="93"/>
      <c r="H87" s="93"/>
      <c r="I87" s="94"/>
      <c r="J87" s="95">
        <f t="shared" si="17"/>
        <v>1.2</v>
      </c>
      <c r="K87" s="95">
        <f t="shared" si="17"/>
        <v>1.2</v>
      </c>
      <c r="L87" s="95">
        <f t="shared" si="17"/>
        <v>1.2</v>
      </c>
    </row>
    <row r="88" spans="1:12" ht="30">
      <c r="A88" s="91" t="s">
        <v>198</v>
      </c>
      <c r="B88" s="92" t="s">
        <v>137</v>
      </c>
      <c r="C88" s="92" t="s">
        <v>174</v>
      </c>
      <c r="D88" s="92" t="s">
        <v>34</v>
      </c>
      <c r="E88" s="93" t="s">
        <v>75</v>
      </c>
      <c r="F88" s="93" t="s">
        <v>8</v>
      </c>
      <c r="G88" s="93" t="s">
        <v>61</v>
      </c>
      <c r="H88" s="93" t="s">
        <v>193</v>
      </c>
      <c r="I88" s="94"/>
      <c r="J88" s="95">
        <f t="shared" si="17"/>
        <v>1.2</v>
      </c>
      <c r="K88" s="95">
        <f t="shared" si="17"/>
        <v>1.2</v>
      </c>
      <c r="L88" s="95">
        <f t="shared" si="17"/>
        <v>1.2</v>
      </c>
    </row>
    <row r="89" spans="1:12" ht="30">
      <c r="A89" s="91" t="s">
        <v>199</v>
      </c>
      <c r="B89" s="92" t="s">
        <v>137</v>
      </c>
      <c r="C89" s="92" t="s">
        <v>174</v>
      </c>
      <c r="D89" s="92" t="s">
        <v>34</v>
      </c>
      <c r="E89" s="93" t="s">
        <v>75</v>
      </c>
      <c r="F89" s="93" t="s">
        <v>8</v>
      </c>
      <c r="G89" s="93" t="s">
        <v>61</v>
      </c>
      <c r="H89" s="93" t="s">
        <v>193</v>
      </c>
      <c r="I89" s="94" t="s">
        <v>194</v>
      </c>
      <c r="J89" s="95">
        <f t="shared" si="17"/>
        <v>1.2</v>
      </c>
      <c r="K89" s="95">
        <f t="shared" si="17"/>
        <v>1.2</v>
      </c>
      <c r="L89" s="95">
        <f t="shared" si="17"/>
        <v>1.2</v>
      </c>
    </row>
    <row r="90" spans="1:12" ht="30">
      <c r="A90" s="91" t="s">
        <v>200</v>
      </c>
      <c r="B90" s="92" t="s">
        <v>137</v>
      </c>
      <c r="C90" s="92" t="s">
        <v>174</v>
      </c>
      <c r="D90" s="92" t="s">
        <v>34</v>
      </c>
      <c r="E90" s="93" t="s">
        <v>75</v>
      </c>
      <c r="F90" s="93" t="s">
        <v>8</v>
      </c>
      <c r="G90" s="93" t="s">
        <v>61</v>
      </c>
      <c r="H90" s="93" t="s">
        <v>193</v>
      </c>
      <c r="I90" s="94" t="s">
        <v>195</v>
      </c>
      <c r="J90" s="95">
        <v>1.2</v>
      </c>
      <c r="K90" s="95">
        <v>1.2</v>
      </c>
      <c r="L90" s="95">
        <v>1.2</v>
      </c>
    </row>
    <row r="91" spans="1:12" ht="15">
      <c r="A91" s="96" t="s">
        <v>204</v>
      </c>
      <c r="B91" s="26" t="s">
        <v>137</v>
      </c>
      <c r="C91" s="26" t="s">
        <v>140</v>
      </c>
      <c r="D91" s="26"/>
      <c r="E91" s="36"/>
      <c r="F91" s="36"/>
      <c r="G91" s="36"/>
      <c r="H91" s="36"/>
      <c r="I91" s="33"/>
      <c r="J91" s="98">
        <f>J92</f>
        <v>0</v>
      </c>
      <c r="K91" s="98">
        <f t="shared" ref="J91:K96" si="18">K92</f>
        <v>29.5</v>
      </c>
      <c r="L91" s="98">
        <f t="shared" ref="L91:L96" si="19">L92</f>
        <v>60.4</v>
      </c>
    </row>
    <row r="92" spans="1:12" ht="15">
      <c r="A92" s="96" t="s">
        <v>204</v>
      </c>
      <c r="B92" s="92" t="s">
        <v>137</v>
      </c>
      <c r="C92" s="92" t="s">
        <v>140</v>
      </c>
      <c r="D92" s="92" t="s">
        <v>140</v>
      </c>
      <c r="E92" s="93"/>
      <c r="F92" s="93"/>
      <c r="G92" s="93"/>
      <c r="H92" s="93"/>
      <c r="I92" s="94"/>
      <c r="J92" s="98">
        <f t="shared" si="18"/>
        <v>0</v>
      </c>
      <c r="K92" s="98">
        <f t="shared" si="18"/>
        <v>29.5</v>
      </c>
      <c r="L92" s="98">
        <f t="shared" si="19"/>
        <v>60.4</v>
      </c>
    </row>
    <row r="93" spans="1:12" ht="93" customHeight="1">
      <c r="A93" s="96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3" s="26" t="s">
        <v>137</v>
      </c>
      <c r="C93" s="26" t="s">
        <v>140</v>
      </c>
      <c r="D93" s="26" t="s">
        <v>140</v>
      </c>
      <c r="E93" s="36" t="s">
        <v>141</v>
      </c>
      <c r="F93" s="36"/>
      <c r="G93" s="36"/>
      <c r="H93" s="36"/>
      <c r="I93" s="33"/>
      <c r="J93" s="98">
        <f t="shared" si="18"/>
        <v>0</v>
      </c>
      <c r="K93" s="98">
        <f t="shared" si="18"/>
        <v>29.5</v>
      </c>
      <c r="L93" s="98">
        <f t="shared" si="19"/>
        <v>60.4</v>
      </c>
    </row>
    <row r="94" spans="1:12" ht="15">
      <c r="A94" s="96" t="s">
        <v>37</v>
      </c>
      <c r="B94" s="92" t="s">
        <v>137</v>
      </c>
      <c r="C94" s="92" t="s">
        <v>140</v>
      </c>
      <c r="D94" s="92" t="s">
        <v>140</v>
      </c>
      <c r="E94" s="93" t="s">
        <v>141</v>
      </c>
      <c r="F94" s="93" t="s">
        <v>8</v>
      </c>
      <c r="G94" s="93"/>
      <c r="H94" s="93"/>
      <c r="I94" s="94"/>
      <c r="J94" s="98">
        <f t="shared" si="18"/>
        <v>0</v>
      </c>
      <c r="K94" s="98">
        <f t="shared" si="18"/>
        <v>29.5</v>
      </c>
      <c r="L94" s="98">
        <f t="shared" si="19"/>
        <v>60.4</v>
      </c>
    </row>
    <row r="95" spans="1:12" ht="15">
      <c r="A95" s="96" t="s">
        <v>204</v>
      </c>
      <c r="B95" s="26" t="s">
        <v>137</v>
      </c>
      <c r="C95" s="26" t="s">
        <v>140</v>
      </c>
      <c r="D95" s="26" t="s">
        <v>140</v>
      </c>
      <c r="E95" s="36" t="s">
        <v>141</v>
      </c>
      <c r="F95" s="36" t="s">
        <v>8</v>
      </c>
      <c r="G95" s="36" t="s">
        <v>61</v>
      </c>
      <c r="H95" s="36" t="s">
        <v>142</v>
      </c>
      <c r="I95" s="33"/>
      <c r="J95" s="98">
        <f t="shared" si="18"/>
        <v>0</v>
      </c>
      <c r="K95" s="98">
        <f t="shared" si="18"/>
        <v>29.5</v>
      </c>
      <c r="L95" s="98">
        <f t="shared" si="19"/>
        <v>60.4</v>
      </c>
    </row>
    <row r="96" spans="1:12" ht="15">
      <c r="A96" s="96" t="s">
        <v>45</v>
      </c>
      <c r="B96" s="92" t="s">
        <v>137</v>
      </c>
      <c r="C96" s="92" t="s">
        <v>140</v>
      </c>
      <c r="D96" s="92" t="s">
        <v>140</v>
      </c>
      <c r="E96" s="93" t="s">
        <v>141</v>
      </c>
      <c r="F96" s="93" t="s">
        <v>8</v>
      </c>
      <c r="G96" s="93" t="s">
        <v>61</v>
      </c>
      <c r="H96" s="93" t="s">
        <v>142</v>
      </c>
      <c r="I96" s="94" t="s">
        <v>67</v>
      </c>
      <c r="J96" s="98">
        <f t="shared" si="18"/>
        <v>0</v>
      </c>
      <c r="K96" s="98">
        <f t="shared" si="18"/>
        <v>29.5</v>
      </c>
      <c r="L96" s="98">
        <f t="shared" si="19"/>
        <v>60.4</v>
      </c>
    </row>
    <row r="97" spans="1:12" ht="15">
      <c r="A97" s="96" t="s">
        <v>49</v>
      </c>
      <c r="B97" s="26" t="s">
        <v>137</v>
      </c>
      <c r="C97" s="26" t="s">
        <v>140</v>
      </c>
      <c r="D97" s="26" t="s">
        <v>140</v>
      </c>
      <c r="E97" s="36" t="s">
        <v>141</v>
      </c>
      <c r="F97" s="36" t="s">
        <v>8</v>
      </c>
      <c r="G97" s="36" t="s">
        <v>61</v>
      </c>
      <c r="H97" s="36" t="s">
        <v>143</v>
      </c>
      <c r="I97" s="33" t="s">
        <v>69</v>
      </c>
      <c r="J97" s="98">
        <v>0</v>
      </c>
      <c r="K97" s="98">
        <v>29.5</v>
      </c>
      <c r="L97" s="98">
        <v>60.4</v>
      </c>
    </row>
    <row r="98" spans="1:12">
      <c r="E98" s="38"/>
      <c r="F98" s="38"/>
      <c r="G98" s="38"/>
      <c r="H98" s="38"/>
      <c r="I98" s="38"/>
    </row>
    <row r="99" spans="1:12">
      <c r="E99" s="38"/>
      <c r="F99" s="38"/>
      <c r="G99" s="38"/>
      <c r="H99" s="38"/>
      <c r="I99" s="38"/>
    </row>
    <row r="100" spans="1:12">
      <c r="E100" s="38"/>
      <c r="F100" s="38"/>
      <c r="G100" s="38"/>
      <c r="H100" s="38"/>
      <c r="I100" s="38"/>
    </row>
    <row r="101" spans="1:12">
      <c r="E101" s="38"/>
      <c r="F101" s="38"/>
      <c r="G101" s="38"/>
      <c r="H101" s="38"/>
      <c r="I101" s="38"/>
    </row>
    <row r="102" spans="1:12">
      <c r="E102" s="38"/>
      <c r="F102" s="38"/>
      <c r="G102" s="38"/>
      <c r="H102" s="38"/>
      <c r="I102" s="38"/>
    </row>
    <row r="103" spans="1:12">
      <c r="E103" s="38"/>
      <c r="F103" s="38"/>
      <c r="G103" s="38"/>
      <c r="H103" s="38"/>
      <c r="I103" s="38"/>
    </row>
    <row r="104" spans="1:12">
      <c r="E104" s="38"/>
      <c r="F104" s="38"/>
      <c r="G104" s="38"/>
      <c r="H104" s="38"/>
      <c r="I104" s="38"/>
    </row>
    <row r="105" spans="1:12">
      <c r="E105" s="38"/>
      <c r="F105" s="38"/>
      <c r="G105" s="38"/>
      <c r="H105" s="38"/>
      <c r="I105" s="38"/>
    </row>
    <row r="106" spans="1:12">
      <c r="E106" s="38"/>
      <c r="F106" s="38"/>
      <c r="G106" s="38"/>
      <c r="H106" s="38"/>
      <c r="I106" s="38"/>
    </row>
    <row r="107" spans="1:12">
      <c r="E107" s="38"/>
      <c r="F107" s="38"/>
      <c r="G107" s="38"/>
      <c r="H107" s="38"/>
      <c r="I107" s="38"/>
    </row>
    <row r="108" spans="1:12">
      <c r="E108" s="38"/>
      <c r="F108" s="38"/>
      <c r="G108" s="38"/>
      <c r="H108" s="38"/>
      <c r="I108" s="38"/>
    </row>
    <row r="109" spans="1:12">
      <c r="E109" s="38"/>
      <c r="F109" s="38"/>
      <c r="G109" s="38"/>
      <c r="H109" s="38"/>
      <c r="I109" s="38"/>
    </row>
    <row r="110" spans="1:12">
      <c r="E110" s="38"/>
      <c r="F110" s="38"/>
      <c r="G110" s="38"/>
      <c r="H110" s="38"/>
      <c r="I110" s="38"/>
    </row>
    <row r="111" spans="1:12">
      <c r="E111" s="38"/>
      <c r="F111" s="38"/>
      <c r="G111" s="38"/>
      <c r="H111" s="38"/>
      <c r="I111" s="38"/>
    </row>
    <row r="112" spans="1:12">
      <c r="E112" s="38"/>
      <c r="F112" s="38"/>
      <c r="G112" s="38"/>
      <c r="H112" s="38"/>
      <c r="I112" s="38"/>
    </row>
    <row r="113" spans="5:9">
      <c r="E113" s="38"/>
      <c r="F113" s="38"/>
      <c r="G113" s="38"/>
      <c r="H113" s="38"/>
      <c r="I113" s="38"/>
    </row>
    <row r="114" spans="5:9">
      <c r="E114" s="38"/>
      <c r="F114" s="38"/>
      <c r="G114" s="38"/>
      <c r="H114" s="38"/>
      <c r="I114" s="38"/>
    </row>
    <row r="115" spans="5:9">
      <c r="E115" s="38"/>
      <c r="F115" s="38"/>
      <c r="G115" s="38"/>
      <c r="H115" s="38"/>
      <c r="I115" s="38"/>
    </row>
    <row r="116" spans="5:9">
      <c r="E116" s="38"/>
      <c r="F116" s="38"/>
      <c r="G116" s="38"/>
      <c r="H116" s="38"/>
      <c r="I116" s="38"/>
    </row>
    <row r="117" spans="5:9">
      <c r="E117" s="38"/>
      <c r="F117" s="38"/>
      <c r="G117" s="38"/>
      <c r="H117" s="38"/>
      <c r="I117" s="38"/>
    </row>
    <row r="118" spans="5:9">
      <c r="E118" s="38"/>
      <c r="F118" s="38"/>
      <c r="G118" s="38"/>
      <c r="H118" s="38"/>
      <c r="I118" s="38"/>
    </row>
    <row r="119" spans="5:9">
      <c r="E119" s="38"/>
      <c r="F119" s="38"/>
      <c r="G119" s="38"/>
      <c r="H119" s="38"/>
      <c r="I119" s="38"/>
    </row>
    <row r="120" spans="5:9">
      <c r="E120" s="38"/>
      <c r="F120" s="38"/>
      <c r="G120" s="38"/>
      <c r="H120" s="38"/>
      <c r="I120" s="38"/>
    </row>
    <row r="121" spans="5:9">
      <c r="E121" s="38"/>
      <c r="F121" s="38"/>
      <c r="G121" s="38"/>
      <c r="H121" s="38"/>
      <c r="I121" s="38"/>
    </row>
    <row r="122" spans="5:9">
      <c r="E122" s="38"/>
      <c r="F122" s="38"/>
      <c r="G122" s="38"/>
      <c r="H122" s="38"/>
      <c r="I122" s="38"/>
    </row>
    <row r="123" spans="5:9">
      <c r="E123" s="38"/>
      <c r="F123" s="38"/>
      <c r="G123" s="38"/>
      <c r="H123" s="38"/>
      <c r="I123" s="38"/>
    </row>
    <row r="124" spans="5:9">
      <c r="E124" s="38"/>
      <c r="F124" s="38"/>
      <c r="G124" s="38"/>
      <c r="H124" s="38"/>
      <c r="I124" s="38"/>
    </row>
    <row r="125" spans="5:9">
      <c r="E125" s="38"/>
      <c r="F125" s="38"/>
      <c r="G125" s="38"/>
      <c r="H125" s="38"/>
      <c r="I125" s="38"/>
    </row>
    <row r="126" spans="5:9">
      <c r="E126" s="38"/>
      <c r="F126" s="38"/>
      <c r="G126" s="38"/>
      <c r="H126" s="38"/>
      <c r="I126" s="38"/>
    </row>
    <row r="127" spans="5:9">
      <c r="E127" s="38"/>
      <c r="F127" s="38"/>
      <c r="G127" s="38"/>
      <c r="H127" s="38"/>
      <c r="I127" s="38"/>
    </row>
  </sheetData>
  <autoFilter ref="A1:L97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8">
    <cfRule type="expression" dxfId="12" priority="49" stopIfTrue="1">
      <formula>$F16=""</formula>
    </cfRule>
    <cfRule type="expression" dxfId="11" priority="50" stopIfTrue="1">
      <formula>#REF!&lt;&gt;""</formula>
    </cfRule>
    <cfRule type="expression" dxfId="10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7"/>
  <sheetViews>
    <sheetView tabSelected="1" view="pageBreakPreview" zoomScaleNormal="110" zoomScaleSheetLayoutView="100" workbookViewId="0">
      <selection activeCell="P63" sqref="P6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311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8" t="s">
        <v>213</v>
      </c>
      <c r="I1" s="159"/>
      <c r="J1" s="159"/>
      <c r="K1" s="159"/>
    </row>
    <row r="2" spans="1:11" ht="131.25" customHeight="1">
      <c r="A2" s="160" t="s">
        <v>186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61" t="s">
        <v>1</v>
      </c>
      <c r="I3" s="161"/>
      <c r="J3" s="161"/>
      <c r="K3" s="161"/>
    </row>
    <row r="4" spans="1:11" ht="20.45" customHeight="1">
      <c r="A4" s="162" t="s">
        <v>2</v>
      </c>
      <c r="B4" s="162" t="s">
        <v>3</v>
      </c>
      <c r="C4" s="162" t="s">
        <v>4</v>
      </c>
      <c r="D4" s="162" t="s">
        <v>5</v>
      </c>
      <c r="E4" s="162"/>
      <c r="F4" s="162"/>
      <c r="G4" s="162"/>
      <c r="H4" s="162" t="s">
        <v>6</v>
      </c>
      <c r="I4" s="162" t="s">
        <v>7</v>
      </c>
      <c r="J4" s="162"/>
      <c r="K4" s="162"/>
    </row>
    <row r="5" spans="1:11" ht="16.7" customHeight="1">
      <c r="A5" s="162" t="s">
        <v>0</v>
      </c>
      <c r="B5" s="162" t="s">
        <v>0</v>
      </c>
      <c r="C5" s="162" t="s">
        <v>0</v>
      </c>
      <c r="D5" s="162" t="s">
        <v>0</v>
      </c>
      <c r="E5" s="162"/>
      <c r="F5" s="162"/>
      <c r="G5" s="162"/>
      <c r="H5" s="162" t="s">
        <v>0</v>
      </c>
      <c r="I5" s="107" t="s">
        <v>26</v>
      </c>
      <c r="J5" s="107" t="s">
        <v>158</v>
      </c>
      <c r="K5" s="107" t="s">
        <v>184</v>
      </c>
    </row>
    <row r="6" spans="1:11" ht="13.7" customHeight="1">
      <c r="A6" s="22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>
      <c r="A7" s="24" t="s">
        <v>152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I8+I43+I53+I60+I77+I84</f>
        <v>1845.5</v>
      </c>
      <c r="J7" s="32">
        <f>J8+J43+J53+J60+J77+J91+J84</f>
        <v>1277.8000000000002</v>
      </c>
      <c r="K7" s="32">
        <f>K8+K43+K53+K60+K77+K91+K84</f>
        <v>1307.5000000000002</v>
      </c>
    </row>
    <row r="8" spans="1:11" ht="15">
      <c r="A8" s="69" t="s">
        <v>33</v>
      </c>
      <c r="B8" s="100" t="s">
        <v>34</v>
      </c>
      <c r="C8" s="66"/>
      <c r="D8" s="37"/>
      <c r="E8" s="37"/>
      <c r="F8" s="37"/>
      <c r="G8" s="37"/>
      <c r="H8" s="70"/>
      <c r="I8" s="39">
        <f>I9+I15+I37+I31</f>
        <v>1293.3</v>
      </c>
      <c r="J8" s="39">
        <f>J9+J15+J37</f>
        <v>782.3</v>
      </c>
      <c r="K8" s="34">
        <f>K9+K15+K37</f>
        <v>739.2</v>
      </c>
    </row>
    <row r="9" spans="1:11" ht="60">
      <c r="A9" s="69" t="s">
        <v>35</v>
      </c>
      <c r="B9" s="66" t="s">
        <v>34</v>
      </c>
      <c r="C9" s="66" t="s">
        <v>36</v>
      </c>
      <c r="D9" s="37"/>
      <c r="E9" s="37"/>
      <c r="F9" s="37"/>
      <c r="G9" s="37"/>
      <c r="H9" s="66"/>
      <c r="I9" s="39">
        <f>I10</f>
        <v>522.5</v>
      </c>
      <c r="J9" s="39">
        <f>J10</f>
        <v>339.5</v>
      </c>
      <c r="K9" s="34">
        <f>K10</f>
        <v>308.60000000000002</v>
      </c>
    </row>
    <row r="10" spans="1:11" ht="79.5" customHeight="1">
      <c r="A10" s="27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6" t="s">
        <v>34</v>
      </c>
      <c r="C10" s="26" t="s">
        <v>36</v>
      </c>
      <c r="D10" s="36">
        <v>65</v>
      </c>
      <c r="E10" s="36"/>
      <c r="F10" s="36"/>
      <c r="G10" s="36"/>
      <c r="H10" s="26"/>
      <c r="I10" s="34">
        <f t="shared" ref="I10:K12" si="0">I11</f>
        <v>522.5</v>
      </c>
      <c r="J10" s="34">
        <f t="shared" si="0"/>
        <v>339.5</v>
      </c>
      <c r="K10" s="34">
        <f t="shared" si="0"/>
        <v>308.60000000000002</v>
      </c>
    </row>
    <row r="11" spans="1:11" ht="15">
      <c r="A11" s="27" t="s">
        <v>37</v>
      </c>
      <c r="B11" s="26" t="s">
        <v>34</v>
      </c>
      <c r="C11" s="26" t="s">
        <v>36</v>
      </c>
      <c r="D11" s="36">
        <v>65</v>
      </c>
      <c r="E11" s="36">
        <v>1</v>
      </c>
      <c r="F11" s="36"/>
      <c r="G11" s="36"/>
      <c r="H11" s="26"/>
      <c r="I11" s="34">
        <f t="shared" si="0"/>
        <v>522.5</v>
      </c>
      <c r="J11" s="34">
        <f t="shared" si="0"/>
        <v>339.5</v>
      </c>
      <c r="K11" s="34">
        <f t="shared" si="0"/>
        <v>308.60000000000002</v>
      </c>
    </row>
    <row r="12" spans="1:11" ht="32.25" customHeight="1">
      <c r="A12" s="27" t="s">
        <v>38</v>
      </c>
      <c r="B12" s="26" t="s">
        <v>34</v>
      </c>
      <c r="C12" s="26" t="s">
        <v>36</v>
      </c>
      <c r="D12" s="36">
        <v>65</v>
      </c>
      <c r="E12" s="36">
        <v>1</v>
      </c>
      <c r="F12" s="36" t="s">
        <v>61</v>
      </c>
      <c r="G12" s="36" t="s">
        <v>72</v>
      </c>
      <c r="H12" s="26"/>
      <c r="I12" s="34">
        <f t="shared" si="0"/>
        <v>522.5</v>
      </c>
      <c r="J12" s="34">
        <f t="shared" si="0"/>
        <v>339.5</v>
      </c>
      <c r="K12" s="34">
        <f t="shared" si="0"/>
        <v>308.60000000000002</v>
      </c>
    </row>
    <row r="13" spans="1:11" ht="105">
      <c r="A13" s="27" t="s">
        <v>39</v>
      </c>
      <c r="B13" s="26" t="s">
        <v>34</v>
      </c>
      <c r="C13" s="26" t="s">
        <v>36</v>
      </c>
      <c r="D13" s="36">
        <v>65</v>
      </c>
      <c r="E13" s="36">
        <v>1</v>
      </c>
      <c r="F13" s="36" t="s">
        <v>61</v>
      </c>
      <c r="G13" s="36" t="s">
        <v>72</v>
      </c>
      <c r="H13" s="26" t="s">
        <v>63</v>
      </c>
      <c r="I13" s="34">
        <f>I14</f>
        <v>522.5</v>
      </c>
      <c r="J13" s="34">
        <f>J14</f>
        <v>339.5</v>
      </c>
      <c r="K13" s="34">
        <f>K14</f>
        <v>308.60000000000002</v>
      </c>
    </row>
    <row r="14" spans="1:11" ht="45">
      <c r="A14" s="27" t="s">
        <v>40</v>
      </c>
      <c r="B14" s="26" t="s">
        <v>34</v>
      </c>
      <c r="C14" s="26" t="s">
        <v>36</v>
      </c>
      <c r="D14" s="36">
        <v>65</v>
      </c>
      <c r="E14" s="36">
        <v>1</v>
      </c>
      <c r="F14" s="36" t="s">
        <v>61</v>
      </c>
      <c r="G14" s="36" t="s">
        <v>72</v>
      </c>
      <c r="H14" s="26" t="s">
        <v>64</v>
      </c>
      <c r="I14" s="34">
        <f>'Приложение 2'!J14</f>
        <v>522.5</v>
      </c>
      <c r="J14" s="34">
        <f>'Приложение 2'!K14</f>
        <v>339.5</v>
      </c>
      <c r="K14" s="34">
        <f>'Приложение 2'!L12</f>
        <v>308.60000000000002</v>
      </c>
    </row>
    <row r="15" spans="1:11" ht="93" customHeight="1">
      <c r="A15" s="27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26" t="s">
        <v>34</v>
      </c>
      <c r="C15" s="26" t="s">
        <v>42</v>
      </c>
      <c r="D15" s="36"/>
      <c r="E15" s="36"/>
      <c r="F15" s="36"/>
      <c r="G15" s="36"/>
      <c r="H15" s="26"/>
      <c r="I15" s="34">
        <f>I16+I26</f>
        <v>750.8</v>
      </c>
      <c r="J15" s="34">
        <f>J16+J26</f>
        <v>437.79999999999995</v>
      </c>
      <c r="K15" s="34">
        <f>K16+K26</f>
        <v>425.59999999999997</v>
      </c>
    </row>
    <row r="16" spans="1:11" ht="76.5" customHeight="1">
      <c r="A16" s="27" t="str">
        <f>'Приложение 2'!A16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6" s="26" t="s">
        <v>34</v>
      </c>
      <c r="C16" s="26" t="s">
        <v>42</v>
      </c>
      <c r="D16" s="36" t="s">
        <v>141</v>
      </c>
      <c r="E16" s="36"/>
      <c r="F16" s="36"/>
      <c r="G16" s="36"/>
      <c r="H16" s="26"/>
      <c r="I16" s="34">
        <f t="shared" ref="I16:K16" si="1">I17</f>
        <v>750.5</v>
      </c>
      <c r="J16" s="34">
        <f t="shared" si="1"/>
        <v>437.4</v>
      </c>
      <c r="K16" s="34">
        <f t="shared" si="1"/>
        <v>425.2</v>
      </c>
    </row>
    <row r="17" spans="1:11" ht="62.25" customHeight="1">
      <c r="A17" s="27" t="str">
        <f>'Приложение 2'!A17</f>
        <v>Расходы в рамках обеспечения деятельности Администрации Константиновского сельского поселения</v>
      </c>
      <c r="B17" s="26" t="s">
        <v>34</v>
      </c>
      <c r="C17" s="26" t="s">
        <v>42</v>
      </c>
      <c r="D17" s="36" t="s">
        <v>141</v>
      </c>
      <c r="E17" s="36" t="s">
        <v>9</v>
      </c>
      <c r="F17" s="36"/>
      <c r="G17" s="36"/>
      <c r="H17" s="26"/>
      <c r="I17" s="34">
        <f>I18+I21</f>
        <v>750.5</v>
      </c>
      <c r="J17" s="34">
        <f>J21+J18</f>
        <v>437.4</v>
      </c>
      <c r="K17" s="34">
        <f>K21+K18</f>
        <v>425.2</v>
      </c>
    </row>
    <row r="18" spans="1:11" ht="51" customHeight="1">
      <c r="A18" s="27" t="str">
        <f>'Приложение 2'!A18</f>
        <v xml:space="preserve">Расходы на выплаты по оплате труда работников органов местного самоуправления </v>
      </c>
      <c r="B18" s="26" t="s">
        <v>34</v>
      </c>
      <c r="C18" s="26" t="s">
        <v>42</v>
      </c>
      <c r="D18" s="36" t="s">
        <v>141</v>
      </c>
      <c r="E18" s="36" t="s">
        <v>9</v>
      </c>
      <c r="F18" s="36" t="s">
        <v>61</v>
      </c>
      <c r="G18" s="36" t="s">
        <v>180</v>
      </c>
      <c r="H18" s="26"/>
      <c r="I18" s="34">
        <f t="shared" ref="I18:K19" si="2">I19</f>
        <v>366.6</v>
      </c>
      <c r="J18" s="34">
        <f t="shared" si="2"/>
        <v>299</v>
      </c>
      <c r="K18" s="34">
        <f t="shared" si="2"/>
        <v>299</v>
      </c>
    </row>
    <row r="19" spans="1:11" ht="105.75" customHeight="1">
      <c r="A19" s="27" t="str">
        <f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26" t="s">
        <v>34</v>
      </c>
      <c r="C19" s="26" t="s">
        <v>42</v>
      </c>
      <c r="D19" s="36" t="s">
        <v>141</v>
      </c>
      <c r="E19" s="36" t="s">
        <v>9</v>
      </c>
      <c r="F19" s="36" t="s">
        <v>61</v>
      </c>
      <c r="G19" s="36" t="s">
        <v>180</v>
      </c>
      <c r="H19" s="26" t="s">
        <v>63</v>
      </c>
      <c r="I19" s="34">
        <f t="shared" si="2"/>
        <v>366.6</v>
      </c>
      <c r="J19" s="34">
        <f t="shared" si="2"/>
        <v>299</v>
      </c>
      <c r="K19" s="34">
        <f t="shared" si="2"/>
        <v>299</v>
      </c>
    </row>
    <row r="20" spans="1:11" ht="53.25" customHeight="1">
      <c r="A20" s="27" t="str">
        <f>'Приложение 2'!A20</f>
        <v>Расходы на выплаты персоналу государственных (муниципальных) органов</v>
      </c>
      <c r="B20" s="26" t="s">
        <v>34</v>
      </c>
      <c r="C20" s="26" t="s">
        <v>42</v>
      </c>
      <c r="D20" s="36" t="s">
        <v>141</v>
      </c>
      <c r="E20" s="36" t="s">
        <v>9</v>
      </c>
      <c r="F20" s="36" t="s">
        <v>61</v>
      </c>
      <c r="G20" s="36" t="s">
        <v>180</v>
      </c>
      <c r="H20" s="26" t="s">
        <v>64</v>
      </c>
      <c r="I20" s="34">
        <f>'Приложение 2'!J20</f>
        <v>366.6</v>
      </c>
      <c r="J20" s="34">
        <f>'Приложение 2'!K20</f>
        <v>299</v>
      </c>
      <c r="K20" s="34">
        <f>'Приложение 2'!L20</f>
        <v>299</v>
      </c>
    </row>
    <row r="21" spans="1:11" ht="36" customHeight="1">
      <c r="A21" s="27" t="s">
        <v>44</v>
      </c>
      <c r="B21" s="26" t="s">
        <v>34</v>
      </c>
      <c r="C21" s="26" t="s">
        <v>42</v>
      </c>
      <c r="D21" s="36">
        <v>65</v>
      </c>
      <c r="E21" s="36">
        <v>2</v>
      </c>
      <c r="F21" s="36" t="s">
        <v>61</v>
      </c>
      <c r="G21" s="36" t="s">
        <v>73</v>
      </c>
      <c r="H21" s="33"/>
      <c r="I21" s="34">
        <f>+I22+I24</f>
        <v>383.9</v>
      </c>
      <c r="J21" s="34">
        <f>J22+J24</f>
        <v>138.4</v>
      </c>
      <c r="K21" s="34">
        <f>+K22+K24</f>
        <v>126.2</v>
      </c>
    </row>
    <row r="22" spans="1:11" ht="45">
      <c r="A22" s="27" t="s">
        <v>178</v>
      </c>
      <c r="B22" s="26" t="s">
        <v>34</v>
      </c>
      <c r="C22" s="26" t="s">
        <v>42</v>
      </c>
      <c r="D22" s="36">
        <v>65</v>
      </c>
      <c r="E22" s="36">
        <v>2</v>
      </c>
      <c r="F22" s="36" t="s">
        <v>61</v>
      </c>
      <c r="G22" s="36" t="s">
        <v>73</v>
      </c>
      <c r="H22" s="33" t="s">
        <v>65</v>
      </c>
      <c r="I22" s="34">
        <f t="shared" ref="I22:K22" si="3">I23</f>
        <v>378.9</v>
      </c>
      <c r="J22" s="34">
        <f t="shared" si="3"/>
        <v>133.4</v>
      </c>
      <c r="K22" s="34">
        <f t="shared" si="3"/>
        <v>121.2</v>
      </c>
    </row>
    <row r="23" spans="1:11" ht="45">
      <c r="A23" s="27" t="s">
        <v>43</v>
      </c>
      <c r="B23" s="26" t="s">
        <v>34</v>
      </c>
      <c r="C23" s="26" t="s">
        <v>42</v>
      </c>
      <c r="D23" s="36">
        <v>65</v>
      </c>
      <c r="E23" s="36">
        <v>2</v>
      </c>
      <c r="F23" s="36" t="s">
        <v>61</v>
      </c>
      <c r="G23" s="36" t="s">
        <v>73</v>
      </c>
      <c r="H23" s="33" t="s">
        <v>66</v>
      </c>
      <c r="I23" s="34">
        <f>'Приложение 2'!J23</f>
        <v>378.9</v>
      </c>
      <c r="J23" s="34">
        <f>'Приложение 2'!K23</f>
        <v>133.4</v>
      </c>
      <c r="K23" s="34">
        <f>'Приложение 2'!L23</f>
        <v>121.2</v>
      </c>
    </row>
    <row r="24" spans="1:11" ht="15">
      <c r="A24" s="27" t="s">
        <v>45</v>
      </c>
      <c r="B24" s="26" t="s">
        <v>34</v>
      </c>
      <c r="C24" s="26" t="s">
        <v>42</v>
      </c>
      <c r="D24" s="36">
        <v>65</v>
      </c>
      <c r="E24" s="36">
        <v>2</v>
      </c>
      <c r="F24" s="36" t="s">
        <v>61</v>
      </c>
      <c r="G24" s="36" t="s">
        <v>73</v>
      </c>
      <c r="H24" s="33" t="s">
        <v>67</v>
      </c>
      <c r="I24" s="34">
        <f t="shared" ref="I24" si="4">I25</f>
        <v>5</v>
      </c>
      <c r="J24" s="34">
        <f>J25</f>
        <v>5</v>
      </c>
      <c r="K24" s="34">
        <f>K25</f>
        <v>5</v>
      </c>
    </row>
    <row r="25" spans="1:11" ht="30">
      <c r="A25" s="27" t="s">
        <v>46</v>
      </c>
      <c r="B25" s="26" t="s">
        <v>34</v>
      </c>
      <c r="C25" s="26" t="s">
        <v>42</v>
      </c>
      <c r="D25" s="36">
        <v>65</v>
      </c>
      <c r="E25" s="36">
        <v>2</v>
      </c>
      <c r="F25" s="36" t="s">
        <v>61</v>
      </c>
      <c r="G25" s="36" t="s">
        <v>73</v>
      </c>
      <c r="H25" s="33" t="s">
        <v>68</v>
      </c>
      <c r="I25" s="34">
        <f>'Приложение 2'!J25</f>
        <v>5</v>
      </c>
      <c r="J25" s="34">
        <f>'Приложение 2'!K25</f>
        <v>5</v>
      </c>
      <c r="K25" s="34">
        <f>'Приложение 2'!L25</f>
        <v>5</v>
      </c>
    </row>
    <row r="26" spans="1:11" ht="90">
      <c r="A26" s="27" t="s">
        <v>162</v>
      </c>
      <c r="B26" s="26" t="s">
        <v>34</v>
      </c>
      <c r="C26" s="26" t="s">
        <v>42</v>
      </c>
      <c r="D26" s="36">
        <v>89</v>
      </c>
      <c r="E26" s="36"/>
      <c r="F26" s="36"/>
      <c r="G26" s="36"/>
      <c r="H26" s="33"/>
      <c r="I26" s="34">
        <f t="shared" ref="I26:K27" si="5">I27</f>
        <v>0.3</v>
      </c>
      <c r="J26" s="34">
        <f t="shared" si="5"/>
        <v>0.4</v>
      </c>
      <c r="K26" s="34">
        <f t="shared" si="5"/>
        <v>0.4</v>
      </c>
    </row>
    <row r="27" spans="1:11" ht="105">
      <c r="A27" s="27" t="s">
        <v>166</v>
      </c>
      <c r="B27" s="26" t="s">
        <v>34</v>
      </c>
      <c r="C27" s="26" t="s">
        <v>42</v>
      </c>
      <c r="D27" s="36">
        <v>89</v>
      </c>
      <c r="E27" s="36">
        <v>1</v>
      </c>
      <c r="F27" s="36"/>
      <c r="G27" s="36"/>
      <c r="H27" s="33"/>
      <c r="I27" s="34">
        <f>I28</f>
        <v>0.3</v>
      </c>
      <c r="J27" s="34">
        <f t="shared" si="5"/>
        <v>0.4</v>
      </c>
      <c r="K27" s="34">
        <f t="shared" si="5"/>
        <v>0.4</v>
      </c>
    </row>
    <row r="28" spans="1:11" ht="150">
      <c r="A28" s="27" t="s">
        <v>31</v>
      </c>
      <c r="B28" s="26" t="s">
        <v>34</v>
      </c>
      <c r="C28" s="26" t="s">
        <v>42</v>
      </c>
      <c r="D28" s="36">
        <v>89</v>
      </c>
      <c r="E28" s="36">
        <v>1</v>
      </c>
      <c r="F28" s="36" t="s">
        <v>61</v>
      </c>
      <c r="G28" s="36" t="s">
        <v>74</v>
      </c>
      <c r="H28" s="33"/>
      <c r="I28" s="35">
        <f t="shared" ref="I28:K29" si="6">I29</f>
        <v>0.3</v>
      </c>
      <c r="J28" s="35">
        <f t="shared" si="6"/>
        <v>0.4</v>
      </c>
      <c r="K28" s="35">
        <f t="shared" si="6"/>
        <v>0.4</v>
      </c>
    </row>
    <row r="29" spans="1:11" ht="45">
      <c r="A29" s="27" t="s">
        <v>178</v>
      </c>
      <c r="B29" s="26" t="s">
        <v>34</v>
      </c>
      <c r="C29" s="26" t="s">
        <v>42</v>
      </c>
      <c r="D29" s="36">
        <v>89</v>
      </c>
      <c r="E29" s="36">
        <v>1</v>
      </c>
      <c r="F29" s="36" t="s">
        <v>61</v>
      </c>
      <c r="G29" s="36" t="s">
        <v>74</v>
      </c>
      <c r="H29" s="33" t="s">
        <v>65</v>
      </c>
      <c r="I29" s="35">
        <f t="shared" si="6"/>
        <v>0.3</v>
      </c>
      <c r="J29" s="35">
        <f t="shared" si="6"/>
        <v>0.4</v>
      </c>
      <c r="K29" s="35">
        <f t="shared" si="6"/>
        <v>0.4</v>
      </c>
    </row>
    <row r="30" spans="1:11" ht="45">
      <c r="A30" s="27" t="s">
        <v>43</v>
      </c>
      <c r="B30" s="26" t="s">
        <v>34</v>
      </c>
      <c r="C30" s="26" t="s">
        <v>42</v>
      </c>
      <c r="D30" s="36">
        <v>89</v>
      </c>
      <c r="E30" s="36">
        <v>1</v>
      </c>
      <c r="F30" s="36" t="s">
        <v>61</v>
      </c>
      <c r="G30" s="36" t="s">
        <v>74</v>
      </c>
      <c r="H30" s="33" t="s">
        <v>66</v>
      </c>
      <c r="I30" s="35">
        <f>'Приложение 2'!J30</f>
        <v>0.3</v>
      </c>
      <c r="J30" s="35">
        <f>'Приложение 2'!K30</f>
        <v>0.4</v>
      </c>
      <c r="K30" s="35">
        <f>'Приложение 2'!L30</f>
        <v>0.4</v>
      </c>
    </row>
    <row r="31" spans="1:11" ht="33" customHeight="1">
      <c r="A31" s="27" t="str">
        <f>'Приложение 2'!A31</f>
        <v>Обеспечение проведения выборов и референдумов</v>
      </c>
      <c r="B31" s="26" t="s">
        <v>34</v>
      </c>
      <c r="C31" s="26" t="s">
        <v>138</v>
      </c>
      <c r="D31" s="36"/>
      <c r="E31" s="36"/>
      <c r="F31" s="36"/>
      <c r="G31" s="36"/>
      <c r="H31" s="33"/>
      <c r="I31" s="35">
        <f>I32</f>
        <v>15</v>
      </c>
      <c r="J31" s="35"/>
      <c r="K31" s="35"/>
    </row>
    <row r="32" spans="1:11" ht="93" customHeight="1">
      <c r="A32" s="27" t="str">
        <f>'Приложение 2'!A32</f>
        <v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v>
      </c>
      <c r="B32" s="26" t="s">
        <v>34</v>
      </c>
      <c r="C32" s="26" t="s">
        <v>138</v>
      </c>
      <c r="D32" s="36" t="s">
        <v>75</v>
      </c>
      <c r="E32" s="36"/>
      <c r="F32" s="36"/>
      <c r="G32" s="36"/>
      <c r="H32" s="33"/>
      <c r="I32" s="35">
        <f>I33</f>
        <v>15</v>
      </c>
      <c r="J32" s="35"/>
      <c r="K32" s="35"/>
    </row>
    <row r="33" spans="1:11" ht="107.25" customHeight="1">
      <c r="A33" s="27" t="str">
        <f>'Приложение 2'!A33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33" s="26" t="s">
        <v>34</v>
      </c>
      <c r="C33" s="26" t="s">
        <v>138</v>
      </c>
      <c r="D33" s="36" t="s">
        <v>75</v>
      </c>
      <c r="E33" s="36" t="s">
        <v>8</v>
      </c>
      <c r="F33" s="36"/>
      <c r="G33" s="36"/>
      <c r="H33" s="33"/>
      <c r="I33" s="35">
        <f>I34</f>
        <v>15</v>
      </c>
      <c r="J33" s="35"/>
      <c r="K33" s="35"/>
    </row>
    <row r="34" spans="1:11" ht="77.25" customHeight="1">
      <c r="A34" s="27" t="str">
        <f>'Приложение 2'!A34</f>
        <v>Проведение выборов депутатов Константиновского сельского поселения Ромодановского муниципального района Республики Мордовия</v>
      </c>
      <c r="B34" s="26" t="s">
        <v>214</v>
      </c>
      <c r="C34" s="26" t="s">
        <v>138</v>
      </c>
      <c r="D34" s="36" t="s">
        <v>75</v>
      </c>
      <c r="E34" s="36" t="s">
        <v>8</v>
      </c>
      <c r="F34" s="36" t="s">
        <v>61</v>
      </c>
      <c r="G34" s="36" t="s">
        <v>208</v>
      </c>
      <c r="H34" s="33"/>
      <c r="I34" s="35">
        <f>I35</f>
        <v>15</v>
      </c>
      <c r="J34" s="35"/>
      <c r="K34" s="35"/>
    </row>
    <row r="35" spans="1:11" ht="15">
      <c r="A35" s="27" t="str">
        <f>'Приложение 2'!A35</f>
        <v>Иные бюджетные ассигнования</v>
      </c>
      <c r="B35" s="26" t="s">
        <v>34</v>
      </c>
      <c r="C35" s="26" t="s">
        <v>138</v>
      </c>
      <c r="D35" s="36" t="s">
        <v>75</v>
      </c>
      <c r="E35" s="36" t="s">
        <v>8</v>
      </c>
      <c r="F35" s="36" t="s">
        <v>61</v>
      </c>
      <c r="G35" s="36" t="s">
        <v>208</v>
      </c>
      <c r="H35" s="33" t="s">
        <v>67</v>
      </c>
      <c r="I35" s="35">
        <f>I36</f>
        <v>15</v>
      </c>
      <c r="J35" s="35"/>
      <c r="K35" s="35"/>
    </row>
    <row r="36" spans="1:11" ht="15">
      <c r="A36" s="27" t="str">
        <f>'Приложение 2'!A36</f>
        <v>Специальные расхода</v>
      </c>
      <c r="B36" s="26" t="s">
        <v>34</v>
      </c>
      <c r="C36" s="26" t="s">
        <v>138</v>
      </c>
      <c r="D36" s="36" t="s">
        <v>75</v>
      </c>
      <c r="E36" s="36" t="s">
        <v>8</v>
      </c>
      <c r="F36" s="36" t="s">
        <v>61</v>
      </c>
      <c r="G36" s="36" t="s">
        <v>208</v>
      </c>
      <c r="H36" s="33" t="s">
        <v>211</v>
      </c>
      <c r="I36" s="35">
        <f>'Приложение 2'!J36</f>
        <v>15</v>
      </c>
      <c r="J36" s="35"/>
      <c r="K36" s="35"/>
    </row>
    <row r="37" spans="1:11" ht="15">
      <c r="A37" s="27" t="s">
        <v>48</v>
      </c>
      <c r="B37" s="66" t="s">
        <v>34</v>
      </c>
      <c r="C37" s="66" t="s">
        <v>18</v>
      </c>
      <c r="D37" s="36"/>
      <c r="E37" s="36"/>
      <c r="F37" s="36"/>
      <c r="G37" s="36"/>
      <c r="H37" s="70"/>
      <c r="I37" s="39">
        <f t="shared" ref="I37:K39" si="7">I38</f>
        <v>5</v>
      </c>
      <c r="J37" s="34">
        <f t="shared" si="7"/>
        <v>5</v>
      </c>
      <c r="K37" s="34">
        <f t="shared" si="7"/>
        <v>5</v>
      </c>
    </row>
    <row r="38" spans="1:11" ht="90">
      <c r="A38" s="27" t="s">
        <v>167</v>
      </c>
      <c r="B38" s="26" t="s">
        <v>34</v>
      </c>
      <c r="C38" s="26" t="s">
        <v>18</v>
      </c>
      <c r="D38" s="36" t="s">
        <v>75</v>
      </c>
      <c r="E38" s="36"/>
      <c r="F38" s="36"/>
      <c r="G38" s="36"/>
      <c r="H38" s="33"/>
      <c r="I38" s="34">
        <f t="shared" si="7"/>
        <v>5</v>
      </c>
      <c r="J38" s="34">
        <f t="shared" si="7"/>
        <v>5</v>
      </c>
      <c r="K38" s="34">
        <f t="shared" si="7"/>
        <v>5</v>
      </c>
    </row>
    <row r="39" spans="1:11" ht="105">
      <c r="A39" s="27" t="s">
        <v>166</v>
      </c>
      <c r="B39" s="26" t="s">
        <v>34</v>
      </c>
      <c r="C39" s="26" t="s">
        <v>18</v>
      </c>
      <c r="D39" s="36" t="s">
        <v>75</v>
      </c>
      <c r="E39" s="36" t="s">
        <v>8</v>
      </c>
      <c r="F39" s="36"/>
      <c r="G39" s="36"/>
      <c r="H39" s="33"/>
      <c r="I39" s="34">
        <f t="shared" si="7"/>
        <v>5</v>
      </c>
      <c r="J39" s="34">
        <f t="shared" si="7"/>
        <v>5</v>
      </c>
      <c r="K39" s="34">
        <f t="shared" si="7"/>
        <v>5</v>
      </c>
    </row>
    <row r="40" spans="1:11" ht="61.5" customHeight="1">
      <c r="A40" s="27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40" s="26" t="s">
        <v>34</v>
      </c>
      <c r="C40" s="26" t="s">
        <v>18</v>
      </c>
      <c r="D40" s="36" t="s">
        <v>75</v>
      </c>
      <c r="E40" s="36" t="s">
        <v>8</v>
      </c>
      <c r="F40" s="36" t="s">
        <v>61</v>
      </c>
      <c r="G40" s="36" t="s">
        <v>77</v>
      </c>
      <c r="H40" s="33"/>
      <c r="I40" s="34">
        <f>I42</f>
        <v>5</v>
      </c>
      <c r="J40" s="34">
        <f>J42</f>
        <v>5</v>
      </c>
      <c r="K40" s="34">
        <f>K42</f>
        <v>5</v>
      </c>
    </row>
    <row r="41" spans="1:11" ht="17.25" customHeight="1">
      <c r="A41" s="27" t="s">
        <v>45</v>
      </c>
      <c r="B41" s="26" t="s">
        <v>34</v>
      </c>
      <c r="C41" s="26" t="s">
        <v>18</v>
      </c>
      <c r="D41" s="36" t="s">
        <v>75</v>
      </c>
      <c r="E41" s="36" t="s">
        <v>8</v>
      </c>
      <c r="F41" s="36" t="s">
        <v>61</v>
      </c>
      <c r="G41" s="36" t="s">
        <v>77</v>
      </c>
      <c r="H41" s="33" t="s">
        <v>67</v>
      </c>
      <c r="I41" s="34">
        <f>I42</f>
        <v>5</v>
      </c>
      <c r="J41" s="34">
        <f>J42</f>
        <v>5</v>
      </c>
      <c r="K41" s="34">
        <f>K42</f>
        <v>5</v>
      </c>
    </row>
    <row r="42" spans="1:11" ht="15">
      <c r="A42" s="27" t="s">
        <v>49</v>
      </c>
      <c r="B42" s="26" t="s">
        <v>34</v>
      </c>
      <c r="C42" s="26" t="s">
        <v>50</v>
      </c>
      <c r="D42" s="36" t="s">
        <v>75</v>
      </c>
      <c r="E42" s="36" t="s">
        <v>8</v>
      </c>
      <c r="F42" s="36" t="s">
        <v>61</v>
      </c>
      <c r="G42" s="36" t="s">
        <v>77</v>
      </c>
      <c r="H42" s="33" t="s">
        <v>69</v>
      </c>
      <c r="I42" s="34">
        <f>'Приложение 2'!J42</f>
        <v>5</v>
      </c>
      <c r="J42" s="34">
        <f>'Приложение 2'!K42</f>
        <v>5</v>
      </c>
      <c r="K42" s="34">
        <f>'Приложение 2'!L42</f>
        <v>5</v>
      </c>
    </row>
    <row r="43" spans="1:11" ht="15">
      <c r="A43" s="24" t="s">
        <v>115</v>
      </c>
      <c r="B43" s="25" t="s">
        <v>36</v>
      </c>
      <c r="C43" s="26"/>
      <c r="D43" s="36"/>
      <c r="E43" s="36"/>
      <c r="F43" s="36"/>
      <c r="G43" s="36"/>
      <c r="H43" s="33"/>
      <c r="I43" s="34">
        <f>I44</f>
        <v>132.1</v>
      </c>
      <c r="J43" s="34">
        <f t="shared" ref="J43:K43" si="8">J44</f>
        <v>145.69999999999999</v>
      </c>
      <c r="K43" s="34">
        <f t="shared" si="8"/>
        <v>159.80000000000001</v>
      </c>
    </row>
    <row r="44" spans="1:11" ht="30">
      <c r="A44" s="27" t="s">
        <v>179</v>
      </c>
      <c r="B44" s="26" t="s">
        <v>36</v>
      </c>
      <c r="C44" s="26" t="s">
        <v>51</v>
      </c>
      <c r="D44" s="36"/>
      <c r="E44" s="36"/>
      <c r="F44" s="36"/>
      <c r="G44" s="36"/>
      <c r="H44" s="33"/>
      <c r="I44" s="34">
        <f t="shared" ref="I44:K51" si="9">I45</f>
        <v>132.1</v>
      </c>
      <c r="J44" s="34">
        <f t="shared" si="9"/>
        <v>145.69999999999999</v>
      </c>
      <c r="K44" s="34">
        <f t="shared" si="9"/>
        <v>159.80000000000001</v>
      </c>
    </row>
    <row r="45" spans="1:11" ht="63.75" customHeight="1">
      <c r="A45" s="27" t="str">
        <f>'Приложение 2'!A45</f>
        <v>Государственная программа повышения эффективности управления государственными финансами в Республики Мордовия</v>
      </c>
      <c r="B45" s="26" t="s">
        <v>36</v>
      </c>
      <c r="C45" s="26" t="s">
        <v>51</v>
      </c>
      <c r="D45" s="36" t="s">
        <v>79</v>
      </c>
      <c r="E45" s="36"/>
      <c r="F45" s="36"/>
      <c r="G45" s="36"/>
      <c r="H45" s="33"/>
      <c r="I45" s="34">
        <f>I46</f>
        <v>132.1</v>
      </c>
      <c r="J45" s="34">
        <f t="shared" si="9"/>
        <v>145.69999999999999</v>
      </c>
      <c r="K45" s="34">
        <f t="shared" si="9"/>
        <v>159.80000000000001</v>
      </c>
    </row>
    <row r="46" spans="1:11" ht="45">
      <c r="A46" s="27" t="s">
        <v>117</v>
      </c>
      <c r="B46" s="26" t="s">
        <v>36</v>
      </c>
      <c r="C46" s="26" t="s">
        <v>51</v>
      </c>
      <c r="D46" s="36" t="s">
        <v>79</v>
      </c>
      <c r="E46" s="36" t="s">
        <v>10</v>
      </c>
      <c r="F46" s="36"/>
      <c r="G46" s="36"/>
      <c r="H46" s="33"/>
      <c r="I46" s="34">
        <f t="shared" ref="I46:I51" si="10">I47</f>
        <v>132.1</v>
      </c>
      <c r="J46" s="34">
        <f t="shared" si="9"/>
        <v>145.69999999999999</v>
      </c>
      <c r="K46" s="34">
        <f t="shared" si="9"/>
        <v>159.80000000000001</v>
      </c>
    </row>
    <row r="47" spans="1:11" ht="62.25" customHeight="1">
      <c r="A47" s="114" t="str">
        <f>'Приложение 2'!A47</f>
        <v>Основное мероприятие "Обеспечение и осуществления органами местного самоуправления отдельных государственных полномочий"</v>
      </c>
      <c r="B47" s="26" t="s">
        <v>36</v>
      </c>
      <c r="C47" s="26" t="s">
        <v>51</v>
      </c>
      <c r="D47" s="36" t="s">
        <v>79</v>
      </c>
      <c r="E47" s="36" t="s">
        <v>10</v>
      </c>
      <c r="F47" s="36" t="s">
        <v>36</v>
      </c>
      <c r="G47" s="36"/>
      <c r="H47" s="33"/>
      <c r="I47" s="34">
        <f t="shared" si="10"/>
        <v>132.1</v>
      </c>
      <c r="J47" s="34">
        <f t="shared" si="9"/>
        <v>145.69999999999999</v>
      </c>
      <c r="K47" s="34">
        <f t="shared" si="9"/>
        <v>159.80000000000001</v>
      </c>
    </row>
    <row r="48" spans="1:11" ht="96" customHeight="1">
      <c r="A48" s="27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8" s="26" t="s">
        <v>36</v>
      </c>
      <c r="C48" s="26" t="s">
        <v>51</v>
      </c>
      <c r="D48" s="36" t="s">
        <v>79</v>
      </c>
      <c r="E48" s="36" t="s">
        <v>10</v>
      </c>
      <c r="F48" s="36" t="s">
        <v>36</v>
      </c>
      <c r="G48" s="36" t="s">
        <v>118</v>
      </c>
      <c r="H48" s="33"/>
      <c r="I48" s="34">
        <f>I51+I49</f>
        <v>132.1</v>
      </c>
      <c r="J48" s="34">
        <f t="shared" ref="J48:K48" si="11">J51+J49</f>
        <v>145.69999999999999</v>
      </c>
      <c r="K48" s="34">
        <f t="shared" si="11"/>
        <v>159.80000000000001</v>
      </c>
    </row>
    <row r="49" spans="1:11" ht="105">
      <c r="A49" s="27" t="s">
        <v>39</v>
      </c>
      <c r="B49" s="26" t="s">
        <v>36</v>
      </c>
      <c r="C49" s="26" t="s">
        <v>51</v>
      </c>
      <c r="D49" s="36" t="s">
        <v>79</v>
      </c>
      <c r="E49" s="36" t="s">
        <v>10</v>
      </c>
      <c r="F49" s="36" t="s">
        <v>36</v>
      </c>
      <c r="G49" s="36" t="s">
        <v>118</v>
      </c>
      <c r="H49" s="33" t="s">
        <v>63</v>
      </c>
      <c r="I49" s="34">
        <f>I50</f>
        <v>127.1</v>
      </c>
      <c r="J49" s="34">
        <f t="shared" ref="J49:K49" si="12">J50</f>
        <v>140.69999999999999</v>
      </c>
      <c r="K49" s="34">
        <f t="shared" si="12"/>
        <v>154.80000000000001</v>
      </c>
    </row>
    <row r="50" spans="1:11" ht="48.75" customHeight="1">
      <c r="A50" s="27" t="s">
        <v>40</v>
      </c>
      <c r="B50" s="26" t="s">
        <v>36</v>
      </c>
      <c r="C50" s="26" t="s">
        <v>51</v>
      </c>
      <c r="D50" s="36" t="s">
        <v>79</v>
      </c>
      <c r="E50" s="36" t="s">
        <v>10</v>
      </c>
      <c r="F50" s="36" t="s">
        <v>36</v>
      </c>
      <c r="G50" s="36" t="s">
        <v>118</v>
      </c>
      <c r="H50" s="33" t="s">
        <v>64</v>
      </c>
      <c r="I50" s="34">
        <f>'Приложение 2'!J50</f>
        <v>127.1</v>
      </c>
      <c r="J50" s="34">
        <f>'Приложение 2'!K50</f>
        <v>140.69999999999999</v>
      </c>
      <c r="K50" s="34">
        <f>'Приложение 2'!L50</f>
        <v>154.80000000000001</v>
      </c>
    </row>
    <row r="51" spans="1:11" ht="45">
      <c r="A51" s="27" t="s">
        <v>178</v>
      </c>
      <c r="B51" s="26" t="s">
        <v>36</v>
      </c>
      <c r="C51" s="26" t="s">
        <v>51</v>
      </c>
      <c r="D51" s="36" t="s">
        <v>79</v>
      </c>
      <c r="E51" s="36" t="s">
        <v>10</v>
      </c>
      <c r="F51" s="36" t="s">
        <v>36</v>
      </c>
      <c r="G51" s="36" t="s">
        <v>118</v>
      </c>
      <c r="H51" s="33" t="s">
        <v>65</v>
      </c>
      <c r="I51" s="34">
        <f t="shared" si="10"/>
        <v>5</v>
      </c>
      <c r="J51" s="34">
        <f t="shared" si="9"/>
        <v>5</v>
      </c>
      <c r="K51" s="34">
        <f t="shared" si="9"/>
        <v>5</v>
      </c>
    </row>
    <row r="52" spans="1:11" ht="45">
      <c r="A52" s="27" t="s">
        <v>43</v>
      </c>
      <c r="B52" s="26" t="s">
        <v>36</v>
      </c>
      <c r="C52" s="26" t="s">
        <v>51</v>
      </c>
      <c r="D52" s="36" t="s">
        <v>79</v>
      </c>
      <c r="E52" s="36" t="s">
        <v>10</v>
      </c>
      <c r="F52" s="36" t="s">
        <v>36</v>
      </c>
      <c r="G52" s="36" t="s">
        <v>118</v>
      </c>
      <c r="H52" s="33" t="s">
        <v>66</v>
      </c>
      <c r="I52" s="34">
        <f>'Приложение 2'!J52</f>
        <v>5</v>
      </c>
      <c r="J52" s="34">
        <f>'Приложение 2'!K52</f>
        <v>5</v>
      </c>
      <c r="K52" s="34">
        <f>'Приложение 2'!L52</f>
        <v>5</v>
      </c>
    </row>
    <row r="53" spans="1:11" ht="15">
      <c r="A53" s="24" t="s">
        <v>52</v>
      </c>
      <c r="B53" s="25" t="s">
        <v>42</v>
      </c>
      <c r="C53" s="26"/>
      <c r="D53" s="36"/>
      <c r="E53" s="36"/>
      <c r="F53" s="36"/>
      <c r="G53" s="36"/>
      <c r="H53" s="33"/>
      <c r="I53" s="34">
        <f>I54</f>
        <v>261.2</v>
      </c>
      <c r="J53" s="34">
        <f>J54</f>
        <v>126.2</v>
      </c>
      <c r="K53" s="34">
        <f>K54</f>
        <v>126.2</v>
      </c>
    </row>
    <row r="54" spans="1:11" ht="15" customHeight="1">
      <c r="A54" s="27" t="s">
        <v>54</v>
      </c>
      <c r="B54" s="26" t="s">
        <v>42</v>
      </c>
      <c r="C54" s="26" t="s">
        <v>55</v>
      </c>
      <c r="D54" s="36"/>
      <c r="E54" s="36"/>
      <c r="F54" s="36"/>
      <c r="G54" s="36"/>
      <c r="H54" s="33"/>
      <c r="I54" s="34">
        <f t="shared" ref="I54:I57" si="13">I55</f>
        <v>261.2</v>
      </c>
      <c r="J54" s="34">
        <f t="shared" ref="J54:K54" si="14">J55</f>
        <v>126.2</v>
      </c>
      <c r="K54" s="34">
        <f t="shared" si="14"/>
        <v>126.2</v>
      </c>
    </row>
    <row r="55" spans="1:11" ht="90.75" customHeight="1">
      <c r="A55" s="28" t="str">
        <f>'Приложение 2'!A55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5" s="26" t="s">
        <v>42</v>
      </c>
      <c r="C55" s="26" t="s">
        <v>55</v>
      </c>
      <c r="D55" s="36" t="s">
        <v>174</v>
      </c>
      <c r="E55" s="36"/>
      <c r="F55" s="36"/>
      <c r="G55" s="36"/>
      <c r="H55" s="33"/>
      <c r="I55" s="34">
        <f>I56</f>
        <v>261.2</v>
      </c>
      <c r="J55" s="34">
        <f t="shared" ref="J55:K55" si="15">J56</f>
        <v>126.2</v>
      </c>
      <c r="K55" s="34">
        <f t="shared" si="15"/>
        <v>126.2</v>
      </c>
    </row>
    <row r="56" spans="1:11" ht="60" customHeight="1">
      <c r="A56" s="28" t="str">
        <f>'Приложение 2'!A56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6" s="26" t="s">
        <v>42</v>
      </c>
      <c r="C56" s="26" t="s">
        <v>55</v>
      </c>
      <c r="D56" s="36" t="s">
        <v>174</v>
      </c>
      <c r="E56" s="36" t="s">
        <v>76</v>
      </c>
      <c r="F56" s="36" t="s">
        <v>34</v>
      </c>
      <c r="G56" s="36"/>
      <c r="H56" s="33"/>
      <c r="I56" s="34">
        <f>I57</f>
        <v>261.2</v>
      </c>
      <c r="J56" s="34">
        <f>J57</f>
        <v>126.2</v>
      </c>
      <c r="K56" s="34">
        <f>K57</f>
        <v>126.2</v>
      </c>
    </row>
    <row r="57" spans="1:11" ht="334.5" customHeight="1">
      <c r="A57" s="28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6" t="s">
        <v>42</v>
      </c>
      <c r="C57" s="26" t="s">
        <v>55</v>
      </c>
      <c r="D57" s="36" t="s">
        <v>174</v>
      </c>
      <c r="E57" s="36" t="s">
        <v>76</v>
      </c>
      <c r="F57" s="36" t="s">
        <v>34</v>
      </c>
      <c r="G57" s="36" t="s">
        <v>80</v>
      </c>
      <c r="H57" s="33"/>
      <c r="I57" s="34">
        <f t="shared" si="13"/>
        <v>261.2</v>
      </c>
      <c r="J57" s="34">
        <f>J58</f>
        <v>126.2</v>
      </c>
      <c r="K57" s="34">
        <f t="shared" ref="K57" si="16">K58</f>
        <v>126.2</v>
      </c>
    </row>
    <row r="58" spans="1:11" ht="48.75" customHeight="1">
      <c r="A58" s="27" t="s">
        <v>178</v>
      </c>
      <c r="B58" s="26" t="s">
        <v>42</v>
      </c>
      <c r="C58" s="26" t="s">
        <v>55</v>
      </c>
      <c r="D58" s="36" t="s">
        <v>174</v>
      </c>
      <c r="E58" s="36" t="s">
        <v>76</v>
      </c>
      <c r="F58" s="36" t="s">
        <v>34</v>
      </c>
      <c r="G58" s="36" t="s">
        <v>80</v>
      </c>
      <c r="H58" s="33" t="s">
        <v>65</v>
      </c>
      <c r="I58" s="34">
        <f>I59</f>
        <v>261.2</v>
      </c>
      <c r="J58" s="34">
        <f>J59</f>
        <v>126.2</v>
      </c>
      <c r="K58" s="34">
        <f t="shared" ref="K58" si="17">K59</f>
        <v>126.2</v>
      </c>
    </row>
    <row r="59" spans="1:11" ht="45">
      <c r="A59" s="27" t="s">
        <v>43</v>
      </c>
      <c r="B59" s="26" t="s">
        <v>42</v>
      </c>
      <c r="C59" s="26" t="s">
        <v>55</v>
      </c>
      <c r="D59" s="36" t="s">
        <v>174</v>
      </c>
      <c r="E59" s="36" t="s">
        <v>76</v>
      </c>
      <c r="F59" s="36" t="s">
        <v>34</v>
      </c>
      <c r="G59" s="36" t="s">
        <v>80</v>
      </c>
      <c r="H59" s="33" t="s">
        <v>66</v>
      </c>
      <c r="I59" s="34">
        <f>'Приложение 2'!J59</f>
        <v>261.2</v>
      </c>
      <c r="J59" s="34">
        <f>'Приложение 2'!L59</f>
        <v>126.2</v>
      </c>
      <c r="K59" s="34">
        <f>'Приложение 2'!L59</f>
        <v>126.2</v>
      </c>
    </row>
    <row r="60" spans="1:11" ht="18" customHeight="1">
      <c r="A60" s="101" t="s">
        <v>56</v>
      </c>
      <c r="B60" s="100" t="s">
        <v>47</v>
      </c>
      <c r="C60" s="26"/>
      <c r="D60" s="36"/>
      <c r="E60" s="36"/>
      <c r="F60" s="36"/>
      <c r="G60" s="36"/>
      <c r="H60" s="33"/>
      <c r="I60" s="34">
        <f>I67+I61</f>
        <v>112.8</v>
      </c>
      <c r="J60" s="34">
        <f t="shared" ref="J60:K60" si="18">J67</f>
        <v>150</v>
      </c>
      <c r="K60" s="34">
        <f t="shared" si="18"/>
        <v>177.8</v>
      </c>
    </row>
    <row r="61" spans="1:11" ht="18" customHeight="1">
      <c r="A61" s="69" t="str">
        <f>'Приложение 2'!A61</f>
        <v>Коммунальное хозяйства</v>
      </c>
      <c r="B61" s="66" t="s">
        <v>47</v>
      </c>
      <c r="C61" s="26" t="s">
        <v>36</v>
      </c>
      <c r="D61" s="36"/>
      <c r="E61" s="36"/>
      <c r="F61" s="36"/>
      <c r="G61" s="36"/>
      <c r="H61" s="33"/>
      <c r="I61" s="34">
        <f>I62</f>
        <v>36</v>
      </c>
      <c r="J61" s="34"/>
      <c r="K61" s="34"/>
    </row>
    <row r="62" spans="1:11" ht="93.75" customHeight="1">
      <c r="A62" s="69" t="str">
        <f>'Приложение 2'!A62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2" s="66" t="s">
        <v>47</v>
      </c>
      <c r="C62" s="26" t="s">
        <v>36</v>
      </c>
      <c r="D62" s="36" t="s">
        <v>75</v>
      </c>
      <c r="E62" s="36"/>
      <c r="F62" s="36"/>
      <c r="G62" s="36"/>
      <c r="H62" s="33"/>
      <c r="I62" s="34">
        <f>I63</f>
        <v>36</v>
      </c>
      <c r="J62" s="34"/>
      <c r="K62" s="34"/>
    </row>
    <row r="63" spans="1:11" ht="105.75" customHeight="1">
      <c r="A63" s="69" t="str">
        <f>'Приложение 2'!A63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3" s="66" t="s">
        <v>47</v>
      </c>
      <c r="C63" s="26" t="s">
        <v>36</v>
      </c>
      <c r="D63" s="36" t="s">
        <v>75</v>
      </c>
      <c r="E63" s="36" t="s">
        <v>8</v>
      </c>
      <c r="F63" s="36"/>
      <c r="G63" s="36"/>
      <c r="H63" s="33"/>
      <c r="I63" s="34">
        <f>I64</f>
        <v>36</v>
      </c>
      <c r="J63" s="34"/>
      <c r="K63" s="34"/>
    </row>
    <row r="64" spans="1:11" ht="46.5" customHeight="1">
      <c r="A64" s="69" t="str">
        <f>'Приложение 2'!A64</f>
        <v>Оформление прав собственности на бесхозяйные объекты инженерной инфраструктуры</v>
      </c>
      <c r="B64" s="66" t="s">
        <v>47</v>
      </c>
      <c r="C64" s="26" t="s">
        <v>36</v>
      </c>
      <c r="D64" s="36" t="s">
        <v>75</v>
      </c>
      <c r="E64" s="36" t="s">
        <v>8</v>
      </c>
      <c r="F64" s="36" t="s">
        <v>61</v>
      </c>
      <c r="G64" s="36" t="s">
        <v>222</v>
      </c>
      <c r="H64" s="33"/>
      <c r="I64" s="34">
        <f>I65</f>
        <v>36</v>
      </c>
      <c r="J64" s="34"/>
      <c r="K64" s="34"/>
    </row>
    <row r="65" spans="1:11" ht="44.25" customHeight="1">
      <c r="A65" s="69" t="str">
        <f>'Приложение 2'!A65</f>
        <v>Закупка товаров, работ и услуг для обеспечения государственных (муниципальных) нужд</v>
      </c>
      <c r="B65" s="66" t="s">
        <v>47</v>
      </c>
      <c r="C65" s="26" t="s">
        <v>36</v>
      </c>
      <c r="D65" s="36" t="s">
        <v>75</v>
      </c>
      <c r="E65" s="36" t="s">
        <v>8</v>
      </c>
      <c r="F65" s="36" t="s">
        <v>61</v>
      </c>
      <c r="G65" s="36" t="s">
        <v>222</v>
      </c>
      <c r="H65" s="33" t="s">
        <v>65</v>
      </c>
      <c r="I65" s="34">
        <f>I66</f>
        <v>36</v>
      </c>
      <c r="J65" s="34"/>
      <c r="K65" s="34"/>
    </row>
    <row r="66" spans="1:11" ht="48" customHeight="1">
      <c r="A66" s="69" t="str">
        <f>'Приложение 2'!A66</f>
        <v>Иные закупки товаров, работ и услуг для обеспечения государственных (муниципальных) нужд</v>
      </c>
      <c r="B66" s="66" t="s">
        <v>47</v>
      </c>
      <c r="C66" s="26" t="s">
        <v>36</v>
      </c>
      <c r="D66" s="36" t="s">
        <v>75</v>
      </c>
      <c r="E66" s="36" t="s">
        <v>8</v>
      </c>
      <c r="F66" s="36" t="s">
        <v>61</v>
      </c>
      <c r="G66" s="36" t="s">
        <v>222</v>
      </c>
      <c r="H66" s="33" t="s">
        <v>66</v>
      </c>
      <c r="I66" s="34">
        <f>'Приложение 2'!J66</f>
        <v>36</v>
      </c>
      <c r="J66" s="34"/>
      <c r="K66" s="34"/>
    </row>
    <row r="67" spans="1:11" ht="15">
      <c r="A67" s="29" t="s">
        <v>62</v>
      </c>
      <c r="B67" s="26" t="s">
        <v>47</v>
      </c>
      <c r="C67" s="26" t="s">
        <v>51</v>
      </c>
      <c r="D67" s="36"/>
      <c r="E67" s="36"/>
      <c r="F67" s="36"/>
      <c r="G67" s="36"/>
      <c r="H67" s="26"/>
      <c r="I67" s="34">
        <f>I68</f>
        <v>76.8</v>
      </c>
      <c r="J67" s="34">
        <f>J68</f>
        <v>150</v>
      </c>
      <c r="K67" s="34">
        <f>K68</f>
        <v>177.8</v>
      </c>
    </row>
    <row r="68" spans="1:11" ht="93" customHeight="1">
      <c r="A68" s="29" t="str">
        <f>'Приложение 2'!A68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68" s="26" t="s">
        <v>47</v>
      </c>
      <c r="C68" s="26" t="s">
        <v>51</v>
      </c>
      <c r="D68" s="36" t="s">
        <v>17</v>
      </c>
      <c r="E68" s="36"/>
      <c r="F68" s="36"/>
      <c r="G68" s="36"/>
      <c r="H68" s="26"/>
      <c r="I68" s="34">
        <f>I69+I73</f>
        <v>76.8</v>
      </c>
      <c r="J68" s="34">
        <f>J69+J73</f>
        <v>150</v>
      </c>
      <c r="K68" s="34">
        <f>K69+K73</f>
        <v>177.8</v>
      </c>
    </row>
    <row r="69" spans="1:11" ht="30">
      <c r="A69" s="30" t="s">
        <v>139</v>
      </c>
      <c r="B69" s="26" t="s">
        <v>47</v>
      </c>
      <c r="C69" s="26" t="s">
        <v>51</v>
      </c>
      <c r="D69" s="36" t="s">
        <v>17</v>
      </c>
      <c r="E69" s="36" t="s">
        <v>76</v>
      </c>
      <c r="F69" s="36" t="s">
        <v>138</v>
      </c>
      <c r="G69" s="36"/>
      <c r="H69" s="26"/>
      <c r="I69" s="34">
        <f>I70</f>
        <v>76.8</v>
      </c>
      <c r="J69" s="34">
        <f>J70</f>
        <v>100</v>
      </c>
      <c r="K69" s="34">
        <f>K70</f>
        <v>127.8</v>
      </c>
    </row>
    <row r="70" spans="1:11" ht="30" customHeight="1">
      <c r="A70" s="29" t="str">
        <f>'Приложение 2'!A70</f>
        <v>Прочие мероприятия по благоустройству</v>
      </c>
      <c r="B70" s="26" t="s">
        <v>47</v>
      </c>
      <c r="C70" s="26" t="s">
        <v>51</v>
      </c>
      <c r="D70" s="36" t="s">
        <v>17</v>
      </c>
      <c r="E70" s="36" t="s">
        <v>76</v>
      </c>
      <c r="F70" s="36" t="s">
        <v>138</v>
      </c>
      <c r="G70" s="36" t="s">
        <v>119</v>
      </c>
      <c r="H70" s="26"/>
      <c r="I70" s="34">
        <f t="shared" ref="I70:K71" si="19">I71</f>
        <v>76.8</v>
      </c>
      <c r="J70" s="34">
        <f t="shared" si="19"/>
        <v>100</v>
      </c>
      <c r="K70" s="34">
        <f t="shared" si="19"/>
        <v>127.8</v>
      </c>
    </row>
    <row r="71" spans="1:11" ht="45">
      <c r="A71" s="27" t="s">
        <v>178</v>
      </c>
      <c r="B71" s="26" t="s">
        <v>47</v>
      </c>
      <c r="C71" s="26" t="s">
        <v>51</v>
      </c>
      <c r="D71" s="36" t="s">
        <v>17</v>
      </c>
      <c r="E71" s="36" t="s">
        <v>76</v>
      </c>
      <c r="F71" s="36" t="s">
        <v>138</v>
      </c>
      <c r="G71" s="36" t="s">
        <v>119</v>
      </c>
      <c r="H71" s="26" t="s">
        <v>65</v>
      </c>
      <c r="I71" s="34">
        <f t="shared" si="19"/>
        <v>76.8</v>
      </c>
      <c r="J71" s="34">
        <f t="shared" si="19"/>
        <v>100</v>
      </c>
      <c r="K71" s="34">
        <f t="shared" si="19"/>
        <v>127.8</v>
      </c>
    </row>
    <row r="72" spans="1:11" ht="45">
      <c r="A72" s="27" t="s">
        <v>43</v>
      </c>
      <c r="B72" s="26" t="s">
        <v>47</v>
      </c>
      <c r="C72" s="26" t="s">
        <v>51</v>
      </c>
      <c r="D72" s="36" t="s">
        <v>17</v>
      </c>
      <c r="E72" s="36" t="s">
        <v>76</v>
      </c>
      <c r="F72" s="36" t="s">
        <v>138</v>
      </c>
      <c r="G72" s="36" t="s">
        <v>119</v>
      </c>
      <c r="H72" s="26" t="s">
        <v>66</v>
      </c>
      <c r="I72" s="34">
        <f>'Приложение 2'!J72</f>
        <v>76.8</v>
      </c>
      <c r="J72" s="34">
        <v>100</v>
      </c>
      <c r="K72" s="34">
        <f>'Приложение 2'!L72</f>
        <v>127.8</v>
      </c>
    </row>
    <row r="73" spans="1:11" ht="33.75" customHeight="1">
      <c r="A73" s="27" t="str">
        <f>'Приложение 2'!A73</f>
        <v>Основное мероприятие "Освещение территории сельского поселения"</v>
      </c>
      <c r="B73" s="26" t="s">
        <v>47</v>
      </c>
      <c r="C73" s="26" t="s">
        <v>51</v>
      </c>
      <c r="D73" s="36" t="s">
        <v>17</v>
      </c>
      <c r="E73" s="36" t="s">
        <v>76</v>
      </c>
      <c r="F73" s="36" t="s">
        <v>176</v>
      </c>
      <c r="G73" s="36"/>
      <c r="H73" s="26"/>
      <c r="I73" s="34">
        <f>I74</f>
        <v>0</v>
      </c>
      <c r="J73" s="34">
        <f>J74</f>
        <v>50</v>
      </c>
      <c r="K73" s="34">
        <f>K74</f>
        <v>50</v>
      </c>
    </row>
    <row r="74" spans="1:11" ht="16.5" customHeight="1">
      <c r="A74" s="29" t="str">
        <f>'Приложение 2'!A74</f>
        <v>Уличное освещение</v>
      </c>
      <c r="B74" s="26" t="s">
        <v>47</v>
      </c>
      <c r="C74" s="26" t="s">
        <v>51</v>
      </c>
      <c r="D74" s="36" t="s">
        <v>17</v>
      </c>
      <c r="E74" s="36" t="s">
        <v>76</v>
      </c>
      <c r="F74" s="36" t="s">
        <v>176</v>
      </c>
      <c r="G74" s="36" t="s">
        <v>171</v>
      </c>
      <c r="H74" s="26"/>
      <c r="I74" s="34">
        <f>I75</f>
        <v>0</v>
      </c>
      <c r="J74" s="34">
        <f t="shared" ref="J74:K75" si="20">J75</f>
        <v>50</v>
      </c>
      <c r="K74" s="34">
        <f t="shared" si="20"/>
        <v>50</v>
      </c>
    </row>
    <row r="75" spans="1:11" ht="45">
      <c r="A75" s="27" t="s">
        <v>178</v>
      </c>
      <c r="B75" s="26" t="s">
        <v>47</v>
      </c>
      <c r="C75" s="26" t="s">
        <v>51</v>
      </c>
      <c r="D75" s="36" t="s">
        <v>17</v>
      </c>
      <c r="E75" s="36" t="s">
        <v>76</v>
      </c>
      <c r="F75" s="36" t="s">
        <v>176</v>
      </c>
      <c r="G75" s="36" t="s">
        <v>171</v>
      </c>
      <c r="H75" s="26" t="s">
        <v>65</v>
      </c>
      <c r="I75" s="34">
        <f>I76</f>
        <v>0</v>
      </c>
      <c r="J75" s="34">
        <f t="shared" si="20"/>
        <v>50</v>
      </c>
      <c r="K75" s="34">
        <f t="shared" si="20"/>
        <v>50</v>
      </c>
    </row>
    <row r="76" spans="1:11" ht="45">
      <c r="A76" s="27" t="s">
        <v>43</v>
      </c>
      <c r="B76" s="26" t="s">
        <v>47</v>
      </c>
      <c r="C76" s="26" t="s">
        <v>51</v>
      </c>
      <c r="D76" s="36" t="s">
        <v>17</v>
      </c>
      <c r="E76" s="36" t="s">
        <v>76</v>
      </c>
      <c r="F76" s="36" t="s">
        <v>176</v>
      </c>
      <c r="G76" s="36" t="s">
        <v>171</v>
      </c>
      <c r="H76" s="26" t="s">
        <v>66</v>
      </c>
      <c r="I76" s="34">
        <f>'Приложение 2'!J76</f>
        <v>0</v>
      </c>
      <c r="J76" s="34">
        <f>'Приложение 2'!K76</f>
        <v>50</v>
      </c>
      <c r="K76" s="34">
        <f>'Приложение 2'!L76</f>
        <v>50</v>
      </c>
    </row>
    <row r="77" spans="1:11" ht="15">
      <c r="A77" s="24" t="s">
        <v>57</v>
      </c>
      <c r="B77" s="25" t="s">
        <v>17</v>
      </c>
      <c r="C77" s="26"/>
      <c r="D77" s="36"/>
      <c r="E77" s="36"/>
      <c r="F77" s="36"/>
      <c r="G77" s="36"/>
      <c r="H77" s="33"/>
      <c r="I77" s="34">
        <f t="shared" ref="I77:K82" si="21">I78</f>
        <v>44.9</v>
      </c>
      <c r="J77" s="39">
        <f t="shared" si="21"/>
        <v>42.9</v>
      </c>
      <c r="K77" s="34">
        <f t="shared" si="21"/>
        <v>42.9</v>
      </c>
    </row>
    <row r="78" spans="1:11" ht="15">
      <c r="A78" s="27" t="s">
        <v>58</v>
      </c>
      <c r="B78" s="26" t="s">
        <v>17</v>
      </c>
      <c r="C78" s="26" t="s">
        <v>34</v>
      </c>
      <c r="D78" s="36"/>
      <c r="E78" s="36"/>
      <c r="F78" s="36"/>
      <c r="G78" s="36"/>
      <c r="H78" s="33"/>
      <c r="I78" s="34">
        <f t="shared" si="21"/>
        <v>44.9</v>
      </c>
      <c r="J78" s="34">
        <f t="shared" si="21"/>
        <v>42.9</v>
      </c>
      <c r="K78" s="34">
        <f t="shared" si="21"/>
        <v>42.9</v>
      </c>
    </row>
    <row r="79" spans="1:11" ht="90">
      <c r="A79" s="27" t="s">
        <v>168</v>
      </c>
      <c r="B79" s="26" t="s">
        <v>17</v>
      </c>
      <c r="C79" s="26" t="s">
        <v>34</v>
      </c>
      <c r="D79" s="36" t="s">
        <v>75</v>
      </c>
      <c r="E79" s="36"/>
      <c r="F79" s="36"/>
      <c r="G79" s="36"/>
      <c r="H79" s="33"/>
      <c r="I79" s="34">
        <f t="shared" si="21"/>
        <v>44.9</v>
      </c>
      <c r="J79" s="34">
        <f t="shared" si="21"/>
        <v>42.9</v>
      </c>
      <c r="K79" s="34">
        <f t="shared" si="21"/>
        <v>42.9</v>
      </c>
    </row>
    <row r="80" spans="1:11" ht="105">
      <c r="A80" s="27" t="s">
        <v>169</v>
      </c>
      <c r="B80" s="26" t="s">
        <v>17</v>
      </c>
      <c r="C80" s="26" t="s">
        <v>34</v>
      </c>
      <c r="D80" s="36" t="s">
        <v>75</v>
      </c>
      <c r="E80" s="36" t="s">
        <v>8</v>
      </c>
      <c r="F80" s="36"/>
      <c r="G80" s="36"/>
      <c r="H80" s="33"/>
      <c r="I80" s="34">
        <f>I81</f>
        <v>44.9</v>
      </c>
      <c r="J80" s="34">
        <f>J81</f>
        <v>42.9</v>
      </c>
      <c r="K80" s="34">
        <f>K81</f>
        <v>42.9</v>
      </c>
    </row>
    <row r="81" spans="1:11" ht="30">
      <c r="A81" s="27" t="s">
        <v>59</v>
      </c>
      <c r="B81" s="26" t="s">
        <v>17</v>
      </c>
      <c r="C81" s="26" t="s">
        <v>34</v>
      </c>
      <c r="D81" s="36" t="s">
        <v>75</v>
      </c>
      <c r="E81" s="36" t="s">
        <v>8</v>
      </c>
      <c r="F81" s="36" t="s">
        <v>61</v>
      </c>
      <c r="G81" s="36" t="s">
        <v>78</v>
      </c>
      <c r="H81" s="33"/>
      <c r="I81" s="34">
        <f t="shared" si="21"/>
        <v>44.9</v>
      </c>
      <c r="J81" s="34">
        <f t="shared" si="21"/>
        <v>42.9</v>
      </c>
      <c r="K81" s="34">
        <f t="shared" si="21"/>
        <v>42.9</v>
      </c>
    </row>
    <row r="82" spans="1:11" ht="30">
      <c r="A82" s="27" t="s">
        <v>53</v>
      </c>
      <c r="B82" s="26" t="s">
        <v>17</v>
      </c>
      <c r="C82" s="26" t="s">
        <v>34</v>
      </c>
      <c r="D82" s="36" t="s">
        <v>75</v>
      </c>
      <c r="E82" s="36" t="s">
        <v>8</v>
      </c>
      <c r="F82" s="36" t="s">
        <v>61</v>
      </c>
      <c r="G82" s="36" t="s">
        <v>78</v>
      </c>
      <c r="H82" s="33" t="s">
        <v>70</v>
      </c>
      <c r="I82" s="34">
        <f>I83</f>
        <v>44.9</v>
      </c>
      <c r="J82" s="34">
        <f t="shared" si="21"/>
        <v>42.9</v>
      </c>
      <c r="K82" s="34">
        <f t="shared" si="21"/>
        <v>42.9</v>
      </c>
    </row>
    <row r="83" spans="1:11" ht="30">
      <c r="A83" s="27" t="s">
        <v>60</v>
      </c>
      <c r="B83" s="26" t="s">
        <v>17</v>
      </c>
      <c r="C83" s="26" t="s">
        <v>34</v>
      </c>
      <c r="D83" s="36" t="s">
        <v>75</v>
      </c>
      <c r="E83" s="36" t="s">
        <v>8</v>
      </c>
      <c r="F83" s="36" t="s">
        <v>61</v>
      </c>
      <c r="G83" s="36" t="s">
        <v>78</v>
      </c>
      <c r="H83" s="33" t="s">
        <v>71</v>
      </c>
      <c r="I83" s="34">
        <f>'Приложение 2'!J83</f>
        <v>44.9</v>
      </c>
      <c r="J83" s="34">
        <f>'Приложение 2'!K83</f>
        <v>42.9</v>
      </c>
      <c r="K83" s="34">
        <f>'Приложение 2'!L83</f>
        <v>42.9</v>
      </c>
    </row>
    <row r="84" spans="1:11" ht="30" customHeight="1">
      <c r="A84" s="27" t="str">
        <f>'Приложение 2'!A84</f>
        <v>Обслуживание государственного (муниципального)долга</v>
      </c>
      <c r="B84" s="26" t="s">
        <v>174</v>
      </c>
      <c r="C84" s="26"/>
      <c r="D84" s="36"/>
      <c r="E84" s="36"/>
      <c r="F84" s="36"/>
      <c r="G84" s="36"/>
      <c r="H84" s="33"/>
      <c r="I84" s="34">
        <f t="shared" ref="I84:K89" si="22">I85</f>
        <v>1.2</v>
      </c>
      <c r="J84" s="34">
        <f t="shared" si="22"/>
        <v>1.2</v>
      </c>
      <c r="K84" s="34">
        <f t="shared" si="22"/>
        <v>1.2</v>
      </c>
    </row>
    <row r="85" spans="1:11" ht="33.75" customHeight="1">
      <c r="A85" s="27" t="str">
        <f>'Приложение 2'!A85</f>
        <v>Обслуживание государственного (муниципального) внутреннего долга</v>
      </c>
      <c r="B85" s="26" t="s">
        <v>174</v>
      </c>
      <c r="C85" s="26" t="s">
        <v>34</v>
      </c>
      <c r="D85" s="36"/>
      <c r="E85" s="36"/>
      <c r="F85" s="36"/>
      <c r="G85" s="36"/>
      <c r="H85" s="33"/>
      <c r="I85" s="34">
        <f t="shared" si="22"/>
        <v>1.2</v>
      </c>
      <c r="J85" s="34">
        <f t="shared" si="22"/>
        <v>1.2</v>
      </c>
      <c r="K85" s="34">
        <f t="shared" si="22"/>
        <v>1.2</v>
      </c>
    </row>
    <row r="86" spans="1:11" ht="87.75" customHeight="1">
      <c r="A86" s="27" t="str">
        <f>'Приложение 2'!A86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86" s="26" t="s">
        <v>174</v>
      </c>
      <c r="C86" s="26" t="s">
        <v>34</v>
      </c>
      <c r="D86" s="36" t="s">
        <v>75</v>
      </c>
      <c r="E86" s="36"/>
      <c r="F86" s="36"/>
      <c r="G86" s="36"/>
      <c r="H86" s="33"/>
      <c r="I86" s="34">
        <f t="shared" si="22"/>
        <v>1.2</v>
      </c>
      <c r="J86" s="34">
        <f t="shared" si="22"/>
        <v>1.2</v>
      </c>
      <c r="K86" s="34">
        <f t="shared" si="22"/>
        <v>1.2</v>
      </c>
    </row>
    <row r="87" spans="1:11" ht="105.75" customHeight="1">
      <c r="A87" s="27" t="str">
        <f>'Приложение 2'!A87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87" s="26" t="s">
        <v>174</v>
      </c>
      <c r="C87" s="26" t="s">
        <v>34</v>
      </c>
      <c r="D87" s="36" t="s">
        <v>75</v>
      </c>
      <c r="E87" s="36" t="s">
        <v>8</v>
      </c>
      <c r="F87" s="36"/>
      <c r="G87" s="36"/>
      <c r="H87" s="33"/>
      <c r="I87" s="34">
        <f t="shared" si="22"/>
        <v>1.2</v>
      </c>
      <c r="J87" s="34">
        <f t="shared" si="22"/>
        <v>1.2</v>
      </c>
      <c r="K87" s="34">
        <f t="shared" si="22"/>
        <v>1.2</v>
      </c>
    </row>
    <row r="88" spans="1:11" ht="34.5" customHeight="1">
      <c r="A88" s="27" t="str">
        <f>'Приложение 2'!A88</f>
        <v>Процентные платежи по муниципальному долгу</v>
      </c>
      <c r="B88" s="26" t="s">
        <v>174</v>
      </c>
      <c r="C88" s="26" t="s">
        <v>34</v>
      </c>
      <c r="D88" s="36" t="s">
        <v>75</v>
      </c>
      <c r="E88" s="36" t="s">
        <v>8</v>
      </c>
      <c r="F88" s="36" t="s">
        <v>61</v>
      </c>
      <c r="G88" s="36" t="s">
        <v>193</v>
      </c>
      <c r="H88" s="33"/>
      <c r="I88" s="34">
        <f t="shared" si="22"/>
        <v>1.2</v>
      </c>
      <c r="J88" s="34">
        <f t="shared" si="22"/>
        <v>1.2</v>
      </c>
      <c r="K88" s="34">
        <f t="shared" si="22"/>
        <v>1.2</v>
      </c>
    </row>
    <row r="89" spans="1:11" ht="29.25" customHeight="1">
      <c r="A89" s="27" t="str">
        <f>'Приложение 2'!A89</f>
        <v>Обслуживание государственного (муниципального) долга</v>
      </c>
      <c r="B89" s="26" t="s">
        <v>174</v>
      </c>
      <c r="C89" s="26" t="s">
        <v>34</v>
      </c>
      <c r="D89" s="36" t="s">
        <v>75</v>
      </c>
      <c r="E89" s="36" t="s">
        <v>8</v>
      </c>
      <c r="F89" s="36" t="s">
        <v>61</v>
      </c>
      <c r="G89" s="36" t="s">
        <v>193</v>
      </c>
      <c r="H89" s="33" t="s">
        <v>194</v>
      </c>
      <c r="I89" s="34">
        <f t="shared" si="22"/>
        <v>1.2</v>
      </c>
      <c r="J89" s="34">
        <f t="shared" si="22"/>
        <v>1.2</v>
      </c>
      <c r="K89" s="34">
        <f t="shared" si="22"/>
        <v>1.2</v>
      </c>
    </row>
    <row r="90" spans="1:11" ht="21" customHeight="1">
      <c r="A90" s="27" t="str">
        <f>'Приложение 2'!A90</f>
        <v>Обслуживание муниципального долга</v>
      </c>
      <c r="B90" s="26" t="s">
        <v>174</v>
      </c>
      <c r="C90" s="26" t="s">
        <v>34</v>
      </c>
      <c r="D90" s="36" t="s">
        <v>75</v>
      </c>
      <c r="E90" s="36" t="s">
        <v>8</v>
      </c>
      <c r="F90" s="36" t="s">
        <v>61</v>
      </c>
      <c r="G90" s="36" t="s">
        <v>193</v>
      </c>
      <c r="H90" s="33" t="s">
        <v>195</v>
      </c>
      <c r="I90" s="34">
        <f>'Приложение 2'!J90</f>
        <v>1.2</v>
      </c>
      <c r="J90" s="34">
        <f>'Приложение 2'!K90</f>
        <v>1.2</v>
      </c>
      <c r="K90" s="34">
        <f>'Приложение 2'!L90</f>
        <v>1.2</v>
      </c>
    </row>
    <row r="91" spans="1:11" ht="15">
      <c r="A91" s="27" t="str">
        <f>'Приложение 2'!A91</f>
        <v>Условно утвержденные расходы</v>
      </c>
      <c r="B91" s="26" t="s">
        <v>140</v>
      </c>
      <c r="C91" s="26"/>
      <c r="D91" s="36"/>
      <c r="E91" s="36"/>
      <c r="F91" s="36"/>
      <c r="G91" s="36"/>
      <c r="H91" s="33"/>
      <c r="I91" s="39"/>
      <c r="J91" s="39">
        <f>J92</f>
        <v>29.5</v>
      </c>
      <c r="K91" s="39">
        <f>'Приложение 2'!L91</f>
        <v>60.4</v>
      </c>
    </row>
    <row r="92" spans="1:11" ht="15">
      <c r="A92" t="str">
        <f>'Приложение 2'!A92</f>
        <v>Условно утвержденные расходы</v>
      </c>
      <c r="B92" s="26" t="s">
        <v>140</v>
      </c>
      <c r="C92" s="26" t="s">
        <v>140</v>
      </c>
      <c r="D92" s="36"/>
      <c r="E92" s="36"/>
      <c r="F92" s="36"/>
      <c r="G92" s="36"/>
      <c r="H92" s="33"/>
      <c r="I92" s="34"/>
      <c r="J92" s="34">
        <f>'Приложение 2'!K92</f>
        <v>29.5</v>
      </c>
      <c r="K92" s="34">
        <f>'Приложение 2'!L92</f>
        <v>60.4</v>
      </c>
    </row>
    <row r="93" spans="1:11" ht="77.25" customHeight="1">
      <c r="A93" s="27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3" s="26" t="s">
        <v>140</v>
      </c>
      <c r="C93" s="26" t="s">
        <v>140</v>
      </c>
      <c r="D93" s="36" t="s">
        <v>141</v>
      </c>
      <c r="E93" s="36"/>
      <c r="F93" s="36"/>
      <c r="G93" s="36"/>
      <c r="H93" s="33"/>
      <c r="I93" s="34"/>
      <c r="J93" s="34">
        <f>'Приложение 2'!K93</f>
        <v>29.5</v>
      </c>
      <c r="K93" s="34">
        <f>'Приложение 2'!L93</f>
        <v>60.4</v>
      </c>
    </row>
    <row r="94" spans="1:11" ht="15">
      <c r="A94" s="27" t="str">
        <f>'Приложение 2'!A94</f>
        <v xml:space="preserve">Высшее должностное лицо </v>
      </c>
      <c r="B94" s="26" t="s">
        <v>140</v>
      </c>
      <c r="C94" s="26" t="s">
        <v>140</v>
      </c>
      <c r="D94" s="36" t="s">
        <v>141</v>
      </c>
      <c r="E94" s="36" t="s">
        <v>8</v>
      </c>
      <c r="F94" s="36"/>
      <c r="G94" s="36"/>
      <c r="H94" s="33"/>
      <c r="I94" s="34"/>
      <c r="J94" s="34">
        <f>'Приложение 2'!K94</f>
        <v>29.5</v>
      </c>
      <c r="K94" s="34">
        <f>'Приложение 2'!L94</f>
        <v>60.4</v>
      </c>
    </row>
    <row r="95" spans="1:11" ht="15">
      <c r="A95" s="27" t="str">
        <f>'Приложение 2'!A95</f>
        <v>Условно утвержденные расходы</v>
      </c>
      <c r="B95" s="26" t="s">
        <v>140</v>
      </c>
      <c r="C95" s="26" t="s">
        <v>140</v>
      </c>
      <c r="D95" s="36" t="s">
        <v>141</v>
      </c>
      <c r="E95" s="36" t="s">
        <v>8</v>
      </c>
      <c r="F95" s="36" t="s">
        <v>61</v>
      </c>
      <c r="G95" s="36" t="s">
        <v>142</v>
      </c>
      <c r="H95" s="33"/>
      <c r="I95" s="34"/>
      <c r="J95" s="34">
        <f>'Приложение 2'!K95</f>
        <v>29.5</v>
      </c>
      <c r="K95" s="34">
        <f>'Приложение 2'!L95</f>
        <v>60.4</v>
      </c>
    </row>
    <row r="96" spans="1:11" ht="15">
      <c r="A96" s="27" t="str">
        <f>'Приложение 2'!A96</f>
        <v>Иные бюджетные ассигнования</v>
      </c>
      <c r="B96" s="26" t="s">
        <v>140</v>
      </c>
      <c r="C96" s="26" t="s">
        <v>140</v>
      </c>
      <c r="D96" s="36" t="s">
        <v>141</v>
      </c>
      <c r="E96" s="36" t="s">
        <v>8</v>
      </c>
      <c r="F96" s="36" t="s">
        <v>61</v>
      </c>
      <c r="G96" s="36" t="s">
        <v>142</v>
      </c>
      <c r="H96" s="33" t="s">
        <v>67</v>
      </c>
      <c r="I96" s="34"/>
      <c r="J96" s="34">
        <f>'Приложение 2'!K96</f>
        <v>29.5</v>
      </c>
      <c r="K96" s="34">
        <f>'Приложение 2'!L96</f>
        <v>60.4</v>
      </c>
    </row>
    <row r="97" spans="1:11" ht="15">
      <c r="A97" s="27" t="str">
        <f>'Приложение 2'!A97</f>
        <v>Резервные средства</v>
      </c>
      <c r="B97" s="26" t="s">
        <v>140</v>
      </c>
      <c r="C97" s="26" t="s">
        <v>140</v>
      </c>
      <c r="D97" s="36" t="s">
        <v>141</v>
      </c>
      <c r="E97" s="36" t="s">
        <v>8</v>
      </c>
      <c r="F97" s="36" t="s">
        <v>61</v>
      </c>
      <c r="G97" s="36" t="s">
        <v>142</v>
      </c>
      <c r="H97" s="33" t="s">
        <v>69</v>
      </c>
      <c r="I97" s="34"/>
      <c r="J97" s="34">
        <f>'Приложение 2'!K97</f>
        <v>29.5</v>
      </c>
      <c r="K97" s="34">
        <f>'Приложение 2'!L97</f>
        <v>60.4</v>
      </c>
    </row>
  </sheetData>
  <autoFilter ref="A1:K97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8">
    <cfRule type="expression" dxfId="9" priority="28" stopIfTrue="1">
      <formula>$F48=""</formula>
    </cfRule>
    <cfRule type="expression" dxfId="8" priority="29" stopIfTrue="1">
      <formula>#REF!&lt;&gt;""</formula>
    </cfRule>
    <cfRule type="expression" dxfId="7" priority="30" stopIfTrue="1">
      <formula>AND($G48="",$F48&lt;&gt;"")</formula>
    </cfRule>
  </conditionalFormatting>
  <conditionalFormatting sqref="A48:A49">
    <cfRule type="expression" dxfId="6" priority="1" stopIfTrue="1">
      <formula>$F48=""</formula>
    </cfRule>
    <cfRule type="expression" dxfId="5" priority="2" stopIfTrue="1">
      <formula>#REF!&lt;&gt;""</formula>
    </cfRule>
    <cfRule type="expression" dxfId="4" priority="3" stopIfTrue="1">
      <formula>AND($G48="",$F48&lt;&gt;"")</formula>
    </cfRule>
    <cfRule type="expression" dxfId="3" priority="7" stopIfTrue="1">
      <formula>$F48=""</formula>
    </cfRule>
    <cfRule type="expression" dxfId="2" priority="8" stopIfTrue="1">
      <formula>#REF!&lt;&gt;""</formula>
    </cfRule>
    <cfRule type="expression" dxfId="1" priority="9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4"/>
  <sheetViews>
    <sheetView view="pageBreakPreview" topLeftCell="A2" zoomScaleSheetLayoutView="100" workbookViewId="0">
      <selection activeCell="J79" sqref="J79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321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8" t="s">
        <v>215</v>
      </c>
      <c r="J1" s="159"/>
      <c r="K1" s="159"/>
      <c r="L1" s="159"/>
    </row>
    <row r="2" spans="1:12" ht="124.5" customHeight="1">
      <c r="A2" s="160" t="s">
        <v>187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2" ht="12.7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1" t="s">
        <v>1</v>
      </c>
      <c r="J3" s="161"/>
      <c r="K3" s="161"/>
      <c r="L3" s="161"/>
    </row>
    <row r="4" spans="1:12" ht="19.5" customHeight="1">
      <c r="A4" s="162" t="s">
        <v>2</v>
      </c>
      <c r="B4" s="162" t="s">
        <v>5</v>
      </c>
      <c r="C4" s="162"/>
      <c r="D4" s="162"/>
      <c r="E4" s="162"/>
      <c r="F4" s="162" t="s">
        <v>22</v>
      </c>
      <c r="G4" s="162" t="s">
        <v>3</v>
      </c>
      <c r="H4" s="162" t="s">
        <v>4</v>
      </c>
      <c r="I4" s="162" t="s">
        <v>21</v>
      </c>
      <c r="J4" s="162" t="s">
        <v>7</v>
      </c>
      <c r="K4" s="162"/>
      <c r="L4" s="162"/>
    </row>
    <row r="5" spans="1:12" ht="14.85" customHeight="1">
      <c r="A5" s="162" t="s">
        <v>0</v>
      </c>
      <c r="B5" s="162" t="s">
        <v>0</v>
      </c>
      <c r="C5" s="162"/>
      <c r="D5" s="162"/>
      <c r="E5" s="162"/>
      <c r="F5" s="162" t="s">
        <v>0</v>
      </c>
      <c r="G5" s="162" t="s">
        <v>0</v>
      </c>
      <c r="H5" s="162" t="s">
        <v>0</v>
      </c>
      <c r="I5" s="162" t="s">
        <v>0</v>
      </c>
      <c r="J5" s="107" t="s">
        <v>26</v>
      </c>
      <c r="K5" s="107" t="s">
        <v>158</v>
      </c>
      <c r="L5" s="107" t="s">
        <v>184</v>
      </c>
    </row>
    <row r="6" spans="1:12" ht="13.7" customHeight="1">
      <c r="A6" s="60" t="s">
        <v>8</v>
      </c>
      <c r="B6" s="60" t="s">
        <v>9</v>
      </c>
      <c r="C6" s="60" t="s">
        <v>10</v>
      </c>
      <c r="D6" s="60" t="s">
        <v>11</v>
      </c>
      <c r="E6" s="60" t="s">
        <v>12</v>
      </c>
      <c r="F6" s="60" t="s">
        <v>13</v>
      </c>
      <c r="G6" s="60" t="s">
        <v>14</v>
      </c>
      <c r="H6" s="60" t="s">
        <v>15</v>
      </c>
      <c r="I6" s="60" t="s">
        <v>16</v>
      </c>
      <c r="J6" s="60" t="s">
        <v>17</v>
      </c>
      <c r="K6" s="60" t="s">
        <v>18</v>
      </c>
      <c r="L6" s="60" t="s">
        <v>20</v>
      </c>
    </row>
    <row r="7" spans="1:12" ht="13.7" customHeight="1">
      <c r="A7" s="61" t="s">
        <v>19</v>
      </c>
      <c r="B7" s="62" t="s">
        <v>0</v>
      </c>
      <c r="C7" s="62" t="s">
        <v>0</v>
      </c>
      <c r="D7" s="62" t="s">
        <v>0</v>
      </c>
      <c r="E7" s="62" t="s">
        <v>0</v>
      </c>
      <c r="F7" s="62" t="s">
        <v>0</v>
      </c>
      <c r="G7" s="62" t="s">
        <v>0</v>
      </c>
      <c r="H7" s="62" t="s">
        <v>0</v>
      </c>
      <c r="I7" s="62" t="s">
        <v>0</v>
      </c>
      <c r="J7" s="63">
        <f>J8+J23+J31+J45+J77</f>
        <v>1845.5</v>
      </c>
      <c r="K7" s="63">
        <f>K8+K23+K31+K45+K77</f>
        <v>1277.8</v>
      </c>
      <c r="L7" s="63">
        <f>L8+L23+L31+L45+L77</f>
        <v>1307.5</v>
      </c>
    </row>
    <row r="8" spans="1:12" ht="117.75" customHeight="1">
      <c r="A8" s="69" t="str">
        <f>'Приложение 3'!A68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72" t="s">
        <v>17</v>
      </c>
      <c r="C8" s="72"/>
      <c r="D8" s="72"/>
      <c r="E8" s="72"/>
      <c r="F8" s="70"/>
      <c r="G8" s="67"/>
      <c r="H8" s="67"/>
      <c r="I8" s="89"/>
      <c r="J8" s="64">
        <f>J9+J16</f>
        <v>76.8</v>
      </c>
      <c r="K8" s="64">
        <f>K9+K16</f>
        <v>150</v>
      </c>
      <c r="L8" s="64">
        <f>L9+L16</f>
        <v>177.8</v>
      </c>
    </row>
    <row r="9" spans="1:12" ht="33" customHeight="1">
      <c r="A9" s="30" t="s">
        <v>139</v>
      </c>
      <c r="B9" s="72" t="s">
        <v>17</v>
      </c>
      <c r="C9" s="72" t="s">
        <v>76</v>
      </c>
      <c r="D9" s="72" t="s">
        <v>138</v>
      </c>
      <c r="E9" s="72"/>
      <c r="F9" s="66"/>
      <c r="G9" s="65"/>
      <c r="H9" s="65"/>
      <c r="I9" s="65"/>
      <c r="J9" s="64">
        <f>J10</f>
        <v>76.8</v>
      </c>
      <c r="K9" s="64">
        <f>K10</f>
        <v>100</v>
      </c>
      <c r="L9" s="64">
        <f>L10</f>
        <v>127.8</v>
      </c>
    </row>
    <row r="10" spans="1:12" ht="31.5" customHeight="1">
      <c r="A10" s="68" t="str">
        <f>'Приложение 2'!A70</f>
        <v>Прочие мероприятия по благоустройству</v>
      </c>
      <c r="B10" s="72" t="s">
        <v>17</v>
      </c>
      <c r="C10" s="72" t="s">
        <v>76</v>
      </c>
      <c r="D10" s="72" t="s">
        <v>138</v>
      </c>
      <c r="E10" s="72" t="s">
        <v>119</v>
      </c>
      <c r="F10" s="66"/>
      <c r="G10" s="65"/>
      <c r="H10" s="65"/>
      <c r="I10" s="65"/>
      <c r="J10" s="64">
        <f t="shared" ref="J10:J14" si="0">J11</f>
        <v>76.8</v>
      </c>
      <c r="K10" s="64">
        <f t="shared" ref="K10:K14" si="1">K11</f>
        <v>100</v>
      </c>
      <c r="L10" s="64">
        <f t="shared" ref="L10:L14" si="2">L11</f>
        <v>127.8</v>
      </c>
    </row>
    <row r="11" spans="1:12" ht="47.25" customHeight="1">
      <c r="A11" s="69" t="s">
        <v>178</v>
      </c>
      <c r="B11" s="72" t="s">
        <v>17</v>
      </c>
      <c r="C11" s="72" t="s">
        <v>76</v>
      </c>
      <c r="D11" s="72" t="s">
        <v>138</v>
      </c>
      <c r="E11" s="72" t="s">
        <v>119</v>
      </c>
      <c r="F11" s="66" t="s">
        <v>65</v>
      </c>
      <c r="G11" s="65"/>
      <c r="H11" s="65"/>
      <c r="I11" s="65"/>
      <c r="J11" s="64">
        <f t="shared" si="0"/>
        <v>76.8</v>
      </c>
      <c r="K11" s="64">
        <f t="shared" si="1"/>
        <v>100</v>
      </c>
      <c r="L11" s="64">
        <f t="shared" si="2"/>
        <v>127.8</v>
      </c>
    </row>
    <row r="12" spans="1:12" ht="60">
      <c r="A12" s="69" t="s">
        <v>43</v>
      </c>
      <c r="B12" s="72" t="s">
        <v>17</v>
      </c>
      <c r="C12" s="72" t="s">
        <v>76</v>
      </c>
      <c r="D12" s="72" t="s">
        <v>138</v>
      </c>
      <c r="E12" s="72" t="s">
        <v>119</v>
      </c>
      <c r="F12" s="66" t="s">
        <v>66</v>
      </c>
      <c r="G12" s="65"/>
      <c r="H12" s="65"/>
      <c r="I12" s="65"/>
      <c r="J12" s="64">
        <f t="shared" si="0"/>
        <v>76.8</v>
      </c>
      <c r="K12" s="64">
        <f>'Приложение 2'!K72</f>
        <v>100</v>
      </c>
      <c r="L12" s="64">
        <f t="shared" si="2"/>
        <v>127.8</v>
      </c>
    </row>
    <row r="13" spans="1:12" ht="18.75" customHeight="1">
      <c r="A13" s="69" t="s">
        <v>56</v>
      </c>
      <c r="B13" s="72" t="s">
        <v>17</v>
      </c>
      <c r="C13" s="72" t="s">
        <v>76</v>
      </c>
      <c r="D13" s="72" t="s">
        <v>138</v>
      </c>
      <c r="E13" s="72" t="s">
        <v>119</v>
      </c>
      <c r="F13" s="66" t="s">
        <v>66</v>
      </c>
      <c r="G13" s="73" t="s">
        <v>47</v>
      </c>
      <c r="H13" s="73"/>
      <c r="I13" s="73"/>
      <c r="J13" s="64">
        <f t="shared" si="0"/>
        <v>76.8</v>
      </c>
      <c r="K13" s="64">
        <f t="shared" si="1"/>
        <v>100</v>
      </c>
      <c r="L13" s="64">
        <f t="shared" si="2"/>
        <v>127.8</v>
      </c>
    </row>
    <row r="14" spans="1:12" ht="15">
      <c r="A14" s="29" t="s">
        <v>62</v>
      </c>
      <c r="B14" s="72" t="s">
        <v>17</v>
      </c>
      <c r="C14" s="72" t="s">
        <v>76</v>
      </c>
      <c r="D14" s="72" t="s">
        <v>138</v>
      </c>
      <c r="E14" s="72" t="s">
        <v>119</v>
      </c>
      <c r="F14" s="66" t="s">
        <v>66</v>
      </c>
      <c r="G14" s="73" t="s">
        <v>47</v>
      </c>
      <c r="H14" s="73" t="s">
        <v>51</v>
      </c>
      <c r="I14" s="73"/>
      <c r="J14" s="64">
        <f t="shared" si="0"/>
        <v>76.8</v>
      </c>
      <c r="K14" s="64">
        <f t="shared" si="1"/>
        <v>100</v>
      </c>
      <c r="L14" s="64">
        <f t="shared" si="2"/>
        <v>127.8</v>
      </c>
    </row>
    <row r="15" spans="1:12" ht="75">
      <c r="A15" s="69" t="s">
        <v>152</v>
      </c>
      <c r="B15" s="72" t="s">
        <v>17</v>
      </c>
      <c r="C15" s="72" t="s">
        <v>76</v>
      </c>
      <c r="D15" s="72" t="s">
        <v>138</v>
      </c>
      <c r="E15" s="72" t="s">
        <v>119</v>
      </c>
      <c r="F15" s="66" t="s">
        <v>66</v>
      </c>
      <c r="G15" s="73" t="s">
        <v>47</v>
      </c>
      <c r="H15" s="73" t="s">
        <v>51</v>
      </c>
      <c r="I15" s="90" t="s">
        <v>137</v>
      </c>
      <c r="J15" s="64">
        <f>'Приложение 2'!J72</f>
        <v>76.8</v>
      </c>
      <c r="K15" s="64">
        <f>'Приложение 2'!K72</f>
        <v>100</v>
      </c>
      <c r="L15" s="64">
        <f>'Приложение 2'!L72</f>
        <v>127.8</v>
      </c>
    </row>
    <row r="16" spans="1:12" ht="48.75" customHeight="1">
      <c r="A16" s="69" t="str">
        <f>'Приложение 2'!A73</f>
        <v>Основное мероприятие "Освещение территории сельского поселения"</v>
      </c>
      <c r="B16" s="72" t="s">
        <v>17</v>
      </c>
      <c r="C16" s="72" t="s">
        <v>76</v>
      </c>
      <c r="D16" s="72" t="s">
        <v>176</v>
      </c>
      <c r="E16" s="72"/>
      <c r="F16" s="66"/>
      <c r="G16" s="73"/>
      <c r="H16" s="73"/>
      <c r="I16" s="90"/>
      <c r="J16" s="64">
        <f>J17</f>
        <v>0</v>
      </c>
      <c r="K16" s="64">
        <f>K17</f>
        <v>50</v>
      </c>
      <c r="L16" s="64">
        <f>L17</f>
        <v>50</v>
      </c>
    </row>
    <row r="17" spans="1:12" ht="22.5" customHeight="1">
      <c r="A17" s="68" t="str">
        <f>'Приложение 2'!A74</f>
        <v>Уличное освещение</v>
      </c>
      <c r="B17" s="72" t="s">
        <v>17</v>
      </c>
      <c r="C17" s="72" t="s">
        <v>76</v>
      </c>
      <c r="D17" s="72" t="s">
        <v>176</v>
      </c>
      <c r="E17" s="72" t="s">
        <v>171</v>
      </c>
      <c r="F17" s="66"/>
      <c r="G17" s="65"/>
      <c r="H17" s="65"/>
      <c r="I17" s="65"/>
      <c r="J17" s="64">
        <f t="shared" ref="J17:J21" si="3">J18</f>
        <v>0</v>
      </c>
      <c r="K17" s="64">
        <f t="shared" ref="K17:K21" si="4">K18</f>
        <v>50</v>
      </c>
      <c r="L17" s="64">
        <f t="shared" ref="L17:L21" si="5">L18</f>
        <v>50</v>
      </c>
    </row>
    <row r="18" spans="1:12" ht="44.25" customHeight="1">
      <c r="A18" s="69" t="s">
        <v>178</v>
      </c>
      <c r="B18" s="72" t="s">
        <v>17</v>
      </c>
      <c r="C18" s="72" t="s">
        <v>76</v>
      </c>
      <c r="D18" s="72" t="s">
        <v>176</v>
      </c>
      <c r="E18" s="72" t="s">
        <v>171</v>
      </c>
      <c r="F18" s="66" t="s">
        <v>65</v>
      </c>
      <c r="G18" s="65"/>
      <c r="H18" s="65"/>
      <c r="I18" s="65"/>
      <c r="J18" s="64">
        <f t="shared" si="3"/>
        <v>0</v>
      </c>
      <c r="K18" s="64">
        <f t="shared" si="4"/>
        <v>50</v>
      </c>
      <c r="L18" s="64">
        <f t="shared" si="5"/>
        <v>50</v>
      </c>
    </row>
    <row r="19" spans="1:12" ht="60">
      <c r="A19" s="69" t="s">
        <v>43</v>
      </c>
      <c r="B19" s="72" t="s">
        <v>17</v>
      </c>
      <c r="C19" s="72" t="s">
        <v>76</v>
      </c>
      <c r="D19" s="72" t="s">
        <v>176</v>
      </c>
      <c r="E19" s="72" t="s">
        <v>171</v>
      </c>
      <c r="F19" s="66" t="s">
        <v>66</v>
      </c>
      <c r="G19" s="65"/>
      <c r="H19" s="65"/>
      <c r="I19" s="65"/>
      <c r="J19" s="64">
        <f t="shared" si="3"/>
        <v>0</v>
      </c>
      <c r="K19" s="64">
        <f t="shared" si="4"/>
        <v>50</v>
      </c>
      <c r="L19" s="64">
        <f t="shared" si="5"/>
        <v>50</v>
      </c>
    </row>
    <row r="20" spans="1:12" ht="18.75" customHeight="1">
      <c r="A20" s="69" t="s">
        <v>56</v>
      </c>
      <c r="B20" s="72" t="s">
        <v>17</v>
      </c>
      <c r="C20" s="72" t="s">
        <v>76</v>
      </c>
      <c r="D20" s="72" t="s">
        <v>176</v>
      </c>
      <c r="E20" s="72" t="s">
        <v>171</v>
      </c>
      <c r="F20" s="66" t="s">
        <v>66</v>
      </c>
      <c r="G20" s="67" t="s">
        <v>47</v>
      </c>
      <c r="H20" s="67"/>
      <c r="I20" s="67"/>
      <c r="J20" s="64">
        <f t="shared" si="3"/>
        <v>0</v>
      </c>
      <c r="K20" s="64">
        <f t="shared" si="4"/>
        <v>50</v>
      </c>
      <c r="L20" s="64">
        <f t="shared" si="5"/>
        <v>50</v>
      </c>
    </row>
    <row r="21" spans="1:12" ht="21" customHeight="1">
      <c r="A21" s="29" t="s">
        <v>62</v>
      </c>
      <c r="B21" s="72" t="s">
        <v>17</v>
      </c>
      <c r="C21" s="72" t="s">
        <v>76</v>
      </c>
      <c r="D21" s="72" t="s">
        <v>176</v>
      </c>
      <c r="E21" s="72" t="s">
        <v>171</v>
      </c>
      <c r="F21" s="66" t="s">
        <v>66</v>
      </c>
      <c r="G21" s="67" t="s">
        <v>47</v>
      </c>
      <c r="H21" s="67" t="s">
        <v>51</v>
      </c>
      <c r="I21" s="67"/>
      <c r="J21" s="64">
        <f t="shared" si="3"/>
        <v>0</v>
      </c>
      <c r="K21" s="64">
        <f t="shared" si="4"/>
        <v>50</v>
      </c>
      <c r="L21" s="64">
        <f t="shared" si="5"/>
        <v>50</v>
      </c>
    </row>
    <row r="22" spans="1:12" ht="75">
      <c r="A22" s="69" t="s">
        <v>152</v>
      </c>
      <c r="B22" s="72" t="s">
        <v>17</v>
      </c>
      <c r="C22" s="72" t="s">
        <v>76</v>
      </c>
      <c r="D22" s="72" t="s">
        <v>176</v>
      </c>
      <c r="E22" s="72" t="s">
        <v>171</v>
      </c>
      <c r="F22" s="66" t="s">
        <v>66</v>
      </c>
      <c r="G22" s="67" t="s">
        <v>47</v>
      </c>
      <c r="H22" s="67" t="s">
        <v>51</v>
      </c>
      <c r="I22" s="89" t="s">
        <v>137</v>
      </c>
      <c r="J22" s="64">
        <f>'Приложение 2'!J76</f>
        <v>0</v>
      </c>
      <c r="K22" s="64">
        <f>'Приложение 2'!K76</f>
        <v>50</v>
      </c>
      <c r="L22" s="64">
        <f>'Приложение 2'!L76</f>
        <v>50</v>
      </c>
    </row>
    <row r="23" spans="1:12" ht="120">
      <c r="A23" s="28" t="str">
        <f>'Приложение 2'!A55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23" s="72" t="s">
        <v>174</v>
      </c>
      <c r="C23" s="72"/>
      <c r="D23" s="72"/>
      <c r="E23" s="72"/>
      <c r="F23" s="70"/>
      <c r="G23" s="65"/>
      <c r="H23" s="65"/>
      <c r="I23" s="65"/>
      <c r="J23" s="63">
        <f>J24</f>
        <v>261.2</v>
      </c>
      <c r="K23" s="63">
        <f>K24</f>
        <v>126.2</v>
      </c>
      <c r="L23" s="63">
        <f>L24</f>
        <v>126.2</v>
      </c>
    </row>
    <row r="24" spans="1:12" ht="75">
      <c r="A24" s="28" t="s">
        <v>153</v>
      </c>
      <c r="B24" s="72" t="s">
        <v>174</v>
      </c>
      <c r="C24" s="72" t="s">
        <v>76</v>
      </c>
      <c r="D24" s="72" t="s">
        <v>34</v>
      </c>
      <c r="E24" s="72"/>
      <c r="F24" s="70"/>
      <c r="G24" s="65"/>
      <c r="H24" s="65"/>
      <c r="I24" s="65"/>
      <c r="J24" s="64">
        <f t="shared" ref="J24:J25" si="6">J25</f>
        <v>261.2</v>
      </c>
      <c r="K24" s="64">
        <f t="shared" ref="K24:K25" si="7">K25</f>
        <v>126.2</v>
      </c>
      <c r="L24" s="64">
        <f t="shared" ref="L24:L25" si="8">L25</f>
        <v>126.2</v>
      </c>
    </row>
    <row r="25" spans="1:12" ht="399" customHeight="1">
      <c r="A25" s="28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72" t="s">
        <v>174</v>
      </c>
      <c r="C25" s="72" t="s">
        <v>76</v>
      </c>
      <c r="D25" s="72" t="s">
        <v>34</v>
      </c>
      <c r="E25" s="72" t="s">
        <v>80</v>
      </c>
      <c r="F25" s="70"/>
      <c r="G25" s="65"/>
      <c r="H25" s="65"/>
      <c r="I25" s="65"/>
      <c r="J25" s="64">
        <f t="shared" si="6"/>
        <v>261.2</v>
      </c>
      <c r="K25" s="64">
        <f t="shared" si="7"/>
        <v>126.2</v>
      </c>
      <c r="L25" s="64">
        <f t="shared" si="8"/>
        <v>126.2</v>
      </c>
    </row>
    <row r="26" spans="1:12" ht="56.25" customHeight="1">
      <c r="A26" s="69" t="s">
        <v>178</v>
      </c>
      <c r="B26" s="72" t="s">
        <v>174</v>
      </c>
      <c r="C26" s="72" t="s">
        <v>76</v>
      </c>
      <c r="D26" s="72" t="s">
        <v>34</v>
      </c>
      <c r="E26" s="72" t="s">
        <v>80</v>
      </c>
      <c r="F26" s="70" t="s">
        <v>65</v>
      </c>
      <c r="G26" s="65"/>
      <c r="H26" s="65"/>
      <c r="I26" s="65"/>
      <c r="J26" s="64">
        <f t="shared" ref="J26:J29" si="9">J27</f>
        <v>261.2</v>
      </c>
      <c r="K26" s="64">
        <f t="shared" ref="K26:K29" si="10">K27</f>
        <v>126.2</v>
      </c>
      <c r="L26" s="64">
        <f t="shared" ref="L26:L29" si="11">L27</f>
        <v>126.2</v>
      </c>
    </row>
    <row r="27" spans="1:12" ht="60">
      <c r="A27" s="69" t="s">
        <v>43</v>
      </c>
      <c r="B27" s="72" t="s">
        <v>174</v>
      </c>
      <c r="C27" s="72" t="s">
        <v>76</v>
      </c>
      <c r="D27" s="72" t="s">
        <v>34</v>
      </c>
      <c r="E27" s="72" t="s">
        <v>80</v>
      </c>
      <c r="F27" s="70" t="s">
        <v>66</v>
      </c>
      <c r="G27" s="65"/>
      <c r="H27" s="65"/>
      <c r="I27" s="65"/>
      <c r="J27" s="64">
        <f t="shared" si="9"/>
        <v>261.2</v>
      </c>
      <c r="K27" s="64">
        <f t="shared" si="10"/>
        <v>126.2</v>
      </c>
      <c r="L27" s="64">
        <f t="shared" si="11"/>
        <v>126.2</v>
      </c>
    </row>
    <row r="28" spans="1:12" ht="24" customHeight="1">
      <c r="A28" s="68" t="s">
        <v>52</v>
      </c>
      <c r="B28" s="72" t="s">
        <v>174</v>
      </c>
      <c r="C28" s="72" t="s">
        <v>76</v>
      </c>
      <c r="D28" s="72" t="s">
        <v>34</v>
      </c>
      <c r="E28" s="72" t="s">
        <v>80</v>
      </c>
      <c r="F28" s="70" t="s">
        <v>66</v>
      </c>
      <c r="G28" s="67" t="s">
        <v>42</v>
      </c>
      <c r="H28" s="67"/>
      <c r="I28" s="67"/>
      <c r="J28" s="64">
        <f t="shared" si="9"/>
        <v>261.2</v>
      </c>
      <c r="K28" s="64">
        <f t="shared" si="10"/>
        <v>126.2</v>
      </c>
      <c r="L28" s="64">
        <f t="shared" si="11"/>
        <v>126.2</v>
      </c>
    </row>
    <row r="29" spans="1:12" ht="30">
      <c r="A29" s="69" t="str">
        <f>'Приложение 2'!A54</f>
        <v>Дорожное хозяйство (дорожные фонды)</v>
      </c>
      <c r="B29" s="72" t="s">
        <v>174</v>
      </c>
      <c r="C29" s="72" t="s">
        <v>76</v>
      </c>
      <c r="D29" s="72" t="s">
        <v>34</v>
      </c>
      <c r="E29" s="72" t="s">
        <v>80</v>
      </c>
      <c r="F29" s="70" t="s">
        <v>66</v>
      </c>
      <c r="G29" s="67" t="s">
        <v>42</v>
      </c>
      <c r="H29" s="67" t="s">
        <v>55</v>
      </c>
      <c r="I29" s="67"/>
      <c r="J29" s="64">
        <f t="shared" si="9"/>
        <v>261.2</v>
      </c>
      <c r="K29" s="64">
        <f t="shared" si="10"/>
        <v>126.2</v>
      </c>
      <c r="L29" s="64">
        <f t="shared" si="11"/>
        <v>126.2</v>
      </c>
    </row>
    <row r="30" spans="1:12" ht="75">
      <c r="A30" s="69" t="s">
        <v>152</v>
      </c>
      <c r="B30" s="72" t="s">
        <v>174</v>
      </c>
      <c r="C30" s="72" t="s">
        <v>76</v>
      </c>
      <c r="D30" s="72" t="s">
        <v>34</v>
      </c>
      <c r="E30" s="72" t="s">
        <v>80</v>
      </c>
      <c r="F30" s="70" t="s">
        <v>66</v>
      </c>
      <c r="G30" s="67" t="s">
        <v>42</v>
      </c>
      <c r="H30" s="67" t="s">
        <v>55</v>
      </c>
      <c r="I30" s="89" t="s">
        <v>137</v>
      </c>
      <c r="J30" s="64">
        <f>'Приложение 2'!J59</f>
        <v>261.2</v>
      </c>
      <c r="K30" s="64">
        <f>'Приложение 2'!K59</f>
        <v>126.2</v>
      </c>
      <c r="L30" s="64">
        <f>'Приложение 2'!L59</f>
        <v>126.2</v>
      </c>
    </row>
    <row r="31" spans="1:12" ht="76.5" customHeight="1">
      <c r="A31" s="69" t="str">
        <f>'Приложение 2'!A45</f>
        <v>Государственная программа повышения эффективности управления государственными финансами в Республики Мордовия</v>
      </c>
      <c r="B31" s="72" t="s">
        <v>79</v>
      </c>
      <c r="C31" s="72"/>
      <c r="D31" s="72"/>
      <c r="E31" s="72"/>
      <c r="F31" s="70"/>
      <c r="G31" s="65"/>
      <c r="H31" s="65"/>
      <c r="I31" s="65"/>
      <c r="J31" s="64">
        <f>J32</f>
        <v>132.1</v>
      </c>
      <c r="K31" s="64">
        <f t="shared" ref="K31:L31" si="12">K32</f>
        <v>145.69999999999999</v>
      </c>
      <c r="L31" s="64">
        <f t="shared" si="12"/>
        <v>159.80000000000001</v>
      </c>
    </row>
    <row r="32" spans="1:12" ht="45">
      <c r="A32" s="69" t="s">
        <v>117</v>
      </c>
      <c r="B32" s="72" t="s">
        <v>79</v>
      </c>
      <c r="C32" s="72" t="s">
        <v>10</v>
      </c>
      <c r="D32" s="72"/>
      <c r="E32" s="72"/>
      <c r="F32" s="70"/>
      <c r="G32" s="65"/>
      <c r="H32" s="65"/>
      <c r="I32" s="65"/>
      <c r="J32" s="64">
        <f>J33</f>
        <v>132.1</v>
      </c>
      <c r="K32" s="64">
        <f t="shared" ref="K32:L43" si="13">K33</f>
        <v>145.69999999999999</v>
      </c>
      <c r="L32" s="64">
        <f t="shared" si="13"/>
        <v>159.80000000000001</v>
      </c>
    </row>
    <row r="33" spans="1:12" ht="75">
      <c r="A33" s="71" t="s">
        <v>182</v>
      </c>
      <c r="B33" s="72" t="s">
        <v>79</v>
      </c>
      <c r="C33" s="72" t="s">
        <v>10</v>
      </c>
      <c r="D33" s="72" t="s">
        <v>36</v>
      </c>
      <c r="E33" s="72"/>
      <c r="F33" s="70"/>
      <c r="G33" s="65"/>
      <c r="H33" s="65"/>
      <c r="I33" s="65"/>
      <c r="J33" s="64">
        <f>J34</f>
        <v>132.1</v>
      </c>
      <c r="K33" s="64">
        <f t="shared" si="13"/>
        <v>145.69999999999999</v>
      </c>
      <c r="L33" s="64">
        <f t="shared" si="13"/>
        <v>159.80000000000001</v>
      </c>
    </row>
    <row r="34" spans="1:12" ht="106.5" customHeight="1">
      <c r="A34" s="69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72" t="s">
        <v>79</v>
      </c>
      <c r="C34" s="72" t="s">
        <v>10</v>
      </c>
      <c r="D34" s="72" t="s">
        <v>36</v>
      </c>
      <c r="E34" s="72" t="s">
        <v>118</v>
      </c>
      <c r="F34" s="70"/>
      <c r="G34" s="65"/>
      <c r="H34" s="65"/>
      <c r="I34" s="65"/>
      <c r="J34" s="64">
        <f>J40+J35</f>
        <v>132.1</v>
      </c>
      <c r="K34" s="64">
        <f t="shared" ref="K34:L34" si="14">K40+K35</f>
        <v>145.69999999999999</v>
      </c>
      <c r="L34" s="64">
        <f t="shared" si="14"/>
        <v>159.80000000000001</v>
      </c>
    </row>
    <row r="35" spans="1:12" ht="124.5" customHeight="1">
      <c r="A35" s="27" t="s">
        <v>39</v>
      </c>
      <c r="B35" s="72" t="s">
        <v>79</v>
      </c>
      <c r="C35" s="72" t="s">
        <v>10</v>
      </c>
      <c r="D35" s="72" t="s">
        <v>36</v>
      </c>
      <c r="E35" s="72" t="s">
        <v>118</v>
      </c>
      <c r="F35" s="70" t="s">
        <v>63</v>
      </c>
      <c r="G35" s="65"/>
      <c r="H35" s="65"/>
      <c r="I35" s="65"/>
      <c r="J35" s="64">
        <f t="shared" ref="J35:J38" si="15">J36</f>
        <v>127.1</v>
      </c>
      <c r="K35" s="64">
        <f t="shared" si="13"/>
        <v>140.69999999999999</v>
      </c>
      <c r="L35" s="64">
        <f t="shared" si="13"/>
        <v>154.80000000000001</v>
      </c>
    </row>
    <row r="36" spans="1:12" ht="50.25" customHeight="1">
      <c r="A36" s="27" t="s">
        <v>40</v>
      </c>
      <c r="B36" s="72" t="s">
        <v>79</v>
      </c>
      <c r="C36" s="72" t="s">
        <v>10</v>
      </c>
      <c r="D36" s="72" t="s">
        <v>36</v>
      </c>
      <c r="E36" s="72" t="s">
        <v>118</v>
      </c>
      <c r="F36" s="70" t="s">
        <v>64</v>
      </c>
      <c r="G36" s="65"/>
      <c r="H36" s="65"/>
      <c r="I36" s="65"/>
      <c r="J36" s="64">
        <f t="shared" si="15"/>
        <v>127.1</v>
      </c>
      <c r="K36" s="64">
        <f t="shared" si="13"/>
        <v>140.69999999999999</v>
      </c>
      <c r="L36" s="64">
        <f t="shared" si="13"/>
        <v>154.80000000000001</v>
      </c>
    </row>
    <row r="37" spans="1:12" ht="22.5" customHeight="1">
      <c r="A37" s="69" t="s">
        <v>115</v>
      </c>
      <c r="B37" s="72" t="s">
        <v>79</v>
      </c>
      <c r="C37" s="72" t="s">
        <v>10</v>
      </c>
      <c r="D37" s="72" t="s">
        <v>36</v>
      </c>
      <c r="E37" s="72" t="s">
        <v>118</v>
      </c>
      <c r="F37" s="70" t="s">
        <v>64</v>
      </c>
      <c r="G37" s="67" t="s">
        <v>36</v>
      </c>
      <c r="H37" s="67"/>
      <c r="I37" s="67"/>
      <c r="J37" s="64">
        <f t="shared" si="15"/>
        <v>127.1</v>
      </c>
      <c r="K37" s="64">
        <f t="shared" si="13"/>
        <v>140.69999999999999</v>
      </c>
      <c r="L37" s="64">
        <f t="shared" si="13"/>
        <v>154.80000000000001</v>
      </c>
    </row>
    <row r="38" spans="1:12" ht="30" customHeight="1">
      <c r="A38" s="69" t="s">
        <v>179</v>
      </c>
      <c r="B38" s="72" t="s">
        <v>79</v>
      </c>
      <c r="C38" s="72" t="s">
        <v>10</v>
      </c>
      <c r="D38" s="72" t="s">
        <v>36</v>
      </c>
      <c r="E38" s="72" t="s">
        <v>118</v>
      </c>
      <c r="F38" s="70" t="s">
        <v>64</v>
      </c>
      <c r="G38" s="67" t="s">
        <v>36</v>
      </c>
      <c r="H38" s="67" t="s">
        <v>51</v>
      </c>
      <c r="I38" s="67"/>
      <c r="J38" s="64">
        <f t="shared" si="15"/>
        <v>127.1</v>
      </c>
      <c r="K38" s="64">
        <f t="shared" si="13"/>
        <v>140.69999999999999</v>
      </c>
      <c r="L38" s="64">
        <f t="shared" si="13"/>
        <v>154.80000000000001</v>
      </c>
    </row>
    <row r="39" spans="1:12" ht="75" customHeight="1">
      <c r="A39" s="69" t="s">
        <v>152</v>
      </c>
      <c r="B39" s="72" t="s">
        <v>79</v>
      </c>
      <c r="C39" s="72" t="s">
        <v>10</v>
      </c>
      <c r="D39" s="72" t="s">
        <v>36</v>
      </c>
      <c r="E39" s="72" t="s">
        <v>118</v>
      </c>
      <c r="F39" s="70" t="s">
        <v>64</v>
      </c>
      <c r="G39" s="67" t="s">
        <v>36</v>
      </c>
      <c r="H39" s="67" t="s">
        <v>51</v>
      </c>
      <c r="I39" s="89" t="s">
        <v>137</v>
      </c>
      <c r="J39" s="64">
        <f>'Приложение 2'!J50</f>
        <v>127.1</v>
      </c>
      <c r="K39" s="64">
        <f>'Приложение 2'!K50</f>
        <v>140.69999999999999</v>
      </c>
      <c r="L39" s="64">
        <f>'Приложение 2'!L50</f>
        <v>154.80000000000001</v>
      </c>
    </row>
    <row r="40" spans="1:12" ht="46.5" customHeight="1">
      <c r="A40" s="69" t="s">
        <v>178</v>
      </c>
      <c r="B40" s="72" t="s">
        <v>79</v>
      </c>
      <c r="C40" s="72" t="s">
        <v>10</v>
      </c>
      <c r="D40" s="72" t="s">
        <v>36</v>
      </c>
      <c r="E40" s="72" t="s">
        <v>118</v>
      </c>
      <c r="F40" s="70" t="s">
        <v>65</v>
      </c>
      <c r="G40" s="65"/>
      <c r="H40" s="65"/>
      <c r="I40" s="65"/>
      <c r="J40" s="64">
        <f t="shared" ref="J40:J43" si="16">J41</f>
        <v>5</v>
      </c>
      <c r="K40" s="64">
        <f t="shared" si="13"/>
        <v>5</v>
      </c>
      <c r="L40" s="64">
        <f t="shared" si="13"/>
        <v>5</v>
      </c>
    </row>
    <row r="41" spans="1:12" ht="60">
      <c r="A41" s="69" t="s">
        <v>43</v>
      </c>
      <c r="B41" s="72" t="s">
        <v>79</v>
      </c>
      <c r="C41" s="72" t="s">
        <v>10</v>
      </c>
      <c r="D41" s="72" t="s">
        <v>36</v>
      </c>
      <c r="E41" s="72" t="s">
        <v>118</v>
      </c>
      <c r="F41" s="70" t="s">
        <v>66</v>
      </c>
      <c r="G41" s="65"/>
      <c r="H41" s="65"/>
      <c r="I41" s="65"/>
      <c r="J41" s="64">
        <f t="shared" si="16"/>
        <v>5</v>
      </c>
      <c r="K41" s="64">
        <f t="shared" si="13"/>
        <v>5</v>
      </c>
      <c r="L41" s="64">
        <f t="shared" si="13"/>
        <v>5</v>
      </c>
    </row>
    <row r="42" spans="1:12" ht="15">
      <c r="A42" s="69" t="s">
        <v>115</v>
      </c>
      <c r="B42" s="72" t="s">
        <v>79</v>
      </c>
      <c r="C42" s="72" t="s">
        <v>10</v>
      </c>
      <c r="D42" s="72" t="s">
        <v>36</v>
      </c>
      <c r="E42" s="72" t="s">
        <v>118</v>
      </c>
      <c r="F42" s="70" t="s">
        <v>66</v>
      </c>
      <c r="G42" s="67" t="s">
        <v>36</v>
      </c>
      <c r="H42" s="67"/>
      <c r="I42" s="67"/>
      <c r="J42" s="64">
        <f t="shared" si="16"/>
        <v>5</v>
      </c>
      <c r="K42" s="64">
        <f t="shared" si="13"/>
        <v>5</v>
      </c>
      <c r="L42" s="64">
        <f t="shared" si="13"/>
        <v>5</v>
      </c>
    </row>
    <row r="43" spans="1:12" ht="30">
      <c r="A43" s="69" t="s">
        <v>116</v>
      </c>
      <c r="B43" s="72" t="s">
        <v>79</v>
      </c>
      <c r="C43" s="72" t="s">
        <v>10</v>
      </c>
      <c r="D43" s="72" t="s">
        <v>36</v>
      </c>
      <c r="E43" s="72" t="s">
        <v>118</v>
      </c>
      <c r="F43" s="70" t="s">
        <v>66</v>
      </c>
      <c r="G43" s="67" t="s">
        <v>36</v>
      </c>
      <c r="H43" s="67" t="s">
        <v>51</v>
      </c>
      <c r="I43" s="67"/>
      <c r="J43" s="64">
        <f t="shared" si="16"/>
        <v>5</v>
      </c>
      <c r="K43" s="64">
        <f t="shared" si="13"/>
        <v>5</v>
      </c>
      <c r="L43" s="64">
        <f t="shared" si="13"/>
        <v>5</v>
      </c>
    </row>
    <row r="44" spans="1:12" ht="75">
      <c r="A44" s="69" t="s">
        <v>152</v>
      </c>
      <c r="B44" s="72" t="s">
        <v>79</v>
      </c>
      <c r="C44" s="72" t="s">
        <v>10</v>
      </c>
      <c r="D44" s="72" t="s">
        <v>36</v>
      </c>
      <c r="E44" s="72" t="s">
        <v>118</v>
      </c>
      <c r="F44" s="70" t="s">
        <v>66</v>
      </c>
      <c r="G44" s="67" t="s">
        <v>36</v>
      </c>
      <c r="H44" s="67" t="s">
        <v>51</v>
      </c>
      <c r="I44" s="89" t="s">
        <v>137</v>
      </c>
      <c r="J44" s="64">
        <f>'Приложение 2'!J52</f>
        <v>5</v>
      </c>
      <c r="K44" s="64">
        <f>'Приложение 2'!K52</f>
        <v>5</v>
      </c>
      <c r="L44" s="64">
        <f>'Приложение 2'!L52</f>
        <v>5</v>
      </c>
    </row>
    <row r="45" spans="1:12" ht="94.5" customHeight="1">
      <c r="A45" s="69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45" s="72">
        <v>65</v>
      </c>
      <c r="C45" s="72"/>
      <c r="D45" s="72"/>
      <c r="E45" s="72"/>
      <c r="F45" s="66"/>
      <c r="G45" s="65"/>
      <c r="H45" s="65"/>
      <c r="I45" s="65"/>
      <c r="J45" s="64">
        <f>J46+J59</f>
        <v>1273</v>
      </c>
      <c r="K45" s="64">
        <f>K46+K59</f>
        <v>806.4</v>
      </c>
      <c r="L45" s="64">
        <f>L46+L59</f>
        <v>794.2</v>
      </c>
    </row>
    <row r="46" spans="1:12" ht="15">
      <c r="A46" s="69" t="s">
        <v>37</v>
      </c>
      <c r="B46" s="72">
        <v>65</v>
      </c>
      <c r="C46" s="72">
        <v>1</v>
      </c>
      <c r="D46" s="72"/>
      <c r="E46" s="72"/>
      <c r="F46" s="66"/>
      <c r="G46" s="65"/>
      <c r="H46" s="65"/>
      <c r="I46" s="65"/>
      <c r="J46" s="64">
        <f>J47</f>
        <v>522.5</v>
      </c>
      <c r="K46" s="64">
        <f>K47+K53</f>
        <v>369</v>
      </c>
      <c r="L46" s="64">
        <f t="shared" ref="L46" si="17">L47</f>
        <v>369</v>
      </c>
    </row>
    <row r="47" spans="1:12" ht="33" customHeight="1">
      <c r="A47" s="69" t="s">
        <v>38</v>
      </c>
      <c r="B47" s="72">
        <v>65</v>
      </c>
      <c r="C47" s="72">
        <v>1</v>
      </c>
      <c r="D47" s="72" t="s">
        <v>61</v>
      </c>
      <c r="E47" s="72" t="s">
        <v>72</v>
      </c>
      <c r="F47" s="66"/>
      <c r="G47" s="65"/>
      <c r="H47" s="65"/>
      <c r="I47" s="65"/>
      <c r="J47" s="64">
        <f>J48</f>
        <v>522.5</v>
      </c>
      <c r="K47" s="64">
        <f t="shared" ref="K47:L51" si="18">K48</f>
        <v>339.5</v>
      </c>
      <c r="L47" s="64">
        <f>L48+L53</f>
        <v>369</v>
      </c>
    </row>
    <row r="48" spans="1:12" ht="120">
      <c r="A48" s="69" t="s">
        <v>39</v>
      </c>
      <c r="B48" s="72">
        <v>65</v>
      </c>
      <c r="C48" s="72">
        <v>1</v>
      </c>
      <c r="D48" s="72" t="s">
        <v>61</v>
      </c>
      <c r="E48" s="72" t="s">
        <v>72</v>
      </c>
      <c r="F48" s="66" t="s">
        <v>63</v>
      </c>
      <c r="G48" s="65"/>
      <c r="H48" s="65"/>
      <c r="I48" s="65"/>
      <c r="J48" s="64">
        <f t="shared" ref="J48:J51" si="19">J49</f>
        <v>522.5</v>
      </c>
      <c r="K48" s="64">
        <f t="shared" si="18"/>
        <v>339.5</v>
      </c>
      <c r="L48" s="64">
        <f t="shared" si="18"/>
        <v>308.60000000000002</v>
      </c>
    </row>
    <row r="49" spans="1:12" ht="45">
      <c r="A49" s="69" t="s">
        <v>40</v>
      </c>
      <c r="B49" s="72">
        <v>65</v>
      </c>
      <c r="C49" s="72">
        <v>1</v>
      </c>
      <c r="D49" s="72" t="s">
        <v>61</v>
      </c>
      <c r="E49" s="72" t="s">
        <v>72</v>
      </c>
      <c r="F49" s="66" t="s">
        <v>64</v>
      </c>
      <c r="G49" s="65"/>
      <c r="H49" s="65"/>
      <c r="I49" s="65"/>
      <c r="J49" s="64">
        <f t="shared" si="19"/>
        <v>522.5</v>
      </c>
      <c r="K49" s="64">
        <f t="shared" si="18"/>
        <v>339.5</v>
      </c>
      <c r="L49" s="64">
        <f t="shared" si="18"/>
        <v>308.60000000000002</v>
      </c>
    </row>
    <row r="50" spans="1:12" ht="15">
      <c r="A50" s="69" t="s">
        <v>33</v>
      </c>
      <c r="B50" s="72">
        <v>65</v>
      </c>
      <c r="C50" s="72">
        <v>1</v>
      </c>
      <c r="D50" s="72" t="s">
        <v>61</v>
      </c>
      <c r="E50" s="72" t="s">
        <v>72</v>
      </c>
      <c r="F50" s="66" t="s">
        <v>64</v>
      </c>
      <c r="G50" s="67" t="s">
        <v>34</v>
      </c>
      <c r="H50" s="67"/>
      <c r="I50" s="67"/>
      <c r="J50" s="64">
        <f t="shared" si="19"/>
        <v>522.5</v>
      </c>
      <c r="K50" s="64">
        <f t="shared" si="18"/>
        <v>339.5</v>
      </c>
      <c r="L50" s="64">
        <f t="shared" si="18"/>
        <v>308.60000000000002</v>
      </c>
    </row>
    <row r="51" spans="1:12" ht="60">
      <c r="A51" s="27" t="s">
        <v>35</v>
      </c>
      <c r="B51" s="72">
        <v>65</v>
      </c>
      <c r="C51" s="72">
        <v>1</v>
      </c>
      <c r="D51" s="72" t="s">
        <v>61</v>
      </c>
      <c r="E51" s="72" t="s">
        <v>72</v>
      </c>
      <c r="F51" s="66" t="s">
        <v>64</v>
      </c>
      <c r="G51" s="67" t="s">
        <v>34</v>
      </c>
      <c r="H51" s="67" t="s">
        <v>36</v>
      </c>
      <c r="I51" s="67"/>
      <c r="J51" s="64">
        <f t="shared" si="19"/>
        <v>522.5</v>
      </c>
      <c r="K51" s="64">
        <f t="shared" si="18"/>
        <v>339.5</v>
      </c>
      <c r="L51" s="64">
        <f t="shared" si="18"/>
        <v>308.60000000000002</v>
      </c>
    </row>
    <row r="52" spans="1:12" ht="75">
      <c r="A52" s="69" t="s">
        <v>152</v>
      </c>
      <c r="B52" s="72">
        <v>65</v>
      </c>
      <c r="C52" s="72">
        <v>1</v>
      </c>
      <c r="D52" s="72" t="s">
        <v>61</v>
      </c>
      <c r="E52" s="72" t="s">
        <v>72</v>
      </c>
      <c r="F52" s="66" t="s">
        <v>64</v>
      </c>
      <c r="G52" s="67" t="s">
        <v>34</v>
      </c>
      <c r="H52" s="67" t="s">
        <v>36</v>
      </c>
      <c r="I52" s="89" t="s">
        <v>137</v>
      </c>
      <c r="J52" s="64">
        <f>'Приложение 2'!J14</f>
        <v>522.5</v>
      </c>
      <c r="K52" s="64">
        <f>'Приложение 2'!K14</f>
        <v>339.5</v>
      </c>
      <c r="L52" s="64">
        <f>'Приложение 2'!L14</f>
        <v>308.60000000000002</v>
      </c>
    </row>
    <row r="53" spans="1:12" ht="15">
      <c r="A53" s="69" t="str">
        <f>'Приложение 3'!A95</f>
        <v>Условно утвержденные расходы</v>
      </c>
      <c r="B53" s="72" t="s">
        <v>141</v>
      </c>
      <c r="C53" s="72" t="s">
        <v>8</v>
      </c>
      <c r="D53" s="72" t="s">
        <v>61</v>
      </c>
      <c r="E53" s="72" t="s">
        <v>142</v>
      </c>
      <c r="F53" s="66"/>
      <c r="G53" s="67"/>
      <c r="H53" s="67"/>
      <c r="I53" s="89"/>
      <c r="J53" s="64"/>
      <c r="K53" s="64">
        <f t="shared" ref="K53:L57" si="20">K54</f>
        <v>29.5</v>
      </c>
      <c r="L53" s="64">
        <f t="shared" si="20"/>
        <v>60.4</v>
      </c>
    </row>
    <row r="54" spans="1:12" ht="15">
      <c r="A54" s="69" t="str">
        <f>'Приложение 3'!A96</f>
        <v>Иные бюджетные ассигнования</v>
      </c>
      <c r="B54" s="72" t="s">
        <v>141</v>
      </c>
      <c r="C54" s="72" t="s">
        <v>8</v>
      </c>
      <c r="D54" s="72" t="s">
        <v>61</v>
      </c>
      <c r="E54" s="72" t="s">
        <v>142</v>
      </c>
      <c r="F54" s="66" t="s">
        <v>67</v>
      </c>
      <c r="G54" s="67"/>
      <c r="H54" s="67"/>
      <c r="I54" s="89"/>
      <c r="J54" s="64"/>
      <c r="K54" s="64">
        <f t="shared" si="20"/>
        <v>29.5</v>
      </c>
      <c r="L54" s="64">
        <f t="shared" si="20"/>
        <v>60.4</v>
      </c>
    </row>
    <row r="55" spans="1:12" ht="15">
      <c r="A55" s="69" t="str">
        <f>'Приложение 3'!A97</f>
        <v>Резервные средства</v>
      </c>
      <c r="B55" s="72" t="s">
        <v>141</v>
      </c>
      <c r="C55" s="72" t="s">
        <v>8</v>
      </c>
      <c r="D55" s="72" t="s">
        <v>61</v>
      </c>
      <c r="E55" s="72" t="s">
        <v>142</v>
      </c>
      <c r="F55" s="66" t="s">
        <v>69</v>
      </c>
      <c r="G55" s="67"/>
      <c r="H55" s="67"/>
      <c r="I55" s="89"/>
      <c r="J55" s="64"/>
      <c r="K55" s="64">
        <f t="shared" si="20"/>
        <v>29.5</v>
      </c>
      <c r="L55" s="64">
        <f t="shared" si="20"/>
        <v>60.4</v>
      </c>
    </row>
    <row r="56" spans="1:12" ht="15">
      <c r="A56" s="69" t="str">
        <f>'Приложение 3'!A91</f>
        <v>Условно утвержденные расходы</v>
      </c>
      <c r="B56" s="72" t="s">
        <v>141</v>
      </c>
      <c r="C56" s="72" t="s">
        <v>8</v>
      </c>
      <c r="D56" s="72" t="s">
        <v>61</v>
      </c>
      <c r="E56" s="72" t="s">
        <v>142</v>
      </c>
      <c r="F56" s="66" t="s">
        <v>69</v>
      </c>
      <c r="G56" s="97" t="s">
        <v>140</v>
      </c>
      <c r="H56" s="67"/>
      <c r="I56" s="89"/>
      <c r="J56" s="64"/>
      <c r="K56" s="64">
        <f t="shared" si="20"/>
        <v>29.5</v>
      </c>
      <c r="L56" s="64">
        <f t="shared" si="20"/>
        <v>60.4</v>
      </c>
    </row>
    <row r="57" spans="1:12" ht="15">
      <c r="A57" s="69" t="str">
        <f>A56</f>
        <v>Условно утвержденные расходы</v>
      </c>
      <c r="B57" s="72" t="s">
        <v>141</v>
      </c>
      <c r="C57" s="72" t="s">
        <v>8</v>
      </c>
      <c r="D57" s="72" t="s">
        <v>61</v>
      </c>
      <c r="E57" s="72" t="s">
        <v>142</v>
      </c>
      <c r="F57" s="66" t="s">
        <v>69</v>
      </c>
      <c r="G57" s="97" t="s">
        <v>140</v>
      </c>
      <c r="H57" s="97" t="s">
        <v>140</v>
      </c>
      <c r="I57" s="89"/>
      <c r="J57" s="64"/>
      <c r="K57" s="64">
        <f t="shared" si="20"/>
        <v>29.5</v>
      </c>
      <c r="L57" s="64">
        <f t="shared" si="20"/>
        <v>60.4</v>
      </c>
    </row>
    <row r="58" spans="1:12" ht="75">
      <c r="A58" s="69" t="s">
        <v>152</v>
      </c>
      <c r="B58" s="72" t="s">
        <v>141</v>
      </c>
      <c r="C58" s="72" t="s">
        <v>8</v>
      </c>
      <c r="D58" s="72" t="s">
        <v>61</v>
      </c>
      <c r="E58" s="72" t="s">
        <v>142</v>
      </c>
      <c r="F58" s="66" t="s">
        <v>69</v>
      </c>
      <c r="G58" s="97" t="s">
        <v>140</v>
      </c>
      <c r="H58" s="97" t="s">
        <v>140</v>
      </c>
      <c r="I58" s="97" t="s">
        <v>137</v>
      </c>
      <c r="J58" s="64"/>
      <c r="K58" s="64">
        <f>'Приложение 3'!J97</f>
        <v>29.5</v>
      </c>
      <c r="L58" s="64">
        <f>'Приложение 3'!K97</f>
        <v>60.4</v>
      </c>
    </row>
    <row r="59" spans="1:12" ht="60" customHeight="1">
      <c r="A59" s="69" t="str">
        <f>'Приложение 2'!A17</f>
        <v>Расходы в рамках обеспечения деятельности Администрации Константиновского сельского поселения</v>
      </c>
      <c r="B59" s="72" t="s">
        <v>141</v>
      </c>
      <c r="C59" s="72" t="s">
        <v>9</v>
      </c>
      <c r="D59" s="72"/>
      <c r="E59" s="72"/>
      <c r="F59" s="66"/>
      <c r="G59" s="97"/>
      <c r="H59" s="97"/>
      <c r="I59" s="97"/>
      <c r="J59" s="64">
        <f>J60+J66</f>
        <v>750.5</v>
      </c>
      <c r="K59" s="64">
        <f>K60+K66</f>
        <v>437.4</v>
      </c>
      <c r="L59" s="64">
        <f>L60+L66</f>
        <v>425.2</v>
      </c>
    </row>
    <row r="60" spans="1:12" ht="47.25" customHeight="1">
      <c r="A60" s="69" t="str">
        <f>'Приложение 2'!A18</f>
        <v xml:space="preserve">Расходы на выплаты по оплате труда работников органов местного самоуправления </v>
      </c>
      <c r="B60" s="72" t="s">
        <v>141</v>
      </c>
      <c r="C60" s="72" t="s">
        <v>9</v>
      </c>
      <c r="D60" s="72" t="s">
        <v>61</v>
      </c>
      <c r="E60" s="72" t="s">
        <v>180</v>
      </c>
      <c r="F60" s="66"/>
      <c r="G60" s="97"/>
      <c r="H60" s="97"/>
      <c r="I60" s="97"/>
      <c r="J60" s="64">
        <f t="shared" ref="J60:L64" si="21">J61</f>
        <v>366.6</v>
      </c>
      <c r="K60" s="64">
        <f t="shared" si="21"/>
        <v>299</v>
      </c>
      <c r="L60" s="64">
        <f t="shared" si="21"/>
        <v>299</v>
      </c>
    </row>
    <row r="61" spans="1:12" ht="122.25" customHeight="1">
      <c r="A61" s="69" t="str">
        <f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72" t="s">
        <v>141</v>
      </c>
      <c r="C61" s="72" t="s">
        <v>9</v>
      </c>
      <c r="D61" s="72" t="s">
        <v>61</v>
      </c>
      <c r="E61" s="72" t="s">
        <v>180</v>
      </c>
      <c r="F61" s="66" t="s">
        <v>63</v>
      </c>
      <c r="G61" s="97"/>
      <c r="H61" s="97"/>
      <c r="I61" s="97"/>
      <c r="J61" s="64">
        <f t="shared" si="21"/>
        <v>366.6</v>
      </c>
      <c r="K61" s="64">
        <f t="shared" si="21"/>
        <v>299</v>
      </c>
      <c r="L61" s="64">
        <f t="shared" si="21"/>
        <v>299</v>
      </c>
    </row>
    <row r="62" spans="1:12" ht="43.5" customHeight="1">
      <c r="A62" s="69" t="str">
        <f>'Приложение 2'!A20</f>
        <v>Расходы на выплаты персоналу государственных (муниципальных) органов</v>
      </c>
      <c r="B62" s="72" t="s">
        <v>141</v>
      </c>
      <c r="C62" s="72" t="s">
        <v>9</v>
      </c>
      <c r="D62" s="72" t="s">
        <v>61</v>
      </c>
      <c r="E62" s="72" t="s">
        <v>180</v>
      </c>
      <c r="F62" s="66" t="s">
        <v>64</v>
      </c>
      <c r="G62" s="97"/>
      <c r="H62" s="97"/>
      <c r="I62" s="97"/>
      <c r="J62" s="64">
        <f t="shared" si="21"/>
        <v>366.6</v>
      </c>
      <c r="K62" s="64">
        <f t="shared" si="21"/>
        <v>299</v>
      </c>
      <c r="L62" s="64">
        <f t="shared" si="21"/>
        <v>299</v>
      </c>
    </row>
    <row r="63" spans="1:12" ht="14.25" customHeight="1">
      <c r="A63" s="69" t="str">
        <f>A69</f>
        <v>Общегосударственные вопросы</v>
      </c>
      <c r="B63" s="72" t="s">
        <v>141</v>
      </c>
      <c r="C63" s="72" t="s">
        <v>9</v>
      </c>
      <c r="D63" s="72" t="s">
        <v>61</v>
      </c>
      <c r="E63" s="72" t="s">
        <v>180</v>
      </c>
      <c r="F63" s="66" t="s">
        <v>64</v>
      </c>
      <c r="G63" s="105" t="s">
        <v>34</v>
      </c>
      <c r="H63" s="97"/>
      <c r="I63" s="97"/>
      <c r="J63" s="64">
        <f t="shared" si="21"/>
        <v>366.6</v>
      </c>
      <c r="K63" s="64">
        <f t="shared" si="21"/>
        <v>299</v>
      </c>
      <c r="L63" s="64">
        <f t="shared" si="21"/>
        <v>299</v>
      </c>
    </row>
    <row r="64" spans="1:12" ht="89.25" customHeight="1">
      <c r="A64" s="69" t="str">
        <f>A70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4" s="72" t="s">
        <v>141</v>
      </c>
      <c r="C64" s="72" t="s">
        <v>9</v>
      </c>
      <c r="D64" s="72" t="s">
        <v>61</v>
      </c>
      <c r="E64" s="72" t="s">
        <v>180</v>
      </c>
      <c r="F64" s="66" t="s">
        <v>64</v>
      </c>
      <c r="G64" s="105" t="s">
        <v>34</v>
      </c>
      <c r="H64" s="105" t="s">
        <v>42</v>
      </c>
      <c r="I64" s="97"/>
      <c r="J64" s="64">
        <f t="shared" si="21"/>
        <v>366.6</v>
      </c>
      <c r="K64" s="64">
        <f t="shared" si="21"/>
        <v>299</v>
      </c>
      <c r="L64" s="64">
        <f t="shared" si="21"/>
        <v>299</v>
      </c>
    </row>
    <row r="65" spans="1:12" ht="77.25" customHeight="1">
      <c r="A65" s="69" t="str">
        <f>A71</f>
        <v>Администрация Константиновского сельского поселения Ромодановского муниципального района Республики Мордовия</v>
      </c>
      <c r="B65" s="72" t="s">
        <v>141</v>
      </c>
      <c r="C65" s="72" t="s">
        <v>9</v>
      </c>
      <c r="D65" s="72" t="s">
        <v>61</v>
      </c>
      <c r="E65" s="72" t="s">
        <v>180</v>
      </c>
      <c r="F65" s="66" t="s">
        <v>64</v>
      </c>
      <c r="G65" s="105" t="s">
        <v>34</v>
      </c>
      <c r="H65" s="105" t="s">
        <v>42</v>
      </c>
      <c r="I65" s="105" t="s">
        <v>137</v>
      </c>
      <c r="J65" s="64">
        <f>'Приложение 2'!J20</f>
        <v>366.6</v>
      </c>
      <c r="K65" s="64">
        <f>'Приложение 2'!K19</f>
        <v>299</v>
      </c>
      <c r="L65" s="64">
        <f>'Приложение 2'!L20</f>
        <v>299</v>
      </c>
    </row>
    <row r="66" spans="1:12" ht="30.75" customHeight="1">
      <c r="A66" s="69" t="str">
        <f>'Приложение 2'!A21</f>
        <v>Расходы на обеспечение функций органов местного самоуправления</v>
      </c>
      <c r="B66" s="72" t="s">
        <v>141</v>
      </c>
      <c r="C66" s="72" t="s">
        <v>9</v>
      </c>
      <c r="D66" s="72" t="s">
        <v>61</v>
      </c>
      <c r="E66" s="72" t="s">
        <v>73</v>
      </c>
      <c r="F66" s="66"/>
      <c r="G66" s="103"/>
      <c r="H66" s="103"/>
      <c r="I66" s="103"/>
      <c r="J66" s="64">
        <f>J67+J72</f>
        <v>383.9</v>
      </c>
      <c r="K66" s="64">
        <f t="shared" ref="K66:L66" si="22">K67+K72</f>
        <v>138.4</v>
      </c>
      <c r="L66" s="64">
        <f t="shared" si="22"/>
        <v>126.2</v>
      </c>
    </row>
    <row r="67" spans="1:12" ht="45.75" customHeight="1">
      <c r="A67" s="69" t="s">
        <v>178</v>
      </c>
      <c r="B67" s="72">
        <v>65</v>
      </c>
      <c r="C67" s="72">
        <v>2</v>
      </c>
      <c r="D67" s="72" t="s">
        <v>61</v>
      </c>
      <c r="E67" s="72" t="s">
        <v>73</v>
      </c>
      <c r="F67" s="70" t="s">
        <v>65</v>
      </c>
      <c r="G67" s="65"/>
      <c r="H67" s="65"/>
      <c r="I67" s="65"/>
      <c r="J67" s="64">
        <f t="shared" ref="J67:L67" si="23">J68</f>
        <v>378.9</v>
      </c>
      <c r="K67" s="64">
        <f t="shared" si="23"/>
        <v>133.4</v>
      </c>
      <c r="L67" s="64">
        <f t="shared" si="23"/>
        <v>121.2</v>
      </c>
    </row>
    <row r="68" spans="1:12" ht="60">
      <c r="A68" s="69" t="s">
        <v>43</v>
      </c>
      <c r="B68" s="72">
        <v>65</v>
      </c>
      <c r="C68" s="72">
        <v>2</v>
      </c>
      <c r="D68" s="72" t="s">
        <v>61</v>
      </c>
      <c r="E68" s="72" t="s">
        <v>73</v>
      </c>
      <c r="F68" s="70" t="s">
        <v>66</v>
      </c>
      <c r="G68" s="65"/>
      <c r="H68" s="65"/>
      <c r="I68" s="65"/>
      <c r="J68" s="64">
        <f>J69</f>
        <v>378.9</v>
      </c>
      <c r="K68" s="64">
        <f t="shared" ref="K68:K70" si="24">K69</f>
        <v>133.4</v>
      </c>
      <c r="L68" s="64">
        <f t="shared" ref="L68:L70" si="25">L69</f>
        <v>121.2</v>
      </c>
    </row>
    <row r="69" spans="1:12" ht="15">
      <c r="A69" s="69" t="s">
        <v>33</v>
      </c>
      <c r="B69" s="72">
        <v>65</v>
      </c>
      <c r="C69" s="72">
        <v>2</v>
      </c>
      <c r="D69" s="72" t="s">
        <v>61</v>
      </c>
      <c r="E69" s="72" t="s">
        <v>73</v>
      </c>
      <c r="F69" s="70" t="s">
        <v>66</v>
      </c>
      <c r="G69" s="67" t="s">
        <v>34</v>
      </c>
      <c r="H69" s="67"/>
      <c r="I69" s="67"/>
      <c r="J69" s="64">
        <f t="shared" ref="J69:J70" si="26">J70</f>
        <v>378.9</v>
      </c>
      <c r="K69" s="64">
        <f t="shared" si="24"/>
        <v>133.4</v>
      </c>
      <c r="L69" s="64">
        <f t="shared" si="25"/>
        <v>121.2</v>
      </c>
    </row>
    <row r="70" spans="1:12" ht="91.5" customHeight="1">
      <c r="A70" s="27" t="s">
        <v>41</v>
      </c>
      <c r="B70" s="72">
        <v>65</v>
      </c>
      <c r="C70" s="72">
        <v>2</v>
      </c>
      <c r="D70" s="72" t="s">
        <v>61</v>
      </c>
      <c r="E70" s="72" t="s">
        <v>73</v>
      </c>
      <c r="F70" s="70" t="s">
        <v>66</v>
      </c>
      <c r="G70" s="67" t="s">
        <v>34</v>
      </c>
      <c r="H70" s="67" t="s">
        <v>42</v>
      </c>
      <c r="I70" s="67"/>
      <c r="J70" s="64">
        <f t="shared" si="26"/>
        <v>378.9</v>
      </c>
      <c r="K70" s="64">
        <f t="shared" si="24"/>
        <v>133.4</v>
      </c>
      <c r="L70" s="64">
        <f t="shared" si="25"/>
        <v>121.2</v>
      </c>
    </row>
    <row r="71" spans="1:12" ht="75">
      <c r="A71" s="69" t="s">
        <v>152</v>
      </c>
      <c r="B71" s="72">
        <v>65</v>
      </c>
      <c r="C71" s="72">
        <v>2</v>
      </c>
      <c r="D71" s="72" t="s">
        <v>61</v>
      </c>
      <c r="E71" s="72" t="s">
        <v>73</v>
      </c>
      <c r="F71" s="70" t="s">
        <v>66</v>
      </c>
      <c r="G71" s="67" t="s">
        <v>34</v>
      </c>
      <c r="H71" s="67" t="s">
        <v>42</v>
      </c>
      <c r="I71" s="89" t="s">
        <v>137</v>
      </c>
      <c r="J71" s="64">
        <f>'Приложение 2'!J23</f>
        <v>378.9</v>
      </c>
      <c r="K71" s="64">
        <f>'Приложение 2'!K23</f>
        <v>133.4</v>
      </c>
      <c r="L71" s="64">
        <f>'Приложение 2'!L23</f>
        <v>121.2</v>
      </c>
    </row>
    <row r="72" spans="1:12" ht="15">
      <c r="A72" s="69" t="s">
        <v>45</v>
      </c>
      <c r="B72" s="72">
        <v>65</v>
      </c>
      <c r="C72" s="72">
        <v>2</v>
      </c>
      <c r="D72" s="72" t="s">
        <v>61</v>
      </c>
      <c r="E72" s="72" t="s">
        <v>73</v>
      </c>
      <c r="F72" s="70" t="s">
        <v>67</v>
      </c>
      <c r="G72" s="65"/>
      <c r="H72" s="65"/>
      <c r="I72" s="65"/>
      <c r="J72" s="64">
        <f>J73</f>
        <v>5</v>
      </c>
      <c r="K72" s="64">
        <f t="shared" ref="K72:K75" si="27">K73</f>
        <v>5</v>
      </c>
      <c r="L72" s="64">
        <f t="shared" ref="L72:L75" si="28">L73</f>
        <v>5</v>
      </c>
    </row>
    <row r="73" spans="1:12" ht="30">
      <c r="A73" s="69" t="s">
        <v>46</v>
      </c>
      <c r="B73" s="72">
        <v>65</v>
      </c>
      <c r="C73" s="72">
        <v>2</v>
      </c>
      <c r="D73" s="72" t="s">
        <v>61</v>
      </c>
      <c r="E73" s="72" t="s">
        <v>73</v>
      </c>
      <c r="F73" s="70" t="s">
        <v>68</v>
      </c>
      <c r="G73" s="65"/>
      <c r="H73" s="65"/>
      <c r="I73" s="65"/>
      <c r="J73" s="64">
        <f t="shared" ref="J73:J75" si="29">J74</f>
        <v>5</v>
      </c>
      <c r="K73" s="64">
        <f t="shared" si="27"/>
        <v>5</v>
      </c>
      <c r="L73" s="64">
        <f t="shared" si="28"/>
        <v>5</v>
      </c>
    </row>
    <row r="74" spans="1:12" ht="15">
      <c r="A74" s="69" t="s">
        <v>33</v>
      </c>
      <c r="B74" s="72">
        <v>65</v>
      </c>
      <c r="C74" s="72">
        <v>2</v>
      </c>
      <c r="D74" s="72" t="s">
        <v>61</v>
      </c>
      <c r="E74" s="72" t="s">
        <v>73</v>
      </c>
      <c r="F74" s="70" t="s">
        <v>68</v>
      </c>
      <c r="G74" s="67" t="s">
        <v>34</v>
      </c>
      <c r="H74" s="67"/>
      <c r="I74" s="67"/>
      <c r="J74" s="64">
        <f t="shared" si="29"/>
        <v>5</v>
      </c>
      <c r="K74" s="64">
        <f t="shared" si="27"/>
        <v>5</v>
      </c>
      <c r="L74" s="64">
        <f t="shared" si="28"/>
        <v>5</v>
      </c>
    </row>
    <row r="75" spans="1:12" ht="92.25" customHeight="1">
      <c r="A75" s="27" t="s">
        <v>41</v>
      </c>
      <c r="B75" s="72">
        <v>65</v>
      </c>
      <c r="C75" s="72">
        <v>2</v>
      </c>
      <c r="D75" s="72" t="s">
        <v>61</v>
      </c>
      <c r="E75" s="72" t="s">
        <v>73</v>
      </c>
      <c r="F75" s="70" t="s">
        <v>68</v>
      </c>
      <c r="G75" s="67" t="s">
        <v>34</v>
      </c>
      <c r="H75" s="67" t="s">
        <v>42</v>
      </c>
      <c r="I75" s="67"/>
      <c r="J75" s="64">
        <f t="shared" si="29"/>
        <v>5</v>
      </c>
      <c r="K75" s="64">
        <f t="shared" si="27"/>
        <v>5</v>
      </c>
      <c r="L75" s="64">
        <f t="shared" si="28"/>
        <v>5</v>
      </c>
    </row>
    <row r="76" spans="1:12" ht="75">
      <c r="A76" s="69" t="s">
        <v>152</v>
      </c>
      <c r="B76" s="72">
        <v>65</v>
      </c>
      <c r="C76" s="72">
        <v>2</v>
      </c>
      <c r="D76" s="72" t="s">
        <v>61</v>
      </c>
      <c r="E76" s="72" t="s">
        <v>73</v>
      </c>
      <c r="F76" s="70" t="s">
        <v>68</v>
      </c>
      <c r="G76" s="67" t="s">
        <v>34</v>
      </c>
      <c r="H76" s="67" t="s">
        <v>42</v>
      </c>
      <c r="I76" s="89" t="s">
        <v>137</v>
      </c>
      <c r="J76" s="64">
        <f>'Приложение 2'!J25</f>
        <v>5</v>
      </c>
      <c r="K76" s="64">
        <f>'Приложение 2'!K25</f>
        <v>5</v>
      </c>
      <c r="L76" s="64">
        <f>'Приложение 2'!L25</f>
        <v>5</v>
      </c>
    </row>
    <row r="77" spans="1:12" ht="93" customHeight="1">
      <c r="A77" s="69" t="str">
        <f>'Приложение 2'!A79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7" s="72" t="s">
        <v>75</v>
      </c>
      <c r="C77" s="72"/>
      <c r="D77" s="72"/>
      <c r="E77" s="72"/>
      <c r="F77" s="70"/>
      <c r="G77" s="67"/>
      <c r="H77" s="67"/>
      <c r="I77" s="89"/>
      <c r="J77" s="64">
        <f>J78</f>
        <v>102.4</v>
      </c>
      <c r="K77" s="64">
        <f t="shared" ref="K77:L77" si="30">K78</f>
        <v>49.5</v>
      </c>
      <c r="L77" s="64">
        <f t="shared" si="30"/>
        <v>49.5</v>
      </c>
    </row>
    <row r="78" spans="1:12" ht="108" customHeight="1">
      <c r="A78" s="69" t="str">
        <f>'Приложение 2'!A80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8" s="72" t="s">
        <v>75</v>
      </c>
      <c r="C78" s="72" t="s">
        <v>8</v>
      </c>
      <c r="D78" s="72"/>
      <c r="E78" s="72"/>
      <c r="F78" s="70"/>
      <c r="G78" s="67"/>
      <c r="H78" s="67"/>
      <c r="I78" s="89"/>
      <c r="J78" s="64">
        <f>J79+J91+J103+J97+J85+J109</f>
        <v>102.4</v>
      </c>
      <c r="K78" s="64">
        <f>K79+K91+K103+K97</f>
        <v>49.5</v>
      </c>
      <c r="L78" s="64">
        <f>L79+L91+L103+L97</f>
        <v>49.5</v>
      </c>
    </row>
    <row r="79" spans="1:12" ht="47.25" customHeight="1">
      <c r="A79" s="69" t="str">
        <f>'Приложение 2'!A81</f>
        <v>Доплаты к пенсиям муниципальных служащих Республики Мордовия</v>
      </c>
      <c r="B79" s="72" t="s">
        <v>75</v>
      </c>
      <c r="C79" s="72" t="s">
        <v>8</v>
      </c>
      <c r="D79" s="72" t="s">
        <v>61</v>
      </c>
      <c r="E79" s="72" t="s">
        <v>78</v>
      </c>
      <c r="F79" s="70"/>
      <c r="G79" s="67"/>
      <c r="H79" s="67"/>
      <c r="I79" s="89"/>
      <c r="J79" s="64">
        <f t="shared" ref="J79:L81" si="31">J80</f>
        <v>44.9</v>
      </c>
      <c r="K79" s="64">
        <f t="shared" si="31"/>
        <v>42.9</v>
      </c>
      <c r="L79" s="64">
        <f t="shared" si="31"/>
        <v>42.9</v>
      </c>
    </row>
    <row r="80" spans="1:12" ht="31.5" customHeight="1">
      <c r="A80" s="69" t="str">
        <f>'Приложение 2'!A82</f>
        <v>Социальное обеспечение и иные выплаты населению</v>
      </c>
      <c r="B80" s="72" t="s">
        <v>75</v>
      </c>
      <c r="C80" s="72" t="s">
        <v>8</v>
      </c>
      <c r="D80" s="72" t="s">
        <v>61</v>
      </c>
      <c r="E80" s="72" t="s">
        <v>78</v>
      </c>
      <c r="F80" s="70" t="s">
        <v>70</v>
      </c>
      <c r="G80" s="67"/>
      <c r="H80" s="67"/>
      <c r="I80" s="89"/>
      <c r="J80" s="64">
        <f t="shared" si="31"/>
        <v>44.9</v>
      </c>
      <c r="K80" s="64">
        <f t="shared" si="31"/>
        <v>42.9</v>
      </c>
      <c r="L80" s="64">
        <f t="shared" si="31"/>
        <v>42.9</v>
      </c>
    </row>
    <row r="81" spans="1:12" ht="30.75" customHeight="1">
      <c r="A81" s="69" t="str">
        <f>'Приложение 2'!A83</f>
        <v>Публичные нормативные социальные выплаты гражданам</v>
      </c>
      <c r="B81" s="72" t="s">
        <v>75</v>
      </c>
      <c r="C81" s="72" t="s">
        <v>8</v>
      </c>
      <c r="D81" s="72" t="s">
        <v>61</v>
      </c>
      <c r="E81" s="72" t="s">
        <v>78</v>
      </c>
      <c r="F81" s="70" t="s">
        <v>71</v>
      </c>
      <c r="G81" s="67"/>
      <c r="H81" s="67"/>
      <c r="I81" s="89"/>
      <c r="J81" s="64">
        <f t="shared" si="31"/>
        <v>44.9</v>
      </c>
      <c r="K81" s="64">
        <f t="shared" si="31"/>
        <v>42.9</v>
      </c>
      <c r="L81" s="64">
        <f t="shared" si="31"/>
        <v>42.9</v>
      </c>
    </row>
    <row r="82" spans="1:12" ht="15">
      <c r="A82" s="69" t="str">
        <f>'Приложение 2'!A77</f>
        <v>Социальная политика</v>
      </c>
      <c r="B82" s="72" t="s">
        <v>75</v>
      </c>
      <c r="C82" s="72" t="s">
        <v>8</v>
      </c>
      <c r="D82" s="72" t="s">
        <v>61</v>
      </c>
      <c r="E82" s="72" t="s">
        <v>78</v>
      </c>
      <c r="F82" s="70" t="s">
        <v>71</v>
      </c>
      <c r="G82" s="99" t="s">
        <v>17</v>
      </c>
      <c r="H82" s="67"/>
      <c r="I82" s="89"/>
      <c r="J82" s="64">
        <f>J84</f>
        <v>44.9</v>
      </c>
      <c r="K82" s="64">
        <f>K83</f>
        <v>42.9</v>
      </c>
      <c r="L82" s="64">
        <f>L83</f>
        <v>42.9</v>
      </c>
    </row>
    <row r="83" spans="1:12" ht="15">
      <c r="A83" s="69" t="str">
        <f>'Приложение 2'!A78</f>
        <v xml:space="preserve"> Пенсионное обеспечение</v>
      </c>
      <c r="B83" s="72" t="s">
        <v>75</v>
      </c>
      <c r="C83" s="72" t="s">
        <v>8</v>
      </c>
      <c r="D83" s="72" t="s">
        <v>61</v>
      </c>
      <c r="E83" s="72" t="s">
        <v>78</v>
      </c>
      <c r="F83" s="70" t="s">
        <v>71</v>
      </c>
      <c r="G83" s="99" t="s">
        <v>17</v>
      </c>
      <c r="H83" s="99" t="s">
        <v>34</v>
      </c>
      <c r="I83" s="89"/>
      <c r="J83" s="64">
        <f>J84</f>
        <v>44.9</v>
      </c>
      <c r="K83" s="64">
        <f>K84</f>
        <v>42.9</v>
      </c>
      <c r="L83" s="64">
        <f>L84</f>
        <v>42.9</v>
      </c>
    </row>
    <row r="84" spans="1:12" ht="74.25" customHeight="1">
      <c r="A84" s="69" t="str">
        <f>A76</f>
        <v>Администрация Константиновского сельского поселения Ромодановского муниципального района Республики Мордовия</v>
      </c>
      <c r="B84" s="72" t="s">
        <v>75</v>
      </c>
      <c r="C84" s="72" t="s">
        <v>8</v>
      </c>
      <c r="D84" s="72" t="s">
        <v>61</v>
      </c>
      <c r="E84" s="72" t="s">
        <v>78</v>
      </c>
      <c r="F84" s="70" t="s">
        <v>71</v>
      </c>
      <c r="G84" s="99" t="s">
        <v>17</v>
      </c>
      <c r="H84" s="99" t="s">
        <v>34</v>
      </c>
      <c r="I84" s="102" t="s">
        <v>137</v>
      </c>
      <c r="J84" s="64">
        <f>'Приложение 2'!J83</f>
        <v>44.9</v>
      </c>
      <c r="K84" s="64">
        <f>'Приложение 2'!K83</f>
        <v>42.9</v>
      </c>
      <c r="L84" s="64">
        <f>'Приложение 2'!L83</f>
        <v>42.9</v>
      </c>
    </row>
    <row r="85" spans="1:12" ht="74.25" customHeight="1">
      <c r="A85" s="69" t="str">
        <f>'Приложение 2'!A34</f>
        <v>Проведение выборов депутатов Константиновского сельского поселения Ромодановского муниципального района Республики Мордовия</v>
      </c>
      <c r="B85" s="72" t="s">
        <v>75</v>
      </c>
      <c r="C85" s="72" t="s">
        <v>8</v>
      </c>
      <c r="D85" s="72" t="s">
        <v>61</v>
      </c>
      <c r="E85" s="72" t="s">
        <v>208</v>
      </c>
      <c r="F85" s="70"/>
      <c r="G85" s="99"/>
      <c r="H85" s="99"/>
      <c r="I85" s="102"/>
      <c r="J85" s="64">
        <f>J86</f>
        <v>15</v>
      </c>
      <c r="K85" s="64"/>
      <c r="L85" s="64"/>
    </row>
    <row r="86" spans="1:12" ht="17.25" customHeight="1">
      <c r="A86" s="69" t="str">
        <f>'Приложение 2'!A35</f>
        <v>Иные бюджетные ассигнования</v>
      </c>
      <c r="B86" s="72" t="s">
        <v>75</v>
      </c>
      <c r="C86" s="72" t="s">
        <v>8</v>
      </c>
      <c r="D86" s="72" t="s">
        <v>61</v>
      </c>
      <c r="E86" s="72" t="s">
        <v>208</v>
      </c>
      <c r="F86" s="70" t="s">
        <v>67</v>
      </c>
      <c r="G86" s="99"/>
      <c r="H86" s="99"/>
      <c r="I86" s="102"/>
      <c r="J86" s="64">
        <f>J87</f>
        <v>15</v>
      </c>
      <c r="K86" s="64"/>
      <c r="L86" s="64"/>
    </row>
    <row r="87" spans="1:12" ht="15.75" customHeight="1">
      <c r="A87" s="69" t="str">
        <f>'Приложение 2'!A36</f>
        <v>Специальные расхода</v>
      </c>
      <c r="B87" s="72" t="s">
        <v>75</v>
      </c>
      <c r="C87" s="72" t="s">
        <v>8</v>
      </c>
      <c r="D87" s="72" t="s">
        <v>61</v>
      </c>
      <c r="E87" s="72" t="s">
        <v>208</v>
      </c>
      <c r="F87" s="70" t="s">
        <v>211</v>
      </c>
      <c r="G87" s="99"/>
      <c r="H87" s="99"/>
      <c r="I87" s="102"/>
      <c r="J87" s="64">
        <f>J88</f>
        <v>15</v>
      </c>
      <c r="K87" s="64"/>
      <c r="L87" s="64"/>
    </row>
    <row r="88" spans="1:12" ht="32.25" customHeight="1">
      <c r="A88" s="69" t="str">
        <f>'Приложение 2'!A31</f>
        <v>Обеспечение проведения выборов и референдумов</v>
      </c>
      <c r="B88" s="72" t="s">
        <v>75</v>
      </c>
      <c r="C88" s="72" t="s">
        <v>8</v>
      </c>
      <c r="D88" s="72" t="s">
        <v>61</v>
      </c>
      <c r="E88" s="72" t="s">
        <v>208</v>
      </c>
      <c r="F88" s="70" t="s">
        <v>211</v>
      </c>
      <c r="G88" s="148" t="s">
        <v>138</v>
      </c>
      <c r="H88" s="99"/>
      <c r="I88" s="102"/>
      <c r="J88" s="64">
        <f>J89</f>
        <v>15</v>
      </c>
      <c r="K88" s="64"/>
      <c r="L88" s="64"/>
    </row>
    <row r="89" spans="1:12" ht="14.25" customHeight="1">
      <c r="A89" s="69" t="str">
        <f>'Приложение 2'!A8</f>
        <v>Общегосударственные вопросы</v>
      </c>
      <c r="B89" s="72" t="s">
        <v>75</v>
      </c>
      <c r="C89" s="72" t="s">
        <v>8</v>
      </c>
      <c r="D89" s="72" t="s">
        <v>61</v>
      </c>
      <c r="E89" s="72" t="s">
        <v>208</v>
      </c>
      <c r="F89" s="70" t="s">
        <v>211</v>
      </c>
      <c r="G89" s="148" t="s">
        <v>138</v>
      </c>
      <c r="H89" s="148" t="s">
        <v>34</v>
      </c>
      <c r="I89" s="102"/>
      <c r="J89" s="64">
        <f>J90</f>
        <v>15</v>
      </c>
      <c r="K89" s="64"/>
      <c r="L89" s="64"/>
    </row>
    <row r="90" spans="1:12" ht="74.25" customHeight="1">
      <c r="A90" s="69" t="str">
        <f>A84</f>
        <v>Администрация Константиновского сельского поселения Ромодановского муниципального района Республики Мордовия</v>
      </c>
      <c r="B90" s="72" t="s">
        <v>75</v>
      </c>
      <c r="C90" s="72" t="s">
        <v>8</v>
      </c>
      <c r="D90" s="72" t="s">
        <v>61</v>
      </c>
      <c r="E90" s="72" t="s">
        <v>208</v>
      </c>
      <c r="F90" s="70" t="s">
        <v>211</v>
      </c>
      <c r="G90" s="148" t="s">
        <v>138</v>
      </c>
      <c r="H90" s="148" t="s">
        <v>34</v>
      </c>
      <c r="I90" s="148" t="s">
        <v>137</v>
      </c>
      <c r="J90" s="64">
        <f>'Приложение 2'!J36</f>
        <v>15</v>
      </c>
      <c r="K90" s="64"/>
      <c r="L90" s="64"/>
    </row>
    <row r="91" spans="1:12" ht="77.25" customHeight="1">
      <c r="A91" s="69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91" s="72" t="s">
        <v>75</v>
      </c>
      <c r="C91" s="72" t="s">
        <v>8</v>
      </c>
      <c r="D91" s="72" t="s">
        <v>61</v>
      </c>
      <c r="E91" s="72" t="s">
        <v>77</v>
      </c>
      <c r="F91" s="70"/>
      <c r="G91" s="99"/>
      <c r="H91" s="99"/>
      <c r="I91" s="99"/>
      <c r="J91" s="64">
        <f t="shared" ref="J91:L95" si="32">J92</f>
        <v>5</v>
      </c>
      <c r="K91" s="64">
        <f t="shared" si="32"/>
        <v>5</v>
      </c>
      <c r="L91" s="64">
        <f t="shared" si="32"/>
        <v>5</v>
      </c>
    </row>
    <row r="92" spans="1:12" ht="16.5" customHeight="1">
      <c r="A92" s="69" t="str">
        <f>'Приложение 2'!A41</f>
        <v>Иные бюджетные ассигнования</v>
      </c>
      <c r="B92" s="72" t="s">
        <v>75</v>
      </c>
      <c r="C92" s="72" t="s">
        <v>8</v>
      </c>
      <c r="D92" s="72" t="s">
        <v>61</v>
      </c>
      <c r="E92" s="72" t="s">
        <v>77</v>
      </c>
      <c r="F92" s="70" t="s">
        <v>67</v>
      </c>
      <c r="G92" s="99"/>
      <c r="H92" s="99"/>
      <c r="I92" s="99"/>
      <c r="J92" s="64">
        <f t="shared" si="32"/>
        <v>5</v>
      </c>
      <c r="K92" s="64">
        <f t="shared" si="32"/>
        <v>5</v>
      </c>
      <c r="L92" s="64">
        <f t="shared" si="32"/>
        <v>5</v>
      </c>
    </row>
    <row r="93" spans="1:12" ht="15.75" customHeight="1">
      <c r="A93" s="69" t="str">
        <f>'Приложение 2'!A42</f>
        <v>Резервные средства</v>
      </c>
      <c r="B93" s="72" t="s">
        <v>75</v>
      </c>
      <c r="C93" s="72" t="s">
        <v>8</v>
      </c>
      <c r="D93" s="72" t="s">
        <v>61</v>
      </c>
      <c r="E93" s="72" t="s">
        <v>77</v>
      </c>
      <c r="F93" s="70" t="s">
        <v>69</v>
      </c>
      <c r="G93" s="99"/>
      <c r="H93" s="99"/>
      <c r="I93" s="99"/>
      <c r="J93" s="64">
        <f t="shared" si="32"/>
        <v>5</v>
      </c>
      <c r="K93" s="64">
        <f t="shared" si="32"/>
        <v>5</v>
      </c>
      <c r="L93" s="64">
        <f t="shared" si="32"/>
        <v>5</v>
      </c>
    </row>
    <row r="94" spans="1:12" ht="15" customHeight="1">
      <c r="A94" s="69" t="str">
        <f>'Приложение 2'!A8</f>
        <v>Общегосударственные вопросы</v>
      </c>
      <c r="B94" s="72" t="s">
        <v>75</v>
      </c>
      <c r="C94" s="72" t="s">
        <v>8</v>
      </c>
      <c r="D94" s="72" t="s">
        <v>61</v>
      </c>
      <c r="E94" s="72" t="s">
        <v>77</v>
      </c>
      <c r="F94" s="70" t="s">
        <v>69</v>
      </c>
      <c r="G94" s="99" t="s">
        <v>34</v>
      </c>
      <c r="H94" s="99"/>
      <c r="I94" s="99"/>
      <c r="J94" s="64">
        <f t="shared" si="32"/>
        <v>5</v>
      </c>
      <c r="K94" s="64">
        <f t="shared" si="32"/>
        <v>5</v>
      </c>
      <c r="L94" s="64">
        <f t="shared" si="32"/>
        <v>5</v>
      </c>
    </row>
    <row r="95" spans="1:12" ht="14.25" customHeight="1">
      <c r="A95" s="69" t="str">
        <f>'Приложение 2'!A37</f>
        <v xml:space="preserve">Резервные фонды </v>
      </c>
      <c r="B95" s="72" t="s">
        <v>75</v>
      </c>
      <c r="C95" s="72" t="s">
        <v>8</v>
      </c>
      <c r="D95" s="72" t="s">
        <v>61</v>
      </c>
      <c r="E95" s="72" t="s">
        <v>77</v>
      </c>
      <c r="F95" s="70" t="s">
        <v>69</v>
      </c>
      <c r="G95" s="99" t="s">
        <v>34</v>
      </c>
      <c r="H95" s="99" t="s">
        <v>18</v>
      </c>
      <c r="I95" s="99"/>
      <c r="J95" s="64">
        <f t="shared" si="32"/>
        <v>5</v>
      </c>
      <c r="K95" s="64">
        <f t="shared" si="32"/>
        <v>5</v>
      </c>
      <c r="L95" s="64">
        <f t="shared" si="32"/>
        <v>5</v>
      </c>
    </row>
    <row r="96" spans="1:12" ht="78.75" customHeight="1">
      <c r="A96" s="69" t="str">
        <f>A84</f>
        <v>Администрация Константиновского сельского поселения Ромодановского муниципального района Республики Мордовия</v>
      </c>
      <c r="B96" s="72" t="s">
        <v>75</v>
      </c>
      <c r="C96" s="72" t="s">
        <v>8</v>
      </c>
      <c r="D96" s="72" t="s">
        <v>61</v>
      </c>
      <c r="E96" s="72" t="s">
        <v>77</v>
      </c>
      <c r="F96" s="70" t="s">
        <v>69</v>
      </c>
      <c r="G96" s="99" t="s">
        <v>34</v>
      </c>
      <c r="H96" s="99" t="s">
        <v>18</v>
      </c>
      <c r="I96" s="102" t="s">
        <v>137</v>
      </c>
      <c r="J96" s="64">
        <f>'Приложение 2'!J42</f>
        <v>5</v>
      </c>
      <c r="K96" s="64">
        <f>'Приложение 2'!K42</f>
        <v>5</v>
      </c>
      <c r="L96" s="64">
        <f>'Приложение 2'!L42</f>
        <v>5</v>
      </c>
    </row>
    <row r="97" spans="1:12" ht="31.5" customHeight="1">
      <c r="A97" s="69" t="str">
        <f>'Приложение 2'!A88</f>
        <v>Процентные платежи по муниципальному долгу</v>
      </c>
      <c r="B97" s="72" t="s">
        <v>75</v>
      </c>
      <c r="C97" s="72" t="s">
        <v>8</v>
      </c>
      <c r="D97" s="72" t="s">
        <v>61</v>
      </c>
      <c r="E97" s="72" t="s">
        <v>193</v>
      </c>
      <c r="F97" s="70"/>
      <c r="G97" s="99"/>
      <c r="H97" s="99"/>
      <c r="I97" s="102"/>
      <c r="J97" s="64">
        <f t="shared" ref="J97:L101" si="33">J98</f>
        <v>1.2</v>
      </c>
      <c r="K97" s="64">
        <f t="shared" si="33"/>
        <v>1.2</v>
      </c>
      <c r="L97" s="64">
        <f t="shared" si="33"/>
        <v>1.2</v>
      </c>
    </row>
    <row r="98" spans="1:12" ht="33" customHeight="1">
      <c r="A98" s="69" t="str">
        <f>'Приложение 2'!A89</f>
        <v>Обслуживание государственного (муниципального) долга</v>
      </c>
      <c r="B98" s="72" t="s">
        <v>75</v>
      </c>
      <c r="C98" s="72" t="s">
        <v>8</v>
      </c>
      <c r="D98" s="72" t="s">
        <v>61</v>
      </c>
      <c r="E98" s="72" t="s">
        <v>193</v>
      </c>
      <c r="F98" s="70" t="s">
        <v>194</v>
      </c>
      <c r="G98" s="99"/>
      <c r="H98" s="99"/>
      <c r="I98" s="102"/>
      <c r="J98" s="64">
        <f t="shared" si="33"/>
        <v>1.2</v>
      </c>
      <c r="K98" s="64">
        <f t="shared" si="33"/>
        <v>1.2</v>
      </c>
      <c r="L98" s="64">
        <f t="shared" si="33"/>
        <v>1.2</v>
      </c>
    </row>
    <row r="99" spans="1:12" ht="28.5" customHeight="1">
      <c r="A99" s="69" t="str">
        <f>'Приложение 2'!A90</f>
        <v>Обслуживание муниципального долга</v>
      </c>
      <c r="B99" s="72" t="s">
        <v>75</v>
      </c>
      <c r="C99" s="72" t="s">
        <v>8</v>
      </c>
      <c r="D99" s="72" t="s">
        <v>61</v>
      </c>
      <c r="E99" s="72" t="s">
        <v>193</v>
      </c>
      <c r="F99" s="70" t="s">
        <v>195</v>
      </c>
      <c r="G99" s="99"/>
      <c r="H99" s="99"/>
      <c r="I99" s="102"/>
      <c r="J99" s="64">
        <f t="shared" si="33"/>
        <v>1.2</v>
      </c>
      <c r="K99" s="64">
        <f t="shared" si="33"/>
        <v>1.2</v>
      </c>
      <c r="L99" s="64">
        <f t="shared" si="33"/>
        <v>1.2</v>
      </c>
    </row>
    <row r="100" spans="1:12" ht="15.75" customHeight="1">
      <c r="A100" s="69" t="str">
        <f>'Приложение 2'!A8</f>
        <v>Общегосударственные вопросы</v>
      </c>
      <c r="B100" s="72" t="s">
        <v>75</v>
      </c>
      <c r="C100" s="72" t="s">
        <v>8</v>
      </c>
      <c r="D100" s="72" t="s">
        <v>61</v>
      </c>
      <c r="E100" s="72" t="s">
        <v>193</v>
      </c>
      <c r="F100" s="70" t="s">
        <v>195</v>
      </c>
      <c r="G100" s="113" t="s">
        <v>34</v>
      </c>
      <c r="H100" s="99"/>
      <c r="I100" s="102"/>
      <c r="J100" s="64">
        <f t="shared" si="33"/>
        <v>1.2</v>
      </c>
      <c r="K100" s="64">
        <f t="shared" si="33"/>
        <v>1.2</v>
      </c>
      <c r="L100" s="64">
        <f t="shared" si="33"/>
        <v>1.2</v>
      </c>
    </row>
    <row r="101" spans="1:12" ht="31.5" customHeight="1">
      <c r="A101" s="69" t="str">
        <f>'Приложение 2'!A84</f>
        <v>Обслуживание государственного (муниципального)долга</v>
      </c>
      <c r="B101" s="72" t="s">
        <v>75</v>
      </c>
      <c r="C101" s="72" t="s">
        <v>8</v>
      </c>
      <c r="D101" s="72" t="s">
        <v>61</v>
      </c>
      <c r="E101" s="72" t="s">
        <v>193</v>
      </c>
      <c r="F101" s="70" t="s">
        <v>195</v>
      </c>
      <c r="G101" s="113" t="s">
        <v>34</v>
      </c>
      <c r="H101" s="113" t="s">
        <v>174</v>
      </c>
      <c r="I101" s="102"/>
      <c r="J101" s="64">
        <f t="shared" si="33"/>
        <v>1.2</v>
      </c>
      <c r="K101" s="64">
        <f t="shared" si="33"/>
        <v>1.2</v>
      </c>
      <c r="L101" s="64">
        <f t="shared" si="33"/>
        <v>1.2</v>
      </c>
    </row>
    <row r="102" spans="1:12" ht="78.75" customHeight="1">
      <c r="A102" s="69" t="str">
        <f>A96</f>
        <v>Администрация Константиновского сельского поселения Ромодановского муниципального района Республики Мордовия</v>
      </c>
      <c r="B102" s="72" t="s">
        <v>75</v>
      </c>
      <c r="C102" s="72" t="s">
        <v>8</v>
      </c>
      <c r="D102" s="72" t="s">
        <v>61</v>
      </c>
      <c r="E102" s="72" t="s">
        <v>193</v>
      </c>
      <c r="F102" s="70" t="s">
        <v>195</v>
      </c>
      <c r="G102" s="113" t="s">
        <v>34</v>
      </c>
      <c r="H102" s="113" t="s">
        <v>174</v>
      </c>
      <c r="I102" s="113" t="s">
        <v>137</v>
      </c>
      <c r="J102" s="64">
        <f>'Приложение 2'!J90</f>
        <v>1.2</v>
      </c>
      <c r="K102" s="64">
        <f>'Приложение 2'!K90</f>
        <v>1.2</v>
      </c>
      <c r="L102" s="64">
        <f>'Приложение 2'!L90</f>
        <v>1.2</v>
      </c>
    </row>
    <row r="103" spans="1:12" ht="195">
      <c r="A103" s="69" t="s">
        <v>31</v>
      </c>
      <c r="B103" s="72">
        <v>89</v>
      </c>
      <c r="C103" s="72">
        <v>1</v>
      </c>
      <c r="D103" s="72" t="s">
        <v>61</v>
      </c>
      <c r="E103" s="72" t="s">
        <v>74</v>
      </c>
      <c r="F103" s="70"/>
      <c r="G103" s="65"/>
      <c r="H103" s="65"/>
      <c r="I103" s="65"/>
      <c r="J103" s="64">
        <f t="shared" ref="J103:L106" si="34">J104</f>
        <v>0.3</v>
      </c>
      <c r="K103" s="64">
        <f t="shared" si="34"/>
        <v>0.4</v>
      </c>
      <c r="L103" s="64">
        <f t="shared" si="34"/>
        <v>0.4</v>
      </c>
    </row>
    <row r="104" spans="1:12" ht="45.75" customHeight="1">
      <c r="A104" s="69" t="s">
        <v>178</v>
      </c>
      <c r="B104" s="72">
        <v>89</v>
      </c>
      <c r="C104" s="72">
        <v>1</v>
      </c>
      <c r="D104" s="72" t="s">
        <v>61</v>
      </c>
      <c r="E104" s="72" t="s">
        <v>74</v>
      </c>
      <c r="F104" s="70" t="s">
        <v>65</v>
      </c>
      <c r="G104" s="65"/>
      <c r="H104" s="65"/>
      <c r="I104" s="65"/>
      <c r="J104" s="64">
        <f t="shared" si="34"/>
        <v>0.3</v>
      </c>
      <c r="K104" s="64">
        <f t="shared" ref="K104:K106" si="35">K105</f>
        <v>0.4</v>
      </c>
      <c r="L104" s="64">
        <f t="shared" ref="L104:L106" si="36">L105</f>
        <v>0.4</v>
      </c>
    </row>
    <row r="105" spans="1:12" ht="60">
      <c r="A105" s="69" t="s">
        <v>43</v>
      </c>
      <c r="B105" s="72">
        <v>89</v>
      </c>
      <c r="C105" s="72">
        <v>1</v>
      </c>
      <c r="D105" s="72" t="s">
        <v>61</v>
      </c>
      <c r="E105" s="72" t="s">
        <v>74</v>
      </c>
      <c r="F105" s="70" t="s">
        <v>66</v>
      </c>
      <c r="G105" s="65"/>
      <c r="H105" s="65"/>
      <c r="I105" s="65"/>
      <c r="J105" s="64">
        <f t="shared" si="34"/>
        <v>0.3</v>
      </c>
      <c r="K105" s="64">
        <f t="shared" si="35"/>
        <v>0.4</v>
      </c>
      <c r="L105" s="64">
        <f t="shared" si="36"/>
        <v>0.4</v>
      </c>
    </row>
    <row r="106" spans="1:12" ht="15">
      <c r="A106" s="69" t="s">
        <v>33</v>
      </c>
      <c r="B106" s="72">
        <v>89</v>
      </c>
      <c r="C106" s="72">
        <v>1</v>
      </c>
      <c r="D106" s="72" t="s">
        <v>61</v>
      </c>
      <c r="E106" s="72" t="s">
        <v>74</v>
      </c>
      <c r="F106" s="70" t="s">
        <v>66</v>
      </c>
      <c r="G106" s="67" t="s">
        <v>34</v>
      </c>
      <c r="H106" s="67"/>
      <c r="I106" s="67"/>
      <c r="J106" s="64">
        <f t="shared" si="34"/>
        <v>0.3</v>
      </c>
      <c r="K106" s="64">
        <f t="shared" si="35"/>
        <v>0.4</v>
      </c>
      <c r="L106" s="64">
        <f t="shared" si="36"/>
        <v>0.4</v>
      </c>
    </row>
    <row r="107" spans="1:12" ht="89.25" customHeight="1">
      <c r="A107" s="27" t="s">
        <v>41</v>
      </c>
      <c r="B107" s="72">
        <v>89</v>
      </c>
      <c r="C107" s="72">
        <v>1</v>
      </c>
      <c r="D107" s="72" t="s">
        <v>61</v>
      </c>
      <c r="E107" s="72" t="s">
        <v>74</v>
      </c>
      <c r="F107" s="70" t="s">
        <v>66</v>
      </c>
      <c r="G107" s="67" t="s">
        <v>34</v>
      </c>
      <c r="H107" s="67" t="s">
        <v>42</v>
      </c>
      <c r="I107" s="67"/>
      <c r="J107" s="64">
        <f>J108</f>
        <v>0.3</v>
      </c>
      <c r="K107" s="64">
        <f>K108</f>
        <v>0.4</v>
      </c>
      <c r="L107" s="64">
        <f>L108</f>
        <v>0.4</v>
      </c>
    </row>
    <row r="108" spans="1:12" ht="89.25" customHeight="1">
      <c r="A108" s="27" t="str">
        <f>A114</f>
        <v>Администрация Константиновского сельского поселения Ромодановского муниципального района Республики Мордовия</v>
      </c>
      <c r="B108" s="72" t="s">
        <v>75</v>
      </c>
      <c r="C108" s="72" t="s">
        <v>8</v>
      </c>
      <c r="D108" s="72" t="s">
        <v>61</v>
      </c>
      <c r="E108" s="72" t="s">
        <v>74</v>
      </c>
      <c r="F108" s="70" t="s">
        <v>66</v>
      </c>
      <c r="G108" s="152" t="s">
        <v>34</v>
      </c>
      <c r="H108" s="152" t="s">
        <v>42</v>
      </c>
      <c r="I108" s="152" t="s">
        <v>137</v>
      </c>
      <c r="J108" s="64">
        <f>'Приложение 2'!J30</f>
        <v>0.3</v>
      </c>
      <c r="K108" s="64">
        <f>'Приложение 2'!K30</f>
        <v>0.4</v>
      </c>
      <c r="L108" s="64">
        <f>'Приложение 2'!L30</f>
        <v>0.4</v>
      </c>
    </row>
    <row r="109" spans="1:12" ht="49.5" customHeight="1">
      <c r="A109" s="27" t="str">
        <f>'Приложение 2'!A64</f>
        <v>Оформление прав собственности на бесхозяйные объекты инженерной инфраструктуры</v>
      </c>
      <c r="B109" s="72" t="s">
        <v>75</v>
      </c>
      <c r="C109" s="72" t="s">
        <v>8</v>
      </c>
      <c r="D109" s="72" t="s">
        <v>61</v>
      </c>
      <c r="E109" s="72" t="s">
        <v>222</v>
      </c>
      <c r="F109" s="70"/>
      <c r="G109" s="67"/>
      <c r="H109" s="67"/>
      <c r="I109" s="67"/>
      <c r="J109" s="64">
        <f>J110</f>
        <v>36</v>
      </c>
      <c r="K109" s="64"/>
      <c r="L109" s="64"/>
    </row>
    <row r="110" spans="1:12" ht="51" customHeight="1">
      <c r="A110" s="27" t="str">
        <f>'Приложение 2'!A65</f>
        <v>Закупка товаров, работ и услуг для обеспечения государственных (муниципальных) нужд</v>
      </c>
      <c r="B110" s="72" t="s">
        <v>75</v>
      </c>
      <c r="C110" s="72" t="s">
        <v>8</v>
      </c>
      <c r="D110" s="72" t="s">
        <v>61</v>
      </c>
      <c r="E110" s="72" t="s">
        <v>222</v>
      </c>
      <c r="F110" s="70" t="s">
        <v>65</v>
      </c>
      <c r="G110" s="67"/>
      <c r="H110" s="67"/>
      <c r="I110" s="67"/>
      <c r="J110" s="64">
        <f>J111</f>
        <v>36</v>
      </c>
      <c r="K110" s="64"/>
      <c r="L110" s="64"/>
    </row>
    <row r="111" spans="1:12" ht="63" customHeight="1">
      <c r="A111" s="27" t="str">
        <f>'Приложение 2'!A66</f>
        <v>Иные закупки товаров, работ и услуг для обеспечения государственных (муниципальных) нужд</v>
      </c>
      <c r="B111" s="72" t="s">
        <v>75</v>
      </c>
      <c r="C111" s="72" t="s">
        <v>8</v>
      </c>
      <c r="D111" s="72" t="s">
        <v>61</v>
      </c>
      <c r="E111" s="72" t="s">
        <v>222</v>
      </c>
      <c r="F111" s="70" t="s">
        <v>66</v>
      </c>
      <c r="G111" s="67"/>
      <c r="H111" s="67"/>
      <c r="I111" s="67"/>
      <c r="J111" s="64">
        <f>J112</f>
        <v>36</v>
      </c>
      <c r="K111" s="64"/>
      <c r="L111" s="64"/>
    </row>
    <row r="112" spans="1:12" ht="21" customHeight="1">
      <c r="A112" s="27" t="str">
        <f>'Приложение 2'!A60</f>
        <v>Жилищно-коммунальное хозяйство</v>
      </c>
      <c r="B112" s="72" t="s">
        <v>75</v>
      </c>
      <c r="C112" s="72" t="s">
        <v>8</v>
      </c>
      <c r="D112" s="72" t="s">
        <v>61</v>
      </c>
      <c r="E112" s="72" t="s">
        <v>222</v>
      </c>
      <c r="F112" s="70" t="s">
        <v>66</v>
      </c>
      <c r="G112" s="152" t="s">
        <v>47</v>
      </c>
      <c r="H112" s="67"/>
      <c r="I112" s="67"/>
      <c r="J112" s="64">
        <f>J113</f>
        <v>36</v>
      </c>
      <c r="K112" s="64"/>
      <c r="L112" s="64"/>
    </row>
    <row r="113" spans="1:12" ht="20.25" customHeight="1">
      <c r="A113" s="27" t="str">
        <f>'Приложение 2'!A61</f>
        <v>Коммунальное хозяйства</v>
      </c>
      <c r="B113" s="72" t="s">
        <v>75</v>
      </c>
      <c r="C113" s="72" t="s">
        <v>8</v>
      </c>
      <c r="D113" s="72" t="s">
        <v>61</v>
      </c>
      <c r="E113" s="72" t="s">
        <v>222</v>
      </c>
      <c r="F113" s="70" t="s">
        <v>66</v>
      </c>
      <c r="G113" s="152" t="s">
        <v>47</v>
      </c>
      <c r="H113" s="152" t="s">
        <v>36</v>
      </c>
      <c r="I113" s="67"/>
      <c r="J113" s="64">
        <f>J114</f>
        <v>36</v>
      </c>
      <c r="K113" s="64"/>
      <c r="L113" s="64"/>
    </row>
    <row r="114" spans="1:12" ht="75">
      <c r="A114" s="69" t="s">
        <v>152</v>
      </c>
      <c r="B114" s="72">
        <v>89</v>
      </c>
      <c r="C114" s="72">
        <v>1</v>
      </c>
      <c r="D114" s="72" t="s">
        <v>61</v>
      </c>
      <c r="E114" s="72" t="s">
        <v>74</v>
      </c>
      <c r="F114" s="70" t="s">
        <v>66</v>
      </c>
      <c r="G114" s="67" t="s">
        <v>34</v>
      </c>
      <c r="H114" s="67" t="s">
        <v>42</v>
      </c>
      <c r="I114" s="89" t="s">
        <v>137</v>
      </c>
      <c r="J114" s="64">
        <f>'Приложение 2'!J66</f>
        <v>36</v>
      </c>
      <c r="K114" s="64"/>
      <c r="L114" s="64"/>
    </row>
  </sheetData>
  <autoFilter ref="A1:L114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view="pageBreakPreview" zoomScale="60" zoomScaleNormal="55" workbookViewId="0">
      <selection activeCell="C26" sqref="C26"/>
    </sheetView>
  </sheetViews>
  <sheetFormatPr defaultRowHeight="12.75"/>
  <cols>
    <col min="1" max="1" width="57" style="43" customWidth="1"/>
    <col min="2" max="2" width="114.1640625" style="43" customWidth="1"/>
    <col min="3" max="3" width="23.6640625" style="43" customWidth="1"/>
    <col min="4" max="4" width="25.33203125" style="43" customWidth="1"/>
    <col min="5" max="5" width="27.83203125" style="43" customWidth="1"/>
    <col min="6" max="6" width="41.83203125" style="44" customWidth="1"/>
    <col min="7" max="7" width="23.6640625" style="43" customWidth="1"/>
    <col min="8" max="8" width="19.5" style="43" customWidth="1"/>
    <col min="9" max="9" width="25.5" style="43" customWidth="1"/>
    <col min="10" max="16384" width="9.33203125" style="43"/>
  </cols>
  <sheetData>
    <row r="1" spans="1:7" ht="15" customHeight="1">
      <c r="B1" s="59"/>
      <c r="C1" s="165"/>
      <c r="D1" s="165"/>
      <c r="E1" s="165"/>
      <c r="F1" s="42"/>
    </row>
    <row r="2" spans="1:7" ht="409.6" customHeight="1">
      <c r="A2" s="58"/>
      <c r="B2" s="57"/>
      <c r="C2" s="164" t="s">
        <v>206</v>
      </c>
      <c r="D2" s="164"/>
      <c r="E2" s="164"/>
      <c r="F2" s="40"/>
      <c r="G2" s="40"/>
    </row>
    <row r="3" spans="1:7" ht="33" customHeight="1">
      <c r="A3" s="163" t="s">
        <v>188</v>
      </c>
      <c r="B3" s="163"/>
      <c r="C3" s="163"/>
      <c r="D3" s="163"/>
      <c r="E3" s="163"/>
    </row>
    <row r="4" spans="1:7" ht="30" customHeight="1">
      <c r="A4" s="163"/>
      <c r="B4" s="163"/>
      <c r="C4" s="163"/>
      <c r="D4" s="163"/>
      <c r="E4" s="163"/>
    </row>
    <row r="5" spans="1:7" ht="49.5" customHeight="1">
      <c r="A5" s="163"/>
      <c r="B5" s="163"/>
      <c r="C5" s="163"/>
      <c r="D5" s="163"/>
      <c r="E5" s="163"/>
      <c r="F5" s="56"/>
    </row>
    <row r="6" spans="1:7" ht="27" customHeight="1">
      <c r="A6" s="55"/>
      <c r="B6" s="55"/>
      <c r="C6" s="54"/>
    </row>
    <row r="7" spans="1:7" ht="25.5" customHeight="1">
      <c r="A7" s="166" t="s">
        <v>23</v>
      </c>
      <c r="B7" s="167" t="s">
        <v>24</v>
      </c>
      <c r="C7" s="168" t="s">
        <v>25</v>
      </c>
      <c r="D7" s="168"/>
      <c r="E7" s="168"/>
    </row>
    <row r="8" spans="1:7" s="45" customFormat="1" ht="110.25" customHeight="1">
      <c r="A8" s="166"/>
      <c r="B8" s="167"/>
      <c r="C8" s="41" t="s">
        <v>26</v>
      </c>
      <c r="D8" s="41" t="s">
        <v>158</v>
      </c>
      <c r="E8" s="41" t="s">
        <v>184</v>
      </c>
      <c r="F8" s="46"/>
    </row>
    <row r="9" spans="1:7" s="49" customFormat="1" ht="28.15" customHeight="1">
      <c r="A9" s="53" t="s">
        <v>8</v>
      </c>
      <c r="B9" s="52" t="s">
        <v>9</v>
      </c>
      <c r="C9" s="51">
        <v>3</v>
      </c>
      <c r="D9" s="51">
        <v>4</v>
      </c>
      <c r="E9" s="51">
        <v>5</v>
      </c>
      <c r="F9" s="50"/>
    </row>
    <row r="10" spans="1:7" s="49" customFormat="1" ht="46.5" customHeight="1">
      <c r="A10" s="115" t="s">
        <v>82</v>
      </c>
      <c r="B10" s="117" t="s">
        <v>114</v>
      </c>
      <c r="C10" s="118">
        <f>C11+C22+C14+C18</f>
        <v>145.90000000000009</v>
      </c>
      <c r="D10" s="118">
        <f>D11+D22+D14+D18</f>
        <v>-48.6</v>
      </c>
      <c r="E10" s="145">
        <f>E11+E22+E14+E18</f>
        <v>-60.8</v>
      </c>
      <c r="F10" s="50"/>
    </row>
    <row r="11" spans="1:7" s="49" customFormat="1" ht="40.5" customHeight="1">
      <c r="A11" s="115" t="s">
        <v>113</v>
      </c>
      <c r="B11" s="119" t="s">
        <v>81</v>
      </c>
      <c r="C11" s="120">
        <f t="shared" ref="C11:E12" si="0">SUM(C12)</f>
        <v>0</v>
      </c>
      <c r="D11" s="120">
        <f t="shared" si="0"/>
        <v>0</v>
      </c>
      <c r="E11" s="146">
        <f t="shared" si="0"/>
        <v>0</v>
      </c>
      <c r="F11" s="50"/>
    </row>
    <row r="12" spans="1:7" s="49" customFormat="1" ht="63.75" customHeight="1">
      <c r="A12" s="115" t="s">
        <v>112</v>
      </c>
      <c r="B12" s="121" t="s">
        <v>111</v>
      </c>
      <c r="C12" s="120">
        <f t="shared" si="0"/>
        <v>0</v>
      </c>
      <c r="D12" s="120">
        <f t="shared" si="0"/>
        <v>0</v>
      </c>
      <c r="E12" s="147">
        <f t="shared" si="0"/>
        <v>0</v>
      </c>
      <c r="F12" s="50"/>
    </row>
    <row r="13" spans="1:7" s="49" customFormat="1" ht="62.25" customHeight="1">
      <c r="A13" s="115" t="s">
        <v>110</v>
      </c>
      <c r="B13" s="121" t="s">
        <v>109</v>
      </c>
      <c r="C13" s="120">
        <v>0</v>
      </c>
      <c r="D13" s="122">
        <v>0</v>
      </c>
      <c r="E13" s="122">
        <v>0</v>
      </c>
      <c r="F13" s="50"/>
    </row>
    <row r="14" spans="1:7" s="49" customFormat="1" ht="49.5" customHeight="1">
      <c r="A14" s="116" t="s">
        <v>108</v>
      </c>
      <c r="B14" s="123" t="s">
        <v>107</v>
      </c>
      <c r="C14" s="120">
        <f t="shared" ref="C14:E15" si="1">C15</f>
        <v>0</v>
      </c>
      <c r="D14" s="120">
        <f t="shared" si="1"/>
        <v>-48.6</v>
      </c>
      <c r="E14" s="145">
        <f t="shared" si="1"/>
        <v>-60.8</v>
      </c>
      <c r="F14" s="50"/>
    </row>
    <row r="15" spans="1:7" s="49" customFormat="1" ht="57" customHeight="1">
      <c r="A15" s="116" t="s">
        <v>106</v>
      </c>
      <c r="B15" s="123" t="s">
        <v>105</v>
      </c>
      <c r="C15" s="120">
        <f t="shared" si="1"/>
        <v>0</v>
      </c>
      <c r="D15" s="120">
        <f t="shared" si="1"/>
        <v>-48.6</v>
      </c>
      <c r="E15" s="146">
        <f t="shared" si="1"/>
        <v>-60.8</v>
      </c>
      <c r="F15" s="50"/>
    </row>
    <row r="16" spans="1:7" s="49" customFormat="1" ht="75" customHeight="1">
      <c r="A16" s="116" t="s">
        <v>104</v>
      </c>
      <c r="B16" s="124" t="s">
        <v>103</v>
      </c>
      <c r="C16" s="120">
        <v>0</v>
      </c>
      <c r="D16" s="120">
        <f>SUM(D17)</f>
        <v>-48.6</v>
      </c>
      <c r="E16" s="147">
        <f>SUM(E17)</f>
        <v>-60.8</v>
      </c>
      <c r="F16" s="50"/>
    </row>
    <row r="17" spans="1:6" s="49" customFormat="1" ht="77.45" customHeight="1">
      <c r="A17" s="116" t="s">
        <v>147</v>
      </c>
      <c r="B17" s="125" t="s">
        <v>146</v>
      </c>
      <c r="C17" s="126">
        <v>0</v>
      </c>
      <c r="D17" s="126">
        <v>-48.6</v>
      </c>
      <c r="E17" s="126">
        <v>-60.8</v>
      </c>
      <c r="F17" s="50"/>
    </row>
    <row r="18" spans="1:6" s="49" customFormat="1" ht="35.25" customHeight="1">
      <c r="A18" s="127" t="s">
        <v>102</v>
      </c>
      <c r="B18" s="128" t="s">
        <v>101</v>
      </c>
      <c r="C18" s="122">
        <f t="shared" ref="C18:E20" si="2">C19</f>
        <v>0</v>
      </c>
      <c r="D18" s="122">
        <f t="shared" si="2"/>
        <v>0</v>
      </c>
      <c r="E18" s="122">
        <f t="shared" si="2"/>
        <v>0</v>
      </c>
      <c r="F18" s="50"/>
    </row>
    <row r="19" spans="1:6" s="49" customFormat="1" ht="57.6" customHeight="1">
      <c r="A19" s="127" t="s">
        <v>100</v>
      </c>
      <c r="B19" s="128" t="s">
        <v>99</v>
      </c>
      <c r="C19" s="122">
        <f t="shared" si="2"/>
        <v>0</v>
      </c>
      <c r="D19" s="122">
        <f t="shared" si="2"/>
        <v>0</v>
      </c>
      <c r="E19" s="122">
        <f t="shared" si="2"/>
        <v>0</v>
      </c>
      <c r="F19" s="50"/>
    </row>
    <row r="20" spans="1:6" s="49" customFormat="1" ht="77.45" customHeight="1">
      <c r="A20" s="127" t="s">
        <v>98</v>
      </c>
      <c r="B20" s="128" t="s">
        <v>97</v>
      </c>
      <c r="C20" s="122">
        <f t="shared" si="2"/>
        <v>0</v>
      </c>
      <c r="D20" s="122">
        <f t="shared" si="2"/>
        <v>0</v>
      </c>
      <c r="E20" s="122">
        <f t="shared" si="2"/>
        <v>0</v>
      </c>
      <c r="F20" s="50"/>
    </row>
    <row r="21" spans="1:6" s="49" customFormat="1" ht="90.75" customHeight="1">
      <c r="A21" s="127" t="s">
        <v>96</v>
      </c>
      <c r="B21" s="128" t="s">
        <v>95</v>
      </c>
      <c r="C21" s="122">
        <v>0</v>
      </c>
      <c r="D21" s="122">
        <v>0</v>
      </c>
      <c r="E21" s="122">
        <v>0</v>
      </c>
      <c r="F21" s="50"/>
    </row>
    <row r="22" spans="1:6" s="49" customFormat="1" ht="52.9" customHeight="1">
      <c r="A22" s="127" t="s">
        <v>94</v>
      </c>
      <c r="B22" s="129" t="s">
        <v>93</v>
      </c>
      <c r="C22" s="149">
        <f>C23+C26</f>
        <v>145.90000000000009</v>
      </c>
      <c r="D22" s="130">
        <f>D23+D26</f>
        <v>0</v>
      </c>
      <c r="E22" s="130">
        <f>E23+E26</f>
        <v>0</v>
      </c>
      <c r="F22" s="50"/>
    </row>
    <row r="23" spans="1:6" s="47" customFormat="1" ht="36" customHeight="1">
      <c r="A23" s="131" t="s">
        <v>92</v>
      </c>
      <c r="B23" s="132" t="s">
        <v>91</v>
      </c>
      <c r="C23" s="122">
        <f t="shared" ref="C23:E24" si="3">SUM(C24)</f>
        <v>-1699.6</v>
      </c>
      <c r="D23" s="122">
        <f t="shared" si="3"/>
        <v>-1326.4</v>
      </c>
      <c r="E23" s="122">
        <f t="shared" si="3"/>
        <v>-1368.3</v>
      </c>
      <c r="F23" s="48"/>
    </row>
    <row r="24" spans="1:6" s="45" customFormat="1" ht="34.5" customHeight="1">
      <c r="A24" s="116" t="s">
        <v>90</v>
      </c>
      <c r="B24" s="133" t="s">
        <v>89</v>
      </c>
      <c r="C24" s="134">
        <f t="shared" si="3"/>
        <v>-1699.6</v>
      </c>
      <c r="D24" s="134">
        <f t="shared" si="3"/>
        <v>-1326.4</v>
      </c>
      <c r="E24" s="134">
        <f t="shared" si="3"/>
        <v>-1368.3</v>
      </c>
      <c r="F24" s="46"/>
    </row>
    <row r="25" spans="1:6" s="45" customFormat="1" ht="58.15" customHeight="1">
      <c r="A25" s="116" t="s">
        <v>149</v>
      </c>
      <c r="B25" s="133" t="s">
        <v>148</v>
      </c>
      <c r="C25" s="134">
        <v>-1699.6</v>
      </c>
      <c r="D25" s="134">
        <v>-1326.4</v>
      </c>
      <c r="E25" s="134">
        <v>-1368.3</v>
      </c>
      <c r="F25" s="46"/>
    </row>
    <row r="26" spans="1:6" s="47" customFormat="1" ht="37.5" customHeight="1">
      <c r="A26" s="131" t="s">
        <v>88</v>
      </c>
      <c r="B26" s="135" t="s">
        <v>87</v>
      </c>
      <c r="C26" s="122">
        <f t="shared" ref="C26:E27" si="4">SUM(C27)</f>
        <v>1845.5</v>
      </c>
      <c r="D26" s="122">
        <f t="shared" si="4"/>
        <v>1326.4</v>
      </c>
      <c r="E26" s="122">
        <f t="shared" si="4"/>
        <v>1368.3</v>
      </c>
      <c r="F26" s="48"/>
    </row>
    <row r="27" spans="1:6" s="45" customFormat="1" ht="32.25" customHeight="1">
      <c r="A27" s="136" t="s">
        <v>86</v>
      </c>
      <c r="B27" s="137" t="s">
        <v>85</v>
      </c>
      <c r="C27" s="134">
        <f t="shared" si="4"/>
        <v>1845.5</v>
      </c>
      <c r="D27" s="134">
        <f t="shared" si="4"/>
        <v>1326.4</v>
      </c>
      <c r="E27" s="134">
        <f t="shared" si="4"/>
        <v>1368.3</v>
      </c>
      <c r="F27" s="46"/>
    </row>
    <row r="28" spans="1:6" s="45" customFormat="1" ht="56.45" customHeight="1">
      <c r="A28" s="138" t="s">
        <v>84</v>
      </c>
      <c r="B28" s="139" t="s">
        <v>83</v>
      </c>
      <c r="C28" s="134">
        <v>1845.5</v>
      </c>
      <c r="D28" s="134">
        <v>1326.4</v>
      </c>
      <c r="E28" s="134">
        <v>1368.3</v>
      </c>
      <c r="F28" s="46"/>
    </row>
    <row r="29" spans="1:6" s="45" customFormat="1" ht="76.5" customHeight="1">
      <c r="A29" s="140" t="s">
        <v>82</v>
      </c>
      <c r="B29" s="117" t="s">
        <v>155</v>
      </c>
      <c r="C29" s="134">
        <v>0</v>
      </c>
      <c r="D29" s="134">
        <v>0</v>
      </c>
      <c r="E29" s="134">
        <v>0</v>
      </c>
      <c r="F29" s="46"/>
    </row>
    <row r="30" spans="1:6" ht="37.15" customHeight="1">
      <c r="A30" s="141"/>
      <c r="B30" s="142" t="s">
        <v>136</v>
      </c>
      <c r="C30" s="143">
        <v>517.4</v>
      </c>
      <c r="D30" s="134">
        <v>490.5</v>
      </c>
      <c r="E30" s="134">
        <v>509.7</v>
      </c>
    </row>
    <row r="31" spans="1:6" ht="23.25">
      <c r="A31" s="144"/>
      <c r="B31" s="144"/>
      <c r="C31" s="144"/>
      <c r="D31" s="144"/>
      <c r="E31" s="144"/>
    </row>
    <row r="32" spans="1:6" ht="23.25">
      <c r="A32" s="144"/>
      <c r="B32" s="144"/>
      <c r="C32" s="144"/>
      <c r="D32" s="144"/>
      <c r="E32" s="144"/>
      <c r="F32" s="43"/>
    </row>
    <row r="33" spans="1:6" ht="44.45" customHeight="1">
      <c r="A33" s="144"/>
      <c r="B33" s="144"/>
      <c r="C33" s="144"/>
      <c r="D33" s="144"/>
      <c r="E33" s="144"/>
      <c r="F33" s="43"/>
    </row>
    <row r="34" spans="1:6">
      <c r="F34" s="43"/>
    </row>
    <row r="35" spans="1:6">
      <c r="F35" s="43"/>
    </row>
    <row r="36" spans="1:6">
      <c r="F36" s="43"/>
    </row>
    <row r="37" spans="1:6">
      <c r="F37" s="43"/>
    </row>
    <row r="38" spans="1:6">
      <c r="F38" s="43"/>
    </row>
    <row r="39" spans="1:6">
      <c r="F39" s="4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Приложение4 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2024-11-01T05:55:28Z</cp:lastPrinted>
  <dcterms:created xsi:type="dcterms:W3CDTF">2006-09-16T00:00:00Z</dcterms:created>
  <dcterms:modified xsi:type="dcterms:W3CDTF">2024-11-01T05:56:05Z</dcterms:modified>
</cp:coreProperties>
</file>