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 tabRatio="960" activeTab="3"/>
  </bookViews>
  <sheets>
    <sheet name="Приложение 1" sheetId="2" r:id="rId1"/>
    <sheet name="Приложение2" sheetId="3" r:id="rId2"/>
    <sheet name="Приложение 3" sheetId="4" r:id="rId3"/>
    <sheet name="Приложение 4" sheetId="6" r:id="rId4"/>
    <sheet name="прил5" sheetId="14" r:id="rId5"/>
  </sheets>
  <definedNames>
    <definedName name="_xlnm._FilterDatabase" localSheetId="1" hidden="1">Приложение2!$A$1:$L$109</definedName>
    <definedName name="_xlnm._FilterDatabase" localSheetId="2" hidden="1">'Приложение 3'!$A$1:$K$108</definedName>
    <definedName name="_xlnm._FilterDatabase" localSheetId="3" hidden="1">'Приложение 4'!$A$1:$L$131</definedName>
    <definedName name="Z_146E8F15_80AC_4549_8E02_D6058BD21F29_.wvu.FilterData" localSheetId="2" hidden="1">'Приложение 3'!$A$1:$K$108</definedName>
    <definedName name="Z_146E8F15_80AC_4549_8E02_D6058BD21F29_.wvu.FilterData" localSheetId="3" hidden="1">'Приложение 4'!$A$6:$L$126</definedName>
    <definedName name="Z_146E8F15_80AC_4549_8E02_D6058BD21F29_.wvu.FilterData" localSheetId="1" hidden="1">Приложение2!$A$1:$L$109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3'!$A$1:$K$108</definedName>
    <definedName name="Z_2EE6EB00_C2BB_404A_98A6_E66B3D281ECF_.wvu.FilterData" localSheetId="2" hidden="1">'Приложение 3'!$A$6:$O$108</definedName>
    <definedName name="Z_2EE6EB00_C2BB_404A_98A6_E66B3D281ECF_.wvu.FilterData" localSheetId="3" hidden="1">'Приложение 4'!$A$6:$L$126</definedName>
    <definedName name="Z_2EE6EB00_C2BB_404A_98A6_E66B3D281ECF_.wvu.FilterData" localSheetId="1" hidden="1">Приложение2!$A$6:$L$95</definedName>
    <definedName name="Z_2EE6EB00_C2BB_404A_98A6_E66B3D281ECF_.wvu.PrintArea" localSheetId="0" hidden="1">'Приложение 1'!$A$1:$E$30</definedName>
    <definedName name="Z_D2A2E364_7F41_4DF0_B445_F266635B8190_.wvu.FilterData" localSheetId="2" hidden="1">'Приложение 3'!$A$1:$K$108</definedName>
    <definedName name="Z_D2A2E364_7F41_4DF0_B445_F266635B8190_.wvu.FilterData" localSheetId="3" hidden="1">'Приложение 4'!$A$6:$L$126</definedName>
    <definedName name="Z_D2A2E364_7F41_4DF0_B445_F266635B8190_.wvu.FilterData" localSheetId="1" hidden="1">Приложение2!$A$1:$L$109</definedName>
    <definedName name="Z_D2A2E364_7F41_4DF0_B445_F266635B8190_.wvu.PrintArea" localSheetId="0" hidden="1">'Приложение 1'!$A$1:$E$30</definedName>
    <definedName name="Z_E262048E_84F9_43BC_A071_99F77224052B_.wvu.FilterData" localSheetId="3" hidden="1">'Приложение 4'!$A$6:$L$126</definedName>
    <definedName name="_xlnm.Print_Area" localSheetId="4">прил5!$A$1:$E$30</definedName>
    <definedName name="_xlnm.Print_Area" localSheetId="0">'Приложение 1'!$A$1:$E$30</definedName>
    <definedName name="_xlnm.Print_Area" localSheetId="1">Приложение2!$A$1:$L$109</definedName>
  </definedNames>
  <calcPr calcId="191029"/>
  <customWorkbookViews>
    <customWorkbookView name="Сазонова Инна Сергеевна - Личное представление" guid="{2EE6EB00-C2BB-404A-98A6-E66B3D281ECF}" personalView="1" maximized="1" xWindow="1" yWindow="1" windowWidth="1916" windowHeight="850" activeSheetId="3"/>
    <customWorkbookView name="Murashov - Личное представление" guid="{146E8F15-80AC-4549-8E02-D6058BD21F29}" personalView="1" maximized="1" xWindow="1" yWindow="1" windowWidth="1276" windowHeight="794" activeSheetId="3"/>
    <customWorkbookView name="Цыплова Таисия Васильевна - Личное представление" guid="{D2A2E364-7F41-4DF0-B445-F266635B8190}" personalView="1" maximized="1" xWindow="1" yWindow="1" windowWidth="1916" windowHeight="85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<sst xmlns="http://schemas.openxmlformats.org/spreadsheetml/2006/main" count="2038" uniqueCount="230">
  <si>
    <t>Приложение 1
к  решению  Совета депутатов Салминского сельского поселения Ромодановского муниципального района Республики Мордовия «О внесении изменений в решение Совета депутатов  Салминского  сельского поселения 
Ромодановского муниципального района Республики Мордовия от 26 декабря 2023 г № 17 «О бюджете  Салминского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Салминского сельского поселения Ромодановского муниципального района Республики Мордовия «О бюджете  Салминского сельского поселения Ромодановского муниципального района Республики Мордовия на 2024 год и на плановый период 2025 и 2026 годов»</t>
  </si>
  <si>
    <t xml:space="preserve">ОБЪЕМ 
БЕЗВОЗМЕЗДНЫХ ПОСТУПЛЕНИЙ В БЮДЖЕТ САЛМИНСКОГО СЕЛЬСКОГО ПОСЕЛЕНИЯ  РОМОДАНОВСКОГО МУНИЦИПАЛЬНОГО РАЙОНА  РЕСПУБЛИКИ МОРДОВИЯ НА 2024 ГОД И НА ПЛАНОВЫЙ ПЕРИОД 2025 И 2026 ГОДОВ
</t>
  </si>
  <si>
    <t>(тыс. рублей)</t>
  </si>
  <si>
    <t>Код</t>
  </si>
  <si>
    <t>Наименование</t>
  </si>
  <si>
    <t>Сумма</t>
  </si>
  <si>
    <t>2024 год</t>
  </si>
  <si>
    <t>2025 год</t>
  </si>
  <si>
    <t>2026 год</t>
  </si>
  <si>
    <t>3</t>
  </si>
  <si>
    <t>4</t>
  </si>
  <si>
    <t>5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</si>
  <si>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</si>
  <si>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</si>
  <si>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</si>
  <si>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</si>
  <si>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</si>
  <si>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</si>
  <si>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</si>
  <si>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</si>
  <si>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</si>
  <si>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</si>
  <si>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</si>
  <si>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</si>
  <si>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</si>
  <si>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</si>
  <si>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 xml:space="preserve">2 02 20000 00 0000 150 </t>
  </si>
  <si>
    <t>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</si>
  <si>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</si>
  <si>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</si>
  <si>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</si>
  <si>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</si>
  <si>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 xml:space="preserve">  2 02 30000 00 0000 150</t>
  </si>
  <si>
    <t xml:space="preserve">  Субвенции бюджетам бюджетной системы Российской Федерации</t>
  </si>
  <si>
    <t xml:space="preserve">  2 02 30024 00 0000 150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</si>
  <si>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</si>
  <si>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2 02 30024 10 0000 150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</si>
  <si>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</si>
  <si>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2 02 35118  00 0000 150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</si>
  <si>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</si>
  <si>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 xml:space="preserve"> 2 02 35118 10 0000 150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</si>
  <si>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</si>
  <si>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 2 02 40000 00 0000 150</t>
  </si>
  <si>
    <t>Иные межбюджетные трансферты</t>
  </si>
  <si>
    <t>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</si>
  <si>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</si>
  <si>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</si>
  <si>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</si>
  <si>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2 02 49999 00 0000 150</t>
  </si>
  <si>
    <t>Прочие межбюджетные трансферты, передаваемые бюджетам</t>
  </si>
  <si>
    <t>2 02 49999 10 0000 150</t>
  </si>
  <si>
    <t>Прочие межбюджетные трансферты, передаваемые бюджетам сельских поселений</t>
  </si>
  <si>
    <t/>
  </si>
  <si>
    <t>Приложение 2
к  решению  Совета депутатов Салминского сельского поселения Ромодановского муниципального района Республики Мордовия «О внесении изменений в решение Совета депутатов  Салминского  сельского поселения 
Ромодановского муниципального района Республики Мордовия от 26 декабря 2023 г № 17 «О бюджете  Салминского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Салминского сельского поселения Ромодановского муниципального района Республики Мордовия «О бюджете  Салминского сельского поселения Ромодановского муниципального района Республики Мордовия на 2024 год и на плановый период 2025 и 2026 годов»</t>
  </si>
  <si>
    <t>ВЕДОМСТВЕННАЯ СТРУКТУРА 
РАСХОДОВ БЮДЖЕТА САЛМИНСКОГО СЕЛЬСКОГО ПОСЕЛЕНИЯ РОМОДАНОВСКОГО МУНИЦИПАЛЬНОГО РАЙОНА РЕСПУБЛИКИ МОРДОВИЯ НА 2024 ГОД И НА ПЛАНОВЫЙ ПЕРИОД 2025 И 2026 ГОДОВ</t>
  </si>
  <si>
    <t>Адм</t>
  </si>
  <si>
    <t>Рз</t>
  </si>
  <si>
    <t>Прз</t>
  </si>
  <si>
    <t>Цср</t>
  </si>
  <si>
    <t>Вр</t>
  </si>
  <si>
    <t>1</t>
  </si>
  <si>
    <t>2</t>
  </si>
  <si>
    <t>6</t>
  </si>
  <si>
    <t>7</t>
  </si>
  <si>
    <t>8</t>
  </si>
  <si>
    <t>9</t>
  </si>
  <si>
    <t>10</t>
  </si>
  <si>
    <t>11</t>
  </si>
  <si>
    <t>12</t>
  </si>
  <si>
    <t>Администрация Салминского сельского поселения Ромодановского муниципального района Республики Мордовия</t>
  </si>
  <si>
    <t>923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</si>
  <si>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</si>
  <si>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</si>
  <si>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</si>
  <si>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</si>
  <si>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Обеспечение деятельности   Администрации Салминского сельского поселения Ромодановского муниципального района Республики Мордовия</t>
  </si>
  <si>
    <t xml:space="preserve">Высшее должностное лицо </t>
  </si>
  <si>
    <t>Расходы на выплаты по оплате труда высшего должностного лица</t>
  </si>
  <si>
    <t>00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</si>
  <si>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</si>
  <si>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</si>
  <si>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</si>
  <si>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</si>
  <si>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</si>
  <si>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</si>
  <si>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</si>
  <si>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 xml:space="preserve">Расходы в рамках обеспечения деятельности Администрации Салминского сельского поселения </t>
  </si>
  <si>
    <t xml:space="preserve">Расходы на выплаты по оплате труда работников органов местного самоуправления </t>
  </si>
  <si>
    <t>41110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</si>
  <si>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</si>
  <si>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</si>
  <si>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</si>
  <si>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</si>
  <si>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</si>
  <si>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</si>
  <si>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</si>
  <si>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</si>
  <si>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</si>
  <si>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</si>
  <si>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</si>
  <si>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</si>
  <si>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</si>
  <si>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</si>
  <si>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 xml:space="preserve">Резервные фонды </t>
  </si>
  <si>
    <t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t>
  </si>
  <si>
    <t>89</t>
  </si>
  <si>
    <t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t>
  </si>
  <si>
    <t>Резервный фонд администрации Салминского сельского поселени Ромодановского муниципального района Республики Мордовия</t>
  </si>
  <si>
    <t>41180</t>
  </si>
  <si>
    <t>Резервные средства</t>
  </si>
  <si>
    <t xml:space="preserve">11 </t>
  </si>
  <si>
    <t>870</t>
  </si>
  <si>
    <t>Другие общегосударственные вопросы</t>
  </si>
  <si>
    <t>13</t>
  </si>
  <si>
    <t>Прочие мероприятия в облости национальной экономики</t>
  </si>
  <si>
    <t>42210</t>
  </si>
  <si>
    <t>Национальная оборона</t>
  </si>
  <si>
    <t>Мобилизационная и вневойсковая подготовка</t>
  </si>
  <si>
    <t>03</t>
  </si>
  <si>
    <t>Государственная программа повышения эффективности управления государственными финансами в Республике Мордовия</t>
  </si>
  <si>
    <t>17</t>
  </si>
  <si>
    <t>Подпрограмма "Повышения эффективности межбюджетных отношений"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</si>
  <si>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</si>
  <si>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</si>
  <si>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51180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</si>
  <si>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</si>
  <si>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</si>
  <si>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80190</t>
  </si>
  <si>
    <t>Национальная экономика</t>
  </si>
  <si>
    <t>Водное хозяйства</t>
  </si>
  <si>
    <t>06</t>
  </si>
  <si>
    <t>Мероприятия в облости водного хозяйства</t>
  </si>
  <si>
    <t>42590</t>
  </si>
  <si>
    <t>Дорожное хозяйство (дорожные фонды)</t>
  </si>
  <si>
    <t>09</t>
  </si>
  <si>
    <t>Муниципальная программа «Комплексного развития транспортной инфраструктуры Салминского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</si>
  <si>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пользоваемя  в границах поселения, поддержание дорожного полотна в работоспособном состоянии"</t>
  </si>
  <si>
    <t>0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</si>
  <si>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</si>
  <si>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</si>
  <si>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Жилищно-коммунальное хозяйство</t>
  </si>
  <si>
    <t>05</t>
  </si>
  <si>
    <t>Благоустройство</t>
  </si>
  <si>
    <t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t>
  </si>
  <si>
    <t>Основное мероприятие "Благоустройство территории"</t>
  </si>
  <si>
    <t>Прочие мероприятия по благоустройству</t>
  </si>
  <si>
    <t>43040</t>
  </si>
  <si>
    <t>Основное мероприятие "Освещение территории сельского поселения"</t>
  </si>
  <si>
    <t>Уличное освещение</t>
  </si>
  <si>
    <t>43010</t>
  </si>
  <si>
    <t>Решение вопросов местного значения,осуществляемое с провлечением средств самообложения граждан</t>
  </si>
  <si>
    <t>78090</t>
  </si>
  <si>
    <t>Социальная политика</t>
  </si>
  <si>
    <t xml:space="preserve"> Пенсионное обеспечение</t>
  </si>
  <si>
    <t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</si>
  <si>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</si>
  <si>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</si>
  <si>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</si>
  <si>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</si>
  <si>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</si>
  <si>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</si>
  <si>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</si>
  <si>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</si>
  <si>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</si>
  <si>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</si>
  <si>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Процентные платежи по муниципальному долгу</t>
  </si>
  <si>
    <t>41240</t>
  </si>
  <si>
    <t>700</t>
  </si>
  <si>
    <t>Обслуживание муниципального долга</t>
  </si>
  <si>
    <t>730</t>
  </si>
  <si>
    <t>Условно утвержденные расходы</t>
  </si>
  <si>
    <t>99</t>
  </si>
  <si>
    <t>65</t>
  </si>
  <si>
    <t>41990</t>
  </si>
  <si>
    <t>Приложение 3
к  решению  Совета депутатов Салминского сельского поселения Ромодановского муниципального района Республики Мордовия «О внесении изменений в решение Совета депутатов  Салминского  сельского поселения 
Ромодановского муниципального района Республики Мордовия от 26 декабря 2023 г № 17 «О бюджете  Салминского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Салминского сельского поселения Ромодановского муниципального района Республики Мордовия «О бюджете  Салминского 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</si>
  <si>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САЛМИНСКОГО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</si>
  <si>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ВСЕГО</t>
  </si>
  <si>
    <t>Муниципальная программа «Комплексного развития транспортной инфраструктуры Салминского 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</si>
  <si>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</si>
  <si>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Приложение 4
к  решению  Совета депутатов Салминского сельского поселения Ромодановского муниципального района Республики Мордовия «О внесении изменений в решение Совета депутатов  Салминского  сельского поселения 
Ромодановского муниципального района Республики Мордовия от 26 декабря 2023 г № 17 «О бюджете  Салминского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 Салминского сельского поселения Ромодановского муниципального района Республики Мордовия «О бюджете  Салминского 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</si>
  <si>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САЛМИНСКОГО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</si>
  <si>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 xml:space="preserve"> </t>
  </si>
  <si>
    <t>ВР</t>
  </si>
  <si>
    <t>Мобилизация и вневойсковая подготовка</t>
  </si>
  <si>
    <t>78050</t>
  </si>
  <si>
    <t>Национальная безопасность и правоохранительная деятельность</t>
  </si>
  <si>
    <t>Приложение 5
к  решению  Совета депутатов Салминского сельского поселения Ромодановского муниципального района Республики Мордовия «О внесении изменений в решение Совета депутатов  Салминского  сельского поселения 
Ромодановского муниципального района Республики Мордовия от 26 декабря 2023 г № 17 «О бюджете  Салминского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6
к  решению  Совета депутатов  Салминского сельского поселения Ромодановского муниципального района Республики Мордовия «О бюджете  Салминского сельского поселения Ромодановского муниципального района Республики Мордовия на 2024 год и на плановый период 2025 и 2026 годов»</t>
  </si>
  <si>
    <t>ИСТОЧНИКИ 
ВНУТРЕННЕГО ФИНАНСИРОВАНИЯ ДЕФИЦИТА БЮДЖЕТА САЛМИНСКОГО СЕЛЬСКОГО ПОСЕЛЕНИЯ  РОМОДАНОВСКОГО МУНИЦИПАЛЬНОГО РАЙОНА РЕСПУБЛИКИ МОРДОВИЯ НА 2024 ГОД И НА ПЛАНОВЫЙ ПЕРИОД 2025 и 2026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</si>
  <si>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</si>
  <si>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</si>
  <si>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</si>
  <si>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</si>
  <si>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</si>
  <si>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</si>
  <si>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</si>
  <si>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Привлечение кредитов от кредитных организаций в валюте Российской Федерации</t>
  </si>
  <si>
    <t>000 01 02 00 00 05 0000 710</t>
  </si>
  <si>
    <t>Привлечение кредитов от кредитных организаций бюджетами муниципальных районов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</si>
  <si>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</si>
  <si>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</si>
  <si>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</si>
  <si>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</si>
  <si>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</si>
  <si>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</si>
  <si>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</si>
  <si>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</si>
  <si>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000 01 06 00 00 00 0000 000</t>
  </si>
  <si>
    <t>Иные источники внутреннего финансирования дефицитов бюджетов</t>
  </si>
  <si>
    <t>000 01 06 05 00 00 0000 000</t>
  </si>
  <si>
    <t>Бюджетные кредиты, предоставленные внутри страны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</si>
  <si>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</si>
  <si>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</si>
  <si>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</si>
  <si>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</si>
  <si>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000 01 05 00 00 00 0000 000</t>
  </si>
  <si>
    <t>Изменения остатков средств на счетах по учету средств бюджета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</si>
  <si>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</si>
  <si>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</si>
  <si>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</si>
  <si>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</si>
  <si>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</si>
  <si>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</si>
  <si>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</si>
  <si>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</si>
  <si>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</si>
  <si>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</si>
  <si>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</si>
  <si>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</si>
  <si>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Итого источников внутреннего финансирования дефицита бюджета Салминского сельского поселения  Ромодановского муниципального района Республики Мордовия</t>
  </si>
  <si>
    <t>собственные доходы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</si>
</sst>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176" formatCode="_-* #\ ##0.00&quot;р.&quot;_-;\-* #\ ##0.00&quot;р.&quot;_-;_-* &quot;-&quot;??&quot;р.&quot;_-;_-@_-"/>
    <numFmt numFmtId="177" formatCode="_-* #\ ##0.00\ _₽_-;\-* #\ ##0.00\ _₽_-;_-* &quot;-&quot;??\ _₽_-;_-@_-"/>
    <numFmt numFmtId="178" formatCode="_-* #\.##0.00\ &quot;₽&quot;_-;\-* #\.##0.00\ &quot;₽&quot;_-;_-* \-??\ &quot;₽&quot;_-;_-@_-"/>
    <numFmt numFmtId="179" formatCode="_-* #\.##0_-;\-* #\.##0_-;_-* &quot;-&quot;_-;_-@_-"/>
    <numFmt numFmtId="180" formatCode="_-* #\.##0\ &quot;₽&quot;_-;\-* #\.##0\ &quot;₽&quot;_-;_-* \-\ &quot;₽&quot;_-;_-@_-"/>
    <numFmt numFmtId="181" formatCode="#\ ##0.00"/>
    <numFmt numFmtId="182" formatCode="dd\.mm\.yyyy"/>
    <numFmt numFmtId="183" formatCode="_(* #\ ##0.00_);_(* \(#\ ##0.00\);_(* &quot;-&quot;??_);_(@_)"/>
    <numFmt numFmtId="184" formatCode="0.0"/>
    <numFmt numFmtId="185" formatCode="#\ ##0.0"/>
    <numFmt numFmtId="186" formatCode="#\ ##0.0_ ;\-#\ ##0.0\ "/>
    <numFmt numFmtId="187" formatCode="_-* #\ ##0.0_р_._-;\-* #\ ##0.0_р_._-;_-* &quot;-&quot;?_р_._-;_-@_-"/>
    <numFmt numFmtId="188" formatCode="_-* #\ ##0.0_р_._-;\-* #\ ##0.0_р_._-;_-* &quot;-&quot;??_р_._-;_-@_-"/>
  </numFmts>
  <fonts count="77">
    <font>
      <sz val="10"/>
      <color rgb="FF000000"/>
      <name val="Times New Roman"/>
      <charset val="134"/>
    </font>
    <font>
      <sz val="22"/>
      <name val="Times New Roman"/>
      <charset val="204"/>
    </font>
    <font>
      <sz val="16"/>
      <name val="Times New Roman"/>
      <charset val="204"/>
    </font>
    <font>
      <b/>
      <sz val="22"/>
      <name val="Times New Roman"/>
      <charset val="204"/>
    </font>
    <font>
      <sz val="10"/>
      <name val="Times New Roman"/>
      <charset val="204"/>
    </font>
    <font>
      <b/>
      <sz val="16"/>
      <name val="Times New Roman"/>
      <charset val="204"/>
    </font>
    <font>
      <b/>
      <sz val="12"/>
      <name val="Times New Roman"/>
      <charset val="204"/>
    </font>
    <font>
      <sz val="10"/>
      <name val="Verdana"/>
      <charset val="204"/>
    </font>
    <font>
      <sz val="10"/>
      <name val="Arial Cyr"/>
      <charset val="204"/>
    </font>
    <font>
      <sz val="12"/>
      <name val="Times New Roman"/>
      <charset val="204"/>
    </font>
    <font>
      <b/>
      <sz val="18"/>
      <name val="Times New Roman"/>
      <charset val="204"/>
    </font>
    <font>
      <b/>
      <sz val="20"/>
      <name val="Times New Roman"/>
      <charset val="204"/>
    </font>
    <font>
      <sz val="2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9"/>
      <color rgb="FF000000"/>
      <name val="Times New Roman"/>
      <charset val="204"/>
    </font>
    <font>
      <sz val="11"/>
      <name val="Times New Roman"/>
      <charset val="204"/>
    </font>
    <font>
      <sz val="11"/>
      <color theme="1"/>
      <name val="Calibri"/>
      <charset val="204"/>
      <scheme val="minor"/>
    </font>
    <font>
      <sz val="11"/>
      <color rgb="FF000000"/>
      <name val="Times New Roman"/>
      <charset val="204"/>
    </font>
    <font>
      <sz val="11"/>
      <color theme="1"/>
      <name val="Times New Roman"/>
      <charset val="204"/>
    </font>
    <font>
      <sz val="10"/>
      <color rgb="FF000000"/>
      <name val="Times New Roman"/>
      <charset val="204"/>
    </font>
    <font>
      <b/>
      <sz val="11"/>
      <name val="Times New Roman"/>
      <charset val="204"/>
    </font>
    <font>
      <b/>
      <sz val="10"/>
      <name val="Times New Roman"/>
      <charset val="204"/>
    </font>
    <font>
      <sz val="12"/>
      <color indexed="8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204"/>
      <scheme val="minor"/>
    </font>
    <font>
      <sz val="11"/>
      <color rgb="FF9C0006"/>
      <name val="Calibri"/>
      <charset val="204"/>
      <scheme val="minor"/>
    </font>
    <font>
      <sz val="10"/>
      <color rgb="FF000000"/>
      <name val="Arial"/>
      <charset val="204"/>
    </font>
    <font>
      <b/>
      <sz val="11"/>
      <color rgb="FFFA7D00"/>
      <name val="Calibri"/>
      <charset val="204"/>
      <scheme val="minor"/>
    </font>
    <font>
      <b/>
      <sz val="11"/>
      <color theme="0"/>
      <name val="Calibri"/>
      <charset val="204"/>
      <scheme val="minor"/>
    </font>
    <font>
      <i/>
      <sz val="11"/>
      <color rgb="FF7F7F7F"/>
      <name val="Calibri"/>
      <charset val="204"/>
      <scheme val="minor"/>
    </font>
    <font>
      <sz val="11"/>
      <color rgb="FF006100"/>
      <name val="Calibri"/>
      <charset val="204"/>
      <scheme val="minor"/>
    </font>
    <font>
      <b/>
      <sz val="15"/>
      <color theme="3"/>
      <name val="Calibri"/>
      <charset val="204"/>
      <scheme val="minor"/>
    </font>
    <font>
      <b/>
      <sz val="13"/>
      <color theme="3"/>
      <name val="Calibri"/>
      <charset val="204"/>
      <scheme val="minor"/>
    </font>
    <font>
      <b/>
      <sz val="11"/>
      <color theme="3"/>
      <name val="Calibri"/>
      <charset val="204"/>
      <scheme val="minor"/>
    </font>
    <font>
      <sz val="11"/>
      <color rgb="FF3F3F76"/>
      <name val="Calibri"/>
      <charset val="204"/>
      <scheme val="minor"/>
    </font>
    <font>
      <sz val="11"/>
      <color rgb="FFFA7D00"/>
      <name val="Calibri"/>
      <charset val="204"/>
      <scheme val="minor"/>
    </font>
    <font>
      <sz val="11"/>
      <color rgb="FF9C6500"/>
      <name val="Calibri"/>
      <charset val="204"/>
      <scheme val="minor"/>
    </font>
    <font>
      <sz val="10"/>
      <color indexed="63"/>
      <name val="Arial"/>
      <charset val="134"/>
    </font>
    <font>
      <b/>
      <sz val="11"/>
      <color rgb="FF3F3F3F"/>
      <name val="Calibri"/>
      <charset val="204"/>
      <scheme val="minor"/>
    </font>
    <font>
      <sz val="10"/>
      <name val="Arial"/>
      <charset val="204"/>
    </font>
    <font>
      <b/>
      <sz val="18"/>
      <color theme="3"/>
      <name val="Cambria"/>
      <charset val="204"/>
      <scheme val="major"/>
    </font>
    <font>
      <b/>
      <sz val="11"/>
      <color theme="1"/>
      <name val="Calibri"/>
      <charset val="204"/>
      <scheme val="minor"/>
    </font>
    <font>
      <sz val="11"/>
      <color rgb="FFFF0000"/>
      <name val="Calibri"/>
      <charset val="204"/>
      <scheme val="minor"/>
    </font>
    <font>
      <sz val="8"/>
      <name val="Arial"/>
      <charset val="204"/>
    </font>
    <font>
      <b/>
      <sz val="8"/>
      <name val="Arial"/>
      <charset val="204"/>
    </font>
    <font>
      <b/>
      <i/>
      <sz val="8"/>
      <name val="Arial"/>
      <charset val="204"/>
    </font>
    <font>
      <b/>
      <sz val="11"/>
      <name val="Arial"/>
      <charset val="204"/>
    </font>
    <font>
      <sz val="11"/>
      <name val="Calibri"/>
      <charset val="134"/>
    </font>
    <font>
      <sz val="8"/>
      <color rgb="FF000000"/>
      <name val="Arial"/>
      <charset val="204"/>
    </font>
    <font>
      <b/>
      <sz val="12"/>
      <name val="Arial"/>
      <charset val="204"/>
    </font>
    <font>
      <sz val="6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sz val="10"/>
      <name val="Arial Cyr"/>
      <charset val="204"/>
    </font>
    <font>
      <sz val="11"/>
      <color theme="1"/>
      <name val="Calibri"/>
      <charset val="134"/>
      <scheme val="minor"/>
    </font>
    <font>
      <b/>
      <sz val="10"/>
      <color indexed="8"/>
      <name val="Arial"/>
      <charset val="204"/>
    </font>
  </fonts>
  <fills count="7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80001220740379"/>
        <bgColor indexed="64"/>
      </patternFill>
    </fill>
    <fill>
      <patternFill patternType="solid">
        <fgColor theme="5" tint="0.80001220740379"/>
        <bgColor indexed="64"/>
      </patternFill>
    </fill>
    <fill>
      <patternFill patternType="solid">
        <fgColor theme="6" tint="0.80001220740379"/>
        <bgColor indexed="64"/>
      </patternFill>
    </fill>
    <fill>
      <patternFill patternType="solid">
        <fgColor theme="7" tint="0.80001220740379"/>
        <bgColor indexed="64"/>
      </patternFill>
    </fill>
    <fill>
      <patternFill patternType="solid">
        <fgColor theme="8" tint="0.80001220740379"/>
        <bgColor indexed="64"/>
      </patternFill>
    </fill>
    <fill>
      <patternFill patternType="solid">
        <fgColor theme="9" tint="0.8000122074037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400006103701895"/>
        <bgColor indexed="64"/>
      </patternFill>
    </fill>
    <fill>
      <patternFill patternType="solid">
        <fgColor theme="5" tint="0.400006103701895"/>
        <bgColor indexed="64"/>
      </patternFill>
    </fill>
    <fill>
      <patternFill patternType="solid">
        <fgColor theme="6" tint="0.400006103701895"/>
        <bgColor indexed="64"/>
      </patternFill>
    </fill>
    <fill>
      <patternFill patternType="solid">
        <fgColor theme="7" tint="0.400006103701895"/>
        <bgColor indexed="64"/>
      </patternFill>
    </fill>
    <fill>
      <patternFill patternType="solid">
        <fgColor theme="8" tint="0.400006103701895"/>
        <bgColor indexed="64"/>
      </patternFill>
    </fill>
    <fill>
      <patternFill patternType="solid">
        <fgColor theme="9" tint="0.40000610370189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93">
    <xf numFmtId="176" fontId="0" fillId="0" borderId="0">
      <alignment vertical="top" wrapText="1"/>
    </xf>
    <xf numFmtId="177" fontId="21" fillId="0" borderId="0" applyFont="0" applyFill="0" applyBorder="0" applyAlignment="0" applyProtection="0"/>
    <xf numFmtId="178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179" fontId="25" fillId="0" borderId="0" applyFont="0" applyFill="0" applyBorder="0" applyAlignment="0" applyProtection="0">
      <alignment vertical="center"/>
    </xf>
    <xf numFmtId="180" fontId="25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7" borderId="21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8" borderId="24" applyNumberFormat="0" applyAlignment="0" applyProtection="0">
      <alignment vertical="center"/>
    </xf>
    <xf numFmtId="0" fontId="35" fillId="9" borderId="25" applyNumberFormat="0" applyAlignment="0" applyProtection="0">
      <alignment vertical="center"/>
    </xf>
    <xf numFmtId="0" fontId="36" fillId="9" borderId="24" applyNumberFormat="0" applyAlignment="0" applyProtection="0">
      <alignment vertical="center"/>
    </xf>
    <xf numFmtId="0" fontId="37" fillId="10" borderId="26" applyNumberFormat="0" applyAlignment="0" applyProtection="0">
      <alignment vertical="center"/>
    </xf>
    <xf numFmtId="0" fontId="38" fillId="0" borderId="27" applyNumberFormat="0" applyFill="0" applyAlignment="0" applyProtection="0">
      <alignment vertical="center"/>
    </xf>
    <xf numFmtId="0" fontId="39" fillId="0" borderId="28" applyNumberFormat="0" applyFill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5" borderId="0" applyNumberFormat="0" applyBorder="0" applyAlignment="0" applyProtection="0"/>
    <xf numFmtId="0" fontId="45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9" borderId="0" applyNumberFormat="0" applyBorder="0" applyAlignment="0" applyProtection="0"/>
    <xf numFmtId="0" fontId="45" fillId="60" borderId="0" applyNumberFormat="0" applyBorder="0" applyAlignment="0" applyProtection="0"/>
    <xf numFmtId="0" fontId="45" fillId="61" borderId="0" applyNumberFormat="0" applyBorder="0" applyAlignment="0" applyProtection="0"/>
    <xf numFmtId="0" fontId="46" fillId="62" borderId="0" applyNumberFormat="0" applyBorder="0" applyAlignment="0" applyProtection="0"/>
    <xf numFmtId="0" fontId="47" fillId="0" borderId="0">
      <alignment horizontal="left"/>
    </xf>
    <xf numFmtId="0" fontId="48" fillId="63" borderId="24" applyNumberFormat="0" applyAlignment="0" applyProtection="0"/>
    <xf numFmtId="0" fontId="49" fillId="64" borderId="26" applyNumberFormat="0" applyAlignment="0" applyProtection="0"/>
    <xf numFmtId="0" fontId="47" fillId="0" borderId="0">
      <alignment horizontal="left"/>
    </xf>
    <xf numFmtId="0" fontId="50" fillId="0" borderId="0" applyNumberFormat="0" applyFill="0" applyBorder="0" applyAlignment="0" applyProtection="0"/>
    <xf numFmtId="0" fontId="51" fillId="65" borderId="0" applyNumberFormat="0" applyBorder="0" applyAlignment="0" applyProtection="0"/>
    <xf numFmtId="0" fontId="52" fillId="0" borderId="29" applyNumberFormat="0" applyFill="0" applyAlignment="0" applyProtection="0"/>
    <xf numFmtId="0" fontId="53" fillId="0" borderId="30" applyNumberFormat="0" applyFill="0" applyAlignment="0" applyProtection="0"/>
    <xf numFmtId="0" fontId="54" fillId="0" borderId="31" applyNumberFormat="0" applyFill="0" applyAlignment="0" applyProtection="0"/>
    <xf numFmtId="0" fontId="54" fillId="0" borderId="0" applyNumberFormat="0" applyFill="0" applyBorder="0" applyAlignment="0" applyProtection="0"/>
    <xf numFmtId="0" fontId="55" fillId="66" borderId="24" applyNumberFormat="0" applyAlignment="0" applyProtection="0"/>
    <xf numFmtId="0" fontId="56" fillId="0" borderId="27" applyNumberFormat="0" applyFill="0" applyAlignment="0" applyProtection="0"/>
    <xf numFmtId="0" fontId="57" fillId="67" borderId="0" applyNumberFormat="0" applyBorder="0" applyAlignment="0" applyProtection="0"/>
    <xf numFmtId="0" fontId="58" fillId="0" borderId="0"/>
    <xf numFmtId="0" fontId="18" fillId="68" borderId="21" applyNumberFormat="0" applyFont="0" applyAlignment="0" applyProtection="0"/>
    <xf numFmtId="0" fontId="59" fillId="63" borderId="25" applyNumberFormat="0" applyAlignment="0" applyProtection="0"/>
    <xf numFmtId="0" fontId="60" fillId="0" borderId="0"/>
    <xf numFmtId="0" fontId="60" fillId="0" borderId="0"/>
    <xf numFmtId="0" fontId="61" fillId="0" borderId="0" applyNumberFormat="0" applyFill="0" applyBorder="0" applyAlignment="0" applyProtection="0"/>
    <xf numFmtId="0" fontId="62" fillId="0" borderId="28" applyNumberFormat="0" applyFill="0" applyAlignment="0" applyProtection="0"/>
    <xf numFmtId="0" fontId="47" fillId="0" borderId="0">
      <alignment horizontal="left"/>
    </xf>
    <xf numFmtId="0" fontId="63" fillId="0" borderId="0" applyNumberFormat="0" applyFill="0" applyBorder="0" applyAlignment="0" applyProtection="0"/>
    <xf numFmtId="181" fontId="64" fillId="0" borderId="32">
      <alignment horizontal="right"/>
    </xf>
    <xf numFmtId="181" fontId="64" fillId="0" borderId="33">
      <alignment horizontal="right"/>
    </xf>
    <xf numFmtId="49" fontId="64" fillId="0" borderId="0">
      <alignment horizontal="right"/>
    </xf>
    <xf numFmtId="0" fontId="64" fillId="0" borderId="34">
      <alignment horizontal="left" wrapText="1"/>
    </xf>
    <xf numFmtId="0" fontId="64" fillId="0" borderId="35">
      <alignment horizontal="left" wrapText="1" indent="1"/>
    </xf>
    <xf numFmtId="0" fontId="65" fillId="0" borderId="19">
      <alignment horizontal="left" wrapText="1"/>
    </xf>
    <xf numFmtId="0" fontId="64" fillId="69" borderId="0"/>
    <xf numFmtId="0" fontId="64" fillId="0" borderId="36"/>
    <xf numFmtId="0" fontId="64" fillId="0" borderId="0">
      <alignment horizontal="center"/>
    </xf>
    <xf numFmtId="0" fontId="60" fillId="0" borderId="36"/>
    <xf numFmtId="181" fontId="64" fillId="0" borderId="37">
      <alignment horizontal="right"/>
    </xf>
    <xf numFmtId="49" fontId="64" fillId="0" borderId="19">
      <alignment horizontal="center"/>
    </xf>
    <xf numFmtId="181" fontId="64" fillId="0" borderId="38">
      <alignment horizontal="right"/>
    </xf>
    <xf numFmtId="0" fontId="65" fillId="0" borderId="0">
      <alignment horizontal="center"/>
    </xf>
    <xf numFmtId="0" fontId="65" fillId="0" borderId="36"/>
    <xf numFmtId="0" fontId="64" fillId="0" borderId="39">
      <alignment horizontal="left" wrapText="1"/>
    </xf>
    <xf numFmtId="0" fontId="64" fillId="0" borderId="40">
      <alignment horizontal="left" wrapText="1" indent="1"/>
    </xf>
    <xf numFmtId="0" fontId="64" fillId="0" borderId="39">
      <alignment horizontal="left" wrapText="1" indent="2"/>
    </xf>
    <xf numFmtId="0" fontId="64" fillId="0" borderId="34">
      <alignment horizontal="left" wrapText="1" indent="2"/>
    </xf>
    <xf numFmtId="0" fontId="64" fillId="0" borderId="0">
      <alignment horizontal="center" wrapText="1"/>
    </xf>
    <xf numFmtId="49" fontId="64" fillId="0" borderId="36">
      <alignment horizontal="left"/>
    </xf>
    <xf numFmtId="49" fontId="64" fillId="0" borderId="41">
      <alignment horizontal="center" wrapText="1"/>
    </xf>
    <xf numFmtId="49" fontId="64" fillId="0" borderId="41">
      <alignment horizontal="left" wrapText="1"/>
    </xf>
    <xf numFmtId="49" fontId="64" fillId="0" borderId="41">
      <alignment horizontal="center" shrinkToFit="1"/>
    </xf>
    <xf numFmtId="49" fontId="64" fillId="0" borderId="32">
      <alignment horizontal="center" shrinkToFit="1"/>
    </xf>
    <xf numFmtId="0" fontId="64" fillId="0" borderId="35">
      <alignment horizontal="left" wrapText="1"/>
    </xf>
    <xf numFmtId="0" fontId="64" fillId="0" borderId="34">
      <alignment horizontal="left" wrapText="1" indent="1"/>
    </xf>
    <xf numFmtId="0" fontId="64" fillId="0" borderId="35">
      <alignment horizontal="left" wrapText="1" indent="2"/>
    </xf>
    <xf numFmtId="0" fontId="60" fillId="0" borderId="42"/>
    <xf numFmtId="0" fontId="60" fillId="0" borderId="43"/>
    <xf numFmtId="49" fontId="64" fillId="0" borderId="37">
      <alignment horizontal="center"/>
    </xf>
    <xf numFmtId="0" fontId="65" fillId="0" borderId="44">
      <alignment horizontal="center" vertical="center" textRotation="90" wrapText="1"/>
    </xf>
    <xf numFmtId="0" fontId="65" fillId="0" borderId="43">
      <alignment horizontal="center" vertical="center" textRotation="90" wrapText="1"/>
    </xf>
    <xf numFmtId="0" fontId="64" fillId="0" borderId="0">
      <alignment vertical="center"/>
    </xf>
    <xf numFmtId="0" fontId="65" fillId="0" borderId="0">
      <alignment horizontal="center" vertical="center" textRotation="90" wrapText="1"/>
    </xf>
    <xf numFmtId="0" fontId="65" fillId="0" borderId="45">
      <alignment horizontal="center" vertical="center" textRotation="90" wrapText="1"/>
    </xf>
    <xf numFmtId="0" fontId="65" fillId="0" borderId="0">
      <alignment horizontal="center" vertical="center" textRotation="90"/>
    </xf>
    <xf numFmtId="0" fontId="65" fillId="0" borderId="45">
      <alignment horizontal="center" vertical="center" textRotation="90"/>
    </xf>
    <xf numFmtId="0" fontId="65" fillId="0" borderId="17">
      <alignment horizontal="center" vertical="center" textRotation="90"/>
    </xf>
    <xf numFmtId="0" fontId="17" fillId="0" borderId="36">
      <alignment wrapText="1"/>
    </xf>
    <xf numFmtId="0" fontId="17" fillId="0" borderId="17">
      <alignment wrapText="1"/>
    </xf>
    <xf numFmtId="0" fontId="17" fillId="0" borderId="43">
      <alignment wrapText="1"/>
    </xf>
    <xf numFmtId="0" fontId="64" fillId="0" borderId="17">
      <alignment horizontal="center" vertical="top" wrapText="1"/>
    </xf>
    <xf numFmtId="0" fontId="65" fillId="0" borderId="46"/>
    <xf numFmtId="49" fontId="66" fillId="0" borderId="47">
      <alignment horizontal="left" vertical="center" wrapText="1"/>
    </xf>
    <xf numFmtId="49" fontId="64" fillId="0" borderId="35">
      <alignment horizontal="left" vertical="center" wrapText="1" indent="2"/>
    </xf>
    <xf numFmtId="49" fontId="64" fillId="0" borderId="34">
      <alignment horizontal="left" vertical="center" wrapText="1" indent="3"/>
    </xf>
    <xf numFmtId="49" fontId="64" fillId="0" borderId="47">
      <alignment horizontal="left" vertical="center" wrapText="1" indent="3"/>
    </xf>
    <xf numFmtId="49" fontId="64" fillId="0" borderId="48">
      <alignment horizontal="left" vertical="center" wrapText="1" indent="3"/>
    </xf>
    <xf numFmtId="0" fontId="66" fillId="0" borderId="46">
      <alignment horizontal="left" vertical="center" wrapText="1"/>
    </xf>
    <xf numFmtId="49" fontId="64" fillId="0" borderId="43">
      <alignment horizontal="left" vertical="center" wrapText="1" indent="3"/>
    </xf>
    <xf numFmtId="49" fontId="64" fillId="0" borderId="0">
      <alignment horizontal="left" vertical="center" wrapText="1" indent="3"/>
    </xf>
    <xf numFmtId="49" fontId="64" fillId="0" borderId="36">
      <alignment horizontal="left" vertical="center" wrapText="1" indent="3"/>
    </xf>
    <xf numFmtId="49" fontId="66" fillId="0" borderId="46">
      <alignment horizontal="left" vertical="center" wrapText="1"/>
    </xf>
    <xf numFmtId="0" fontId="64" fillId="0" borderId="47">
      <alignment horizontal="left" vertical="center" wrapText="1"/>
    </xf>
    <xf numFmtId="0" fontId="64" fillId="0" borderId="48">
      <alignment horizontal="left" vertical="center" wrapText="1"/>
    </xf>
    <xf numFmtId="49" fontId="66" fillId="0" borderId="49">
      <alignment horizontal="left" vertical="center" wrapText="1"/>
    </xf>
    <xf numFmtId="49" fontId="64" fillId="0" borderId="50">
      <alignment horizontal="left" vertical="center" wrapText="1"/>
    </xf>
    <xf numFmtId="49" fontId="64" fillId="0" borderId="51">
      <alignment horizontal="left" vertical="center" wrapText="1"/>
    </xf>
    <xf numFmtId="49" fontId="65" fillId="0" borderId="52">
      <alignment horizontal="center"/>
    </xf>
    <xf numFmtId="49" fontId="65" fillId="0" borderId="53">
      <alignment horizontal="center" vertical="center" wrapText="1"/>
    </xf>
    <xf numFmtId="49" fontId="64" fillId="0" borderId="54">
      <alignment horizontal="center" vertical="center" wrapText="1"/>
    </xf>
    <xf numFmtId="49" fontId="64" fillId="0" borderId="41">
      <alignment horizontal="center" vertical="center" wrapText="1"/>
    </xf>
    <xf numFmtId="49" fontId="64" fillId="0" borderId="53">
      <alignment horizontal="center" vertical="center" wrapText="1"/>
    </xf>
    <xf numFmtId="49" fontId="64" fillId="0" borderId="43">
      <alignment horizontal="center" vertical="center" wrapText="1"/>
    </xf>
    <xf numFmtId="49" fontId="64" fillId="0" borderId="0">
      <alignment horizontal="center" vertical="center" wrapText="1"/>
    </xf>
    <xf numFmtId="49" fontId="64" fillId="0" borderId="36">
      <alignment horizontal="center" vertical="center" wrapText="1"/>
    </xf>
    <xf numFmtId="49" fontId="65" fillId="0" borderId="52">
      <alignment horizontal="center" vertical="center" wrapText="1"/>
    </xf>
    <xf numFmtId="49" fontId="64" fillId="0" borderId="55">
      <alignment horizontal="center" vertical="center" wrapText="1"/>
    </xf>
    <xf numFmtId="0" fontId="60" fillId="0" borderId="56"/>
    <xf numFmtId="0" fontId="64" fillId="0" borderId="52">
      <alignment horizontal="center" vertical="center"/>
    </xf>
    <xf numFmtId="0" fontId="64" fillId="0" borderId="54">
      <alignment horizontal="center" vertical="center"/>
    </xf>
    <xf numFmtId="0" fontId="64" fillId="0" borderId="41">
      <alignment horizontal="center" vertical="center"/>
    </xf>
    <xf numFmtId="0" fontId="64" fillId="0" borderId="53">
      <alignment horizontal="center" vertical="center"/>
    </xf>
    <xf numFmtId="49" fontId="64" fillId="0" borderId="33">
      <alignment horizontal="center" vertical="center"/>
    </xf>
    <xf numFmtId="49" fontId="64" fillId="0" borderId="18">
      <alignment horizontal="center" vertical="center"/>
    </xf>
    <xf numFmtId="49" fontId="64" fillId="0" borderId="32">
      <alignment horizontal="center" vertical="center"/>
    </xf>
    <xf numFmtId="49" fontId="64" fillId="0" borderId="17">
      <alignment horizontal="center" vertical="center"/>
    </xf>
    <xf numFmtId="49" fontId="64" fillId="0" borderId="36">
      <alignment horizontal="center"/>
    </xf>
    <xf numFmtId="0" fontId="64" fillId="0" borderId="43">
      <alignment horizontal="center"/>
    </xf>
    <xf numFmtId="0" fontId="64" fillId="0" borderId="0">
      <alignment horizontal="center"/>
    </xf>
    <xf numFmtId="49" fontId="64" fillId="0" borderId="36"/>
    <xf numFmtId="0" fontId="64" fillId="0" borderId="17">
      <alignment horizontal="center" vertical="top"/>
    </xf>
    <xf numFmtId="49" fontId="64" fillId="0" borderId="17">
      <alignment horizontal="center" vertical="top" wrapText="1"/>
    </xf>
    <xf numFmtId="0" fontId="64" fillId="0" borderId="18"/>
    <xf numFmtId="181" fontId="64" fillId="0" borderId="43">
      <alignment horizontal="right"/>
    </xf>
    <xf numFmtId="181" fontId="64" fillId="0" borderId="0">
      <alignment horizontal="right" shrinkToFit="1"/>
    </xf>
    <xf numFmtId="181" fontId="64" fillId="0" borderId="36">
      <alignment horizontal="right"/>
    </xf>
    <xf numFmtId="181" fontId="64" fillId="0" borderId="57">
      <alignment horizontal="right"/>
    </xf>
    <xf numFmtId="0" fontId="64" fillId="0" borderId="43"/>
    <xf numFmtId="0" fontId="64" fillId="0" borderId="17">
      <alignment horizontal="center" vertical="top" wrapText="1"/>
    </xf>
    <xf numFmtId="0" fontId="64" fillId="0" borderId="36">
      <alignment horizontal="center"/>
    </xf>
    <xf numFmtId="49" fontId="64" fillId="0" borderId="43">
      <alignment horizontal="center"/>
    </xf>
    <xf numFmtId="49" fontId="64" fillId="0" borderId="0">
      <alignment horizontal="left"/>
    </xf>
    <xf numFmtId="181" fontId="64" fillId="0" borderId="18">
      <alignment horizontal="right"/>
    </xf>
    <xf numFmtId="0" fontId="64" fillId="0" borderId="17">
      <alignment horizontal="center" vertical="top"/>
    </xf>
    <xf numFmtId="181" fontId="64" fillId="0" borderId="58">
      <alignment horizontal="right"/>
    </xf>
    <xf numFmtId="0" fontId="64" fillId="0" borderId="58"/>
    <xf numFmtId="181" fontId="64" fillId="0" borderId="59">
      <alignment horizontal="right"/>
    </xf>
    <xf numFmtId="0" fontId="60" fillId="70" borderId="0"/>
    <xf numFmtId="0" fontId="65" fillId="0" borderId="0"/>
    <xf numFmtId="0" fontId="67" fillId="0" borderId="0"/>
    <xf numFmtId="0" fontId="64" fillId="0" borderId="0">
      <alignment horizontal="left"/>
    </xf>
    <xf numFmtId="0" fontId="64" fillId="0" borderId="0"/>
    <xf numFmtId="0" fontId="68" fillId="0" borderId="0"/>
    <xf numFmtId="0" fontId="60" fillId="0" borderId="0"/>
    <xf numFmtId="0" fontId="60" fillId="70" borderId="36"/>
    <xf numFmtId="49" fontId="64" fillId="0" borderId="17">
      <alignment horizontal="center" vertical="center" wrapText="1"/>
    </xf>
    <xf numFmtId="49" fontId="64" fillId="0" borderId="17">
      <alignment horizontal="center" vertical="center" wrapText="1"/>
    </xf>
    <xf numFmtId="0" fontId="60" fillId="70" borderId="60"/>
    <xf numFmtId="0" fontId="69" fillId="0" borderId="19">
      <alignment horizontal="left" wrapText="1" indent="2"/>
    </xf>
    <xf numFmtId="0" fontId="64" fillId="0" borderId="61">
      <alignment horizontal="left" wrapText="1"/>
    </xf>
    <xf numFmtId="0" fontId="64" fillId="0" borderId="39">
      <alignment horizontal="left" wrapText="1" indent="1"/>
    </xf>
    <xf numFmtId="0" fontId="64" fillId="0" borderId="46">
      <alignment horizontal="left" wrapText="1" indent="2"/>
    </xf>
    <xf numFmtId="0" fontId="60" fillId="70" borderId="62"/>
    <xf numFmtId="0" fontId="70" fillId="0" borderId="0">
      <alignment horizontal="center" wrapText="1"/>
    </xf>
    <xf numFmtId="0" fontId="71" fillId="0" borderId="0">
      <alignment horizontal="center" vertical="top"/>
    </xf>
    <xf numFmtId="0" fontId="64" fillId="0" borderId="36">
      <alignment wrapText="1"/>
    </xf>
    <xf numFmtId="0" fontId="64" fillId="0" borderId="60">
      <alignment wrapText="1"/>
    </xf>
    <xf numFmtId="0" fontId="64" fillId="0" borderId="43">
      <alignment horizontal="left"/>
    </xf>
    <xf numFmtId="0" fontId="60" fillId="70" borderId="63"/>
    <xf numFmtId="49" fontId="64" fillId="0" borderId="52">
      <alignment horizontal="center" wrapText="1"/>
    </xf>
    <xf numFmtId="49" fontId="64" fillId="0" borderId="54">
      <alignment horizontal="center" wrapText="1"/>
    </xf>
    <xf numFmtId="49" fontId="69" fillId="0" borderId="18">
      <alignment horizontal="center"/>
    </xf>
    <xf numFmtId="49" fontId="64" fillId="0" borderId="53">
      <alignment horizontal="center"/>
    </xf>
    <xf numFmtId="0" fontId="60" fillId="70" borderId="43"/>
    <xf numFmtId="0" fontId="60" fillId="70" borderId="64"/>
    <xf numFmtId="0" fontId="64" fillId="0" borderId="56"/>
    <xf numFmtId="0" fontId="64" fillId="0" borderId="0">
      <alignment horizontal="left"/>
    </xf>
    <xf numFmtId="49" fontId="64" fillId="0" borderId="43"/>
    <xf numFmtId="49" fontId="64" fillId="0" borderId="0"/>
    <xf numFmtId="49" fontId="64" fillId="0" borderId="33">
      <alignment horizontal="center"/>
    </xf>
    <xf numFmtId="49" fontId="64" fillId="0" borderId="18">
      <alignment horizontal="center"/>
    </xf>
    <xf numFmtId="49" fontId="64" fillId="0" borderId="17">
      <alignment horizontal="center"/>
    </xf>
    <xf numFmtId="49" fontId="64" fillId="0" borderId="17">
      <alignment horizontal="center" vertical="center" wrapText="1"/>
    </xf>
    <xf numFmtId="49" fontId="64" fillId="0" borderId="57">
      <alignment horizontal="center" vertical="center" wrapText="1"/>
    </xf>
    <xf numFmtId="0" fontId="60" fillId="70" borderId="65"/>
    <xf numFmtId="181" fontId="64" fillId="0" borderId="17">
      <alignment horizontal="right"/>
    </xf>
    <xf numFmtId="0" fontId="64" fillId="69" borderId="56"/>
    <xf numFmtId="0" fontId="70" fillId="0" borderId="0">
      <alignment horizontal="center" wrapText="1"/>
    </xf>
    <xf numFmtId="0" fontId="72" fillId="0" borderId="45"/>
    <xf numFmtId="49" fontId="73" fillId="0" borderId="66">
      <alignment horizontal="right"/>
    </xf>
    <xf numFmtId="0" fontId="64" fillId="0" borderId="66">
      <alignment horizontal="right"/>
    </xf>
    <xf numFmtId="0" fontId="72" fillId="0" borderId="36"/>
    <xf numFmtId="0" fontId="64" fillId="0" borderId="57">
      <alignment horizontal="center"/>
    </xf>
    <xf numFmtId="49" fontId="60" fillId="0" borderId="67">
      <alignment horizontal="center"/>
    </xf>
    <xf numFmtId="182" fontId="64" fillId="0" borderId="68">
      <alignment horizontal="center"/>
    </xf>
    <xf numFmtId="0" fontId="64" fillId="0" borderId="69">
      <alignment horizontal="center"/>
    </xf>
    <xf numFmtId="49" fontId="64" fillId="0" borderId="70">
      <alignment horizontal="center"/>
    </xf>
    <xf numFmtId="49" fontId="64" fillId="0" borderId="68">
      <alignment horizontal="center"/>
    </xf>
    <xf numFmtId="0" fontId="64" fillId="0" borderId="68">
      <alignment horizontal="center"/>
    </xf>
    <xf numFmtId="49" fontId="64" fillId="0" borderId="71">
      <alignment horizontal="center"/>
    </xf>
    <xf numFmtId="0" fontId="68" fillId="0" borderId="56"/>
    <xf numFmtId="0" fontId="72" fillId="0" borderId="0"/>
    <xf numFmtId="0" fontId="60" fillId="0" borderId="72"/>
    <xf numFmtId="0" fontId="60" fillId="0" borderId="73"/>
    <xf numFmtId="0" fontId="64" fillId="0" borderId="19">
      <alignment horizontal="left" wrapText="1"/>
    </xf>
    <xf numFmtId="49" fontId="64" fillId="0" borderId="58">
      <alignment horizontal="center"/>
    </xf>
    <xf numFmtId="0" fontId="70" fillId="0" borderId="0">
      <alignment horizontal="left" wrapText="1"/>
    </xf>
    <xf numFmtId="49" fontId="60" fillId="0" borderId="0"/>
    <xf numFmtId="0" fontId="64" fillId="0" borderId="0">
      <alignment horizontal="right"/>
    </xf>
    <xf numFmtId="49" fontId="64" fillId="0" borderId="0">
      <alignment horizontal="right"/>
    </xf>
    <xf numFmtId="181" fontId="64" fillId="0" borderId="19">
      <alignment horizontal="right"/>
    </xf>
    <xf numFmtId="0" fontId="64" fillId="0" borderId="0">
      <alignment horizontal="left" wrapText="1"/>
    </xf>
    <xf numFmtId="0" fontId="64" fillId="0" borderId="36">
      <alignment horizontal="left"/>
    </xf>
    <xf numFmtId="0" fontId="64" fillId="0" borderId="40">
      <alignment horizontal="left" wrapText="1"/>
    </xf>
    <xf numFmtId="0" fontId="64" fillId="0" borderId="60"/>
    <xf numFmtId="0" fontId="65" fillId="0" borderId="74">
      <alignment horizontal="left" wrapText="1"/>
    </xf>
    <xf numFmtId="0" fontId="64" fillId="0" borderId="37">
      <alignment horizontal="left" wrapText="1" indent="2"/>
    </xf>
    <xf numFmtId="49" fontId="64" fillId="0" borderId="0">
      <alignment horizontal="center" wrapText="1"/>
    </xf>
    <xf numFmtId="49" fontId="64" fillId="0" borderId="53">
      <alignment horizontal="center" wrapText="1"/>
    </xf>
    <xf numFmtId="0" fontId="64" fillId="0" borderId="75"/>
    <xf numFmtId="0" fontId="64" fillId="0" borderId="76">
      <alignment horizontal="center" wrapText="1"/>
    </xf>
    <xf numFmtId="0" fontId="60" fillId="70" borderId="56"/>
    <xf numFmtId="49" fontId="64" fillId="0" borderId="41">
      <alignment horizontal="center"/>
    </xf>
    <xf numFmtId="49" fontId="64" fillId="0" borderId="0">
      <alignment horizontal="center"/>
    </xf>
    <xf numFmtId="49" fontId="64" fillId="0" borderId="32">
      <alignment horizontal="center" wrapText="1"/>
    </xf>
    <xf numFmtId="49" fontId="64" fillId="0" borderId="77">
      <alignment horizontal="center" wrapText="1"/>
    </xf>
    <xf numFmtId="49" fontId="64" fillId="0" borderId="32">
      <alignment horizontal="center"/>
    </xf>
    <xf numFmtId="49" fontId="64" fillId="0" borderId="36"/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0" fontId="74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75" fillId="0" borderId="0"/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0" fontId="47" fillId="0" borderId="0"/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0" fontId="18" fillId="0" borderId="0"/>
    <xf numFmtId="0" fontId="18" fillId="0" borderId="0"/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0" fontId="60" fillId="0" borderId="0"/>
    <xf numFmtId="0" fontId="60" fillId="0" borderId="0"/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0" fontId="18" fillId="0" borderId="0"/>
    <xf numFmtId="0" fontId="18" fillId="0" borderId="0"/>
    <xf numFmtId="0" fontId="18" fillId="0" borderId="0"/>
    <xf numFmtId="176" fontId="21" fillId="0" borderId="0">
      <alignment vertical="top" wrapText="1"/>
    </xf>
    <xf numFmtId="0" fontId="8" fillId="0" borderId="0"/>
    <xf numFmtId="0" fontId="76" fillId="0" borderId="0"/>
    <xf numFmtId="183" fontId="60" fillId="0" borderId="0" applyFont="0" applyFill="0" applyBorder="0" applyAlignment="0" applyProtection="0"/>
    <xf numFmtId="177" fontId="21" fillId="0" borderId="0" applyFont="0" applyFill="0" applyBorder="0" applyAlignment="0" applyProtection="0"/>
  </cellStyleXfs>
  <cellXfs count="154">
    <xf numFmtId="176" fontId="0" fillId="0" borderId="0" xfId="0">
      <alignment vertical="top" wrapText="1"/>
    </xf>
    <xf numFmtId="0" fontId="1" fillId="0" borderId="0" xfId="389" applyFont="1"/>
    <xf numFmtId="0" fontId="2" fillId="0" borderId="0" xfId="389" applyFont="1"/>
    <xf numFmtId="0" fontId="3" fillId="0" borderId="0" xfId="389" applyFont="1"/>
    <xf numFmtId="0" fontId="4" fillId="0" borderId="0" xfId="389" applyFont="1"/>
    <xf numFmtId="0" fontId="4" fillId="0" borderId="0" xfId="389" applyFont="1" applyAlignment="1">
      <alignment horizontal="left"/>
    </xf>
    <xf numFmtId="0" fontId="3" fillId="0" borderId="0" xfId="375" applyFont="1"/>
    <xf numFmtId="0" fontId="5" fillId="0" borderId="0" xfId="375" applyFont="1"/>
    <xf numFmtId="0" fontId="6" fillId="0" borderId="0" xfId="375" applyFont="1" applyAlignment="1">
      <alignment horizontal="left" vertical="center"/>
    </xf>
    <xf numFmtId="0" fontId="7" fillId="0" borderId="0" xfId="389" applyFont="1" applyAlignment="1">
      <alignment horizontal="left"/>
    </xf>
    <xf numFmtId="0" fontId="8" fillId="0" borderId="0" xfId="389"/>
    <xf numFmtId="0" fontId="2" fillId="0" borderId="0" xfId="375" applyFont="1" applyAlignment="1">
      <alignment horizontal="left" wrapText="1"/>
    </xf>
    <xf numFmtId="0" fontId="9" fillId="0" borderId="0" xfId="375" applyFont="1" applyAlignment="1">
      <alignment vertical="center" wrapText="1"/>
    </xf>
    <xf numFmtId="0" fontId="3" fillId="0" borderId="0" xfId="389" applyFont="1" applyAlignment="1">
      <alignment horizontal="center" vertical="center" wrapText="1"/>
    </xf>
    <xf numFmtId="0" fontId="10" fillId="0" borderId="0" xfId="389" applyFont="1" applyAlignment="1">
      <alignment horizontal="left" wrapText="1"/>
    </xf>
    <xf numFmtId="0" fontId="9" fillId="0" borderId="0" xfId="389" applyFont="1"/>
    <xf numFmtId="0" fontId="9" fillId="0" borderId="1" xfId="389" applyFont="1" applyBorder="1"/>
    <xf numFmtId="0" fontId="3" fillId="0" borderId="2" xfId="389" applyFont="1" applyBorder="1" applyAlignment="1">
      <alignment horizontal="center" vertical="center"/>
    </xf>
    <xf numFmtId="0" fontId="11" fillId="0" borderId="2" xfId="389" applyFont="1" applyBorder="1" applyAlignment="1">
      <alignment horizontal="center" vertical="center" wrapText="1"/>
    </xf>
    <xf numFmtId="0" fontId="5" fillId="0" borderId="2" xfId="341" applyFont="1" applyBorder="1" applyAlignment="1">
      <alignment horizontal="center" vertical="center"/>
    </xf>
    <xf numFmtId="0" fontId="10" fillId="0" borderId="3" xfId="375" applyFont="1" applyBorder="1" applyAlignment="1">
      <alignment horizontal="center" vertical="center" wrapText="1"/>
    </xf>
    <xf numFmtId="0" fontId="1" fillId="0" borderId="0" xfId="389" applyFont="1" applyAlignment="1">
      <alignment horizontal="left"/>
    </xf>
    <xf numFmtId="49" fontId="5" fillId="0" borderId="2" xfId="389" applyNumberFormat="1" applyFont="1" applyBorder="1" applyAlignment="1">
      <alignment horizontal="center" vertical="top"/>
    </xf>
    <xf numFmtId="49" fontId="5" fillId="0" borderId="2" xfId="389" applyNumberFormat="1" applyFont="1" applyBorder="1" applyAlignment="1">
      <alignment horizontal="center"/>
    </xf>
    <xf numFmtId="1" fontId="5" fillId="0" borderId="2" xfId="389" applyNumberFormat="1" applyFont="1" applyBorder="1" applyAlignment="1">
      <alignment horizontal="center"/>
    </xf>
    <xf numFmtId="0" fontId="2" fillId="0" borderId="0" xfId="389" applyFont="1" applyAlignment="1">
      <alignment horizontal="left"/>
    </xf>
    <xf numFmtId="0" fontId="12" fillId="0" borderId="4" xfId="389" applyFont="1" applyBorder="1" applyAlignment="1">
      <alignment horizontal="center" vertical="justify"/>
    </xf>
    <xf numFmtId="49" fontId="2" fillId="0" borderId="5" xfId="389" applyNumberFormat="1" applyFont="1" applyBorder="1" applyAlignment="1">
      <alignment horizontal="left" wrapText="1"/>
    </xf>
    <xf numFmtId="184" fontId="3" fillId="0" borderId="6" xfId="389" applyNumberFormat="1" applyFont="1" applyBorder="1" applyAlignment="1">
      <alignment horizontal="center"/>
    </xf>
    <xf numFmtId="184" fontId="3" fillId="0" borderId="7" xfId="389" applyNumberFormat="1" applyFont="1" applyBorder="1" applyAlignment="1">
      <alignment horizontal="center"/>
    </xf>
    <xf numFmtId="0" fontId="12" fillId="0" borderId="8" xfId="389" applyFont="1" applyBorder="1" applyAlignment="1">
      <alignment horizontal="left" vertical="top" wrapText="1"/>
    </xf>
    <xf numFmtId="184" fontId="3" fillId="0" borderId="9" xfId="389" applyNumberFormat="1" applyFont="1" applyBorder="1" applyAlignment="1">
      <alignment horizontal="center"/>
    </xf>
    <xf numFmtId="184" fontId="3" fillId="0" borderId="10" xfId="389" applyNumberFormat="1" applyFont="1" applyBorder="1" applyAlignment="1">
      <alignment horizontal="center"/>
    </xf>
    <xf numFmtId="0" fontId="12" fillId="0" borderId="8" xfId="389" applyFont="1" applyBorder="1" applyAlignment="1">
      <alignment horizontal="left" wrapText="1"/>
    </xf>
    <xf numFmtId="184" fontId="3" fillId="0" borderId="11" xfId="389" applyNumberFormat="1" applyFont="1" applyBorder="1" applyAlignment="1">
      <alignment horizontal="center"/>
    </xf>
    <xf numFmtId="184" fontId="3" fillId="0" borderId="2" xfId="389" applyNumberFormat="1" applyFont="1" applyBorder="1" applyAlignment="1">
      <alignment horizontal="center"/>
    </xf>
    <xf numFmtId="49" fontId="12" fillId="0" borderId="12" xfId="389" applyNumberFormat="1" applyFont="1" applyBorder="1" applyAlignment="1">
      <alignment horizontal="center" vertical="center"/>
    </xf>
    <xf numFmtId="49" fontId="12" fillId="0" borderId="9" xfId="389" applyNumberFormat="1" applyFont="1" applyBorder="1" applyAlignment="1">
      <alignment horizontal="left" wrapText="1"/>
    </xf>
    <xf numFmtId="49" fontId="12" fillId="0" borderId="12" xfId="389" applyNumberFormat="1" applyFont="1" applyBorder="1" applyAlignment="1">
      <alignment horizontal="left" wrapText="1"/>
    </xf>
    <xf numFmtId="49" fontId="12" fillId="0" borderId="13" xfId="389" applyNumberFormat="1" applyFont="1" applyBorder="1" applyAlignment="1">
      <alignment horizontal="left" wrapText="1"/>
    </xf>
    <xf numFmtId="184" fontId="3" fillId="0" borderId="3" xfId="389" applyNumberFormat="1" applyFont="1" applyBorder="1" applyAlignment="1">
      <alignment horizontal="center"/>
    </xf>
    <xf numFmtId="49" fontId="12" fillId="0" borderId="9" xfId="389" applyNumberFormat="1" applyFont="1" applyBorder="1" applyAlignment="1">
      <alignment horizontal="center" vertical="center"/>
    </xf>
    <xf numFmtId="49" fontId="12" fillId="0" borderId="2" xfId="389" applyNumberFormat="1" applyFont="1" applyBorder="1" applyAlignment="1">
      <alignment horizontal="left" wrapText="1"/>
    </xf>
    <xf numFmtId="49" fontId="11" fillId="0" borderId="2" xfId="389" applyNumberFormat="1" applyFont="1" applyBorder="1" applyAlignment="1">
      <alignment horizontal="left" vertical="center" wrapText="1"/>
    </xf>
    <xf numFmtId="184" fontId="3" fillId="0" borderId="8" xfId="389" applyNumberFormat="1" applyFont="1" applyBorder="1" applyAlignment="1">
      <alignment horizontal="center"/>
    </xf>
    <xf numFmtId="49" fontId="11" fillId="0" borderId="12" xfId="389" applyNumberFormat="1" applyFont="1" applyBorder="1" applyAlignment="1">
      <alignment horizontal="center" vertical="center"/>
    </xf>
    <xf numFmtId="0" fontId="11" fillId="0" borderId="6" xfId="389" applyFont="1" applyBorder="1" applyAlignment="1">
      <alignment horizontal="left" vertical="top" wrapText="1"/>
    </xf>
    <xf numFmtId="0" fontId="3" fillId="0" borderId="0" xfId="389" applyFont="1" applyAlignment="1">
      <alignment horizontal="left"/>
    </xf>
    <xf numFmtId="0" fontId="12" fillId="0" borderId="9" xfId="389" applyFont="1" applyBorder="1" applyAlignment="1">
      <alignment horizontal="left" vertical="top" wrapText="1"/>
    </xf>
    <xf numFmtId="184" fontId="1" fillId="0" borderId="2" xfId="389" applyNumberFormat="1" applyFont="1" applyBorder="1" applyAlignment="1">
      <alignment horizontal="center"/>
    </xf>
    <xf numFmtId="0" fontId="11" fillId="0" borderId="9" xfId="389" applyFont="1" applyBorder="1" applyAlignment="1">
      <alignment horizontal="left" vertical="top" wrapText="1"/>
    </xf>
    <xf numFmtId="49" fontId="12" fillId="0" borderId="13" xfId="389" applyNumberFormat="1" applyFont="1" applyBorder="1" applyAlignment="1">
      <alignment horizontal="center" vertical="center"/>
    </xf>
    <xf numFmtId="0" fontId="12" fillId="0" borderId="14" xfId="389" applyFont="1" applyBorder="1" applyAlignment="1">
      <alignment horizontal="left" vertical="top" wrapText="1"/>
    </xf>
    <xf numFmtId="49" fontId="12" fillId="0" borderId="2" xfId="389" applyNumberFormat="1" applyFont="1" applyBorder="1" applyAlignment="1">
      <alignment horizontal="center" vertical="center"/>
    </xf>
    <xf numFmtId="0" fontId="12" fillId="0" borderId="15" xfId="389" applyFont="1" applyBorder="1" applyAlignment="1">
      <alignment horizontal="left" vertical="top" wrapText="1"/>
    </xf>
    <xf numFmtId="49" fontId="12" fillId="0" borderId="4" xfId="389" applyNumberFormat="1" applyFont="1" applyBorder="1" applyAlignment="1">
      <alignment horizontal="center" vertical="center"/>
    </xf>
    <xf numFmtId="49" fontId="12" fillId="0" borderId="5" xfId="389" applyNumberFormat="1" applyFont="1" applyBorder="1" applyAlignment="1">
      <alignment horizontal="left" wrapText="1"/>
    </xf>
    <xf numFmtId="49" fontId="11" fillId="0" borderId="4" xfId="389" applyNumberFormat="1" applyFont="1" applyBorder="1" applyAlignment="1">
      <alignment horizontal="center" vertical="justify"/>
    </xf>
    <xf numFmtId="0" fontId="12" fillId="0" borderId="16" xfId="389" applyFont="1" applyBorder="1" applyAlignment="1">
      <alignment horizontal="left" wrapText="1"/>
    </xf>
    <xf numFmtId="185" fontId="1" fillId="0" borderId="2" xfId="389" applyNumberFormat="1" applyFont="1" applyBorder="1" applyAlignment="1">
      <alignment horizontal="center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3" fillId="0" borderId="0" xfId="0" applyNumberFormat="1" applyFont="1" applyAlignment="1">
      <alignment horizontal="center" vertical="top" wrapText="1"/>
    </xf>
    <xf numFmtId="0" fontId="14" fillId="0" borderId="0" xfId="0" applyNumberFormat="1" applyFont="1" applyAlignment="1">
      <alignment horizontal="center" vertical="top" wrapText="1"/>
    </xf>
    <xf numFmtId="0" fontId="14" fillId="0" borderId="17" xfId="0" applyNumberFormat="1" applyFont="1" applyBorder="1" applyAlignment="1">
      <alignment horizontal="center" vertical="center" wrapText="1"/>
    </xf>
    <xf numFmtId="0" fontId="14" fillId="0" borderId="18" xfId="0" applyNumberFormat="1" applyFont="1" applyBorder="1" applyAlignment="1">
      <alignment horizontal="center" vertical="top" wrapText="1"/>
    </xf>
    <xf numFmtId="0" fontId="15" fillId="0" borderId="2" xfId="0" applyNumberFormat="1" applyFont="1" applyBorder="1" applyAlignment="1">
      <alignment horizontal="left" wrapText="1"/>
    </xf>
    <xf numFmtId="0" fontId="16" fillId="0" borderId="2" xfId="0" applyNumberFormat="1" applyFont="1" applyBorder="1" applyAlignment="1">
      <alignment horizontal="left" wrapText="1"/>
    </xf>
    <xf numFmtId="1" fontId="17" fillId="0" borderId="2" xfId="285" applyNumberFormat="1" applyFont="1" applyBorder="1" applyAlignment="1">
      <alignment horizontal="left" vertical="top" wrapText="1"/>
    </xf>
    <xf numFmtId="49" fontId="16" fillId="0" borderId="2" xfId="384" applyNumberFormat="1" applyFont="1" applyBorder="1" applyAlignment="1">
      <alignment horizontal="left" wrapText="1"/>
    </xf>
    <xf numFmtId="49" fontId="17" fillId="0" borderId="2" xfId="285" applyNumberFormat="1" applyFont="1" applyBorder="1"/>
    <xf numFmtId="49" fontId="18" fillId="0" borderId="2" xfId="387" applyNumberFormat="1" applyBorder="1"/>
    <xf numFmtId="0" fontId="19" fillId="2" borderId="2" xfId="385" applyFont="1" applyFill="1" applyBorder="1" applyAlignment="1">
      <alignment horizontal="left" vertical="top" wrapText="1"/>
    </xf>
    <xf numFmtId="49" fontId="17" fillId="0" borderId="2" xfId="285" applyNumberFormat="1" applyFont="1" applyBorder="1" applyAlignment="1">
      <alignment horizontal="left"/>
    </xf>
    <xf numFmtId="0" fontId="18" fillId="0" borderId="2" xfId="387" applyBorder="1"/>
    <xf numFmtId="0" fontId="20" fillId="0" borderId="2" xfId="285" applyFont="1" applyBorder="1" applyAlignment="1">
      <alignment horizontal="left" vertical="top" wrapText="1"/>
    </xf>
    <xf numFmtId="49" fontId="18" fillId="0" borderId="2" xfId="364" applyNumberFormat="1" applyBorder="1"/>
    <xf numFmtId="0" fontId="20" fillId="2" borderId="2" xfId="285" applyFont="1" applyFill="1" applyBorder="1" applyAlignment="1">
      <alignment horizontal="left" vertical="top" wrapText="1"/>
    </xf>
    <xf numFmtId="0" fontId="17" fillId="2" borderId="2" xfId="285" applyFont="1" applyFill="1" applyBorder="1" applyAlignment="1">
      <alignment horizontal="left" vertical="top" wrapText="1"/>
    </xf>
    <xf numFmtId="0" fontId="17" fillId="0" borderId="2" xfId="386" applyFont="1" applyBorder="1" applyAlignment="1">
      <alignment horizontal="left" vertical="top" wrapText="1"/>
    </xf>
    <xf numFmtId="1" fontId="17" fillId="2" borderId="2" xfId="285" applyNumberFormat="1" applyFont="1" applyFill="1" applyBorder="1" applyAlignment="1">
      <alignment horizontal="left" vertical="top" wrapText="1"/>
    </xf>
    <xf numFmtId="49" fontId="18" fillId="0" borderId="2" xfId="387" applyNumberFormat="1" applyFont="1" applyBorder="1"/>
    <xf numFmtId="0" fontId="21" fillId="0" borderId="0" xfId="0" applyNumberFormat="1" applyFont="1" applyAlignment="1">
      <alignment horizontal="left" vertical="top" wrapText="1"/>
    </xf>
    <xf numFmtId="185" fontId="15" fillId="0" borderId="2" xfId="0" applyNumberFormat="1" applyFont="1" applyBorder="1" applyAlignment="1">
      <alignment horizontal="right" wrapText="1"/>
    </xf>
    <xf numFmtId="185" fontId="16" fillId="0" borderId="2" xfId="0" applyNumberFormat="1" applyFont="1" applyBorder="1" applyAlignment="1">
      <alignment horizontal="right" wrapText="1"/>
    </xf>
    <xf numFmtId="49" fontId="18" fillId="0" borderId="2" xfId="364" applyNumberFormat="1" applyFont="1" applyBorder="1"/>
    <xf numFmtId="0" fontId="14" fillId="0" borderId="17" xfId="0" applyNumberFormat="1" applyFont="1" applyBorder="1" applyAlignment="1">
      <alignment horizontal="center" wrapText="1"/>
    </xf>
    <xf numFmtId="1" fontId="6" fillId="2" borderId="2" xfId="285" applyNumberFormat="1" applyFont="1" applyFill="1" applyBorder="1" applyAlignment="1">
      <alignment horizontal="left" vertical="top" wrapText="1"/>
    </xf>
    <xf numFmtId="1" fontId="22" fillId="2" borderId="2" xfId="285" applyNumberFormat="1" applyFont="1" applyFill="1" applyBorder="1" applyAlignment="1">
      <alignment horizontal="left" vertical="top" wrapText="1"/>
    </xf>
    <xf numFmtId="49" fontId="6" fillId="2" borderId="2" xfId="285" applyNumberFormat="1" applyFont="1" applyFill="1" applyBorder="1" applyAlignment="1">
      <alignment horizontal="center"/>
    </xf>
    <xf numFmtId="0" fontId="16" fillId="0" borderId="17" xfId="0" applyNumberFormat="1" applyFont="1" applyBorder="1" applyAlignment="1">
      <alignment horizontal="left" wrapText="1"/>
    </xf>
    <xf numFmtId="49" fontId="22" fillId="0" borderId="2" xfId="285" applyNumberFormat="1" applyFont="1" applyBorder="1" applyAlignment="1">
      <alignment horizontal="left"/>
    </xf>
    <xf numFmtId="49" fontId="17" fillId="2" borderId="2" xfId="285" applyNumberFormat="1" applyFont="1" applyFill="1" applyBorder="1" applyAlignment="1">
      <alignment horizontal="left"/>
    </xf>
    <xf numFmtId="49" fontId="15" fillId="0" borderId="17" xfId="0" applyNumberFormat="1" applyFont="1" applyBorder="1" applyAlignment="1">
      <alignment horizontal="left" wrapText="1"/>
    </xf>
    <xf numFmtId="49" fontId="17" fillId="2" borderId="2" xfId="285" applyNumberFormat="1" applyFont="1" applyFill="1" applyBorder="1"/>
    <xf numFmtId="49" fontId="16" fillId="0" borderId="17" xfId="0" applyNumberFormat="1" applyFont="1" applyBorder="1" applyAlignment="1">
      <alignment horizontal="left" wrapText="1"/>
    </xf>
    <xf numFmtId="49" fontId="22" fillId="2" borderId="2" xfId="285" applyNumberFormat="1" applyFont="1" applyFill="1" applyBorder="1" applyAlignment="1">
      <alignment horizontal="left" wrapText="1"/>
    </xf>
    <xf numFmtId="49" fontId="22" fillId="2" borderId="2" xfId="285" applyNumberFormat="1" applyFont="1" applyFill="1" applyBorder="1" applyAlignment="1">
      <alignment horizontal="left"/>
    </xf>
    <xf numFmtId="0" fontId="17" fillId="0" borderId="0" xfId="385" applyFont="1" applyAlignment="1">
      <alignment horizontal="left" vertical="top" wrapText="1"/>
    </xf>
    <xf numFmtId="185" fontId="22" fillId="2" borderId="2" xfId="285" applyNumberFormat="1" applyFont="1" applyFill="1" applyBorder="1" applyAlignment="1">
      <alignment horizontal="center"/>
    </xf>
    <xf numFmtId="185" fontId="17" fillId="2" borderId="2" xfId="285" applyNumberFormat="1" applyFont="1" applyFill="1" applyBorder="1" applyAlignment="1">
      <alignment horizontal="center"/>
    </xf>
    <xf numFmtId="185" fontId="17" fillId="0" borderId="2" xfId="285" applyNumberFormat="1" applyFont="1" applyBorder="1" applyAlignment="1">
      <alignment horizontal="center"/>
    </xf>
    <xf numFmtId="184" fontId="17" fillId="2" borderId="2" xfId="285" applyNumberFormat="1" applyFont="1" applyFill="1" applyBorder="1" applyAlignment="1">
      <alignment horizontal="center"/>
    </xf>
    <xf numFmtId="176" fontId="19" fillId="0" borderId="2" xfId="0" applyFont="1" applyBorder="1">
      <alignment vertical="top" wrapText="1"/>
    </xf>
    <xf numFmtId="0" fontId="17" fillId="2" borderId="2" xfId="385" applyFont="1" applyFill="1" applyBorder="1" applyAlignment="1">
      <alignment horizontal="left" vertical="top" wrapText="1"/>
    </xf>
    <xf numFmtId="0" fontId="17" fillId="0" borderId="2" xfId="352" applyFont="1" applyBorder="1" applyAlignment="1">
      <alignment horizontal="left" vertical="center" wrapText="1"/>
    </xf>
    <xf numFmtId="49" fontId="22" fillId="2" borderId="2" xfId="285" applyNumberFormat="1" applyFont="1" applyFill="1" applyBorder="1" applyAlignment="1">
      <alignment horizontal="center"/>
    </xf>
    <xf numFmtId="0" fontId="20" fillId="0" borderId="2" xfId="0" applyNumberFormat="1" applyFont="1" applyBorder="1" applyAlignment="1">
      <alignment horizontal="left" vertical="top" wrapText="1"/>
    </xf>
    <xf numFmtId="1" fontId="17" fillId="2" borderId="3" xfId="285" applyNumberFormat="1" applyFont="1" applyFill="1" applyBorder="1" applyAlignment="1">
      <alignment horizontal="left" vertical="top" wrapText="1"/>
    </xf>
    <xf numFmtId="49" fontId="17" fillId="2" borderId="3" xfId="285" applyNumberFormat="1" applyFont="1" applyFill="1" applyBorder="1" applyAlignment="1">
      <alignment horizontal="left"/>
    </xf>
    <xf numFmtId="49" fontId="16" fillId="0" borderId="18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7" fillId="2" borderId="3" xfId="285" applyNumberFormat="1" applyFont="1" applyFill="1" applyBorder="1"/>
    <xf numFmtId="185" fontId="17" fillId="2" borderId="3" xfId="285" applyNumberFormat="1" applyFont="1" applyFill="1" applyBorder="1" applyAlignment="1">
      <alignment horizontal="center"/>
    </xf>
    <xf numFmtId="186" fontId="19" fillId="0" borderId="2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/>
    <xf numFmtId="176" fontId="4" fillId="2" borderId="0" xfId="0" applyFont="1" applyFill="1" applyAlignment="1"/>
    <xf numFmtId="176" fontId="4" fillId="0" borderId="0" xfId="0" applyFont="1" applyAlignment="1">
      <alignment horizontal="left"/>
    </xf>
    <xf numFmtId="176" fontId="4" fillId="0" borderId="0" xfId="0" applyFont="1" applyAlignment="1"/>
    <xf numFmtId="185" fontId="4" fillId="0" borderId="0" xfId="0" applyNumberFormat="1" applyFont="1" applyAlignment="1"/>
    <xf numFmtId="187" fontId="4" fillId="0" borderId="0" xfId="0" applyNumberFormat="1" applyFont="1" applyAlignment="1"/>
    <xf numFmtId="176" fontId="17" fillId="0" borderId="0" xfId="0" applyFont="1" applyAlignment="1"/>
    <xf numFmtId="185" fontId="4" fillId="0" borderId="0" xfId="0" applyNumberFormat="1" applyFont="1" applyAlignment="1">
      <alignment horizontal="left" vertical="top" wrapText="1"/>
    </xf>
    <xf numFmtId="185" fontId="4" fillId="0" borderId="0" xfId="0" applyNumberFormat="1" applyFont="1" applyAlignment="1">
      <alignment horizontal="left" vertical="top"/>
    </xf>
    <xf numFmtId="176" fontId="6" fillId="0" borderId="0" xfId="0" applyFont="1" applyAlignment="1">
      <alignment horizontal="center" vertical="top" wrapText="1"/>
    </xf>
    <xf numFmtId="176" fontId="23" fillId="0" borderId="0" xfId="0" applyFont="1" applyAlignment="1">
      <alignment horizontal="left" wrapText="1"/>
    </xf>
    <xf numFmtId="176" fontId="23" fillId="0" borderId="0" xfId="0" applyFont="1" applyAlignment="1">
      <alignment horizontal="center"/>
    </xf>
    <xf numFmtId="185" fontId="4" fillId="0" borderId="0" xfId="0" applyNumberFormat="1" applyFont="1" applyAlignment="1">
      <alignment horizontal="right"/>
    </xf>
    <xf numFmtId="176" fontId="23" fillId="0" borderId="2" xfId="0" applyFont="1" applyBorder="1" applyAlignment="1">
      <alignment horizontal="center" vertical="center"/>
    </xf>
    <xf numFmtId="185" fontId="23" fillId="0" borderId="2" xfId="0" applyNumberFormat="1" applyFont="1" applyBorder="1" applyAlignment="1">
      <alignment horizontal="center" vertical="center"/>
    </xf>
    <xf numFmtId="49" fontId="23" fillId="0" borderId="2" xfId="0" applyNumberFormat="1" applyFont="1" applyBorder="1" applyAlignment="1">
      <alignment horizontal="center"/>
    </xf>
    <xf numFmtId="0" fontId="22" fillId="3" borderId="2" xfId="390" applyFont="1" applyFill="1" applyBorder="1" applyAlignment="1">
      <alignment horizontal="center" vertical="top"/>
    </xf>
    <xf numFmtId="0" fontId="22" fillId="3" borderId="2" xfId="390" applyFont="1" applyFill="1" applyBorder="1" applyAlignment="1">
      <alignment horizontal="justify" vertical="top" wrapText="1"/>
    </xf>
    <xf numFmtId="188" fontId="24" fillId="2" borderId="2" xfId="392" applyNumberFormat="1" applyFont="1" applyFill="1" applyBorder="1" applyAlignment="1">
      <alignment vertical="center" wrapText="1"/>
    </xf>
    <xf numFmtId="188" fontId="24" fillId="2" borderId="2" xfId="1" applyNumberFormat="1" applyFont="1" applyFill="1" applyBorder="1" applyAlignment="1">
      <alignment vertical="center" wrapText="1"/>
    </xf>
    <xf numFmtId="185" fontId="4" fillId="2" borderId="0" xfId="0" applyNumberFormat="1" applyFont="1" applyFill="1" applyAlignment="1"/>
    <xf numFmtId="187" fontId="4" fillId="2" borderId="0" xfId="0" applyNumberFormat="1" applyFont="1" applyFill="1" applyAlignment="1"/>
    <xf numFmtId="0" fontId="17" fillId="3" borderId="2" xfId="390" applyFont="1" applyFill="1" applyBorder="1" applyAlignment="1">
      <alignment horizontal="center" vertical="top"/>
    </xf>
    <xf numFmtId="0" fontId="17" fillId="3" borderId="2" xfId="390" applyFont="1" applyFill="1" applyBorder="1" applyAlignment="1">
      <alignment horizontal="justify" vertical="top" wrapText="1"/>
    </xf>
    <xf numFmtId="0" fontId="17" fillId="4" borderId="2" xfId="390" applyFont="1" applyFill="1" applyBorder="1" applyAlignment="1">
      <alignment horizontal="center" vertical="top"/>
    </xf>
    <xf numFmtId="0" fontId="22" fillId="4" borderId="2" xfId="390" applyFont="1" applyFill="1" applyBorder="1" applyAlignment="1">
      <alignment horizontal="justify" vertical="top" wrapText="1"/>
    </xf>
    <xf numFmtId="188" fontId="9" fillId="2" borderId="2" xfId="392" applyNumberFormat="1" applyFont="1" applyFill="1" applyBorder="1" applyAlignment="1">
      <alignment vertical="center" wrapText="1"/>
    </xf>
    <xf numFmtId="188" fontId="9" fillId="2" borderId="2" xfId="1" applyNumberFormat="1" applyFont="1" applyFill="1" applyBorder="1" applyAlignment="1">
      <alignment vertical="center" wrapText="1"/>
    </xf>
    <xf numFmtId="49" fontId="19" fillId="5" borderId="17" xfId="219" applyFont="1" applyFill="1" applyBorder="1">
      <alignment horizontal="center"/>
    </xf>
    <xf numFmtId="0" fontId="19" fillId="5" borderId="19" xfId="206" applyFont="1" applyFill="1" applyAlignment="1">
      <alignment wrapText="1"/>
    </xf>
    <xf numFmtId="188" fontId="9" fillId="2" borderId="2" xfId="0" applyNumberFormat="1" applyFont="1" applyFill="1" applyBorder="1" applyAlignment="1"/>
    <xf numFmtId="49" fontId="19" fillId="0" borderId="17" xfId="219" applyFont="1" applyBorder="1">
      <alignment horizontal="center"/>
    </xf>
    <xf numFmtId="0" fontId="19" fillId="0" borderId="19" xfId="206" applyFont="1" applyAlignment="1">
      <alignment wrapText="1"/>
    </xf>
    <xf numFmtId="49" fontId="19" fillId="4" borderId="17" xfId="219" applyFont="1" applyFill="1" applyBorder="1">
      <alignment horizontal="center"/>
    </xf>
    <xf numFmtId="0" fontId="19" fillId="4" borderId="19" xfId="206" applyFont="1" applyFill="1" applyAlignment="1">
      <alignment wrapText="1"/>
    </xf>
    <xf numFmtId="188" fontId="9" fillId="2" borderId="2" xfId="0" applyNumberFormat="1" applyFont="1" applyFill="1" applyBorder="1" applyAlignment="1">
      <alignment horizontal="center"/>
    </xf>
    <xf numFmtId="49" fontId="19" fillId="6" borderId="17" xfId="219" applyFont="1" applyFill="1" applyBorder="1">
      <alignment horizontal="center"/>
    </xf>
    <xf numFmtId="0" fontId="19" fillId="6" borderId="19" xfId="206" applyFont="1" applyFill="1" applyAlignment="1">
      <alignment wrapText="1"/>
    </xf>
    <xf numFmtId="0" fontId="19" fillId="0" borderId="20" xfId="206" applyFont="1" applyBorder="1" applyAlignment="1">
      <alignment wrapText="1"/>
    </xf>
  </cellXfs>
  <cellStyles count="393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20% - Accent1" xfId="49"/>
    <cellStyle name="20% - Accent2" xfId="50"/>
    <cellStyle name="20% - Accent3" xfId="51"/>
    <cellStyle name="20% - Accent4" xfId="52"/>
    <cellStyle name="20% - Accent5" xfId="53"/>
    <cellStyle name="20% - Accent6" xfId="54"/>
    <cellStyle name="40% - Accent1" xfId="55"/>
    <cellStyle name="40% - Accent2" xfId="56"/>
    <cellStyle name="40% - Accent3" xfId="57"/>
    <cellStyle name="40% - Accent4" xfId="58"/>
    <cellStyle name="40% - Accent5" xfId="59"/>
    <cellStyle name="40% - Accent6" xfId="60"/>
    <cellStyle name="60% - Accent1" xfId="61"/>
    <cellStyle name="60% - Accent2" xfId="62"/>
    <cellStyle name="60% - Accent3" xfId="63"/>
    <cellStyle name="60% - Accent4" xfId="64"/>
    <cellStyle name="60% - Accent5" xfId="65"/>
    <cellStyle name="60% - Accent6" xfId="66"/>
    <cellStyle name="Accent1" xfId="67"/>
    <cellStyle name="Accent2" xfId="68"/>
    <cellStyle name="Accent3" xfId="69"/>
    <cellStyle name="Accent4" xfId="70"/>
    <cellStyle name="Accent5" xfId="71"/>
    <cellStyle name="Accent6" xfId="72"/>
    <cellStyle name="Bad" xfId="73"/>
    <cellStyle name="br" xfId="74"/>
    <cellStyle name="Calculation" xfId="75"/>
    <cellStyle name="Check Cell" xfId="76"/>
    <cellStyle name="col" xfId="77"/>
    <cellStyle name="Explanatory Text" xfId="78"/>
    <cellStyle name="Good" xfId="79"/>
    <cellStyle name="Heading 1" xfId="80"/>
    <cellStyle name="Heading 2" xfId="81"/>
    <cellStyle name="Heading 3" xfId="82"/>
    <cellStyle name="Heading 4" xfId="83"/>
    <cellStyle name="Input" xfId="84"/>
    <cellStyle name="Linked Cell" xfId="85"/>
    <cellStyle name="Neutral" xfId="86"/>
    <cellStyle name="Normal" xfId="87"/>
    <cellStyle name="Note" xfId="88"/>
    <cellStyle name="Output" xfId="89"/>
    <cellStyle name="style0" xfId="90"/>
    <cellStyle name="td" xfId="91"/>
    <cellStyle name="Title" xfId="92"/>
    <cellStyle name="Total" xfId="93"/>
    <cellStyle name="tr" xfId="94"/>
    <cellStyle name="Warning Text" xfId="95"/>
    <cellStyle name="xl100" xfId="96"/>
    <cellStyle name="xl101" xfId="97"/>
    <cellStyle name="xl102" xfId="98"/>
    <cellStyle name="xl103" xfId="99"/>
    <cellStyle name="xl104" xfId="100"/>
    <cellStyle name="xl105" xfId="101"/>
    <cellStyle name="xl106" xfId="102"/>
    <cellStyle name="xl107" xfId="103"/>
    <cellStyle name="xl108" xfId="104"/>
    <cellStyle name="xl109" xfId="105"/>
    <cellStyle name="xl110" xfId="106"/>
    <cellStyle name="xl111" xfId="107"/>
    <cellStyle name="xl112" xfId="108"/>
    <cellStyle name="xl113" xfId="109"/>
    <cellStyle name="xl114" xfId="110"/>
    <cellStyle name="xl115" xfId="111"/>
    <cellStyle name="xl116" xfId="112"/>
    <cellStyle name="xl117" xfId="113"/>
    <cellStyle name="xl118" xfId="114"/>
    <cellStyle name="xl119" xfId="115"/>
    <cellStyle name="xl120" xfId="116"/>
    <cellStyle name="xl121" xfId="117"/>
    <cellStyle name="xl122" xfId="118"/>
    <cellStyle name="xl123" xfId="119"/>
    <cellStyle name="xl124" xfId="120"/>
    <cellStyle name="xl125" xfId="121"/>
    <cellStyle name="xl126" xfId="122"/>
    <cellStyle name="xl127" xfId="123"/>
    <cellStyle name="xl128" xfId="124"/>
    <cellStyle name="xl129" xfId="125"/>
    <cellStyle name="xl130" xfId="126"/>
    <cellStyle name="xl131" xfId="127"/>
    <cellStyle name="xl132" xfId="128"/>
    <cellStyle name="xl133" xfId="129"/>
    <cellStyle name="xl134" xfId="130"/>
    <cellStyle name="xl135" xfId="131"/>
    <cellStyle name="xl136" xfId="132"/>
    <cellStyle name="xl137" xfId="133"/>
    <cellStyle name="xl138" xfId="134"/>
    <cellStyle name="xl139" xfId="135"/>
    <cellStyle name="xl140" xfId="136"/>
    <cellStyle name="xl141" xfId="137"/>
    <cellStyle name="xl142" xfId="138"/>
    <cellStyle name="xl143" xfId="139"/>
    <cellStyle name="xl144" xfId="140"/>
    <cellStyle name="xl145" xfId="141"/>
    <cellStyle name="xl146" xfId="142"/>
    <cellStyle name="xl147" xfId="143"/>
    <cellStyle name="xl148" xfId="144"/>
    <cellStyle name="xl149" xfId="145"/>
    <cellStyle name="xl150" xfId="146"/>
    <cellStyle name="xl151" xfId="147"/>
    <cellStyle name="xl152" xfId="148"/>
    <cellStyle name="xl153" xfId="149"/>
    <cellStyle name="xl154" xfId="150"/>
    <cellStyle name="xl155" xfId="151"/>
    <cellStyle name="xl156" xfId="152"/>
    <cellStyle name="xl157" xfId="153"/>
    <cellStyle name="xl158" xfId="154"/>
    <cellStyle name="xl159" xfId="155"/>
    <cellStyle name="xl160" xfId="156"/>
    <cellStyle name="xl161" xfId="157"/>
    <cellStyle name="xl162" xfId="158"/>
    <cellStyle name="xl163" xfId="159"/>
    <cellStyle name="xl164" xfId="160"/>
    <cellStyle name="xl165" xfId="161"/>
    <cellStyle name="xl166" xfId="162"/>
    <cellStyle name="xl167" xfId="163"/>
    <cellStyle name="xl168" xfId="164"/>
    <cellStyle name="xl169" xfId="165"/>
    <cellStyle name="xl170" xfId="166"/>
    <cellStyle name="xl171" xfId="167"/>
    <cellStyle name="xl172" xfId="168"/>
    <cellStyle name="xl173" xfId="169"/>
    <cellStyle name="xl174" xfId="170"/>
    <cellStyle name="xl175" xfId="171"/>
    <cellStyle name="xl176" xfId="172"/>
    <cellStyle name="xl177" xfId="173"/>
    <cellStyle name="xl178" xfId="174"/>
    <cellStyle name="xl179" xfId="175"/>
    <cellStyle name="xl180" xfId="176"/>
    <cellStyle name="xl181" xfId="177"/>
    <cellStyle name="xl182" xfId="178"/>
    <cellStyle name="xl183" xfId="179"/>
    <cellStyle name="xl184" xfId="180"/>
    <cellStyle name="xl185" xfId="181"/>
    <cellStyle name="xl186" xfId="182"/>
    <cellStyle name="xl187" xfId="183"/>
    <cellStyle name="xl188" xfId="184"/>
    <cellStyle name="xl189" xfId="185"/>
    <cellStyle name="xl190" xfId="186"/>
    <cellStyle name="xl191" xfId="187"/>
    <cellStyle name="xl192" xfId="188"/>
    <cellStyle name="xl193" xfId="189"/>
    <cellStyle name="xl194" xfId="190"/>
    <cellStyle name="xl195" xfId="191"/>
    <cellStyle name="xl196" xfId="192"/>
    <cellStyle name="xl197" xfId="193"/>
    <cellStyle name="xl198" xfId="194"/>
    <cellStyle name="xl21" xfId="195"/>
    <cellStyle name="xl22" xfId="196"/>
    <cellStyle name="xl23" xfId="197"/>
    <cellStyle name="xl24" xfId="198"/>
    <cellStyle name="xl25" xfId="199"/>
    <cellStyle name="xl26" xfId="200"/>
    <cellStyle name="xl27" xfId="201"/>
    <cellStyle name="xl28" xfId="202"/>
    <cellStyle name="xl29" xfId="203"/>
    <cellStyle name="xl30" xfId="204"/>
    <cellStyle name="xl31" xfId="205"/>
    <cellStyle name="xl31 2" xfId="206"/>
    <cellStyle name="xl32" xfId="207"/>
    <cellStyle name="xl33" xfId="208"/>
    <cellStyle name="xl34" xfId="209"/>
    <cellStyle name="xl35" xfId="210"/>
    <cellStyle name="xl36" xfId="211"/>
    <cellStyle name="xl37" xfId="212"/>
    <cellStyle name="xl38" xfId="213"/>
    <cellStyle name="xl39" xfId="214"/>
    <cellStyle name="xl40" xfId="215"/>
    <cellStyle name="xl41" xfId="216"/>
    <cellStyle name="xl42" xfId="217"/>
    <cellStyle name="xl43" xfId="218"/>
    <cellStyle name="xl43 2" xfId="219"/>
    <cellStyle name="xl44" xfId="220"/>
    <cellStyle name="xl45" xfId="221"/>
    <cellStyle name="xl46" xfId="222"/>
    <cellStyle name="xl47" xfId="223"/>
    <cellStyle name="xl48" xfId="224"/>
    <cellStyle name="xl49" xfId="225"/>
    <cellStyle name="xl50" xfId="226"/>
    <cellStyle name="xl51" xfId="227"/>
    <cellStyle name="xl52" xfId="228"/>
    <cellStyle name="xl53" xfId="229"/>
    <cellStyle name="xl54" xfId="230"/>
    <cellStyle name="xl55" xfId="231"/>
    <cellStyle name="xl56" xfId="232"/>
    <cellStyle name="xl57" xfId="233"/>
    <cellStyle name="xl58" xfId="234"/>
    <cellStyle name="xl59" xfId="235"/>
    <cellStyle name="xl60" xfId="236"/>
    <cellStyle name="xl61" xfId="237"/>
    <cellStyle name="xl62" xfId="238"/>
    <cellStyle name="xl63" xfId="239"/>
    <cellStyle name="xl64" xfId="240"/>
    <cellStyle name="xl65" xfId="241"/>
    <cellStyle name="xl66" xfId="242"/>
    <cellStyle name="xl67" xfId="243"/>
    <cellStyle name="xl68" xfId="244"/>
    <cellStyle name="xl69" xfId="245"/>
    <cellStyle name="xl70" xfId="246"/>
    <cellStyle name="xl71" xfId="247"/>
    <cellStyle name="xl72" xfId="248"/>
    <cellStyle name="xl73" xfId="249"/>
    <cellStyle name="xl74" xfId="250"/>
    <cellStyle name="xl75" xfId="251"/>
    <cellStyle name="xl76" xfId="252"/>
    <cellStyle name="xl77" xfId="253"/>
    <cellStyle name="xl78" xfId="254"/>
    <cellStyle name="xl79" xfId="255"/>
    <cellStyle name="xl80" xfId="256"/>
    <cellStyle name="xl81" xfId="257"/>
    <cellStyle name="xl82" xfId="258"/>
    <cellStyle name="xl83" xfId="259"/>
    <cellStyle name="xl84" xfId="260"/>
    <cellStyle name="xl85" xfId="261"/>
    <cellStyle name="xl86" xfId="262"/>
    <cellStyle name="xl87" xfId="263"/>
    <cellStyle name="xl88" xfId="264"/>
    <cellStyle name="xl89" xfId="265"/>
    <cellStyle name="xl90" xfId="266"/>
    <cellStyle name="xl91" xfId="267"/>
    <cellStyle name="xl92" xfId="268"/>
    <cellStyle name="xl93" xfId="269"/>
    <cellStyle name="xl94" xfId="270"/>
    <cellStyle name="xl95" xfId="271"/>
    <cellStyle name="xl96" xfId="272"/>
    <cellStyle name="xl97" xfId="273"/>
    <cellStyle name="xl98" xfId="274"/>
    <cellStyle name="xl99" xfId="275"/>
    <cellStyle name="Обычный 10" xfId="276"/>
    <cellStyle name="Обычный 11" xfId="277"/>
    <cellStyle name="Обычный 12" xfId="278"/>
    <cellStyle name="Обычный 13" xfId="279"/>
    <cellStyle name="Обычный 14" xfId="280"/>
    <cellStyle name="Обычный 15" xfId="281"/>
    <cellStyle name="Обычный 16" xfId="282"/>
    <cellStyle name="Обычный 17" xfId="283"/>
    <cellStyle name="Обычный 2" xfId="284"/>
    <cellStyle name="Обычный 2 2" xfId="285"/>
    <cellStyle name="Обычный 2 2 10" xfId="286"/>
    <cellStyle name="Обычный 2 2 11" xfId="287"/>
    <cellStyle name="Обычный 2 2 12" xfId="288"/>
    <cellStyle name="Обычный 2 2 13" xfId="289"/>
    <cellStyle name="Обычный 2 2 15" xfId="290"/>
    <cellStyle name="Обычный 2 2 16" xfId="291"/>
    <cellStyle name="Обычный 2 2 17" xfId="292"/>
    <cellStyle name="Обычный 2 2 18" xfId="293"/>
    <cellStyle name="Обычный 2 2 19" xfId="294"/>
    <cellStyle name="Обычный 2 2 20" xfId="295"/>
    <cellStyle name="Обычный 2 2 21" xfId="296"/>
    <cellStyle name="Обычный 2 2 22" xfId="297"/>
    <cellStyle name="Обычный 2 2 23" xfId="298"/>
    <cellStyle name="Обычный 2 2 24" xfId="299"/>
    <cellStyle name="Обычный 2 2 25" xfId="300"/>
    <cellStyle name="Обычный 2 2 26" xfId="301"/>
    <cellStyle name="Обычный 2 2 27" xfId="302"/>
    <cellStyle name="Обычный 2 2 28" xfId="303"/>
    <cellStyle name="Обычный 2 2 29" xfId="304"/>
    <cellStyle name="Обычный 2 2 30" xfId="305"/>
    <cellStyle name="Обычный 2 2 31" xfId="306"/>
    <cellStyle name="Обычный 2 2 32" xfId="307"/>
    <cellStyle name="Обычный 2 2 33" xfId="308"/>
    <cellStyle name="Обычный 2 2 34" xfId="309"/>
    <cellStyle name="Обычный 2 2 35" xfId="310"/>
    <cellStyle name="Обычный 2 2 36" xfId="311"/>
    <cellStyle name="Обычный 2 2 37" xfId="312"/>
    <cellStyle name="Обычный 2 2 38" xfId="313"/>
    <cellStyle name="Обычный 2 2 39" xfId="314"/>
    <cellStyle name="Обычный 2 2 40" xfId="315"/>
    <cellStyle name="Обычный 2 2 41" xfId="316"/>
    <cellStyle name="Обычный 2 2 42" xfId="317"/>
    <cellStyle name="Обычный 2 2 43" xfId="318"/>
    <cellStyle name="Обычный 2 2 44" xfId="319"/>
    <cellStyle name="Обычный 2 2 45" xfId="320"/>
    <cellStyle name="Обычный 2 2 46" xfId="321"/>
    <cellStyle name="Обычный 2 2 47" xfId="322"/>
    <cellStyle name="Обычный 2 2 48" xfId="323"/>
    <cellStyle name="Обычный 2 2 49" xfId="324"/>
    <cellStyle name="Обычный 2 2 5" xfId="325"/>
    <cellStyle name="Обычный 2 2 50" xfId="326"/>
    <cellStyle name="Обычный 2 2 51" xfId="327"/>
    <cellStyle name="Обычный 2 2 52" xfId="328"/>
    <cellStyle name="Обычный 2 2 53" xfId="329"/>
    <cellStyle name="Обычный 2 2 55" xfId="330"/>
    <cellStyle name="Обычный 2 2 56" xfId="331"/>
    <cellStyle name="Обычный 2 2 57" xfId="332"/>
    <cellStyle name="Обычный 2 2 58" xfId="333"/>
    <cellStyle name="Обычный 2 2 6" xfId="334"/>
    <cellStyle name="Обычный 2 2 60" xfId="335"/>
    <cellStyle name="Обычный 2 2 61" xfId="336"/>
    <cellStyle name="Обычный 2 2 62" xfId="337"/>
    <cellStyle name="Обычный 2 2 7" xfId="338"/>
    <cellStyle name="Обычный 2 2 8" xfId="339"/>
    <cellStyle name="Обычный 2 2 9" xfId="340"/>
    <cellStyle name="Обычный 2 3" xfId="341"/>
    <cellStyle name="Обычный 20" xfId="342"/>
    <cellStyle name="Обычный 21" xfId="343"/>
    <cellStyle name="Обычный 22" xfId="344"/>
    <cellStyle name="Обычный 23" xfId="345"/>
    <cellStyle name="Обычный 24" xfId="346"/>
    <cellStyle name="Обычный 25" xfId="347"/>
    <cellStyle name="Обычный 26" xfId="348"/>
    <cellStyle name="Обычный 27" xfId="349"/>
    <cellStyle name="Обычный 28" xfId="350"/>
    <cellStyle name="Обычный 29" xfId="351"/>
    <cellStyle name="Обычный 3" xfId="352"/>
    <cellStyle name="Обычный 30" xfId="353"/>
    <cellStyle name="Обычный 31" xfId="354"/>
    <cellStyle name="Обычный 32" xfId="355"/>
    <cellStyle name="Обычный 33" xfId="356"/>
    <cellStyle name="Обычный 34" xfId="357"/>
    <cellStyle name="Обычный 35" xfId="358"/>
    <cellStyle name="Обычный 36" xfId="359"/>
    <cellStyle name="Обычный 37" xfId="360"/>
    <cellStyle name="Обычный 38" xfId="361"/>
    <cellStyle name="Обычный 39" xfId="362"/>
    <cellStyle name="Обычный 4" xfId="363"/>
    <cellStyle name="Обычный 4 2" xfId="364"/>
    <cellStyle name="Обычный 40" xfId="365"/>
    <cellStyle name="Обычный 41" xfId="366"/>
    <cellStyle name="Обычный 42" xfId="367"/>
    <cellStyle name="Обычный 43" xfId="368"/>
    <cellStyle name="Обычный 44" xfId="369"/>
    <cellStyle name="Обычный 45" xfId="370"/>
    <cellStyle name="Обычный 46" xfId="371"/>
    <cellStyle name="Обычный 47" xfId="372"/>
    <cellStyle name="Обычный 48" xfId="373"/>
    <cellStyle name="Обычный 49" xfId="374"/>
    <cellStyle name="Обычный 5" xfId="375"/>
    <cellStyle name="Обычный 5 2" xfId="376"/>
    <cellStyle name="Обычный 50" xfId="377"/>
    <cellStyle name="Обычный 51" xfId="378"/>
    <cellStyle name="Обычный 52" xfId="379"/>
    <cellStyle name="Обычный 53" xfId="380"/>
    <cellStyle name="Обычный 54" xfId="381"/>
    <cellStyle name="Обычный 55" xfId="382"/>
    <cellStyle name="Обычный 56" xfId="383"/>
    <cellStyle name="Обычный 6" xfId="384"/>
    <cellStyle name="Обычный 7" xfId="385"/>
    <cellStyle name="Обычный 7 2" xfId="386"/>
    <cellStyle name="Обычный 8" xfId="387"/>
    <cellStyle name="Обычный 9" xfId="388"/>
    <cellStyle name="Обычный_З_15_Приложение 16 - Источники дефицита" xfId="389"/>
    <cellStyle name="Стиль 1" xfId="390"/>
    <cellStyle name="Финансовый 2" xfId="391"/>
    <cellStyle name="Финансовый 3" xfId="392"/>
  </cellStyles>
  <dxfs count="5">
    <dxf>
      <fill>
        <patternFill patternType="solid">
          <bgColor indexed="9"/>
        </patternFill>
      </fill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view="pageBreakPreview" zoomScaleNormal="100" workbookViewId="0">
      <selection activeCell="C1" sqref="C1:E5"/>
    </sheetView>
  </sheetViews>
  <sheetFormatPr defaultColWidth="9" defaultRowHeight="12.75" outlineLevelCol="7"/>
  <cols>
    <col min="1" max="1" width="24.3333333333333" style="117" customWidth="1"/>
    <col min="2" max="2" width="61.5" style="118" customWidth="1"/>
    <col min="3" max="3" width="16.6666666666667" style="118" customWidth="1"/>
    <col min="4" max="4" width="16" style="118" customWidth="1"/>
    <col min="5" max="5" width="16.5" style="119" customWidth="1"/>
    <col min="6" max="6" width="13.8333333333333" style="119" customWidth="1"/>
    <col min="7" max="7" width="17" style="120" customWidth="1"/>
    <col min="8" max="8" width="13.8333333333333" style="118" customWidth="1"/>
    <col min="9" max="9" width="12.5" style="118" customWidth="1"/>
    <col min="10" max="16384" width="9.33333333333333" style="118"/>
  </cols>
  <sheetData>
    <row r="1" ht="15" customHeight="1" spans="2:5">
      <c r="B1" s="121"/>
      <c r="C1" s="122" t="s">
        <v>0</v>
      </c>
      <c r="D1" s="123"/>
      <c r="E1" s="123"/>
    </row>
    <row r="2" ht="15" spans="2:5">
      <c r="B2" s="121"/>
      <c r="C2" s="123"/>
      <c r="D2" s="123"/>
      <c r="E2" s="123"/>
    </row>
    <row r="3" ht="15" spans="2:5">
      <c r="B3" s="121"/>
      <c r="C3" s="123"/>
      <c r="D3" s="123"/>
      <c r="E3" s="123"/>
    </row>
    <row r="4" ht="33.75" customHeight="1" spans="2:5">
      <c r="B4" s="121"/>
      <c r="C4" s="123"/>
      <c r="D4" s="123"/>
      <c r="E4" s="123"/>
    </row>
    <row r="5" ht="180.75" customHeight="1" spans="3:5">
      <c r="C5" s="123"/>
      <c r="D5" s="123"/>
      <c r="E5" s="123"/>
    </row>
    <row r="6" ht="63" customHeight="1" spans="1:5">
      <c r="A6" s="124" t="s">
        <v>1</v>
      </c>
      <c r="B6" s="124"/>
      <c r="C6" s="124"/>
      <c r="D6" s="124"/>
      <c r="E6" s="124"/>
    </row>
    <row r="7" spans="1:5">
      <c r="A7" s="125"/>
      <c r="B7" s="126"/>
      <c r="C7" s="126"/>
      <c r="D7" s="126"/>
      <c r="E7" s="127" t="s">
        <v>2</v>
      </c>
    </row>
    <row r="8" spans="1:5">
      <c r="A8" s="128" t="s">
        <v>3</v>
      </c>
      <c r="B8" s="128" t="s">
        <v>4</v>
      </c>
      <c r="C8" s="129" t="s">
        <v>5</v>
      </c>
      <c r="D8" s="129"/>
      <c r="E8" s="129"/>
    </row>
    <row r="9" ht="16.5" customHeight="1" spans="1:8">
      <c r="A9" s="128"/>
      <c r="B9" s="128"/>
      <c r="C9" s="129" t="s">
        <v>6</v>
      </c>
      <c r="D9" s="129" t="s">
        <v>7</v>
      </c>
      <c r="E9" s="129" t="s">
        <v>8</v>
      </c>
      <c r="H9" s="119"/>
    </row>
    <row r="10" s="115" customFormat="1" spans="1:7">
      <c r="A10" s="130">
        <v>1</v>
      </c>
      <c r="B10" s="130">
        <v>2</v>
      </c>
      <c r="C10" s="130" t="s">
        <v>9</v>
      </c>
      <c r="D10" s="130" t="s">
        <v>10</v>
      </c>
      <c r="E10" s="130" t="s">
        <v>11</v>
      </c>
      <c r="F10" s="119"/>
      <c r="G10" s="120"/>
    </row>
    <row r="11" s="116" customFormat="1" ht="15.75" spans="1:7">
      <c r="A11" s="131" t="s">
        <v>12</v>
      </c>
      <c r="B11" s="132" t="s">
        <v>13</v>
      </c>
      <c r="C11" s="133">
        <f>C13+C21+C26</f>
        <v>1517.4</v>
      </c>
      <c r="D11" s="133">
        <f>D13+D21+D26+D18</f>
        <v>5872.5</v>
      </c>
      <c r="E11" s="134">
        <f>E13+E21+E26</f>
        <v>947.6</v>
      </c>
      <c r="F11" s="135"/>
      <c r="G11" s="136"/>
    </row>
    <row r="12" s="116" customFormat="1" ht="30" spans="1:7">
      <c r="A12" s="137" t="s">
        <v>14</v>
      </c>
      <c r="B12" s="138" t="s">
        <v>15</v>
      </c>
      <c r="C12" s="133">
        <f>C26+C21+C13</f>
        <v>1517.4</v>
      </c>
      <c r="D12" s="133">
        <f>D13+D21+D26</f>
        <v>921.4</v>
      </c>
      <c r="E12" s="134">
        <f>E13+E21+E26</f>
        <v>947.6</v>
      </c>
      <c r="F12" s="135"/>
      <c r="G12" s="136"/>
    </row>
    <row r="13" s="116" customFormat="1" ht="28.5" spans="1:7">
      <c r="A13" s="139" t="s">
        <v>16</v>
      </c>
      <c r="B13" s="140" t="s">
        <v>17</v>
      </c>
      <c r="C13" s="141">
        <f>C14+C16</f>
        <v>882.3</v>
      </c>
      <c r="D13" s="141">
        <f t="shared" ref="C13:D14" si="0">D14</f>
        <v>664.8</v>
      </c>
      <c r="E13" s="142">
        <f t="shared" ref="E13:E14" si="1">E14</f>
        <v>676.9</v>
      </c>
      <c r="F13" s="135"/>
      <c r="G13" s="136"/>
    </row>
    <row r="14" s="116" customFormat="1" ht="20.25" customHeight="1" spans="1:7">
      <c r="A14" s="143" t="s">
        <v>18</v>
      </c>
      <c r="B14" s="144" t="s">
        <v>19</v>
      </c>
      <c r="C14" s="145">
        <f t="shared" si="0"/>
        <v>795.4</v>
      </c>
      <c r="D14" s="145">
        <f t="shared" si="0"/>
        <v>664.8</v>
      </c>
      <c r="E14" s="145">
        <f t="shared" si="1"/>
        <v>676.9</v>
      </c>
      <c r="F14" s="135"/>
      <c r="G14" s="136"/>
    </row>
    <row r="15" s="116" customFormat="1" ht="45" spans="1:7">
      <c r="A15" s="146" t="s">
        <v>20</v>
      </c>
      <c r="B15" s="147" t="s">
        <v>21</v>
      </c>
      <c r="C15" s="145">
        <v>795.4</v>
      </c>
      <c r="D15" s="145">
        <v>664.8</v>
      </c>
      <c r="E15" s="145">
        <v>676.9</v>
      </c>
      <c r="F15" s="135"/>
      <c r="G15" s="136"/>
    </row>
    <row r="16" s="116" customFormat="1" ht="30" spans="1:7">
      <c r="A16" s="146" t="s">
        <v>22</v>
      </c>
      <c r="B16" s="147" t="s">
        <v>23</v>
      </c>
      <c r="C16" s="145">
        <f>C17</f>
        <v>86.9</v>
      </c>
      <c r="D16" s="145"/>
      <c r="E16" s="145"/>
      <c r="F16" s="135"/>
      <c r="G16" s="136"/>
    </row>
    <row r="17" s="116" customFormat="1" ht="30" spans="1:7">
      <c r="A17" s="146" t="s">
        <v>24</v>
      </c>
      <c r="B17" s="147" t="s">
        <v>25</v>
      </c>
      <c r="C17" s="145">
        <v>86.9</v>
      </c>
      <c r="D17" s="145"/>
      <c r="E17" s="145"/>
      <c r="F17" s="135"/>
      <c r="G17" s="136"/>
    </row>
    <row r="18" s="116" customFormat="1" ht="31.5" customHeight="1" spans="1:7">
      <c r="A18" s="146" t="s">
        <v>26</v>
      </c>
      <c r="B18" s="147" t="s">
        <v>27</v>
      </c>
      <c r="C18" s="145"/>
      <c r="D18" s="145">
        <f>D20</f>
        <v>4951.1</v>
      </c>
      <c r="E18" s="145"/>
      <c r="F18" s="135"/>
      <c r="G18" s="136"/>
    </row>
    <row r="19" s="116" customFormat="1" ht="22.5" customHeight="1" spans="1:7">
      <c r="A19" s="146" t="s">
        <v>28</v>
      </c>
      <c r="B19" s="147" t="s">
        <v>29</v>
      </c>
      <c r="C19" s="145"/>
      <c r="D19" s="145">
        <f>D20</f>
        <v>4951.1</v>
      </c>
      <c r="E19" s="145"/>
      <c r="F19" s="135"/>
      <c r="G19" s="136"/>
    </row>
    <row r="20" s="116" customFormat="1" ht="19.5" customHeight="1" spans="1:7">
      <c r="A20" s="146" t="s">
        <v>30</v>
      </c>
      <c r="B20" s="147" t="s">
        <v>31</v>
      </c>
      <c r="C20" s="145"/>
      <c r="D20" s="145">
        <v>4951.1</v>
      </c>
      <c r="E20" s="145"/>
      <c r="F20" s="135"/>
      <c r="G20" s="136"/>
    </row>
    <row r="21" s="116" customFormat="1" ht="30" spans="1:7">
      <c r="A21" s="148" t="s">
        <v>32</v>
      </c>
      <c r="B21" s="149" t="s">
        <v>33</v>
      </c>
      <c r="C21" s="150">
        <f t="shared" ref="C21:D21" si="2">C22+C24</f>
        <v>132.5</v>
      </c>
      <c r="D21" s="150">
        <f t="shared" si="2"/>
        <v>146.1</v>
      </c>
      <c r="E21" s="150">
        <f t="shared" ref="E21" si="3">E22+E24</f>
        <v>160.2</v>
      </c>
      <c r="F21" s="135"/>
      <c r="G21" s="136"/>
    </row>
    <row r="22" s="116" customFormat="1" ht="45" spans="1:7">
      <c r="A22" s="143" t="s">
        <v>34</v>
      </c>
      <c r="B22" s="144" t="s">
        <v>35</v>
      </c>
      <c r="C22" s="150">
        <f>C23</f>
        <v>0.4</v>
      </c>
      <c r="D22" s="150">
        <f>D23</f>
        <v>0.4</v>
      </c>
      <c r="E22" s="150">
        <f>E23</f>
        <v>0.4</v>
      </c>
      <c r="F22" s="135"/>
      <c r="G22" s="136"/>
    </row>
    <row r="23" s="116" customFormat="1" ht="45" spans="1:7">
      <c r="A23" s="146" t="s">
        <v>36</v>
      </c>
      <c r="B23" s="147" t="s">
        <v>37</v>
      </c>
      <c r="C23" s="150">
        <v>0.4</v>
      </c>
      <c r="D23" s="150">
        <v>0.4</v>
      </c>
      <c r="E23" s="150">
        <v>0.4</v>
      </c>
      <c r="F23" s="135"/>
      <c r="G23" s="136"/>
    </row>
    <row r="24" s="116" customFormat="1" ht="45" spans="1:7">
      <c r="A24" s="143" t="s">
        <v>38</v>
      </c>
      <c r="B24" s="144" t="s">
        <v>39</v>
      </c>
      <c r="C24" s="150">
        <f>C25</f>
        <v>132.1</v>
      </c>
      <c r="D24" s="150">
        <f>D25</f>
        <v>145.7</v>
      </c>
      <c r="E24" s="150">
        <f>E25</f>
        <v>159.8</v>
      </c>
      <c r="F24" s="135"/>
      <c r="G24" s="136"/>
    </row>
    <row r="25" s="116" customFormat="1" ht="60" spans="1:7">
      <c r="A25" s="146" t="s">
        <v>40</v>
      </c>
      <c r="B25" s="147" t="s">
        <v>41</v>
      </c>
      <c r="C25" s="150">
        <v>132.1</v>
      </c>
      <c r="D25" s="150">
        <v>145.7</v>
      </c>
      <c r="E25" s="150">
        <v>159.8</v>
      </c>
      <c r="F25" s="135"/>
      <c r="G25" s="136"/>
    </row>
    <row r="26" s="116" customFormat="1" ht="15.75" spans="1:7">
      <c r="A26" s="151" t="s">
        <v>42</v>
      </c>
      <c r="B26" s="152" t="s">
        <v>43</v>
      </c>
      <c r="C26" s="150">
        <f>C27+C29</f>
        <v>502.6</v>
      </c>
      <c r="D26" s="150">
        <f>D27</f>
        <v>110.5</v>
      </c>
      <c r="E26" s="150">
        <f>E27</f>
        <v>110.5</v>
      </c>
      <c r="F26" s="135"/>
      <c r="G26" s="136"/>
    </row>
    <row r="27" s="116" customFormat="1" ht="59.25" customHeight="1" spans="1:7">
      <c r="A27" s="143" t="s">
        <v>44</v>
      </c>
      <c r="B27" s="144" t="s">
        <v>45</v>
      </c>
      <c r="C27" s="150">
        <f>C28</f>
        <v>460.5</v>
      </c>
      <c r="D27" s="150">
        <f>D28</f>
        <v>110.5</v>
      </c>
      <c r="E27" s="150">
        <f>E28</f>
        <v>110.5</v>
      </c>
      <c r="F27" s="135"/>
      <c r="G27" s="136"/>
    </row>
    <row r="28" s="116" customFormat="1" ht="74.25" customHeight="1" spans="1:7">
      <c r="A28" s="143" t="s">
        <v>46</v>
      </c>
      <c r="B28" s="144" t="s">
        <v>47</v>
      </c>
      <c r="C28" s="150">
        <v>460.5</v>
      </c>
      <c r="D28" s="150">
        <v>110.5</v>
      </c>
      <c r="E28" s="150">
        <v>110.5</v>
      </c>
      <c r="F28" s="135"/>
      <c r="G28" s="136"/>
    </row>
    <row r="29" s="116" customFormat="1" ht="32.25" customHeight="1" spans="1:7">
      <c r="A29" s="143" t="s">
        <v>48</v>
      </c>
      <c r="B29" s="144" t="s">
        <v>49</v>
      </c>
      <c r="C29" s="150">
        <f>C30</f>
        <v>42.1</v>
      </c>
      <c r="D29" s="150"/>
      <c r="E29" s="150"/>
      <c r="F29" s="135"/>
      <c r="G29" s="136"/>
    </row>
    <row r="30" s="116" customFormat="1" ht="31.5" customHeight="1" spans="1:7">
      <c r="A30" s="146" t="s">
        <v>50</v>
      </c>
      <c r="B30" s="153" t="s">
        <v>51</v>
      </c>
      <c r="C30" s="150">
        <v>42.1</v>
      </c>
      <c r="D30" s="150"/>
      <c r="E30" s="150"/>
      <c r="F30" s="135"/>
      <c r="G30" s="136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/>
      <headerFooter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/>
      <headerFooter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/>
      <headerFooter/>
    </customSheetView>
  </customSheetViews>
  <mergeCells count="5">
    <mergeCell ref="A6:E6"/>
    <mergeCell ref="C8:E8"/>
    <mergeCell ref="A8:A9"/>
    <mergeCell ref="B8:B9"/>
    <mergeCell ref="C1:E5"/>
  </mergeCells>
  <conditionalFormatting sqref="C1">
    <cfRule type="expression" dxfId="0" priority="2" stopIfTrue="1">
      <formula>#REF!&lt;&gt;""</formula>
    </cfRule>
  </conditionalFormatting>
  <pageMargins left="0.511811023622047" right="0.196850393700787" top="0.15748031496063" bottom="0.196850393700787" header="0.31496062992126" footer="0.31496062992126"/>
  <pageSetup paperSize="9" scale="7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8"/>
  <sheetViews>
    <sheetView view="pageBreakPreview" zoomScaleNormal="100" workbookViewId="0">
      <selection activeCell="J96" sqref="J96"/>
    </sheetView>
  </sheetViews>
  <sheetFormatPr defaultColWidth="9" defaultRowHeight="12.75"/>
  <cols>
    <col min="1" max="1" width="37.5" customWidth="1"/>
    <col min="2" max="2" width="5.5" customWidth="1"/>
    <col min="3" max="3" width="4.16666666666667" customWidth="1"/>
    <col min="4" max="4" width="4.5" customWidth="1"/>
    <col min="5" max="7" width="4.16666666666667" customWidth="1"/>
    <col min="8" max="8" width="8.33333333333333" customWidth="1"/>
    <col min="9" max="9" width="4.16666666666667" customWidth="1"/>
    <col min="10" max="12" width="14" customWidth="1"/>
  </cols>
  <sheetData>
    <row r="1" ht="258.75" customHeight="1" spans="1:12">
      <c r="A1" s="60" t="s">
        <v>52</v>
      </c>
      <c r="B1" s="60" t="s">
        <v>52</v>
      </c>
      <c r="C1" s="60" t="s">
        <v>52</v>
      </c>
      <c r="D1" s="61" t="s">
        <v>52</v>
      </c>
      <c r="E1" s="61" t="s">
        <v>52</v>
      </c>
      <c r="F1" s="61" t="s">
        <v>52</v>
      </c>
      <c r="G1" s="61" t="s">
        <v>52</v>
      </c>
      <c r="H1" s="61" t="s">
        <v>52</v>
      </c>
      <c r="I1" s="82" t="s">
        <v>53</v>
      </c>
      <c r="J1" s="61"/>
      <c r="K1" s="61"/>
      <c r="L1" s="61"/>
    </row>
    <row r="2" ht="66" customHeight="1" spans="1:12">
      <c r="A2" s="62" t="s">
        <v>54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ht="15" customHeight="1" spans="1:12">
      <c r="A3" s="63" t="s">
        <v>52</v>
      </c>
      <c r="B3" s="63" t="s">
        <v>52</v>
      </c>
      <c r="C3" s="63" t="s">
        <v>52</v>
      </c>
      <c r="D3" s="63" t="s">
        <v>52</v>
      </c>
      <c r="E3" s="63" t="s">
        <v>52</v>
      </c>
      <c r="F3" s="63" t="s">
        <v>52</v>
      </c>
      <c r="G3" s="63" t="s">
        <v>52</v>
      </c>
      <c r="H3" s="63" t="s">
        <v>52</v>
      </c>
      <c r="I3" s="60" t="s">
        <v>2</v>
      </c>
      <c r="J3" s="60"/>
      <c r="K3" s="60"/>
      <c r="L3" s="60"/>
    </row>
    <row r="4" ht="19.9" customHeight="1" spans="1:12">
      <c r="A4" s="64" t="s">
        <v>4</v>
      </c>
      <c r="B4" s="64" t="s">
        <v>55</v>
      </c>
      <c r="C4" s="64" t="s">
        <v>56</v>
      </c>
      <c r="D4" s="64" t="s">
        <v>57</v>
      </c>
      <c r="E4" s="64" t="s">
        <v>58</v>
      </c>
      <c r="F4" s="64"/>
      <c r="G4" s="64"/>
      <c r="H4" s="64"/>
      <c r="I4" s="64" t="s">
        <v>59</v>
      </c>
      <c r="J4" s="64" t="s">
        <v>5</v>
      </c>
      <c r="K4" s="64"/>
      <c r="L4" s="64"/>
    </row>
    <row r="5" ht="16.35" customHeight="1" spans="1:12">
      <c r="A5" s="64" t="s">
        <v>52</v>
      </c>
      <c r="B5" s="64" t="s">
        <v>52</v>
      </c>
      <c r="C5" s="64" t="s">
        <v>52</v>
      </c>
      <c r="D5" s="64" t="s">
        <v>52</v>
      </c>
      <c r="E5" s="64" t="s">
        <v>52</v>
      </c>
      <c r="F5" s="64"/>
      <c r="G5" s="64"/>
      <c r="H5" s="64"/>
      <c r="I5" s="64" t="s">
        <v>52</v>
      </c>
      <c r="J5" s="64" t="s">
        <v>6</v>
      </c>
      <c r="K5" s="64" t="s">
        <v>7</v>
      </c>
      <c r="L5" s="64" t="s">
        <v>8</v>
      </c>
    </row>
    <row r="6" ht="14.45" customHeight="1" spans="1:12">
      <c r="A6" s="86" t="s">
        <v>60</v>
      </c>
      <c r="B6" s="86" t="s">
        <v>61</v>
      </c>
      <c r="C6" s="86" t="s">
        <v>9</v>
      </c>
      <c r="D6" s="86" t="s">
        <v>10</v>
      </c>
      <c r="E6" s="86" t="s">
        <v>11</v>
      </c>
      <c r="F6" s="86" t="s">
        <v>62</v>
      </c>
      <c r="G6" s="86" t="s">
        <v>63</v>
      </c>
      <c r="H6" s="86" t="s">
        <v>64</v>
      </c>
      <c r="I6" s="86" t="s">
        <v>65</v>
      </c>
      <c r="J6" s="86" t="s">
        <v>66</v>
      </c>
      <c r="K6" s="86" t="s">
        <v>67</v>
      </c>
      <c r="L6" s="86" t="s">
        <v>68</v>
      </c>
    </row>
    <row r="7" ht="71.25" spans="1:12">
      <c r="A7" s="88" t="s">
        <v>69</v>
      </c>
      <c r="B7" s="97" t="s">
        <v>70</v>
      </c>
      <c r="C7" s="97"/>
      <c r="D7" s="97"/>
      <c r="E7" s="90"/>
      <c r="F7" s="90"/>
      <c r="G7" s="90"/>
      <c r="H7" s="90"/>
      <c r="I7" s="106"/>
      <c r="J7" s="99">
        <f>J8+J43+J60+J73+J89+J103+J96+J54</f>
        <v>2078.8</v>
      </c>
      <c r="K7" s="99">
        <f>K8+K43+K60+K73+K89+K96+K103</f>
        <v>6184.5</v>
      </c>
      <c r="L7" s="99">
        <f>L8+L43+L60+L73+L89+L103+L96</f>
        <v>1254.1</v>
      </c>
    </row>
    <row r="8" ht="18" customHeight="1" spans="1:12">
      <c r="A8" s="80" t="s">
        <v>71</v>
      </c>
      <c r="B8" s="92" t="s">
        <v>70</v>
      </c>
      <c r="C8" s="73" t="s">
        <v>72</v>
      </c>
      <c r="D8" s="92"/>
      <c r="E8" s="93"/>
      <c r="F8" s="93"/>
      <c r="G8" s="93"/>
      <c r="H8" s="93"/>
      <c r="I8" s="94"/>
      <c r="J8" s="100">
        <f>J9+J15+J31+J37</f>
        <v>1193.8</v>
      </c>
      <c r="K8" s="100">
        <f>K9+K15+K31</f>
        <v>790.6</v>
      </c>
      <c r="L8" s="100">
        <f>L9+L15+L31</f>
        <v>736</v>
      </c>
    </row>
    <row r="9" ht="60" spans="1:12">
      <c r="A9" s="80" t="s">
        <v>73</v>
      </c>
      <c r="B9" s="92" t="s">
        <v>70</v>
      </c>
      <c r="C9" s="73" t="s">
        <v>72</v>
      </c>
      <c r="D9" s="73" t="s">
        <v>74</v>
      </c>
      <c r="E9" s="93"/>
      <c r="F9" s="93"/>
      <c r="G9" s="93"/>
      <c r="H9" s="93"/>
      <c r="I9" s="92"/>
      <c r="J9" s="100">
        <f>J10</f>
        <v>539.5</v>
      </c>
      <c r="K9" s="100">
        <f>K10</f>
        <v>348.6</v>
      </c>
      <c r="L9" s="100">
        <f>L10</f>
        <v>317.7</v>
      </c>
    </row>
    <row r="10" ht="76.5" customHeight="1" spans="1:12">
      <c r="A10" s="80" t="s">
        <v>75</v>
      </c>
      <c r="B10" s="92" t="s">
        <v>70</v>
      </c>
      <c r="C10" s="92" t="s">
        <v>72</v>
      </c>
      <c r="D10" s="92" t="s">
        <v>74</v>
      </c>
      <c r="E10" s="95">
        <v>65</v>
      </c>
      <c r="F10" s="95"/>
      <c r="G10" s="95"/>
      <c r="H10" s="95"/>
      <c r="I10" s="92"/>
      <c r="J10" s="100">
        <f t="shared" ref="J10:K12" si="0">J11</f>
        <v>539.5</v>
      </c>
      <c r="K10" s="100">
        <f t="shared" si="0"/>
        <v>348.6</v>
      </c>
      <c r="L10" s="100">
        <f t="shared" ref="L10:L13" si="1">L11</f>
        <v>317.7</v>
      </c>
    </row>
    <row r="11" ht="15" spans="1:12">
      <c r="A11" s="80" t="s">
        <v>76</v>
      </c>
      <c r="B11" s="92" t="s">
        <v>70</v>
      </c>
      <c r="C11" s="92" t="s">
        <v>72</v>
      </c>
      <c r="D11" s="92" t="s">
        <v>74</v>
      </c>
      <c r="E11" s="95">
        <v>65</v>
      </c>
      <c r="F11" s="95">
        <v>1</v>
      </c>
      <c r="G11" s="95"/>
      <c r="H11" s="95"/>
      <c r="I11" s="92"/>
      <c r="J11" s="100">
        <f t="shared" si="0"/>
        <v>539.5</v>
      </c>
      <c r="K11" s="100">
        <f t="shared" si="0"/>
        <v>348.6</v>
      </c>
      <c r="L11" s="100">
        <f t="shared" si="1"/>
        <v>317.7</v>
      </c>
    </row>
    <row r="12" ht="31.5" customHeight="1" spans="1:12">
      <c r="A12" s="80" t="s">
        <v>77</v>
      </c>
      <c r="B12" s="92" t="s">
        <v>70</v>
      </c>
      <c r="C12" s="92" t="s">
        <v>72</v>
      </c>
      <c r="D12" s="92" t="s">
        <v>74</v>
      </c>
      <c r="E12" s="95">
        <v>65</v>
      </c>
      <c r="F12" s="95">
        <v>1</v>
      </c>
      <c r="G12" s="95" t="s">
        <v>78</v>
      </c>
      <c r="H12" s="95" t="s">
        <v>79</v>
      </c>
      <c r="I12" s="92"/>
      <c r="J12" s="100">
        <f t="shared" si="0"/>
        <v>539.5</v>
      </c>
      <c r="K12" s="100">
        <f t="shared" si="0"/>
        <v>348.6</v>
      </c>
      <c r="L12" s="100">
        <f t="shared" si="1"/>
        <v>317.7</v>
      </c>
    </row>
    <row r="13" ht="120" spans="1:12">
      <c r="A13" s="80" t="s">
        <v>80</v>
      </c>
      <c r="B13" s="92" t="s">
        <v>70</v>
      </c>
      <c r="C13" s="92" t="s">
        <v>72</v>
      </c>
      <c r="D13" s="92" t="s">
        <v>74</v>
      </c>
      <c r="E13" s="95">
        <v>65</v>
      </c>
      <c r="F13" s="95">
        <v>1</v>
      </c>
      <c r="G13" s="95" t="s">
        <v>78</v>
      </c>
      <c r="H13" s="95" t="s">
        <v>79</v>
      </c>
      <c r="I13" s="92" t="s">
        <v>81</v>
      </c>
      <c r="J13" s="100">
        <f>J14</f>
        <v>539.5</v>
      </c>
      <c r="K13" s="100">
        <f>K14</f>
        <v>348.6</v>
      </c>
      <c r="L13" s="100">
        <f t="shared" si="1"/>
        <v>317.7</v>
      </c>
    </row>
    <row r="14" ht="45" spans="1:12">
      <c r="A14" s="80" t="s">
        <v>82</v>
      </c>
      <c r="B14" s="92" t="s">
        <v>70</v>
      </c>
      <c r="C14" s="92" t="s">
        <v>72</v>
      </c>
      <c r="D14" s="92" t="s">
        <v>74</v>
      </c>
      <c r="E14" s="95">
        <v>65</v>
      </c>
      <c r="F14" s="95">
        <v>1</v>
      </c>
      <c r="G14" s="95" t="s">
        <v>78</v>
      </c>
      <c r="H14" s="95" t="s">
        <v>79</v>
      </c>
      <c r="I14" s="92" t="s">
        <v>83</v>
      </c>
      <c r="J14" s="100">
        <v>539.5</v>
      </c>
      <c r="K14" s="100">
        <v>348.6</v>
      </c>
      <c r="L14" s="100">
        <v>317.7</v>
      </c>
    </row>
    <row r="15" ht="89.25" customHeight="1" spans="1:12">
      <c r="A15" s="80" t="s">
        <v>84</v>
      </c>
      <c r="B15" s="92" t="s">
        <v>70</v>
      </c>
      <c r="C15" s="73" t="s">
        <v>72</v>
      </c>
      <c r="D15" s="73" t="s">
        <v>85</v>
      </c>
      <c r="E15" s="95"/>
      <c r="F15" s="95"/>
      <c r="G15" s="95"/>
      <c r="H15" s="95"/>
      <c r="I15" s="94"/>
      <c r="J15" s="101">
        <f>J16+J26</f>
        <v>629.3</v>
      </c>
      <c r="K15" s="101">
        <f>K16+K26</f>
        <v>437</v>
      </c>
      <c r="L15" s="101">
        <f>L16+L26</f>
        <v>413.3</v>
      </c>
    </row>
    <row r="16" ht="84" customHeight="1" spans="1:12">
      <c r="A16" s="80" t="str">
        <f>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6" s="92" t="s">
        <v>70</v>
      </c>
      <c r="C16" s="96" t="s">
        <v>72</v>
      </c>
      <c r="D16" s="96" t="s">
        <v>85</v>
      </c>
      <c r="E16" s="95">
        <v>65</v>
      </c>
      <c r="F16" s="95"/>
      <c r="G16" s="95"/>
      <c r="H16" s="95"/>
      <c r="I16" s="94"/>
      <c r="J16" s="100">
        <f t="shared" ref="J16:K16" si="2">J17</f>
        <v>628.9</v>
      </c>
      <c r="K16" s="100">
        <f t="shared" si="2"/>
        <v>436.6</v>
      </c>
      <c r="L16" s="100">
        <f t="shared" ref="L16" si="3">L17</f>
        <v>412.9</v>
      </c>
    </row>
    <row r="17" ht="48.75" customHeight="1" spans="1:12">
      <c r="A17" s="80" t="s">
        <v>86</v>
      </c>
      <c r="B17" s="92" t="s">
        <v>70</v>
      </c>
      <c r="C17" s="92" t="s">
        <v>72</v>
      </c>
      <c r="D17" s="92" t="s">
        <v>85</v>
      </c>
      <c r="E17" s="95">
        <v>65</v>
      </c>
      <c r="F17" s="95">
        <v>2</v>
      </c>
      <c r="G17" s="95"/>
      <c r="H17" s="95"/>
      <c r="I17" s="94"/>
      <c r="J17" s="100">
        <f>J18+J21</f>
        <v>628.9</v>
      </c>
      <c r="K17" s="100">
        <f>K18+K21</f>
        <v>436.6</v>
      </c>
      <c r="L17" s="100">
        <f>L18+L21</f>
        <v>412.9</v>
      </c>
    </row>
    <row r="18" ht="45" spans="1:12">
      <c r="A18" s="80" t="s">
        <v>87</v>
      </c>
      <c r="B18" s="92" t="s">
        <v>70</v>
      </c>
      <c r="C18" s="92" t="s">
        <v>72</v>
      </c>
      <c r="D18" s="92" t="s">
        <v>85</v>
      </c>
      <c r="E18" s="95">
        <v>65</v>
      </c>
      <c r="F18" s="95">
        <v>2</v>
      </c>
      <c r="G18" s="95" t="s">
        <v>78</v>
      </c>
      <c r="H18" s="95" t="s">
        <v>88</v>
      </c>
      <c r="I18" s="94"/>
      <c r="J18" s="100">
        <f t="shared" ref="J18:K19" si="4">J19</f>
        <v>376.2</v>
      </c>
      <c r="K18" s="100">
        <f t="shared" si="4"/>
        <v>254.8</v>
      </c>
      <c r="L18" s="100">
        <f t="shared" ref="L18:L19" si="5">L19</f>
        <v>254.8</v>
      </c>
    </row>
    <row r="19" ht="120" spans="1:12">
      <c r="A19" s="80" t="s">
        <v>80</v>
      </c>
      <c r="B19" s="92" t="s">
        <v>70</v>
      </c>
      <c r="C19" s="92" t="s">
        <v>72</v>
      </c>
      <c r="D19" s="92" t="s">
        <v>85</v>
      </c>
      <c r="E19" s="95">
        <v>65</v>
      </c>
      <c r="F19" s="95">
        <v>2</v>
      </c>
      <c r="G19" s="95" t="s">
        <v>78</v>
      </c>
      <c r="H19" s="95" t="s">
        <v>88</v>
      </c>
      <c r="I19" s="94" t="s">
        <v>81</v>
      </c>
      <c r="J19" s="100">
        <f t="shared" si="4"/>
        <v>376.2</v>
      </c>
      <c r="K19" s="100">
        <f t="shared" si="4"/>
        <v>254.8</v>
      </c>
      <c r="L19" s="100">
        <f t="shared" si="5"/>
        <v>254.8</v>
      </c>
    </row>
    <row r="20" ht="45" spans="1:12">
      <c r="A20" s="80" t="s">
        <v>82</v>
      </c>
      <c r="B20" s="92" t="s">
        <v>70</v>
      </c>
      <c r="C20" s="92" t="s">
        <v>72</v>
      </c>
      <c r="D20" s="92" t="s">
        <v>85</v>
      </c>
      <c r="E20" s="95">
        <v>65</v>
      </c>
      <c r="F20" s="95">
        <v>2</v>
      </c>
      <c r="G20" s="95" t="s">
        <v>78</v>
      </c>
      <c r="H20" s="95" t="s">
        <v>88</v>
      </c>
      <c r="I20" s="94" t="s">
        <v>83</v>
      </c>
      <c r="J20" s="100">
        <v>376.2</v>
      </c>
      <c r="K20" s="100">
        <v>254.8</v>
      </c>
      <c r="L20" s="100">
        <v>254.8</v>
      </c>
    </row>
    <row r="21" ht="31.5" customHeight="1" spans="1:12">
      <c r="A21" s="80" t="s">
        <v>89</v>
      </c>
      <c r="B21" s="92" t="s">
        <v>70</v>
      </c>
      <c r="C21" s="92" t="s">
        <v>72</v>
      </c>
      <c r="D21" s="92" t="s">
        <v>85</v>
      </c>
      <c r="E21" s="95">
        <v>65</v>
      </c>
      <c r="F21" s="95">
        <v>2</v>
      </c>
      <c r="G21" s="95" t="s">
        <v>78</v>
      </c>
      <c r="H21" s="95" t="s">
        <v>90</v>
      </c>
      <c r="I21" s="94"/>
      <c r="J21" s="100">
        <f>+J22+J24</f>
        <v>252.7</v>
      </c>
      <c r="K21" s="100">
        <f>+K22+K24</f>
        <v>181.8</v>
      </c>
      <c r="L21" s="100">
        <f>+L22+L24</f>
        <v>158.1</v>
      </c>
    </row>
    <row r="22" ht="44.25" customHeight="1" spans="1:12">
      <c r="A22" s="80" t="s">
        <v>91</v>
      </c>
      <c r="B22" s="92" t="s">
        <v>70</v>
      </c>
      <c r="C22" s="92" t="s">
        <v>72</v>
      </c>
      <c r="D22" s="92" t="s">
        <v>85</v>
      </c>
      <c r="E22" s="95">
        <v>65</v>
      </c>
      <c r="F22" s="95">
        <v>2</v>
      </c>
      <c r="G22" s="95" t="s">
        <v>78</v>
      </c>
      <c r="H22" s="95" t="s">
        <v>90</v>
      </c>
      <c r="I22" s="94" t="s">
        <v>92</v>
      </c>
      <c r="J22" s="100">
        <f>J23</f>
        <v>188.7</v>
      </c>
      <c r="K22" s="100">
        <f>K23</f>
        <v>176.8</v>
      </c>
      <c r="L22" s="100">
        <f>L23</f>
        <v>153.1</v>
      </c>
    </row>
    <row r="23" ht="60" spans="1:12">
      <c r="A23" s="80" t="s">
        <v>93</v>
      </c>
      <c r="B23" s="92" t="s">
        <v>70</v>
      </c>
      <c r="C23" s="92" t="s">
        <v>72</v>
      </c>
      <c r="D23" s="92" t="s">
        <v>85</v>
      </c>
      <c r="E23" s="95">
        <v>65</v>
      </c>
      <c r="F23" s="95">
        <v>2</v>
      </c>
      <c r="G23" s="95" t="s">
        <v>78</v>
      </c>
      <c r="H23" s="95" t="s">
        <v>90</v>
      </c>
      <c r="I23" s="94" t="s">
        <v>94</v>
      </c>
      <c r="J23" s="100">
        <v>188.7</v>
      </c>
      <c r="K23" s="100">
        <v>176.8</v>
      </c>
      <c r="L23" s="100">
        <v>153.1</v>
      </c>
    </row>
    <row r="24" ht="15" spans="1:12">
      <c r="A24" s="80" t="s">
        <v>95</v>
      </c>
      <c r="B24" s="92" t="s">
        <v>70</v>
      </c>
      <c r="C24" s="92" t="s">
        <v>72</v>
      </c>
      <c r="D24" s="92" t="s">
        <v>85</v>
      </c>
      <c r="E24" s="95">
        <v>65</v>
      </c>
      <c r="F24" s="95">
        <v>2</v>
      </c>
      <c r="G24" s="95" t="s">
        <v>78</v>
      </c>
      <c r="H24" s="95" t="s">
        <v>90</v>
      </c>
      <c r="I24" s="94" t="s">
        <v>96</v>
      </c>
      <c r="J24" s="100">
        <f>J25</f>
        <v>64</v>
      </c>
      <c r="K24" s="100">
        <f>K25</f>
        <v>5</v>
      </c>
      <c r="L24" s="100">
        <f>L25</f>
        <v>5</v>
      </c>
    </row>
    <row r="25" ht="30" spans="1:12">
      <c r="A25" s="80" t="s">
        <v>97</v>
      </c>
      <c r="B25" s="92" t="s">
        <v>70</v>
      </c>
      <c r="C25" s="92" t="s">
        <v>72</v>
      </c>
      <c r="D25" s="92" t="s">
        <v>85</v>
      </c>
      <c r="E25" s="95">
        <v>65</v>
      </c>
      <c r="F25" s="95">
        <v>2</v>
      </c>
      <c r="G25" s="95" t="s">
        <v>78</v>
      </c>
      <c r="H25" s="95" t="s">
        <v>90</v>
      </c>
      <c r="I25" s="94" t="s">
        <v>98</v>
      </c>
      <c r="J25" s="100">
        <v>64</v>
      </c>
      <c r="K25" s="100">
        <v>5</v>
      </c>
      <c r="L25" s="100">
        <v>5</v>
      </c>
    </row>
    <row r="26" ht="78.75" customHeight="1" spans="1:12">
      <c r="A26" s="80" t="s">
        <v>99</v>
      </c>
      <c r="B26" s="92" t="s">
        <v>70</v>
      </c>
      <c r="C26" s="92" t="s">
        <v>72</v>
      </c>
      <c r="D26" s="92" t="s">
        <v>85</v>
      </c>
      <c r="E26" s="95">
        <v>89</v>
      </c>
      <c r="F26" s="95"/>
      <c r="G26" s="95"/>
      <c r="H26" s="95"/>
      <c r="I26" s="94"/>
      <c r="J26" s="100">
        <f t="shared" ref="J26:K29" si="6">J27</f>
        <v>0.4</v>
      </c>
      <c r="K26" s="100">
        <f t="shared" si="6"/>
        <v>0.4</v>
      </c>
      <c r="L26" s="100">
        <f t="shared" ref="L26:L27" si="7">L27</f>
        <v>0.4</v>
      </c>
    </row>
    <row r="27" ht="114.75" customHeight="1" spans="1:12">
      <c r="A27" s="80" t="s">
        <v>100</v>
      </c>
      <c r="B27" s="92" t="s">
        <v>70</v>
      </c>
      <c r="C27" s="92" t="s">
        <v>72</v>
      </c>
      <c r="D27" s="92" t="s">
        <v>85</v>
      </c>
      <c r="E27" s="95">
        <v>89</v>
      </c>
      <c r="F27" s="95">
        <v>1</v>
      </c>
      <c r="G27" s="95"/>
      <c r="H27" s="95"/>
      <c r="I27" s="94"/>
      <c r="J27" s="100">
        <f t="shared" si="6"/>
        <v>0.4</v>
      </c>
      <c r="K27" s="100">
        <f t="shared" si="6"/>
        <v>0.4</v>
      </c>
      <c r="L27" s="100">
        <f t="shared" si="7"/>
        <v>0.4</v>
      </c>
    </row>
    <row r="28" ht="195" spans="1:12">
      <c r="A28" s="80" t="s">
        <v>101</v>
      </c>
      <c r="B28" s="92" t="s">
        <v>70</v>
      </c>
      <c r="C28" s="92" t="s">
        <v>72</v>
      </c>
      <c r="D28" s="92" t="s">
        <v>85</v>
      </c>
      <c r="E28" s="95">
        <v>89</v>
      </c>
      <c r="F28" s="95">
        <v>1</v>
      </c>
      <c r="G28" s="95" t="s">
        <v>78</v>
      </c>
      <c r="H28" s="95" t="s">
        <v>102</v>
      </c>
      <c r="I28" s="94"/>
      <c r="J28" s="102">
        <f t="shared" si="6"/>
        <v>0.4</v>
      </c>
      <c r="K28" s="102">
        <f t="shared" si="6"/>
        <v>0.4</v>
      </c>
      <c r="L28" s="102">
        <f t="shared" ref="L28:L29" si="8">L29</f>
        <v>0.4</v>
      </c>
    </row>
    <row r="29" ht="48" customHeight="1" spans="1:12">
      <c r="A29" s="80" t="s">
        <v>91</v>
      </c>
      <c r="B29" s="92" t="s">
        <v>70</v>
      </c>
      <c r="C29" s="92" t="s">
        <v>72</v>
      </c>
      <c r="D29" s="92" t="s">
        <v>85</v>
      </c>
      <c r="E29" s="95">
        <v>89</v>
      </c>
      <c r="F29" s="95">
        <v>1</v>
      </c>
      <c r="G29" s="95" t="s">
        <v>78</v>
      </c>
      <c r="H29" s="95" t="s">
        <v>102</v>
      </c>
      <c r="I29" s="94" t="s">
        <v>92</v>
      </c>
      <c r="J29" s="102">
        <f t="shared" si="6"/>
        <v>0.4</v>
      </c>
      <c r="K29" s="102">
        <f t="shared" si="6"/>
        <v>0.4</v>
      </c>
      <c r="L29" s="102">
        <f t="shared" si="8"/>
        <v>0.4</v>
      </c>
    </row>
    <row r="30" ht="60" spans="1:12">
      <c r="A30" s="80" t="s">
        <v>93</v>
      </c>
      <c r="B30" s="92" t="s">
        <v>70</v>
      </c>
      <c r="C30" s="92" t="s">
        <v>72</v>
      </c>
      <c r="D30" s="92" t="s">
        <v>85</v>
      </c>
      <c r="E30" s="95">
        <v>89</v>
      </c>
      <c r="F30" s="95">
        <v>1</v>
      </c>
      <c r="G30" s="95" t="s">
        <v>78</v>
      </c>
      <c r="H30" s="95" t="s">
        <v>102</v>
      </c>
      <c r="I30" s="94" t="s">
        <v>94</v>
      </c>
      <c r="J30" s="102">
        <v>0.4</v>
      </c>
      <c r="K30" s="102">
        <v>0.4</v>
      </c>
      <c r="L30" s="102">
        <v>0.4</v>
      </c>
    </row>
    <row r="31" ht="15" spans="1:12">
      <c r="A31" s="80" t="s">
        <v>103</v>
      </c>
      <c r="B31" s="92" t="s">
        <v>70</v>
      </c>
      <c r="C31" s="73" t="s">
        <v>72</v>
      </c>
      <c r="D31" s="73" t="s">
        <v>67</v>
      </c>
      <c r="E31" s="95"/>
      <c r="F31" s="95"/>
      <c r="G31" s="95"/>
      <c r="H31" s="95"/>
      <c r="I31" s="94"/>
      <c r="J31" s="100">
        <f t="shared" ref="J31:K33" si="9">J32</f>
        <v>5</v>
      </c>
      <c r="K31" s="100">
        <f t="shared" si="9"/>
        <v>5</v>
      </c>
      <c r="L31" s="100">
        <f t="shared" ref="L31:L33" si="10">L32</f>
        <v>5</v>
      </c>
    </row>
    <row r="32" ht="80.25" customHeight="1" spans="1:12">
      <c r="A32" s="80" t="s">
        <v>104</v>
      </c>
      <c r="B32" s="92" t="s">
        <v>70</v>
      </c>
      <c r="C32" s="92" t="s">
        <v>72</v>
      </c>
      <c r="D32" s="92" t="s">
        <v>67</v>
      </c>
      <c r="E32" s="95" t="s">
        <v>105</v>
      </c>
      <c r="F32" s="95"/>
      <c r="G32" s="95"/>
      <c r="H32" s="95"/>
      <c r="I32" s="94"/>
      <c r="J32" s="100">
        <f t="shared" si="9"/>
        <v>5</v>
      </c>
      <c r="K32" s="100">
        <f t="shared" si="9"/>
        <v>5</v>
      </c>
      <c r="L32" s="100">
        <f t="shared" si="10"/>
        <v>5</v>
      </c>
    </row>
    <row r="33" ht="111.75" customHeight="1" spans="1:12">
      <c r="A33" s="80" t="s">
        <v>106</v>
      </c>
      <c r="B33" s="92" t="s">
        <v>70</v>
      </c>
      <c r="C33" s="92" t="s">
        <v>72</v>
      </c>
      <c r="D33" s="92" t="s">
        <v>67</v>
      </c>
      <c r="E33" s="95" t="s">
        <v>105</v>
      </c>
      <c r="F33" s="95" t="s">
        <v>60</v>
      </c>
      <c r="G33" s="95"/>
      <c r="H33" s="95"/>
      <c r="I33" s="94"/>
      <c r="J33" s="100">
        <f t="shared" si="9"/>
        <v>5</v>
      </c>
      <c r="K33" s="100">
        <f t="shared" si="9"/>
        <v>5</v>
      </c>
      <c r="L33" s="100">
        <f t="shared" si="10"/>
        <v>5</v>
      </c>
    </row>
    <row r="34" ht="60" spans="1:12">
      <c r="A34" s="80" t="s">
        <v>107</v>
      </c>
      <c r="B34" s="92" t="s">
        <v>70</v>
      </c>
      <c r="C34" s="92" t="s">
        <v>72</v>
      </c>
      <c r="D34" s="92" t="s">
        <v>67</v>
      </c>
      <c r="E34" s="95" t="s">
        <v>105</v>
      </c>
      <c r="F34" s="95" t="s">
        <v>60</v>
      </c>
      <c r="G34" s="95" t="s">
        <v>78</v>
      </c>
      <c r="H34" s="95" t="s">
        <v>108</v>
      </c>
      <c r="I34" s="94"/>
      <c r="J34" s="100">
        <f>J36</f>
        <v>5</v>
      </c>
      <c r="K34" s="100">
        <f>K36</f>
        <v>5</v>
      </c>
      <c r="L34" s="100">
        <f>L36</f>
        <v>5</v>
      </c>
    </row>
    <row r="35" ht="15" spans="1:12">
      <c r="A35" s="80" t="s">
        <v>95</v>
      </c>
      <c r="B35" s="92" t="s">
        <v>70</v>
      </c>
      <c r="C35" s="92" t="s">
        <v>72</v>
      </c>
      <c r="D35" s="92" t="s">
        <v>67</v>
      </c>
      <c r="E35" s="95" t="s">
        <v>105</v>
      </c>
      <c r="F35" s="95" t="s">
        <v>60</v>
      </c>
      <c r="G35" s="95" t="s">
        <v>78</v>
      </c>
      <c r="H35" s="95" t="s">
        <v>108</v>
      </c>
      <c r="I35" s="94" t="s">
        <v>96</v>
      </c>
      <c r="J35" s="100">
        <f>J36</f>
        <v>5</v>
      </c>
      <c r="K35" s="100">
        <f>K36</f>
        <v>5</v>
      </c>
      <c r="L35" s="100">
        <f>L36</f>
        <v>5</v>
      </c>
    </row>
    <row r="36" ht="15" spans="1:12">
      <c r="A36" s="80" t="s">
        <v>109</v>
      </c>
      <c r="B36" s="92" t="s">
        <v>70</v>
      </c>
      <c r="C36" s="92" t="s">
        <v>72</v>
      </c>
      <c r="D36" s="92" t="s">
        <v>110</v>
      </c>
      <c r="E36" s="95" t="s">
        <v>105</v>
      </c>
      <c r="F36" s="95" t="s">
        <v>60</v>
      </c>
      <c r="G36" s="95" t="s">
        <v>78</v>
      </c>
      <c r="H36" s="95" t="s">
        <v>108</v>
      </c>
      <c r="I36" s="94" t="s">
        <v>111</v>
      </c>
      <c r="J36" s="100">
        <v>5</v>
      </c>
      <c r="K36" s="100">
        <v>5</v>
      </c>
      <c r="L36" s="100">
        <v>5</v>
      </c>
    </row>
    <row r="37" ht="30" spans="1:12">
      <c r="A37" s="80" t="s">
        <v>112</v>
      </c>
      <c r="B37" s="92" t="s">
        <v>70</v>
      </c>
      <c r="C37" s="92" t="s">
        <v>72</v>
      </c>
      <c r="D37" s="92" t="s">
        <v>113</v>
      </c>
      <c r="E37" s="95"/>
      <c r="F37" s="95"/>
      <c r="G37" s="95"/>
      <c r="H37" s="95"/>
      <c r="I37" s="94"/>
      <c r="J37" s="100">
        <f>J38</f>
        <v>20</v>
      </c>
      <c r="K37" s="100"/>
      <c r="L37" s="100"/>
    </row>
    <row r="38" ht="78" customHeight="1" spans="1:12">
      <c r="A38" s="80" t="str">
        <f>A32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38" s="92" t="s">
        <v>70</v>
      </c>
      <c r="C38" s="92" t="s">
        <v>72</v>
      </c>
      <c r="D38" s="92" t="s">
        <v>113</v>
      </c>
      <c r="E38" s="95" t="s">
        <v>105</v>
      </c>
      <c r="F38" s="95"/>
      <c r="G38" s="95"/>
      <c r="H38" s="95"/>
      <c r="I38" s="94"/>
      <c r="J38" s="100">
        <f>J39</f>
        <v>20</v>
      </c>
      <c r="K38" s="100"/>
      <c r="L38" s="100"/>
    </row>
    <row r="39" ht="108.75" customHeight="1" spans="1:12">
      <c r="A39" s="80" t="str">
        <f>A33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39" s="92" t="s">
        <v>70</v>
      </c>
      <c r="C39" s="92" t="s">
        <v>72</v>
      </c>
      <c r="D39" s="92" t="s">
        <v>113</v>
      </c>
      <c r="E39" s="95" t="s">
        <v>105</v>
      </c>
      <c r="F39" s="95" t="s">
        <v>60</v>
      </c>
      <c r="G39" s="95"/>
      <c r="H39" s="95"/>
      <c r="I39" s="94"/>
      <c r="J39" s="100">
        <f>J40</f>
        <v>20</v>
      </c>
      <c r="K39" s="100"/>
      <c r="L39" s="100"/>
    </row>
    <row r="40" ht="30" spans="1:12">
      <c r="A40" s="80" t="s">
        <v>114</v>
      </c>
      <c r="B40" s="92" t="s">
        <v>70</v>
      </c>
      <c r="C40" s="92" t="s">
        <v>72</v>
      </c>
      <c r="D40" s="92" t="s">
        <v>113</v>
      </c>
      <c r="E40" s="95" t="s">
        <v>105</v>
      </c>
      <c r="F40" s="95" t="s">
        <v>60</v>
      </c>
      <c r="G40" s="95" t="s">
        <v>78</v>
      </c>
      <c r="H40" s="95" t="s">
        <v>115</v>
      </c>
      <c r="I40" s="94"/>
      <c r="J40" s="100">
        <f>J41</f>
        <v>20</v>
      </c>
      <c r="K40" s="100"/>
      <c r="L40" s="100"/>
    </row>
    <row r="41" ht="47.25" customHeight="1" spans="1:12">
      <c r="A41" s="80" t="str">
        <f>A51</f>
        <v>Закупка товаров, работ и услуг для обеспечения государственных (муниципальных) нужд</v>
      </c>
      <c r="B41" s="92" t="s">
        <v>70</v>
      </c>
      <c r="C41" s="92" t="s">
        <v>72</v>
      </c>
      <c r="D41" s="92" t="s">
        <v>113</v>
      </c>
      <c r="E41" s="95" t="s">
        <v>105</v>
      </c>
      <c r="F41" s="95" t="s">
        <v>60</v>
      </c>
      <c r="G41" s="95" t="s">
        <v>78</v>
      </c>
      <c r="H41" s="95" t="s">
        <v>115</v>
      </c>
      <c r="I41" s="94" t="s">
        <v>92</v>
      </c>
      <c r="J41" s="100">
        <f>J42</f>
        <v>20</v>
      </c>
      <c r="K41" s="100"/>
      <c r="L41" s="100"/>
    </row>
    <row r="42" ht="59.25" customHeight="1" spans="1:12">
      <c r="A42" s="80" t="str">
        <f>A52</f>
        <v>Иные закупки товаров, работ и услуг для обеспечения государственных (муниципальных) нужд</v>
      </c>
      <c r="B42" s="92" t="s">
        <v>70</v>
      </c>
      <c r="C42" s="92" t="s">
        <v>72</v>
      </c>
      <c r="D42" s="92" t="s">
        <v>113</v>
      </c>
      <c r="E42" s="95" t="s">
        <v>105</v>
      </c>
      <c r="F42" s="95" t="s">
        <v>60</v>
      </c>
      <c r="G42" s="95" t="s">
        <v>78</v>
      </c>
      <c r="H42" s="95" t="s">
        <v>115</v>
      </c>
      <c r="I42" s="94" t="s">
        <v>94</v>
      </c>
      <c r="J42" s="100">
        <v>20</v>
      </c>
      <c r="K42" s="100"/>
      <c r="L42" s="100"/>
    </row>
    <row r="43" ht="15" spans="1:12">
      <c r="A43" s="88" t="s">
        <v>116</v>
      </c>
      <c r="B43" s="97" t="s">
        <v>70</v>
      </c>
      <c r="C43" s="97" t="s">
        <v>74</v>
      </c>
      <c r="D43" s="92"/>
      <c r="E43" s="95"/>
      <c r="F43" s="95"/>
      <c r="G43" s="95"/>
      <c r="H43" s="95"/>
      <c r="I43" s="94"/>
      <c r="J43" s="100">
        <f t="shared" ref="J43:K51" si="11">J44</f>
        <v>132.1</v>
      </c>
      <c r="K43" s="100">
        <f t="shared" si="11"/>
        <v>145.7</v>
      </c>
      <c r="L43" s="100">
        <f t="shared" ref="L43" si="12">L44</f>
        <v>159.8</v>
      </c>
    </row>
    <row r="44" ht="30" spans="1:12">
      <c r="A44" s="80" t="s">
        <v>117</v>
      </c>
      <c r="B44" s="92" t="s">
        <v>70</v>
      </c>
      <c r="C44" s="92" t="s">
        <v>74</v>
      </c>
      <c r="D44" s="92" t="s">
        <v>118</v>
      </c>
      <c r="E44" s="95"/>
      <c r="F44" s="95"/>
      <c r="G44" s="95"/>
      <c r="H44" s="95"/>
      <c r="I44" s="94"/>
      <c r="J44" s="100">
        <f t="shared" si="11"/>
        <v>132.1</v>
      </c>
      <c r="K44" s="100">
        <f t="shared" si="11"/>
        <v>145.7</v>
      </c>
      <c r="L44" s="100">
        <f t="shared" ref="L44:L45" si="13">L45</f>
        <v>159.8</v>
      </c>
    </row>
    <row r="45" ht="75" spans="1:12">
      <c r="A45" s="80" t="s">
        <v>119</v>
      </c>
      <c r="B45" s="92" t="s">
        <v>70</v>
      </c>
      <c r="C45" s="92" t="s">
        <v>74</v>
      </c>
      <c r="D45" s="92" t="s">
        <v>118</v>
      </c>
      <c r="E45" s="95" t="s">
        <v>120</v>
      </c>
      <c r="F45" s="95"/>
      <c r="G45" s="95"/>
      <c r="H45" s="95"/>
      <c r="I45" s="94"/>
      <c r="J45" s="100">
        <f t="shared" si="11"/>
        <v>132.1</v>
      </c>
      <c r="K45" s="100">
        <f t="shared" si="11"/>
        <v>145.7</v>
      </c>
      <c r="L45" s="100">
        <f t="shared" si="13"/>
        <v>159.8</v>
      </c>
    </row>
    <row r="46" ht="45" spans="1:12">
      <c r="A46" s="80" t="s">
        <v>121</v>
      </c>
      <c r="B46" s="92" t="s">
        <v>70</v>
      </c>
      <c r="C46" s="92" t="s">
        <v>74</v>
      </c>
      <c r="D46" s="92" t="s">
        <v>118</v>
      </c>
      <c r="E46" s="95" t="s">
        <v>120</v>
      </c>
      <c r="F46" s="95" t="s">
        <v>9</v>
      </c>
      <c r="G46" s="95"/>
      <c r="H46" s="95"/>
      <c r="I46" s="94"/>
      <c r="J46" s="100">
        <f t="shared" si="11"/>
        <v>132.1</v>
      </c>
      <c r="K46" s="100">
        <f t="shared" si="11"/>
        <v>145.7</v>
      </c>
      <c r="L46" s="100">
        <f t="shared" ref="L46:L51" si="14">L47</f>
        <v>159.8</v>
      </c>
    </row>
    <row r="47" ht="75" spans="1:12">
      <c r="A47" s="104" t="s">
        <v>122</v>
      </c>
      <c r="B47" s="92" t="s">
        <v>70</v>
      </c>
      <c r="C47" s="92" t="s">
        <v>74</v>
      </c>
      <c r="D47" s="92" t="s">
        <v>118</v>
      </c>
      <c r="E47" s="95" t="s">
        <v>120</v>
      </c>
      <c r="F47" s="95" t="s">
        <v>9</v>
      </c>
      <c r="G47" s="95" t="s">
        <v>74</v>
      </c>
      <c r="H47" s="95"/>
      <c r="I47" s="94"/>
      <c r="J47" s="100">
        <f t="shared" si="11"/>
        <v>132.1</v>
      </c>
      <c r="K47" s="100">
        <f t="shared" si="11"/>
        <v>145.7</v>
      </c>
      <c r="L47" s="100">
        <f t="shared" si="14"/>
        <v>159.8</v>
      </c>
    </row>
    <row r="48" ht="109.5" customHeight="1" spans="1:12">
      <c r="A48" s="105" t="s">
        <v>123</v>
      </c>
      <c r="B48" s="92" t="s">
        <v>70</v>
      </c>
      <c r="C48" s="92" t="s">
        <v>74</v>
      </c>
      <c r="D48" s="92" t="s">
        <v>118</v>
      </c>
      <c r="E48" s="95" t="s">
        <v>120</v>
      </c>
      <c r="F48" s="95" t="s">
        <v>9</v>
      </c>
      <c r="G48" s="95" t="s">
        <v>74</v>
      </c>
      <c r="H48" s="95" t="s">
        <v>124</v>
      </c>
      <c r="I48" s="94"/>
      <c r="J48" s="100">
        <f t="shared" ref="J48:K48" si="15">J51+J49</f>
        <v>132.1</v>
      </c>
      <c r="K48" s="100">
        <f t="shared" si="15"/>
        <v>145.7</v>
      </c>
      <c r="L48" s="100">
        <f t="shared" ref="L48" si="16">L51+L49</f>
        <v>159.8</v>
      </c>
    </row>
    <row r="49" ht="120" spans="1:12">
      <c r="A49" s="80" t="s">
        <v>80</v>
      </c>
      <c r="B49" s="92" t="s">
        <v>70</v>
      </c>
      <c r="C49" s="92" t="s">
        <v>74</v>
      </c>
      <c r="D49" s="92" t="s">
        <v>118</v>
      </c>
      <c r="E49" s="95" t="s">
        <v>120</v>
      </c>
      <c r="F49" s="95" t="s">
        <v>9</v>
      </c>
      <c r="G49" s="95" t="s">
        <v>74</v>
      </c>
      <c r="H49" s="95" t="s">
        <v>124</v>
      </c>
      <c r="I49" s="94" t="s">
        <v>81</v>
      </c>
      <c r="J49" s="100">
        <f t="shared" ref="J49:K49" si="17">J50</f>
        <v>127.1</v>
      </c>
      <c r="K49" s="100">
        <f t="shared" si="17"/>
        <v>140.7</v>
      </c>
      <c r="L49" s="100">
        <f t="shared" ref="L49" si="18">L50</f>
        <v>154.8</v>
      </c>
    </row>
    <row r="50" ht="45" spans="1:12">
      <c r="A50" s="80" t="s">
        <v>82</v>
      </c>
      <c r="B50" s="92" t="s">
        <v>70</v>
      </c>
      <c r="C50" s="92" t="s">
        <v>74</v>
      </c>
      <c r="D50" s="92" t="s">
        <v>118</v>
      </c>
      <c r="E50" s="95" t="s">
        <v>120</v>
      </c>
      <c r="F50" s="95" t="s">
        <v>9</v>
      </c>
      <c r="G50" s="95" t="s">
        <v>74</v>
      </c>
      <c r="H50" s="95" t="s">
        <v>124</v>
      </c>
      <c r="I50" s="94" t="s">
        <v>83</v>
      </c>
      <c r="J50" s="100">
        <v>127.1</v>
      </c>
      <c r="K50" s="100">
        <v>140.7</v>
      </c>
      <c r="L50" s="100">
        <v>154.8</v>
      </c>
    </row>
    <row r="51" ht="53.25" customHeight="1" spans="1:12">
      <c r="A51" s="80" t="s">
        <v>91</v>
      </c>
      <c r="B51" s="92" t="s">
        <v>70</v>
      </c>
      <c r="C51" s="92" t="s">
        <v>74</v>
      </c>
      <c r="D51" s="92" t="s">
        <v>118</v>
      </c>
      <c r="E51" s="95" t="s">
        <v>120</v>
      </c>
      <c r="F51" s="95" t="s">
        <v>9</v>
      </c>
      <c r="G51" s="95" t="s">
        <v>74</v>
      </c>
      <c r="H51" s="95" t="s">
        <v>124</v>
      </c>
      <c r="I51" s="94" t="s">
        <v>92</v>
      </c>
      <c r="J51" s="100">
        <f>J52</f>
        <v>5</v>
      </c>
      <c r="K51" s="100">
        <f t="shared" si="11"/>
        <v>5</v>
      </c>
      <c r="L51" s="100">
        <f t="shared" si="14"/>
        <v>5</v>
      </c>
    </row>
    <row r="52" ht="60.75" customHeight="1" spans="1:12">
      <c r="A52" s="80" t="s">
        <v>93</v>
      </c>
      <c r="B52" s="92" t="s">
        <v>70</v>
      </c>
      <c r="C52" s="92" t="s">
        <v>74</v>
      </c>
      <c r="D52" s="92" t="s">
        <v>118</v>
      </c>
      <c r="E52" s="95" t="s">
        <v>120</v>
      </c>
      <c r="F52" s="95" t="s">
        <v>9</v>
      </c>
      <c r="G52" s="95" t="s">
        <v>74</v>
      </c>
      <c r="H52" s="95" t="s">
        <v>124</v>
      </c>
      <c r="I52" s="94" t="s">
        <v>94</v>
      </c>
      <c r="J52" s="100">
        <v>5</v>
      </c>
      <c r="K52" s="100">
        <v>5</v>
      </c>
      <c r="L52" s="100">
        <v>5</v>
      </c>
    </row>
    <row r="53" ht="33" customHeight="1" spans="1:12">
      <c r="A53" s="80" t="str">
        <f>'Приложение 4'!A124</f>
        <v>Национальная безопасность и правоохранительная деятельность</v>
      </c>
      <c r="B53" s="92" t="s">
        <v>70</v>
      </c>
      <c r="C53" s="92" t="s">
        <v>118</v>
      </c>
      <c r="D53" s="92"/>
      <c r="E53" s="95"/>
      <c r="F53" s="95"/>
      <c r="G53" s="95"/>
      <c r="H53" s="95"/>
      <c r="I53" s="94"/>
      <c r="J53" s="100">
        <f t="shared" ref="J53:J58" si="19">J54</f>
        <v>30.4</v>
      </c>
      <c r="K53" s="100"/>
      <c r="L53" s="100"/>
    </row>
    <row r="54" ht="63.75" customHeight="1" spans="1:12">
      <c r="A54" s="80" t="s">
        <v>125</v>
      </c>
      <c r="B54" s="92" t="s">
        <v>70</v>
      </c>
      <c r="C54" s="92" t="s">
        <v>118</v>
      </c>
      <c r="D54" s="92" t="s">
        <v>66</v>
      </c>
      <c r="E54" s="95"/>
      <c r="F54" s="95"/>
      <c r="G54" s="95"/>
      <c r="H54" s="95"/>
      <c r="I54" s="94"/>
      <c r="J54" s="100">
        <f t="shared" si="19"/>
        <v>30.4</v>
      </c>
      <c r="K54" s="100"/>
      <c r="L54" s="100"/>
    </row>
    <row r="55" ht="75" customHeight="1" spans="1:12">
      <c r="A55" s="80" t="str">
        <f>A62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55" s="92" t="s">
        <v>70</v>
      </c>
      <c r="C55" s="92" t="s">
        <v>118</v>
      </c>
      <c r="D55" s="92" t="s">
        <v>66</v>
      </c>
      <c r="E55" s="95" t="s">
        <v>105</v>
      </c>
      <c r="F55" s="95"/>
      <c r="G55" s="95"/>
      <c r="H55" s="95"/>
      <c r="I55" s="94"/>
      <c r="J55" s="100">
        <f t="shared" si="19"/>
        <v>30.4</v>
      </c>
      <c r="K55" s="100"/>
      <c r="L55" s="100"/>
    </row>
    <row r="56" ht="108.75" customHeight="1" spans="1:12">
      <c r="A56" s="80" t="str">
        <f>A63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56" s="92" t="s">
        <v>70</v>
      </c>
      <c r="C56" s="92" t="s">
        <v>118</v>
      </c>
      <c r="D56" s="92" t="s">
        <v>66</v>
      </c>
      <c r="E56" s="95" t="s">
        <v>105</v>
      </c>
      <c r="F56" s="95" t="s">
        <v>60</v>
      </c>
      <c r="G56" s="95"/>
      <c r="H56" s="95"/>
      <c r="I56" s="94"/>
      <c r="J56" s="100">
        <f t="shared" si="19"/>
        <v>30.4</v>
      </c>
      <c r="K56" s="100"/>
      <c r="L56" s="100"/>
    </row>
    <row r="57" ht="46.5" customHeight="1" spans="1:12">
      <c r="A57" s="80" t="s">
        <v>126</v>
      </c>
      <c r="B57" s="92" t="s">
        <v>70</v>
      </c>
      <c r="C57" s="92" t="s">
        <v>118</v>
      </c>
      <c r="D57" s="92" t="s">
        <v>66</v>
      </c>
      <c r="E57" s="95" t="s">
        <v>105</v>
      </c>
      <c r="F57" s="95" t="s">
        <v>60</v>
      </c>
      <c r="G57" s="95" t="s">
        <v>78</v>
      </c>
      <c r="H57" s="95" t="s">
        <v>127</v>
      </c>
      <c r="I57" s="94"/>
      <c r="J57" s="100">
        <f t="shared" si="19"/>
        <v>30.4</v>
      </c>
      <c r="K57" s="100"/>
      <c r="L57" s="100"/>
    </row>
    <row r="58" ht="47.25" customHeight="1" spans="1:12">
      <c r="A58" s="80" t="str">
        <f>A51</f>
        <v>Закупка товаров, работ и услуг для обеспечения государственных (муниципальных) нужд</v>
      </c>
      <c r="B58" s="92" t="s">
        <v>70</v>
      </c>
      <c r="C58" s="92" t="s">
        <v>118</v>
      </c>
      <c r="D58" s="92" t="s">
        <v>66</v>
      </c>
      <c r="E58" s="95" t="s">
        <v>105</v>
      </c>
      <c r="F58" s="95" t="s">
        <v>60</v>
      </c>
      <c r="G58" s="95" t="s">
        <v>78</v>
      </c>
      <c r="H58" s="95" t="s">
        <v>127</v>
      </c>
      <c r="I58" s="94" t="s">
        <v>92</v>
      </c>
      <c r="J58" s="100">
        <f t="shared" si="19"/>
        <v>30.4</v>
      </c>
      <c r="K58" s="100"/>
      <c r="L58" s="100"/>
    </row>
    <row r="59" ht="60.75" customHeight="1" spans="1:12">
      <c r="A59" s="80" t="str">
        <f>A52</f>
        <v>Иные закупки товаров, работ и услуг для обеспечения государственных (муниципальных) нужд</v>
      </c>
      <c r="B59" s="92" t="s">
        <v>70</v>
      </c>
      <c r="C59" s="92" t="s">
        <v>118</v>
      </c>
      <c r="D59" s="92" t="s">
        <v>66</v>
      </c>
      <c r="E59" s="95" t="s">
        <v>105</v>
      </c>
      <c r="F59" s="95" t="s">
        <v>60</v>
      </c>
      <c r="G59" s="95" t="s">
        <v>78</v>
      </c>
      <c r="H59" s="95" t="s">
        <v>127</v>
      </c>
      <c r="I59" s="94" t="s">
        <v>94</v>
      </c>
      <c r="J59" s="100">
        <v>30.4</v>
      </c>
      <c r="K59" s="100"/>
      <c r="L59" s="100"/>
    </row>
    <row r="60" ht="18.75" customHeight="1" spans="1:12">
      <c r="A60" s="88" t="s">
        <v>128</v>
      </c>
      <c r="B60" s="97" t="s">
        <v>70</v>
      </c>
      <c r="C60" s="91" t="s">
        <v>85</v>
      </c>
      <c r="D60" s="92"/>
      <c r="E60" s="95"/>
      <c r="F60" s="95"/>
      <c r="G60" s="95"/>
      <c r="H60" s="95"/>
      <c r="I60" s="94"/>
      <c r="J60" s="100">
        <f>J67+J61</f>
        <v>460.5</v>
      </c>
      <c r="K60" s="100">
        <f>K67+K61</f>
        <v>5061.6</v>
      </c>
      <c r="L60" s="100">
        <f>L67</f>
        <v>110.5</v>
      </c>
    </row>
    <row r="61" ht="18.75" customHeight="1" spans="1:12">
      <c r="A61" s="80" t="s">
        <v>129</v>
      </c>
      <c r="B61" s="92" t="s">
        <v>70</v>
      </c>
      <c r="C61" s="73" t="s">
        <v>85</v>
      </c>
      <c r="D61" s="92" t="s">
        <v>130</v>
      </c>
      <c r="E61" s="95"/>
      <c r="F61" s="95"/>
      <c r="G61" s="95"/>
      <c r="H61" s="95"/>
      <c r="I61" s="94"/>
      <c r="J61" s="100"/>
      <c r="K61" s="100">
        <f>K62</f>
        <v>4951.1</v>
      </c>
      <c r="L61" s="100"/>
    </row>
    <row r="62" ht="75.75" customHeight="1" spans="1:12">
      <c r="A62" s="80" t="str">
        <f>A32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62" s="92" t="s">
        <v>70</v>
      </c>
      <c r="C62" s="73" t="s">
        <v>85</v>
      </c>
      <c r="D62" s="92" t="s">
        <v>130</v>
      </c>
      <c r="E62" s="95" t="s">
        <v>105</v>
      </c>
      <c r="F62" s="95"/>
      <c r="G62" s="95"/>
      <c r="H62" s="95"/>
      <c r="I62" s="94"/>
      <c r="J62" s="100"/>
      <c r="K62" s="100">
        <f>K63</f>
        <v>4951.1</v>
      </c>
      <c r="L62" s="100"/>
    </row>
    <row r="63" ht="106.5" customHeight="1" spans="1:12">
      <c r="A63" s="80" t="str">
        <f>A33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63" s="92" t="s">
        <v>70</v>
      </c>
      <c r="C63" s="73" t="s">
        <v>85</v>
      </c>
      <c r="D63" s="92" t="s">
        <v>130</v>
      </c>
      <c r="E63" s="95" t="s">
        <v>105</v>
      </c>
      <c r="F63" s="95" t="s">
        <v>60</v>
      </c>
      <c r="G63" s="95"/>
      <c r="H63" s="95"/>
      <c r="I63" s="94"/>
      <c r="J63" s="100"/>
      <c r="K63" s="100">
        <f>K64</f>
        <v>4951.1</v>
      </c>
      <c r="L63" s="100"/>
    </row>
    <row r="64" ht="30" customHeight="1" spans="1:12">
      <c r="A64" s="80" t="s">
        <v>131</v>
      </c>
      <c r="B64" s="92" t="s">
        <v>70</v>
      </c>
      <c r="C64" s="73" t="s">
        <v>85</v>
      </c>
      <c r="D64" s="92" t="s">
        <v>130</v>
      </c>
      <c r="E64" s="95" t="s">
        <v>105</v>
      </c>
      <c r="F64" s="95" t="s">
        <v>60</v>
      </c>
      <c r="G64" s="95" t="s">
        <v>78</v>
      </c>
      <c r="H64" s="95" t="s">
        <v>132</v>
      </c>
      <c r="I64" s="94"/>
      <c r="J64" s="100"/>
      <c r="K64" s="100">
        <f>K65</f>
        <v>4951.1</v>
      </c>
      <c r="L64" s="100"/>
    </row>
    <row r="65" ht="46.5" customHeight="1" spans="1:12">
      <c r="A65" s="80" t="str">
        <f>A51</f>
        <v>Закупка товаров, работ и услуг для обеспечения государственных (муниципальных) нужд</v>
      </c>
      <c r="B65" s="92" t="s">
        <v>70</v>
      </c>
      <c r="C65" s="73" t="s">
        <v>85</v>
      </c>
      <c r="D65" s="92" t="s">
        <v>130</v>
      </c>
      <c r="E65" s="95" t="s">
        <v>105</v>
      </c>
      <c r="F65" s="95" t="s">
        <v>60</v>
      </c>
      <c r="G65" s="95" t="s">
        <v>78</v>
      </c>
      <c r="H65" s="95" t="s">
        <v>132</v>
      </c>
      <c r="I65" s="94" t="s">
        <v>92</v>
      </c>
      <c r="J65" s="100"/>
      <c r="K65" s="100">
        <f>K66</f>
        <v>4951.1</v>
      </c>
      <c r="L65" s="100"/>
    </row>
    <row r="66" ht="65.25" customHeight="1" spans="1:12">
      <c r="A66" s="80" t="str">
        <f>A52</f>
        <v>Иные закупки товаров, работ и услуг для обеспечения государственных (муниципальных) нужд</v>
      </c>
      <c r="B66" s="92" t="s">
        <v>70</v>
      </c>
      <c r="C66" s="73" t="s">
        <v>85</v>
      </c>
      <c r="D66" s="92" t="s">
        <v>130</v>
      </c>
      <c r="E66" s="95" t="s">
        <v>105</v>
      </c>
      <c r="F66" s="95" t="s">
        <v>60</v>
      </c>
      <c r="G66" s="95" t="s">
        <v>78</v>
      </c>
      <c r="H66" s="95" t="s">
        <v>132</v>
      </c>
      <c r="I66" s="94" t="s">
        <v>94</v>
      </c>
      <c r="J66" s="100"/>
      <c r="K66" s="100">
        <v>4951.1</v>
      </c>
      <c r="L66" s="100"/>
    </row>
    <row r="67" ht="30" spans="1:12">
      <c r="A67" s="80" t="s">
        <v>133</v>
      </c>
      <c r="B67" s="92" t="s">
        <v>70</v>
      </c>
      <c r="C67" s="92" t="s">
        <v>85</v>
      </c>
      <c r="D67" s="92" t="s">
        <v>134</v>
      </c>
      <c r="E67" s="95"/>
      <c r="F67" s="95"/>
      <c r="G67" s="95"/>
      <c r="H67" s="95"/>
      <c r="I67" s="94"/>
      <c r="J67" s="100">
        <f t="shared" ref="J67:K67" si="20">J68</f>
        <v>460.5</v>
      </c>
      <c r="K67" s="100">
        <f t="shared" si="20"/>
        <v>110.5</v>
      </c>
      <c r="L67" s="100">
        <f t="shared" ref="L67" si="21">L68</f>
        <v>110.5</v>
      </c>
    </row>
    <row r="68" ht="104.25" customHeight="1" spans="1:12">
      <c r="A68" s="78" t="s">
        <v>135</v>
      </c>
      <c r="B68" s="92" t="s">
        <v>70</v>
      </c>
      <c r="C68" s="92" t="s">
        <v>85</v>
      </c>
      <c r="D68" s="92" t="s">
        <v>134</v>
      </c>
      <c r="E68" s="95" t="s">
        <v>113</v>
      </c>
      <c r="F68" s="95"/>
      <c r="G68" s="95"/>
      <c r="H68" s="95"/>
      <c r="I68" s="94"/>
      <c r="J68" s="100">
        <f t="shared" ref="J68:K68" si="22">J70</f>
        <v>460.5</v>
      </c>
      <c r="K68" s="100">
        <f t="shared" si="22"/>
        <v>110.5</v>
      </c>
      <c r="L68" s="100">
        <f t="shared" ref="L68" si="23">L70</f>
        <v>110.5</v>
      </c>
    </row>
    <row r="69" ht="90.75" customHeight="1" spans="1:12">
      <c r="A69" s="78" t="s">
        <v>136</v>
      </c>
      <c r="B69" s="92" t="s">
        <v>70</v>
      </c>
      <c r="C69" s="92" t="s">
        <v>85</v>
      </c>
      <c r="D69" s="92" t="s">
        <v>134</v>
      </c>
      <c r="E69" s="95" t="s">
        <v>113</v>
      </c>
      <c r="F69" s="95" t="s">
        <v>137</v>
      </c>
      <c r="G69" s="95" t="s">
        <v>72</v>
      </c>
      <c r="H69" s="95"/>
      <c r="I69" s="94"/>
      <c r="J69" s="100">
        <f t="shared" ref="J69:K71" si="24">J70</f>
        <v>460.5</v>
      </c>
      <c r="K69" s="100">
        <f t="shared" si="24"/>
        <v>110.5</v>
      </c>
      <c r="L69" s="100">
        <f t="shared" ref="L69" si="25">L70</f>
        <v>110.5</v>
      </c>
    </row>
    <row r="70" ht="375.75" customHeight="1" spans="1:12">
      <c r="A70" s="107" t="s">
        <v>138</v>
      </c>
      <c r="B70" s="92" t="s">
        <v>70</v>
      </c>
      <c r="C70" s="92" t="s">
        <v>85</v>
      </c>
      <c r="D70" s="92" t="s">
        <v>134</v>
      </c>
      <c r="E70" s="95" t="s">
        <v>113</v>
      </c>
      <c r="F70" s="95" t="s">
        <v>137</v>
      </c>
      <c r="G70" s="95" t="s">
        <v>72</v>
      </c>
      <c r="H70" s="95" t="s">
        <v>139</v>
      </c>
      <c r="I70" s="94"/>
      <c r="J70" s="100">
        <f t="shared" si="24"/>
        <v>460.5</v>
      </c>
      <c r="K70" s="100">
        <f t="shared" si="24"/>
        <v>110.5</v>
      </c>
      <c r="L70" s="100">
        <f t="shared" ref="L70" si="26">L71</f>
        <v>110.5</v>
      </c>
    </row>
    <row r="71" ht="47.25" customHeight="1" spans="1:12">
      <c r="A71" s="80" t="s">
        <v>91</v>
      </c>
      <c r="B71" s="92" t="s">
        <v>70</v>
      </c>
      <c r="C71" s="92" t="s">
        <v>85</v>
      </c>
      <c r="D71" s="92" t="s">
        <v>134</v>
      </c>
      <c r="E71" s="95" t="s">
        <v>113</v>
      </c>
      <c r="F71" s="95" t="s">
        <v>137</v>
      </c>
      <c r="G71" s="95" t="s">
        <v>72</v>
      </c>
      <c r="H71" s="95" t="s">
        <v>139</v>
      </c>
      <c r="I71" s="94" t="s">
        <v>92</v>
      </c>
      <c r="J71" s="100">
        <f t="shared" si="24"/>
        <v>460.5</v>
      </c>
      <c r="K71" s="100">
        <f t="shared" si="24"/>
        <v>110.5</v>
      </c>
      <c r="L71" s="100">
        <f t="shared" ref="L71" si="27">L72</f>
        <v>110.5</v>
      </c>
    </row>
    <row r="72" ht="60" spans="1:12">
      <c r="A72" s="80" t="s">
        <v>93</v>
      </c>
      <c r="B72" s="92" t="s">
        <v>70</v>
      </c>
      <c r="C72" s="92" t="s">
        <v>85</v>
      </c>
      <c r="D72" s="92" t="s">
        <v>134</v>
      </c>
      <c r="E72" s="95" t="s">
        <v>113</v>
      </c>
      <c r="F72" s="95" t="s">
        <v>137</v>
      </c>
      <c r="G72" s="95" t="s">
        <v>72</v>
      </c>
      <c r="H72" s="95" t="s">
        <v>139</v>
      </c>
      <c r="I72" s="94" t="s">
        <v>94</v>
      </c>
      <c r="J72" s="100">
        <v>460.5</v>
      </c>
      <c r="K72" s="100">
        <v>110.5</v>
      </c>
      <c r="L72" s="100">
        <v>110.5</v>
      </c>
    </row>
    <row r="73" ht="15.75" customHeight="1" spans="1:12">
      <c r="A73" s="88" t="s">
        <v>140</v>
      </c>
      <c r="B73" s="97" t="s">
        <v>70</v>
      </c>
      <c r="C73" s="97" t="s">
        <v>141</v>
      </c>
      <c r="D73" s="92"/>
      <c r="E73" s="95"/>
      <c r="F73" s="95"/>
      <c r="G73" s="95"/>
      <c r="H73" s="95"/>
      <c r="I73" s="94"/>
      <c r="J73" s="100">
        <f t="shared" ref="J73:K73" si="28">J74</f>
        <v>169</v>
      </c>
      <c r="K73" s="100">
        <f t="shared" si="28"/>
        <v>69.1</v>
      </c>
      <c r="L73" s="100">
        <f t="shared" ref="L73:L74" si="29">L74</f>
        <v>99.4</v>
      </c>
    </row>
    <row r="74" ht="15" spans="1:12">
      <c r="A74" s="77" t="s">
        <v>142</v>
      </c>
      <c r="B74" s="92" t="s">
        <v>70</v>
      </c>
      <c r="C74" s="92" t="s">
        <v>141</v>
      </c>
      <c r="D74" s="92" t="s">
        <v>118</v>
      </c>
      <c r="E74" s="95"/>
      <c r="F74" s="95"/>
      <c r="G74" s="95"/>
      <c r="H74" s="95"/>
      <c r="I74" s="92"/>
      <c r="J74" s="100">
        <f>J75+J84</f>
        <v>169</v>
      </c>
      <c r="K74" s="100">
        <f>K75</f>
        <v>69.1</v>
      </c>
      <c r="L74" s="100">
        <f t="shared" si="29"/>
        <v>99.4</v>
      </c>
    </row>
    <row r="75" ht="108" customHeight="1" spans="1:12">
      <c r="A75" s="77" t="s">
        <v>143</v>
      </c>
      <c r="B75" s="92" t="s">
        <v>70</v>
      </c>
      <c r="C75" s="92" t="s">
        <v>141</v>
      </c>
      <c r="D75" s="92" t="s">
        <v>118</v>
      </c>
      <c r="E75" s="95" t="s">
        <v>66</v>
      </c>
      <c r="F75" s="95"/>
      <c r="G75" s="95"/>
      <c r="H75" s="95"/>
      <c r="I75" s="92"/>
      <c r="J75" s="100">
        <f t="shared" ref="J75:K75" si="30">J76</f>
        <v>157</v>
      </c>
      <c r="K75" s="100">
        <f t="shared" si="30"/>
        <v>69.1</v>
      </c>
      <c r="L75" s="100">
        <f t="shared" ref="L75" si="31">L76</f>
        <v>99.4</v>
      </c>
    </row>
    <row r="76" ht="35.25" customHeight="1" spans="1:12">
      <c r="A76" s="72" t="s">
        <v>144</v>
      </c>
      <c r="B76" s="92" t="s">
        <v>70</v>
      </c>
      <c r="C76" s="92" t="s">
        <v>141</v>
      </c>
      <c r="D76" s="92" t="s">
        <v>118</v>
      </c>
      <c r="E76" s="95" t="s">
        <v>66</v>
      </c>
      <c r="F76" s="95" t="s">
        <v>137</v>
      </c>
      <c r="G76" s="95" t="s">
        <v>72</v>
      </c>
      <c r="H76" s="95"/>
      <c r="I76" s="92"/>
      <c r="J76" s="100">
        <f>J77+J81</f>
        <v>157</v>
      </c>
      <c r="K76" s="100">
        <f>K77+K80</f>
        <v>69.1</v>
      </c>
      <c r="L76" s="100">
        <f>L77+L80</f>
        <v>99.4</v>
      </c>
    </row>
    <row r="77" ht="30" spans="1:12">
      <c r="A77" s="77" t="s">
        <v>145</v>
      </c>
      <c r="B77" s="92" t="s">
        <v>70</v>
      </c>
      <c r="C77" s="92" t="s">
        <v>141</v>
      </c>
      <c r="D77" s="92" t="s">
        <v>118</v>
      </c>
      <c r="E77" s="95" t="s">
        <v>66</v>
      </c>
      <c r="F77" s="95" t="s">
        <v>137</v>
      </c>
      <c r="G77" s="95" t="s">
        <v>72</v>
      </c>
      <c r="H77" s="95" t="s">
        <v>146</v>
      </c>
      <c r="I77" s="92"/>
      <c r="J77" s="100">
        <f t="shared" ref="J77:K78" si="32">J78</f>
        <v>62</v>
      </c>
      <c r="K77" s="100">
        <f t="shared" si="32"/>
        <v>34.1</v>
      </c>
      <c r="L77" s="100">
        <f t="shared" ref="L77:L78" si="33">L78</f>
        <v>49.4</v>
      </c>
    </row>
    <row r="78" ht="54" customHeight="1" spans="1:12">
      <c r="A78" s="80" t="s">
        <v>91</v>
      </c>
      <c r="B78" s="92" t="s">
        <v>70</v>
      </c>
      <c r="C78" s="92" t="s">
        <v>141</v>
      </c>
      <c r="D78" s="92" t="s">
        <v>118</v>
      </c>
      <c r="E78" s="95" t="s">
        <v>66</v>
      </c>
      <c r="F78" s="95" t="s">
        <v>137</v>
      </c>
      <c r="G78" s="95" t="s">
        <v>72</v>
      </c>
      <c r="H78" s="95" t="s">
        <v>146</v>
      </c>
      <c r="I78" s="92" t="s">
        <v>92</v>
      </c>
      <c r="J78" s="100">
        <f t="shared" si="32"/>
        <v>62</v>
      </c>
      <c r="K78" s="100">
        <f t="shared" si="32"/>
        <v>34.1</v>
      </c>
      <c r="L78" s="100">
        <f t="shared" si="33"/>
        <v>49.4</v>
      </c>
    </row>
    <row r="79" ht="60" spans="1:12">
      <c r="A79" s="80" t="s">
        <v>93</v>
      </c>
      <c r="B79" s="92" t="s">
        <v>70</v>
      </c>
      <c r="C79" s="92" t="s">
        <v>141</v>
      </c>
      <c r="D79" s="92" t="s">
        <v>118</v>
      </c>
      <c r="E79" s="95" t="s">
        <v>66</v>
      </c>
      <c r="F79" s="95" t="s">
        <v>137</v>
      </c>
      <c r="G79" s="95" t="s">
        <v>72</v>
      </c>
      <c r="H79" s="95" t="s">
        <v>146</v>
      </c>
      <c r="I79" s="92" t="s">
        <v>94</v>
      </c>
      <c r="J79" s="100">
        <v>62</v>
      </c>
      <c r="K79" s="100">
        <v>34.1</v>
      </c>
      <c r="L79" s="100">
        <v>49.4</v>
      </c>
    </row>
    <row r="80" ht="45" spans="1:12">
      <c r="A80" s="80" t="s">
        <v>147</v>
      </c>
      <c r="B80" s="92" t="s">
        <v>70</v>
      </c>
      <c r="C80" s="92" t="s">
        <v>141</v>
      </c>
      <c r="D80" s="92" t="s">
        <v>118</v>
      </c>
      <c r="E80" s="95" t="s">
        <v>66</v>
      </c>
      <c r="F80" s="95" t="s">
        <v>137</v>
      </c>
      <c r="G80" s="95" t="s">
        <v>74</v>
      </c>
      <c r="H80" s="95"/>
      <c r="I80" s="92"/>
      <c r="J80" s="100">
        <f>J81</f>
        <v>95</v>
      </c>
      <c r="K80" s="100">
        <f>K81</f>
        <v>35</v>
      </c>
      <c r="L80" s="100">
        <f>L81</f>
        <v>50</v>
      </c>
    </row>
    <row r="81" ht="15" spans="1:12">
      <c r="A81" s="77" t="s">
        <v>148</v>
      </c>
      <c r="B81" s="92" t="s">
        <v>70</v>
      </c>
      <c r="C81" s="92" t="s">
        <v>141</v>
      </c>
      <c r="D81" s="92" t="s">
        <v>118</v>
      </c>
      <c r="E81" s="95" t="s">
        <v>66</v>
      </c>
      <c r="F81" s="95" t="s">
        <v>137</v>
      </c>
      <c r="G81" s="95" t="s">
        <v>74</v>
      </c>
      <c r="H81" s="95" t="s">
        <v>149</v>
      </c>
      <c r="I81" s="92"/>
      <c r="J81" s="100">
        <f>J82</f>
        <v>95</v>
      </c>
      <c r="K81" s="100">
        <f t="shared" ref="K81:K82" si="34">K82</f>
        <v>35</v>
      </c>
      <c r="L81" s="100">
        <f t="shared" ref="L81:L82" si="35">L82</f>
        <v>50</v>
      </c>
    </row>
    <row r="82" ht="46.5" customHeight="1" spans="1:12">
      <c r="A82" s="80" t="s">
        <v>91</v>
      </c>
      <c r="B82" s="92" t="s">
        <v>70</v>
      </c>
      <c r="C82" s="92" t="s">
        <v>141</v>
      </c>
      <c r="D82" s="92" t="s">
        <v>118</v>
      </c>
      <c r="E82" s="95" t="s">
        <v>66</v>
      </c>
      <c r="F82" s="95" t="s">
        <v>137</v>
      </c>
      <c r="G82" s="95" t="s">
        <v>74</v>
      </c>
      <c r="H82" s="95" t="s">
        <v>149</v>
      </c>
      <c r="I82" s="92" t="s">
        <v>92</v>
      </c>
      <c r="J82" s="100">
        <f t="shared" ref="J82" si="36">J83</f>
        <v>95</v>
      </c>
      <c r="K82" s="100">
        <f t="shared" si="34"/>
        <v>35</v>
      </c>
      <c r="L82" s="100">
        <f t="shared" si="35"/>
        <v>50</v>
      </c>
    </row>
    <row r="83" ht="60" spans="1:12">
      <c r="A83" s="80" t="s">
        <v>93</v>
      </c>
      <c r="B83" s="92" t="s">
        <v>70</v>
      </c>
      <c r="C83" s="92" t="s">
        <v>141</v>
      </c>
      <c r="D83" s="92" t="s">
        <v>118</v>
      </c>
      <c r="E83" s="95" t="s">
        <v>66</v>
      </c>
      <c r="F83" s="95" t="s">
        <v>137</v>
      </c>
      <c r="G83" s="95" t="s">
        <v>74</v>
      </c>
      <c r="H83" s="95" t="s">
        <v>149</v>
      </c>
      <c r="I83" s="92" t="s">
        <v>94</v>
      </c>
      <c r="J83" s="100">
        <v>95</v>
      </c>
      <c r="K83" s="100">
        <v>35</v>
      </c>
      <c r="L83" s="100">
        <v>50</v>
      </c>
    </row>
    <row r="84" ht="80.25" customHeight="1" spans="1:12">
      <c r="A84" s="80" t="str">
        <f>A91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84" s="92" t="s">
        <v>70</v>
      </c>
      <c r="C84" s="92" t="s">
        <v>141</v>
      </c>
      <c r="D84" s="92" t="s">
        <v>118</v>
      </c>
      <c r="E84" s="95" t="s">
        <v>105</v>
      </c>
      <c r="F84" s="95"/>
      <c r="G84" s="95"/>
      <c r="H84" s="95"/>
      <c r="I84" s="92"/>
      <c r="J84" s="100">
        <f>J85</f>
        <v>12</v>
      </c>
      <c r="K84" s="100"/>
      <c r="L84" s="100"/>
    </row>
    <row r="85" ht="102.75" customHeight="1" spans="1:12">
      <c r="A85" s="80" t="str">
        <f>A92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85" s="92" t="s">
        <v>70</v>
      </c>
      <c r="C85" s="92" t="s">
        <v>141</v>
      </c>
      <c r="D85" s="92" t="s">
        <v>118</v>
      </c>
      <c r="E85" s="95" t="s">
        <v>105</v>
      </c>
      <c r="F85" s="95" t="s">
        <v>60</v>
      </c>
      <c r="G85" s="95"/>
      <c r="H85" s="95"/>
      <c r="I85" s="92"/>
      <c r="J85" s="100">
        <f>J86</f>
        <v>12</v>
      </c>
      <c r="K85" s="100"/>
      <c r="L85" s="100"/>
    </row>
    <row r="86" ht="63" customHeight="1" spans="1:12">
      <c r="A86" s="80" t="s">
        <v>150</v>
      </c>
      <c r="B86" s="92" t="s">
        <v>70</v>
      </c>
      <c r="C86" s="92" t="s">
        <v>141</v>
      </c>
      <c r="D86" s="92" t="s">
        <v>118</v>
      </c>
      <c r="E86" s="95" t="s">
        <v>105</v>
      </c>
      <c r="F86" s="95" t="s">
        <v>60</v>
      </c>
      <c r="G86" s="95" t="s">
        <v>78</v>
      </c>
      <c r="H86" s="95" t="s">
        <v>151</v>
      </c>
      <c r="I86" s="92"/>
      <c r="J86" s="100">
        <f>J87</f>
        <v>12</v>
      </c>
      <c r="K86" s="100"/>
      <c r="L86" s="100"/>
    </row>
    <row r="87" ht="48" customHeight="1" spans="1:12">
      <c r="A87" s="80" t="str">
        <f>A82</f>
        <v>Закупка товаров, работ и услуг для обеспечения государственных (муниципальных) нужд</v>
      </c>
      <c r="B87" s="92" t="s">
        <v>70</v>
      </c>
      <c r="C87" s="92" t="s">
        <v>141</v>
      </c>
      <c r="D87" s="92" t="s">
        <v>118</v>
      </c>
      <c r="E87" s="95" t="s">
        <v>105</v>
      </c>
      <c r="F87" s="95" t="s">
        <v>60</v>
      </c>
      <c r="G87" s="95" t="s">
        <v>78</v>
      </c>
      <c r="H87" s="95" t="s">
        <v>151</v>
      </c>
      <c r="I87" s="92" t="s">
        <v>92</v>
      </c>
      <c r="J87" s="100">
        <f>J88</f>
        <v>12</v>
      </c>
      <c r="K87" s="100"/>
      <c r="L87" s="100"/>
    </row>
    <row r="88" ht="63" customHeight="1" spans="1:12">
      <c r="A88" s="80" t="str">
        <f>A83</f>
        <v>Иные закупки товаров, работ и услуг для обеспечения государственных (муниципальных) нужд</v>
      </c>
      <c r="B88" s="92" t="s">
        <v>70</v>
      </c>
      <c r="C88" s="92" t="s">
        <v>141</v>
      </c>
      <c r="D88" s="92" t="s">
        <v>118</v>
      </c>
      <c r="E88" s="95" t="s">
        <v>105</v>
      </c>
      <c r="F88" s="95" t="s">
        <v>60</v>
      </c>
      <c r="G88" s="95" t="s">
        <v>78</v>
      </c>
      <c r="H88" s="95" t="s">
        <v>151</v>
      </c>
      <c r="I88" s="92" t="s">
        <v>94</v>
      </c>
      <c r="J88" s="100">
        <v>12</v>
      </c>
      <c r="K88" s="100"/>
      <c r="L88" s="100"/>
    </row>
    <row r="89" ht="15" spans="1:12">
      <c r="A89" s="88" t="s">
        <v>152</v>
      </c>
      <c r="B89" s="97" t="s">
        <v>70</v>
      </c>
      <c r="C89" s="91" t="s">
        <v>66</v>
      </c>
      <c r="D89" s="92"/>
      <c r="E89" s="95"/>
      <c r="F89" s="95"/>
      <c r="G89" s="95"/>
      <c r="H89" s="95"/>
      <c r="I89" s="94"/>
      <c r="J89" s="101">
        <f t="shared" ref="J89:K94" si="37">J90</f>
        <v>90.8</v>
      </c>
      <c r="K89" s="100">
        <f t="shared" si="37"/>
        <v>85.8</v>
      </c>
      <c r="L89" s="100">
        <f t="shared" ref="L89:L94" si="38">L90</f>
        <v>85.8</v>
      </c>
    </row>
    <row r="90" ht="15" spans="1:12">
      <c r="A90" s="80" t="s">
        <v>153</v>
      </c>
      <c r="B90" s="92" t="s">
        <v>70</v>
      </c>
      <c r="C90" s="92" t="s">
        <v>66</v>
      </c>
      <c r="D90" s="92" t="s">
        <v>72</v>
      </c>
      <c r="E90" s="95"/>
      <c r="F90" s="95"/>
      <c r="G90" s="95"/>
      <c r="H90" s="95"/>
      <c r="I90" s="94"/>
      <c r="J90" s="100">
        <f t="shared" si="37"/>
        <v>90.8</v>
      </c>
      <c r="K90" s="100">
        <f t="shared" si="37"/>
        <v>85.8</v>
      </c>
      <c r="L90" s="100">
        <f t="shared" si="38"/>
        <v>85.8</v>
      </c>
    </row>
    <row r="91" ht="78.75" customHeight="1" spans="1:12">
      <c r="A91" s="80" t="s">
        <v>154</v>
      </c>
      <c r="B91" s="92" t="s">
        <v>70</v>
      </c>
      <c r="C91" s="92" t="s">
        <v>66</v>
      </c>
      <c r="D91" s="92" t="s">
        <v>72</v>
      </c>
      <c r="E91" s="95" t="s">
        <v>105</v>
      </c>
      <c r="F91" s="95"/>
      <c r="G91" s="95"/>
      <c r="H91" s="95"/>
      <c r="I91" s="94"/>
      <c r="J91" s="100">
        <f t="shared" si="37"/>
        <v>90.8</v>
      </c>
      <c r="K91" s="100">
        <f t="shared" si="37"/>
        <v>85.8</v>
      </c>
      <c r="L91" s="100">
        <f t="shared" si="38"/>
        <v>85.8</v>
      </c>
    </row>
    <row r="92" ht="106.5" customHeight="1" spans="1:12">
      <c r="A92" s="80" t="s">
        <v>106</v>
      </c>
      <c r="B92" s="92" t="s">
        <v>70</v>
      </c>
      <c r="C92" s="92" t="s">
        <v>66</v>
      </c>
      <c r="D92" s="92" t="s">
        <v>72</v>
      </c>
      <c r="E92" s="95" t="s">
        <v>105</v>
      </c>
      <c r="F92" s="95" t="s">
        <v>60</v>
      </c>
      <c r="G92" s="95"/>
      <c r="H92" s="95"/>
      <c r="I92" s="94"/>
      <c r="J92" s="100">
        <f>J93</f>
        <v>90.8</v>
      </c>
      <c r="K92" s="100">
        <f>K93</f>
        <v>85.8</v>
      </c>
      <c r="L92" s="100">
        <f t="shared" si="38"/>
        <v>85.8</v>
      </c>
    </row>
    <row r="93" ht="45" spans="1:12">
      <c r="A93" s="80" t="s">
        <v>155</v>
      </c>
      <c r="B93" s="92" t="s">
        <v>70</v>
      </c>
      <c r="C93" s="92" t="s">
        <v>66</v>
      </c>
      <c r="D93" s="92" t="s">
        <v>72</v>
      </c>
      <c r="E93" s="95" t="s">
        <v>105</v>
      </c>
      <c r="F93" s="95" t="s">
        <v>60</v>
      </c>
      <c r="G93" s="95" t="s">
        <v>78</v>
      </c>
      <c r="H93" s="95" t="s">
        <v>156</v>
      </c>
      <c r="I93" s="94"/>
      <c r="J93" s="100">
        <f t="shared" si="37"/>
        <v>90.8</v>
      </c>
      <c r="K93" s="100">
        <f t="shared" si="37"/>
        <v>85.8</v>
      </c>
      <c r="L93" s="100">
        <f t="shared" si="38"/>
        <v>85.8</v>
      </c>
    </row>
    <row r="94" ht="30" spans="1:12">
      <c r="A94" s="80" t="s">
        <v>157</v>
      </c>
      <c r="B94" s="92" t="s">
        <v>70</v>
      </c>
      <c r="C94" s="92" t="s">
        <v>66</v>
      </c>
      <c r="D94" s="92" t="s">
        <v>72</v>
      </c>
      <c r="E94" s="95" t="s">
        <v>105</v>
      </c>
      <c r="F94" s="95" t="s">
        <v>60</v>
      </c>
      <c r="G94" s="95" t="s">
        <v>78</v>
      </c>
      <c r="H94" s="95" t="s">
        <v>156</v>
      </c>
      <c r="I94" s="94" t="s">
        <v>158</v>
      </c>
      <c r="J94" s="100">
        <f t="shared" si="37"/>
        <v>90.8</v>
      </c>
      <c r="K94" s="100">
        <f t="shared" si="37"/>
        <v>85.8</v>
      </c>
      <c r="L94" s="100">
        <f t="shared" si="38"/>
        <v>85.8</v>
      </c>
    </row>
    <row r="95" ht="30" spans="1:12">
      <c r="A95" s="108" t="s">
        <v>159</v>
      </c>
      <c r="B95" s="109" t="s">
        <v>70</v>
      </c>
      <c r="C95" s="109" t="s">
        <v>66</v>
      </c>
      <c r="D95" s="109" t="s">
        <v>72</v>
      </c>
      <c r="E95" s="110" t="s">
        <v>105</v>
      </c>
      <c r="F95" s="110" t="s">
        <v>60</v>
      </c>
      <c r="G95" s="110" t="s">
        <v>78</v>
      </c>
      <c r="H95" s="110" t="s">
        <v>156</v>
      </c>
      <c r="I95" s="112" t="s">
        <v>160</v>
      </c>
      <c r="J95" s="113">
        <v>90.8</v>
      </c>
      <c r="K95" s="113">
        <v>85.8</v>
      </c>
      <c r="L95" s="113">
        <v>85.8</v>
      </c>
    </row>
    <row r="96" ht="35.25" customHeight="1" spans="1:12">
      <c r="A96" s="108" t="s">
        <v>161</v>
      </c>
      <c r="B96" s="109" t="s">
        <v>70</v>
      </c>
      <c r="C96" s="109" t="s">
        <v>113</v>
      </c>
      <c r="D96" s="109"/>
      <c r="E96" s="110"/>
      <c r="F96" s="110"/>
      <c r="G96" s="110"/>
      <c r="H96" s="110"/>
      <c r="I96" s="112"/>
      <c r="J96" s="113">
        <f t="shared" ref="J96:L101" si="39">J97</f>
        <v>2.2</v>
      </c>
      <c r="K96" s="113">
        <f t="shared" si="39"/>
        <v>2.2</v>
      </c>
      <c r="L96" s="113">
        <f t="shared" si="39"/>
        <v>2.2</v>
      </c>
    </row>
    <row r="97" ht="31.5" customHeight="1" spans="1:12">
      <c r="A97" s="108" t="s">
        <v>162</v>
      </c>
      <c r="B97" s="109" t="s">
        <v>70</v>
      </c>
      <c r="C97" s="109" t="s">
        <v>113</v>
      </c>
      <c r="D97" s="109" t="s">
        <v>72</v>
      </c>
      <c r="E97" s="110"/>
      <c r="F97" s="110"/>
      <c r="G97" s="110"/>
      <c r="H97" s="110"/>
      <c r="I97" s="112"/>
      <c r="J97" s="113">
        <f t="shared" si="39"/>
        <v>2.2</v>
      </c>
      <c r="K97" s="113">
        <f t="shared" si="39"/>
        <v>2.2</v>
      </c>
      <c r="L97" s="113">
        <f t="shared" si="39"/>
        <v>2.2</v>
      </c>
    </row>
    <row r="98" ht="75" customHeight="1" spans="1:12">
      <c r="A98" s="108" t="s">
        <v>163</v>
      </c>
      <c r="B98" s="109" t="s">
        <v>70</v>
      </c>
      <c r="C98" s="109" t="s">
        <v>113</v>
      </c>
      <c r="D98" s="109" t="s">
        <v>72</v>
      </c>
      <c r="E98" s="110" t="s">
        <v>105</v>
      </c>
      <c r="F98" s="110"/>
      <c r="G98" s="110"/>
      <c r="H98" s="110"/>
      <c r="I98" s="112"/>
      <c r="J98" s="113">
        <f t="shared" si="39"/>
        <v>2.2</v>
      </c>
      <c r="K98" s="113">
        <f t="shared" si="39"/>
        <v>2.2</v>
      </c>
      <c r="L98" s="113">
        <f t="shared" si="39"/>
        <v>2.2</v>
      </c>
    </row>
    <row r="99" ht="88.5" customHeight="1" spans="1:12">
      <c r="A99" s="108" t="s">
        <v>164</v>
      </c>
      <c r="B99" s="109" t="s">
        <v>70</v>
      </c>
      <c r="C99" s="109" t="s">
        <v>113</v>
      </c>
      <c r="D99" s="109" t="s">
        <v>72</v>
      </c>
      <c r="E99" s="110" t="s">
        <v>105</v>
      </c>
      <c r="F99" s="110" t="s">
        <v>60</v>
      </c>
      <c r="G99" s="110"/>
      <c r="H99" s="110"/>
      <c r="I99" s="112"/>
      <c r="J99" s="113">
        <f t="shared" si="39"/>
        <v>2.2</v>
      </c>
      <c r="K99" s="113">
        <f t="shared" si="39"/>
        <v>2.2</v>
      </c>
      <c r="L99" s="113">
        <f t="shared" si="39"/>
        <v>2.2</v>
      </c>
    </row>
    <row r="100" ht="29.25" customHeight="1" spans="1:12">
      <c r="A100" s="108" t="s">
        <v>165</v>
      </c>
      <c r="B100" s="109" t="s">
        <v>70</v>
      </c>
      <c r="C100" s="109" t="s">
        <v>113</v>
      </c>
      <c r="D100" s="109" t="s">
        <v>72</v>
      </c>
      <c r="E100" s="110" t="s">
        <v>105</v>
      </c>
      <c r="F100" s="110" t="s">
        <v>60</v>
      </c>
      <c r="G100" s="110" t="s">
        <v>78</v>
      </c>
      <c r="H100" s="110" t="s">
        <v>166</v>
      </c>
      <c r="I100" s="112"/>
      <c r="J100" s="113">
        <f t="shared" si="39"/>
        <v>2.2</v>
      </c>
      <c r="K100" s="113">
        <f t="shared" si="39"/>
        <v>2.2</v>
      </c>
      <c r="L100" s="113">
        <f t="shared" si="39"/>
        <v>2.2</v>
      </c>
    </row>
    <row r="101" ht="31.5" customHeight="1" spans="1:12">
      <c r="A101" s="108" t="s">
        <v>161</v>
      </c>
      <c r="B101" s="109" t="s">
        <v>70</v>
      </c>
      <c r="C101" s="109" t="s">
        <v>113</v>
      </c>
      <c r="D101" s="109" t="s">
        <v>72</v>
      </c>
      <c r="E101" s="110" t="s">
        <v>105</v>
      </c>
      <c r="F101" s="110" t="s">
        <v>60</v>
      </c>
      <c r="G101" s="110" t="s">
        <v>78</v>
      </c>
      <c r="H101" s="110" t="s">
        <v>166</v>
      </c>
      <c r="I101" s="112" t="s">
        <v>167</v>
      </c>
      <c r="J101" s="113">
        <f t="shared" si="39"/>
        <v>2.2</v>
      </c>
      <c r="K101" s="113">
        <f t="shared" si="39"/>
        <v>2.2</v>
      </c>
      <c r="L101" s="113">
        <f t="shared" si="39"/>
        <v>2.2</v>
      </c>
    </row>
    <row r="102" ht="33" customHeight="1" spans="1:12">
      <c r="A102" s="108" t="s">
        <v>168</v>
      </c>
      <c r="B102" s="109" t="s">
        <v>70</v>
      </c>
      <c r="C102" s="109" t="s">
        <v>113</v>
      </c>
      <c r="D102" s="109" t="s">
        <v>72</v>
      </c>
      <c r="E102" s="110" t="s">
        <v>105</v>
      </c>
      <c r="F102" s="110" t="s">
        <v>60</v>
      </c>
      <c r="G102" s="110" t="s">
        <v>78</v>
      </c>
      <c r="H102" s="110" t="s">
        <v>166</v>
      </c>
      <c r="I102" s="112" t="s">
        <v>169</v>
      </c>
      <c r="J102" s="113">
        <v>2.2</v>
      </c>
      <c r="K102" s="113">
        <v>2.2</v>
      </c>
      <c r="L102" s="113">
        <v>2.2</v>
      </c>
    </row>
    <row r="103" ht="15" spans="1:12">
      <c r="A103" s="103" t="s">
        <v>170</v>
      </c>
      <c r="B103" s="92" t="s">
        <v>70</v>
      </c>
      <c r="C103" s="92" t="s">
        <v>171</v>
      </c>
      <c r="D103" s="92"/>
      <c r="E103" s="95"/>
      <c r="F103" s="95"/>
      <c r="G103" s="95"/>
      <c r="H103" s="95"/>
      <c r="I103" s="94"/>
      <c r="J103" s="114">
        <f t="shared" ref="J103:K108" si="40">J104</f>
        <v>0</v>
      </c>
      <c r="K103" s="114">
        <f t="shared" si="40"/>
        <v>29.5</v>
      </c>
      <c r="L103" s="114">
        <f t="shared" ref="L103:L108" si="41">L104</f>
        <v>60.4</v>
      </c>
    </row>
    <row r="104" ht="15" spans="1:12">
      <c r="A104" s="103" t="s">
        <v>170</v>
      </c>
      <c r="B104" s="92" t="s">
        <v>70</v>
      </c>
      <c r="C104" s="109" t="s">
        <v>171</v>
      </c>
      <c r="D104" s="109" t="s">
        <v>171</v>
      </c>
      <c r="E104" s="110"/>
      <c r="F104" s="110"/>
      <c r="G104" s="110"/>
      <c r="H104" s="110"/>
      <c r="I104" s="112"/>
      <c r="J104" s="114">
        <f t="shared" si="40"/>
        <v>0</v>
      </c>
      <c r="K104" s="114">
        <f t="shared" si="40"/>
        <v>29.5</v>
      </c>
      <c r="L104" s="114">
        <f t="shared" si="41"/>
        <v>60.4</v>
      </c>
    </row>
    <row r="105" ht="80.25" customHeight="1" spans="1:12">
      <c r="A105" s="103" t="str">
        <f>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05" s="109" t="s">
        <v>70</v>
      </c>
      <c r="C105" s="92" t="s">
        <v>171</v>
      </c>
      <c r="D105" s="92" t="s">
        <v>171</v>
      </c>
      <c r="E105" s="95" t="s">
        <v>172</v>
      </c>
      <c r="F105" s="95"/>
      <c r="G105" s="95"/>
      <c r="H105" s="95"/>
      <c r="I105" s="94"/>
      <c r="J105" s="114">
        <f t="shared" si="40"/>
        <v>0</v>
      </c>
      <c r="K105" s="114">
        <f t="shared" si="40"/>
        <v>29.5</v>
      </c>
      <c r="L105" s="114">
        <f t="shared" si="41"/>
        <v>60.4</v>
      </c>
    </row>
    <row r="106" ht="15" spans="1:12">
      <c r="A106" s="103" t="s">
        <v>76</v>
      </c>
      <c r="B106" s="92" t="s">
        <v>70</v>
      </c>
      <c r="C106" s="109" t="s">
        <v>171</v>
      </c>
      <c r="D106" s="109" t="s">
        <v>171</v>
      </c>
      <c r="E106" s="110" t="s">
        <v>172</v>
      </c>
      <c r="F106" s="110" t="s">
        <v>60</v>
      </c>
      <c r="G106" s="110"/>
      <c r="H106" s="110"/>
      <c r="I106" s="112"/>
      <c r="J106" s="114">
        <f t="shared" si="40"/>
        <v>0</v>
      </c>
      <c r="K106" s="114">
        <f t="shared" si="40"/>
        <v>29.5</v>
      </c>
      <c r="L106" s="114">
        <f t="shared" si="41"/>
        <v>60.4</v>
      </c>
    </row>
    <row r="107" ht="15" spans="1:12">
      <c r="A107" s="103" t="s">
        <v>170</v>
      </c>
      <c r="B107" s="92" t="s">
        <v>70</v>
      </c>
      <c r="C107" s="92" t="s">
        <v>171</v>
      </c>
      <c r="D107" s="92" t="s">
        <v>171</v>
      </c>
      <c r="E107" s="95" t="s">
        <v>172</v>
      </c>
      <c r="F107" s="95" t="s">
        <v>60</v>
      </c>
      <c r="G107" s="95" t="s">
        <v>78</v>
      </c>
      <c r="H107" s="95" t="s">
        <v>173</v>
      </c>
      <c r="I107" s="94"/>
      <c r="J107" s="114">
        <f t="shared" si="40"/>
        <v>0</v>
      </c>
      <c r="K107" s="114">
        <f t="shared" si="40"/>
        <v>29.5</v>
      </c>
      <c r="L107" s="114">
        <f t="shared" si="41"/>
        <v>60.4</v>
      </c>
    </row>
    <row r="108" ht="15" spans="1:12">
      <c r="A108" s="103" t="s">
        <v>95</v>
      </c>
      <c r="B108" s="109" t="s">
        <v>70</v>
      </c>
      <c r="C108" s="109" t="s">
        <v>171</v>
      </c>
      <c r="D108" s="109" t="s">
        <v>171</v>
      </c>
      <c r="E108" s="110" t="s">
        <v>172</v>
      </c>
      <c r="F108" s="110" t="s">
        <v>60</v>
      </c>
      <c r="G108" s="110" t="s">
        <v>78</v>
      </c>
      <c r="H108" s="110" t="s">
        <v>173</v>
      </c>
      <c r="I108" s="112" t="s">
        <v>96</v>
      </c>
      <c r="J108" s="114">
        <f t="shared" si="40"/>
        <v>0</v>
      </c>
      <c r="K108" s="114">
        <f t="shared" si="40"/>
        <v>29.5</v>
      </c>
      <c r="L108" s="114">
        <f t="shared" si="41"/>
        <v>60.4</v>
      </c>
    </row>
    <row r="109" ht="15" spans="1:12">
      <c r="A109" s="103" t="s">
        <v>109</v>
      </c>
      <c r="B109" s="92" t="s">
        <v>70</v>
      </c>
      <c r="C109" s="109" t="s">
        <v>171</v>
      </c>
      <c r="D109" s="109" t="s">
        <v>171</v>
      </c>
      <c r="E109" s="110" t="s">
        <v>172</v>
      </c>
      <c r="F109" s="110" t="s">
        <v>60</v>
      </c>
      <c r="G109" s="110" t="s">
        <v>78</v>
      </c>
      <c r="H109" s="110" t="s">
        <v>173</v>
      </c>
      <c r="I109" s="112" t="s">
        <v>111</v>
      </c>
      <c r="J109" s="114">
        <v>0</v>
      </c>
      <c r="K109" s="114">
        <v>29.5</v>
      </c>
      <c r="L109" s="114">
        <v>60.4</v>
      </c>
    </row>
    <row r="110" spans="5:9">
      <c r="E110" s="111"/>
      <c r="F110" s="111"/>
      <c r="G110" s="111"/>
      <c r="H110" s="111"/>
      <c r="I110" s="111"/>
    </row>
    <row r="111" spans="5:9">
      <c r="E111" s="111"/>
      <c r="F111" s="111"/>
      <c r="G111" s="111"/>
      <c r="H111" s="111"/>
      <c r="I111" s="111"/>
    </row>
    <row r="112" spans="5:9">
      <c r="E112" s="111"/>
      <c r="F112" s="111"/>
      <c r="G112" s="111"/>
      <c r="H112" s="111"/>
      <c r="I112" s="111"/>
    </row>
    <row r="113" spans="5:9">
      <c r="E113" s="111"/>
      <c r="F113" s="111"/>
      <c r="G113" s="111"/>
      <c r="H113" s="111"/>
      <c r="I113" s="111"/>
    </row>
    <row r="114" spans="5:9">
      <c r="E114" s="111"/>
      <c r="F114" s="111"/>
      <c r="G114" s="111"/>
      <c r="H114" s="111"/>
      <c r="I114" s="111"/>
    </row>
    <row r="115" spans="5:9">
      <c r="E115" s="111"/>
      <c r="F115" s="111"/>
      <c r="G115" s="111"/>
      <c r="H115" s="111"/>
      <c r="I115" s="111"/>
    </row>
    <row r="116" spans="5:9">
      <c r="E116" s="111"/>
      <c r="F116" s="111"/>
      <c r="G116" s="111"/>
      <c r="H116" s="111"/>
      <c r="I116" s="111"/>
    </row>
    <row r="117" spans="5:9">
      <c r="E117" s="111"/>
      <c r="F117" s="111"/>
      <c r="G117" s="111"/>
      <c r="H117" s="111"/>
      <c r="I117" s="111"/>
    </row>
    <row r="118" spans="5:9">
      <c r="E118" s="111"/>
      <c r="F118" s="111"/>
      <c r="G118" s="111"/>
      <c r="H118" s="111"/>
      <c r="I118" s="111"/>
    </row>
    <row r="119" spans="5:9">
      <c r="E119" s="111"/>
      <c r="F119" s="111"/>
      <c r="G119" s="111"/>
      <c r="H119" s="111"/>
      <c r="I119" s="111"/>
    </row>
    <row r="120" spans="5:9">
      <c r="E120" s="111"/>
      <c r="F120" s="111"/>
      <c r="G120" s="111"/>
      <c r="H120" s="111"/>
      <c r="I120" s="111"/>
    </row>
    <row r="121" spans="5:9">
      <c r="E121" s="111"/>
      <c r="F121" s="111"/>
      <c r="G121" s="111"/>
      <c r="H121" s="111"/>
      <c r="I121" s="111"/>
    </row>
    <row r="122" spans="5:9">
      <c r="E122" s="111"/>
      <c r="F122" s="111"/>
      <c r="G122" s="111"/>
      <c r="H122" s="111"/>
      <c r="I122" s="111"/>
    </row>
    <row r="123" spans="5:9">
      <c r="E123" s="111"/>
      <c r="F123" s="111"/>
      <c r="G123" s="111"/>
      <c r="H123" s="111"/>
      <c r="I123" s="111"/>
    </row>
    <row r="124" spans="5:9">
      <c r="E124" s="111"/>
      <c r="F124" s="111"/>
      <c r="G124" s="111"/>
      <c r="H124" s="111"/>
      <c r="I124" s="111"/>
    </row>
    <row r="125" spans="5:9">
      <c r="E125" s="111"/>
      <c r="F125" s="111"/>
      <c r="G125" s="111"/>
      <c r="H125" s="111"/>
      <c r="I125" s="111"/>
    </row>
    <row r="126" spans="5:9">
      <c r="E126" s="111"/>
      <c r="F126" s="111"/>
      <c r="G126" s="111"/>
      <c r="H126" s="111"/>
      <c r="I126" s="111"/>
    </row>
    <row r="127" spans="5:9">
      <c r="E127" s="111"/>
      <c r="F127" s="111"/>
      <c r="G127" s="111"/>
      <c r="H127" s="111"/>
      <c r="I127" s="111"/>
    </row>
    <row r="128" spans="5:9">
      <c r="E128" s="111"/>
      <c r="F128" s="111"/>
      <c r="G128" s="111"/>
      <c r="H128" s="111"/>
      <c r="I128" s="111"/>
    </row>
    <row r="129" spans="5:9">
      <c r="E129" s="111"/>
      <c r="F129" s="111"/>
      <c r="G129" s="111"/>
      <c r="H129" s="111"/>
      <c r="I129" s="111"/>
    </row>
    <row r="130" spans="5:9">
      <c r="E130" s="111"/>
      <c r="F130" s="111"/>
      <c r="G130" s="111"/>
      <c r="H130" s="111"/>
      <c r="I130" s="111"/>
    </row>
    <row r="131" spans="5:9">
      <c r="E131" s="111"/>
      <c r="F131" s="111"/>
      <c r="G131" s="111"/>
      <c r="H131" s="111"/>
      <c r="I131" s="111"/>
    </row>
    <row r="132" spans="5:9">
      <c r="E132" s="111"/>
      <c r="F132" s="111"/>
      <c r="G132" s="111"/>
      <c r="H132" s="111"/>
      <c r="I132" s="111"/>
    </row>
    <row r="133" spans="5:9">
      <c r="E133" s="111"/>
      <c r="F133" s="111"/>
      <c r="G133" s="111"/>
      <c r="H133" s="111"/>
      <c r="I133" s="111"/>
    </row>
    <row r="134" spans="5:9">
      <c r="E134" s="111"/>
      <c r="F134" s="111"/>
      <c r="G134" s="111"/>
      <c r="H134" s="111"/>
      <c r="I134" s="111"/>
    </row>
    <row r="135" spans="5:9">
      <c r="E135" s="111"/>
      <c r="F135" s="111"/>
      <c r="G135" s="111"/>
      <c r="H135" s="111"/>
      <c r="I135" s="111"/>
    </row>
    <row r="136" spans="5:9">
      <c r="E136" s="111"/>
      <c r="F136" s="111"/>
      <c r="G136" s="111"/>
      <c r="H136" s="111"/>
      <c r="I136" s="111"/>
    </row>
    <row r="137" spans="5:9">
      <c r="E137" s="111"/>
      <c r="F137" s="111"/>
      <c r="G137" s="111"/>
      <c r="H137" s="111"/>
      <c r="I137" s="111"/>
    </row>
    <row r="138" spans="5:9">
      <c r="E138" s="111"/>
      <c r="F138" s="111"/>
      <c r="G138" s="111"/>
      <c r="H138" s="111"/>
      <c r="I138" s="111"/>
    </row>
  </sheetData>
  <autoFilter xmlns:etc="http://www.wps.cn/officeDocument/2017/etCustomData" ref="A1:L109" etc:filterBottomFollowUsedRange="0">
    <extLst/>
  </autoFilter>
  <customSheetViews>
    <customSheetView guid="{2EE6EB00-C2BB-404A-98A6-E66B3D281ECF}" showPageBreaks="1" view="pageBreakPreview" topLeftCell="A545">
      <selection activeCell="E543" sqref="E543:H546"/>
      <pageMargins left="0.4330709" right="0.2362205" top="0.7027559" bottom="1.220866" header="0.3" footer="0.3"/>
      <pageSetup paperSize="9" scale="91" orientation="portrait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9" right="0.2362205" top="0.7027559" bottom="1.220866" header="0.3" footer="0.3"/>
      <pageSetup paperSize="9" scale="91" orientation="portrait"/>
      <headerFooter>
        <oddHeader>&amp;C&amp;P</oddHeader>
      </headerFooter>
      <autoFilter ref="A1:L540"/>
    </customSheetView>
    <customSheetView guid="{D2A2E364-7F41-4DF0-B445-F266635B8190}" showPageBreaks="1" filter="1" showAutoFilter="1" view="pageBreakPreview">
      <selection activeCell="E534" sqref="E534:H536"/>
      <pageMargins left="0.4330709" right="0.2362205" top="0.7027559" bottom="1.220866" header="0.3" footer="0.3"/>
      <pageSetup paperSize="9" scale="91" orientation="portrait"/>
      <headerFooter>
        <oddHeader>&amp;C&amp;P</oddHeader>
      </headerFooter>
      <autoFilter ref="A1:L540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J4:L4"/>
    <mergeCell ref="A4:A5"/>
    <mergeCell ref="B4:B5"/>
    <mergeCell ref="C4:C5"/>
    <mergeCell ref="D4:D5"/>
    <mergeCell ref="I4:I5"/>
    <mergeCell ref="E4:H5"/>
  </mergeCells>
  <conditionalFormatting sqref="C16:D16;A48">
    <cfRule type="expression" dxfId="1" priority="49" stopIfTrue="1">
      <formula>$F16=""</formula>
    </cfRule>
    <cfRule type="expression" dxfId="2" priority="50" stopIfTrue="1">
      <formula>#REF!&lt;&gt;""</formula>
    </cfRule>
    <cfRule type="expression" dxfId="3" priority="51" stopIfTrue="1">
      <formula>AND($G16="",$F16&lt;&gt;"")</formula>
    </cfRule>
  </conditionalFormatting>
  <pageMargins left="0.4330709" right="0.2362205" top="0.7027559" bottom="1.220866" header="0.3" footer="0.3"/>
  <pageSetup paperSize="9" scale="91" orientation="portrait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8"/>
  <sheetViews>
    <sheetView view="pageBreakPreview" zoomScaleNormal="110" workbookViewId="0">
      <selection activeCell="N54" sqref="N54"/>
    </sheetView>
  </sheetViews>
  <sheetFormatPr defaultColWidth="9" defaultRowHeight="12.75"/>
  <cols>
    <col min="1" max="1" width="43" customWidth="1"/>
    <col min="2" max="2" width="4.16666666666667" customWidth="1"/>
    <col min="3" max="3" width="5.5" customWidth="1"/>
    <col min="4" max="6" width="4.16666666666667" customWidth="1"/>
    <col min="7" max="7" width="7.83333333333333" customWidth="1"/>
    <col min="8" max="8" width="5" customWidth="1"/>
    <col min="9" max="11" width="14" customWidth="1"/>
  </cols>
  <sheetData>
    <row r="1" ht="260.25" customHeight="1" spans="1:11">
      <c r="A1" s="60" t="s">
        <v>52</v>
      </c>
      <c r="B1" s="60" t="s">
        <v>52</v>
      </c>
      <c r="C1" s="61" t="s">
        <v>52</v>
      </c>
      <c r="D1" s="61" t="s">
        <v>52</v>
      </c>
      <c r="E1" s="61" t="s">
        <v>52</v>
      </c>
      <c r="F1" s="61" t="s">
        <v>52</v>
      </c>
      <c r="G1" s="61" t="s">
        <v>52</v>
      </c>
      <c r="H1" s="82" t="s">
        <v>174</v>
      </c>
      <c r="I1" s="61"/>
      <c r="J1" s="61"/>
      <c r="K1" s="61"/>
    </row>
    <row r="2" ht="126.75" customHeight="1" spans="1:11">
      <c r="A2" s="62" t="s">
        <v>175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ht="18" customHeight="1" spans="1:11">
      <c r="A3" s="64" t="s">
        <v>4</v>
      </c>
      <c r="B3" s="63" t="s">
        <v>52</v>
      </c>
      <c r="C3" s="63" t="s">
        <v>52</v>
      </c>
      <c r="D3" s="63" t="s">
        <v>52</v>
      </c>
      <c r="E3" s="63" t="s">
        <v>52</v>
      </c>
      <c r="F3" s="63" t="s">
        <v>52</v>
      </c>
      <c r="G3" s="63" t="s">
        <v>52</v>
      </c>
      <c r="H3" s="60" t="s">
        <v>2</v>
      </c>
      <c r="I3" s="60"/>
      <c r="J3" s="60"/>
      <c r="K3" s="60"/>
    </row>
    <row r="4" ht="20.25" customHeight="1" spans="1:11">
      <c r="A4" s="64" t="s">
        <v>52</v>
      </c>
      <c r="B4" s="64" t="s">
        <v>56</v>
      </c>
      <c r="C4" s="64" t="s">
        <v>57</v>
      </c>
      <c r="D4" s="64" t="s">
        <v>58</v>
      </c>
      <c r="E4" s="64"/>
      <c r="F4" s="64"/>
      <c r="G4" s="64"/>
      <c r="H4" s="64" t="s">
        <v>59</v>
      </c>
      <c r="I4" s="64" t="s">
        <v>5</v>
      </c>
      <c r="J4" s="64"/>
      <c r="K4" s="64"/>
    </row>
    <row r="5" ht="16.5" customHeight="1" spans="1:11">
      <c r="A5" s="86" t="s">
        <v>60</v>
      </c>
      <c r="B5" s="64" t="s">
        <v>52</v>
      </c>
      <c r="C5" s="64" t="s">
        <v>52</v>
      </c>
      <c r="D5" s="64" t="s">
        <v>52</v>
      </c>
      <c r="E5" s="64"/>
      <c r="F5" s="64"/>
      <c r="G5" s="64"/>
      <c r="H5" s="64" t="s">
        <v>52</v>
      </c>
      <c r="I5" s="64" t="s">
        <v>6</v>
      </c>
      <c r="J5" s="64" t="s">
        <v>7</v>
      </c>
      <c r="K5" s="64" t="s">
        <v>8</v>
      </c>
    </row>
    <row r="6" ht="28.5" customHeight="1" spans="1:11">
      <c r="A6" s="87"/>
      <c r="B6" s="86" t="s">
        <v>61</v>
      </c>
      <c r="C6" s="86" t="s">
        <v>9</v>
      </c>
      <c r="D6" s="86" t="s">
        <v>10</v>
      </c>
      <c r="E6" s="86" t="s">
        <v>11</v>
      </c>
      <c r="F6" s="86" t="s">
        <v>62</v>
      </c>
      <c r="G6" s="86" t="s">
        <v>63</v>
      </c>
      <c r="H6" s="86" t="s">
        <v>64</v>
      </c>
      <c r="I6" s="86" t="s">
        <v>65</v>
      </c>
      <c r="J6" s="86" t="s">
        <v>66</v>
      </c>
      <c r="K6" s="86" t="s">
        <v>67</v>
      </c>
    </row>
    <row r="7" ht="18" customHeight="1" spans="1:11">
      <c r="A7" s="88" t="s">
        <v>176</v>
      </c>
      <c r="B7" s="89"/>
      <c r="C7" s="89"/>
      <c r="D7" s="90" t="s">
        <v>52</v>
      </c>
      <c r="E7" s="90" t="s">
        <v>52</v>
      </c>
      <c r="F7" s="90" t="s">
        <v>52</v>
      </c>
      <c r="G7" s="90" t="s">
        <v>52</v>
      </c>
      <c r="H7" s="89" t="s">
        <v>52</v>
      </c>
      <c r="I7" s="99">
        <f>I8+I42+I59+I72+I88+I95+I53</f>
        <v>2078.8</v>
      </c>
      <c r="J7" s="99">
        <f>J8+J42+J59+J72+J88+J102+J95</f>
        <v>6184.5</v>
      </c>
      <c r="K7" s="99">
        <f>K8+K42+K59+K72+K88+K102+K95</f>
        <v>1254.1</v>
      </c>
    </row>
    <row r="8" ht="23.25" customHeight="1" spans="1:11">
      <c r="A8" s="88" t="s">
        <v>71</v>
      </c>
      <c r="B8" s="91" t="s">
        <v>72</v>
      </c>
      <c r="C8" s="92"/>
      <c r="D8" s="93"/>
      <c r="E8" s="93"/>
      <c r="F8" s="93"/>
      <c r="G8" s="93"/>
      <c r="H8" s="94"/>
      <c r="I8" s="100">
        <f>I9+I30+I15+I36</f>
        <v>1193.8</v>
      </c>
      <c r="J8" s="100">
        <f>J9+J30+J15+J25</f>
        <v>790.6</v>
      </c>
      <c r="K8" s="100">
        <f>K9+K30+K25+K15</f>
        <v>736</v>
      </c>
    </row>
    <row r="9" ht="61.5" customHeight="1" spans="1:11">
      <c r="A9" s="80" t="s">
        <v>73</v>
      </c>
      <c r="B9" s="73" t="s">
        <v>72</v>
      </c>
      <c r="C9" s="73" t="s">
        <v>74</v>
      </c>
      <c r="D9" s="93"/>
      <c r="E9" s="93"/>
      <c r="F9" s="93"/>
      <c r="G9" s="93"/>
      <c r="H9" s="92"/>
      <c r="I9" s="101">
        <f>I10</f>
        <v>539.5</v>
      </c>
      <c r="J9" s="100">
        <f>J10</f>
        <v>348.6</v>
      </c>
      <c r="K9" s="100">
        <f>K10</f>
        <v>317.7</v>
      </c>
    </row>
    <row r="10" ht="75.75" customHeight="1" spans="1:11">
      <c r="A10" s="80" t="str">
        <f>Приложение2!A10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0" s="92" t="s">
        <v>72</v>
      </c>
      <c r="C10" s="92" t="s">
        <v>74</v>
      </c>
      <c r="D10" s="95">
        <v>65</v>
      </c>
      <c r="E10" s="95"/>
      <c r="F10" s="95"/>
      <c r="G10" s="95"/>
      <c r="H10" s="92"/>
      <c r="I10" s="100">
        <f t="shared" ref="I10:K12" si="0">I11</f>
        <v>539.5</v>
      </c>
      <c r="J10" s="100">
        <f t="shared" si="0"/>
        <v>348.6</v>
      </c>
      <c r="K10" s="100">
        <f t="shared" si="0"/>
        <v>317.7</v>
      </c>
    </row>
    <row r="11" ht="15" spans="1:11">
      <c r="A11" s="80" t="s">
        <v>76</v>
      </c>
      <c r="B11" s="92" t="s">
        <v>72</v>
      </c>
      <c r="C11" s="92" t="s">
        <v>74</v>
      </c>
      <c r="D11" s="95">
        <v>65</v>
      </c>
      <c r="E11" s="95">
        <v>1</v>
      </c>
      <c r="F11" s="95"/>
      <c r="G11" s="95"/>
      <c r="H11" s="92"/>
      <c r="I11" s="100">
        <f t="shared" si="0"/>
        <v>539.5</v>
      </c>
      <c r="J11" s="100">
        <f t="shared" si="0"/>
        <v>348.6</v>
      </c>
      <c r="K11" s="100">
        <f t="shared" si="0"/>
        <v>317.7</v>
      </c>
    </row>
    <row r="12" ht="30" spans="1:11">
      <c r="A12" s="80" t="s">
        <v>77</v>
      </c>
      <c r="B12" s="92" t="s">
        <v>72</v>
      </c>
      <c r="C12" s="92" t="s">
        <v>74</v>
      </c>
      <c r="D12" s="95">
        <v>65</v>
      </c>
      <c r="E12" s="95">
        <v>1</v>
      </c>
      <c r="F12" s="95" t="s">
        <v>78</v>
      </c>
      <c r="G12" s="95" t="s">
        <v>79</v>
      </c>
      <c r="H12" s="92"/>
      <c r="I12" s="100">
        <f t="shared" si="0"/>
        <v>539.5</v>
      </c>
      <c r="J12" s="100">
        <f t="shared" si="0"/>
        <v>348.6</v>
      </c>
      <c r="K12" s="100">
        <f t="shared" si="0"/>
        <v>317.7</v>
      </c>
    </row>
    <row r="13" ht="105" spans="1:11">
      <c r="A13" s="80" t="s">
        <v>80</v>
      </c>
      <c r="B13" s="92" t="s">
        <v>72</v>
      </c>
      <c r="C13" s="92" t="s">
        <v>74</v>
      </c>
      <c r="D13" s="95">
        <v>65</v>
      </c>
      <c r="E13" s="95">
        <v>1</v>
      </c>
      <c r="F13" s="95" t="s">
        <v>78</v>
      </c>
      <c r="G13" s="95" t="s">
        <v>79</v>
      </c>
      <c r="H13" s="92" t="s">
        <v>81</v>
      </c>
      <c r="I13" s="100">
        <f>I14</f>
        <v>539.5</v>
      </c>
      <c r="J13" s="100">
        <f>J14</f>
        <v>348.6</v>
      </c>
      <c r="K13" s="100">
        <f>K14</f>
        <v>317.7</v>
      </c>
    </row>
    <row r="14" ht="45" spans="1:11">
      <c r="A14" s="80" t="s">
        <v>82</v>
      </c>
      <c r="B14" s="92" t="s">
        <v>72</v>
      </c>
      <c r="C14" s="92" t="s">
        <v>74</v>
      </c>
      <c r="D14" s="95">
        <v>65</v>
      </c>
      <c r="E14" s="95">
        <v>1</v>
      </c>
      <c r="F14" s="95" t="s">
        <v>78</v>
      </c>
      <c r="G14" s="95" t="s">
        <v>79</v>
      </c>
      <c r="H14" s="92" t="s">
        <v>83</v>
      </c>
      <c r="I14" s="100">
        <f>Приложение2!J14</f>
        <v>539.5</v>
      </c>
      <c r="J14" s="100">
        <f>Приложение2!K14</f>
        <v>348.6</v>
      </c>
      <c r="K14" s="100">
        <f>Приложение2!L14</f>
        <v>317.7</v>
      </c>
    </row>
    <row r="15" ht="80.25" customHeight="1" spans="1:11">
      <c r="A15" s="80" t="str">
        <f>Приложение2!A16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5" s="96" t="s">
        <v>72</v>
      </c>
      <c r="C15" s="96" t="s">
        <v>85</v>
      </c>
      <c r="D15" s="95">
        <v>65</v>
      </c>
      <c r="E15" s="95"/>
      <c r="F15" s="95"/>
      <c r="G15" s="95"/>
      <c r="H15" s="94"/>
      <c r="I15" s="100">
        <f>I16+I25</f>
        <v>629.3</v>
      </c>
      <c r="J15" s="100">
        <f t="shared" ref="J15:K15" si="1">J16</f>
        <v>436.6</v>
      </c>
      <c r="K15" s="100">
        <f t="shared" si="1"/>
        <v>412.9</v>
      </c>
    </row>
    <row r="16" ht="45" customHeight="1" spans="1:11">
      <c r="A16" s="80" t="str">
        <f>Приложение2!A17</f>
        <v>Расходы в рамках обеспечения деятельности Администрации Салминского сельского поселения </v>
      </c>
      <c r="B16" s="92" t="s">
        <v>72</v>
      </c>
      <c r="C16" s="92" t="s">
        <v>85</v>
      </c>
      <c r="D16" s="95">
        <v>65</v>
      </c>
      <c r="E16" s="95">
        <v>2</v>
      </c>
      <c r="F16" s="95"/>
      <c r="G16" s="95"/>
      <c r="H16" s="94"/>
      <c r="I16" s="100">
        <f>I17+I20</f>
        <v>628.9</v>
      </c>
      <c r="J16" s="100">
        <f>J17+J20</f>
        <v>436.6</v>
      </c>
      <c r="K16" s="100">
        <f>K17+K20</f>
        <v>412.9</v>
      </c>
    </row>
    <row r="17" ht="45" spans="1:11">
      <c r="A17" s="80" t="s">
        <v>87</v>
      </c>
      <c r="B17" s="92" t="s">
        <v>72</v>
      </c>
      <c r="C17" s="92" t="s">
        <v>85</v>
      </c>
      <c r="D17" s="95">
        <v>65</v>
      </c>
      <c r="E17" s="95">
        <v>2</v>
      </c>
      <c r="F17" s="95" t="s">
        <v>78</v>
      </c>
      <c r="G17" s="95" t="s">
        <v>88</v>
      </c>
      <c r="H17" s="94"/>
      <c r="I17" s="100">
        <f t="shared" ref="I17:K18" si="2">I18</f>
        <v>376.2</v>
      </c>
      <c r="J17" s="100">
        <f t="shared" si="2"/>
        <v>254.8</v>
      </c>
      <c r="K17" s="100">
        <f t="shared" si="2"/>
        <v>254.8</v>
      </c>
    </row>
    <row r="18" ht="105" spans="1:11">
      <c r="A18" s="80" t="s">
        <v>80</v>
      </c>
      <c r="B18" s="92" t="s">
        <v>72</v>
      </c>
      <c r="C18" s="92" t="s">
        <v>85</v>
      </c>
      <c r="D18" s="95">
        <v>65</v>
      </c>
      <c r="E18" s="95">
        <v>2</v>
      </c>
      <c r="F18" s="95" t="s">
        <v>78</v>
      </c>
      <c r="G18" s="95" t="s">
        <v>88</v>
      </c>
      <c r="H18" s="94" t="s">
        <v>81</v>
      </c>
      <c r="I18" s="100">
        <f t="shared" si="2"/>
        <v>376.2</v>
      </c>
      <c r="J18" s="100">
        <f t="shared" si="2"/>
        <v>254.8</v>
      </c>
      <c r="K18" s="100">
        <f t="shared" si="2"/>
        <v>254.8</v>
      </c>
    </row>
    <row r="19" ht="45" spans="1:11">
      <c r="A19" s="80" t="s">
        <v>82</v>
      </c>
      <c r="B19" s="92" t="s">
        <v>72</v>
      </c>
      <c r="C19" s="92" t="s">
        <v>85</v>
      </c>
      <c r="D19" s="95">
        <v>65</v>
      </c>
      <c r="E19" s="95">
        <v>2</v>
      </c>
      <c r="F19" s="95" t="s">
        <v>78</v>
      </c>
      <c r="G19" s="95" t="s">
        <v>88</v>
      </c>
      <c r="H19" s="94" t="s">
        <v>83</v>
      </c>
      <c r="I19" s="100">
        <f>Приложение2!J20</f>
        <v>376.2</v>
      </c>
      <c r="J19" s="100">
        <f>Приложение2!K20</f>
        <v>254.8</v>
      </c>
      <c r="K19" s="100">
        <f>Приложение2!L20</f>
        <v>254.8</v>
      </c>
    </row>
    <row r="20" ht="30" spans="1:11">
      <c r="A20" s="80" t="s">
        <v>89</v>
      </c>
      <c r="B20" s="92" t="s">
        <v>72</v>
      </c>
      <c r="C20" s="92" t="s">
        <v>85</v>
      </c>
      <c r="D20" s="95">
        <v>65</v>
      </c>
      <c r="E20" s="95">
        <v>2</v>
      </c>
      <c r="F20" s="95" t="s">
        <v>78</v>
      </c>
      <c r="G20" s="95" t="s">
        <v>90</v>
      </c>
      <c r="H20" s="94"/>
      <c r="I20" s="100">
        <f>+I21+I23</f>
        <v>252.7</v>
      </c>
      <c r="J20" s="100">
        <f>+J21+J23</f>
        <v>181.8</v>
      </c>
      <c r="K20" s="100">
        <f>+K21+K23</f>
        <v>158.1</v>
      </c>
    </row>
    <row r="21" ht="45" spans="1:11">
      <c r="A21" s="80" t="s">
        <v>91</v>
      </c>
      <c r="B21" s="92" t="s">
        <v>72</v>
      </c>
      <c r="C21" s="92" t="s">
        <v>85</v>
      </c>
      <c r="D21" s="95">
        <v>65</v>
      </c>
      <c r="E21" s="95">
        <v>2</v>
      </c>
      <c r="F21" s="95" t="s">
        <v>78</v>
      </c>
      <c r="G21" s="95" t="s">
        <v>90</v>
      </c>
      <c r="H21" s="94" t="s">
        <v>92</v>
      </c>
      <c r="I21" s="100">
        <f t="shared" ref="I21:K21" si="3">I22</f>
        <v>188.7</v>
      </c>
      <c r="J21" s="100">
        <f t="shared" si="3"/>
        <v>176.8</v>
      </c>
      <c r="K21" s="100">
        <f t="shared" si="3"/>
        <v>153.1</v>
      </c>
    </row>
    <row r="22" ht="45" spans="1:11">
      <c r="A22" s="80" t="s">
        <v>93</v>
      </c>
      <c r="B22" s="92" t="s">
        <v>72</v>
      </c>
      <c r="C22" s="92" t="s">
        <v>85</v>
      </c>
      <c r="D22" s="95">
        <v>65</v>
      </c>
      <c r="E22" s="95">
        <v>2</v>
      </c>
      <c r="F22" s="95" t="s">
        <v>78</v>
      </c>
      <c r="G22" s="95" t="s">
        <v>90</v>
      </c>
      <c r="H22" s="94" t="s">
        <v>94</v>
      </c>
      <c r="I22" s="100">
        <f>Приложение2!J23</f>
        <v>188.7</v>
      </c>
      <c r="J22" s="100">
        <f>Приложение2!K23</f>
        <v>176.8</v>
      </c>
      <c r="K22" s="100">
        <f>Приложение2!L23</f>
        <v>153.1</v>
      </c>
    </row>
    <row r="23" ht="15" spans="1:11">
      <c r="A23" s="80" t="s">
        <v>95</v>
      </c>
      <c r="B23" s="92" t="s">
        <v>72</v>
      </c>
      <c r="C23" s="92" t="s">
        <v>85</v>
      </c>
      <c r="D23" s="95">
        <v>65</v>
      </c>
      <c r="E23" s="95">
        <v>2</v>
      </c>
      <c r="F23" s="95" t="s">
        <v>78</v>
      </c>
      <c r="G23" s="95" t="s">
        <v>90</v>
      </c>
      <c r="H23" s="94" t="s">
        <v>96</v>
      </c>
      <c r="I23" s="100">
        <f t="shared" ref="I23:K23" si="4">I24</f>
        <v>64</v>
      </c>
      <c r="J23" s="100">
        <f t="shared" si="4"/>
        <v>5</v>
      </c>
      <c r="K23" s="100">
        <f t="shared" si="4"/>
        <v>5</v>
      </c>
    </row>
    <row r="24" ht="30" spans="1:11">
      <c r="A24" s="80" t="s">
        <v>97</v>
      </c>
      <c r="B24" s="92" t="s">
        <v>72</v>
      </c>
      <c r="C24" s="92" t="s">
        <v>85</v>
      </c>
      <c r="D24" s="95">
        <v>65</v>
      </c>
      <c r="E24" s="95">
        <v>2</v>
      </c>
      <c r="F24" s="95" t="s">
        <v>78</v>
      </c>
      <c r="G24" s="95" t="s">
        <v>90</v>
      </c>
      <c r="H24" s="94" t="s">
        <v>98</v>
      </c>
      <c r="I24" s="100">
        <f>Приложение2!J25</f>
        <v>64</v>
      </c>
      <c r="J24" s="100">
        <f>Приложение2!K25</f>
        <v>5</v>
      </c>
      <c r="K24" s="100">
        <f>Приложение2!L25</f>
        <v>5</v>
      </c>
    </row>
    <row r="25" ht="82.5" customHeight="1" spans="1:11">
      <c r="A25" s="80" t="str">
        <f>Приложение2!A26</f>
        <v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v>
      </c>
      <c r="B25" s="92" t="s">
        <v>72</v>
      </c>
      <c r="C25" s="92" t="s">
        <v>85</v>
      </c>
      <c r="D25" s="95">
        <v>89</v>
      </c>
      <c r="E25" s="95"/>
      <c r="F25" s="95"/>
      <c r="G25" s="95"/>
      <c r="H25" s="94"/>
      <c r="I25" s="100">
        <f t="shared" ref="I25:K26" si="5">I26</f>
        <v>0.4</v>
      </c>
      <c r="J25" s="100">
        <f t="shared" si="5"/>
        <v>0.4</v>
      </c>
      <c r="K25" s="100">
        <f t="shared" si="5"/>
        <v>0.4</v>
      </c>
    </row>
    <row r="26" ht="89.25" customHeight="1" spans="1:11">
      <c r="A26" s="80" t="str">
        <f>Приложение2!A27</f>
        <v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v>
      </c>
      <c r="B26" s="92" t="s">
        <v>72</v>
      </c>
      <c r="C26" s="92" t="s">
        <v>85</v>
      </c>
      <c r="D26" s="95">
        <v>89</v>
      </c>
      <c r="E26" s="95">
        <v>1</v>
      </c>
      <c r="F26" s="95"/>
      <c r="G26" s="95"/>
      <c r="H26" s="94"/>
      <c r="I26" s="100">
        <f>I27</f>
        <v>0.4</v>
      </c>
      <c r="J26" s="100">
        <f t="shared" si="5"/>
        <v>0.4</v>
      </c>
      <c r="K26" s="100">
        <f t="shared" si="5"/>
        <v>0.4</v>
      </c>
    </row>
    <row r="27" ht="150" spans="1:11">
      <c r="A27" s="80" t="s">
        <v>101</v>
      </c>
      <c r="B27" s="92" t="s">
        <v>72</v>
      </c>
      <c r="C27" s="92" t="s">
        <v>85</v>
      </c>
      <c r="D27" s="95">
        <v>89</v>
      </c>
      <c r="E27" s="95">
        <v>1</v>
      </c>
      <c r="F27" s="95" t="s">
        <v>78</v>
      </c>
      <c r="G27" s="95" t="s">
        <v>102</v>
      </c>
      <c r="H27" s="94"/>
      <c r="I27" s="102">
        <f t="shared" ref="I27:K28" si="6">I28</f>
        <v>0.4</v>
      </c>
      <c r="J27" s="102">
        <f t="shared" si="6"/>
        <v>0.4</v>
      </c>
      <c r="K27" s="102">
        <f t="shared" si="6"/>
        <v>0.4</v>
      </c>
    </row>
    <row r="28" ht="45" spans="1:11">
      <c r="A28" s="80" t="s">
        <v>91</v>
      </c>
      <c r="B28" s="92" t="s">
        <v>72</v>
      </c>
      <c r="C28" s="92" t="s">
        <v>85</v>
      </c>
      <c r="D28" s="95">
        <v>89</v>
      </c>
      <c r="E28" s="95">
        <v>1</v>
      </c>
      <c r="F28" s="95" t="s">
        <v>78</v>
      </c>
      <c r="G28" s="95" t="s">
        <v>102</v>
      </c>
      <c r="H28" s="94" t="s">
        <v>92</v>
      </c>
      <c r="I28" s="102">
        <f t="shared" si="6"/>
        <v>0.4</v>
      </c>
      <c r="J28" s="102">
        <f t="shared" si="6"/>
        <v>0.4</v>
      </c>
      <c r="K28" s="102">
        <f t="shared" si="6"/>
        <v>0.4</v>
      </c>
    </row>
    <row r="29" ht="45" spans="1:11">
      <c r="A29" s="80" t="s">
        <v>93</v>
      </c>
      <c r="B29" s="92" t="s">
        <v>72</v>
      </c>
      <c r="C29" s="92" t="s">
        <v>85</v>
      </c>
      <c r="D29" s="95">
        <v>89</v>
      </c>
      <c r="E29" s="95">
        <v>1</v>
      </c>
      <c r="F29" s="95" t="s">
        <v>78</v>
      </c>
      <c r="G29" s="95" t="s">
        <v>102</v>
      </c>
      <c r="H29" s="94" t="s">
        <v>94</v>
      </c>
      <c r="I29" s="102">
        <f>Приложение2!J30</f>
        <v>0.4</v>
      </c>
      <c r="J29" s="102">
        <f>Приложение2!K30</f>
        <v>0.4</v>
      </c>
      <c r="K29" s="102">
        <f>Приложение2!L30</f>
        <v>0.4</v>
      </c>
    </row>
    <row r="30" ht="15" spans="1:11">
      <c r="A30" s="80" t="s">
        <v>103</v>
      </c>
      <c r="B30" s="73" t="s">
        <v>72</v>
      </c>
      <c r="C30" s="73" t="s">
        <v>67</v>
      </c>
      <c r="D30" s="95"/>
      <c r="E30" s="95"/>
      <c r="F30" s="95"/>
      <c r="G30" s="95"/>
      <c r="H30" s="94"/>
      <c r="I30" s="101">
        <f t="shared" ref="I30:K32" si="7">I31</f>
        <v>5</v>
      </c>
      <c r="J30" s="100">
        <f t="shared" si="7"/>
        <v>5</v>
      </c>
      <c r="K30" s="100">
        <f t="shared" si="7"/>
        <v>5</v>
      </c>
    </row>
    <row r="31" ht="80.25" customHeight="1" spans="1:11">
      <c r="A31" s="80" t="str">
        <f>Приложение2!A26</f>
        <v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v>
      </c>
      <c r="B31" s="92" t="s">
        <v>72</v>
      </c>
      <c r="C31" s="92" t="s">
        <v>67</v>
      </c>
      <c r="D31" s="95" t="s">
        <v>105</v>
      </c>
      <c r="E31" s="95"/>
      <c r="F31" s="95"/>
      <c r="G31" s="95"/>
      <c r="H31" s="94"/>
      <c r="I31" s="100">
        <f t="shared" si="7"/>
        <v>5</v>
      </c>
      <c r="J31" s="100">
        <f t="shared" si="7"/>
        <v>5</v>
      </c>
      <c r="K31" s="100">
        <f t="shared" si="7"/>
        <v>5</v>
      </c>
    </row>
    <row r="32" ht="95.25" customHeight="1" spans="1:11">
      <c r="A32" s="80" t="str">
        <f>Приложение2!A27</f>
        <v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v>
      </c>
      <c r="B32" s="92" t="s">
        <v>72</v>
      </c>
      <c r="C32" s="92" t="s">
        <v>67</v>
      </c>
      <c r="D32" s="95" t="s">
        <v>105</v>
      </c>
      <c r="E32" s="95" t="s">
        <v>60</v>
      </c>
      <c r="F32" s="95"/>
      <c r="G32" s="95"/>
      <c r="H32" s="94"/>
      <c r="I32" s="100">
        <f t="shared" si="7"/>
        <v>5</v>
      </c>
      <c r="J32" s="100">
        <f t="shared" si="7"/>
        <v>5</v>
      </c>
      <c r="K32" s="100">
        <f t="shared" si="7"/>
        <v>5</v>
      </c>
    </row>
    <row r="33" ht="63" customHeight="1" spans="1:11">
      <c r="A33" s="80" t="str">
        <f>Приложение2!A34</f>
        <v>Резервный фонд администрации Салминского сельского поселени Ромодановского муниципального района Республики Мордовия</v>
      </c>
      <c r="B33" s="92" t="s">
        <v>72</v>
      </c>
      <c r="C33" s="92" t="s">
        <v>67</v>
      </c>
      <c r="D33" s="95" t="s">
        <v>105</v>
      </c>
      <c r="E33" s="95" t="s">
        <v>60</v>
      </c>
      <c r="F33" s="95" t="s">
        <v>78</v>
      </c>
      <c r="G33" s="95" t="s">
        <v>108</v>
      </c>
      <c r="H33" s="94"/>
      <c r="I33" s="100">
        <f>I35</f>
        <v>5</v>
      </c>
      <c r="J33" s="100">
        <f>J35</f>
        <v>5</v>
      </c>
      <c r="K33" s="100">
        <f>K35</f>
        <v>5</v>
      </c>
    </row>
    <row r="34" ht="15" spans="1:11">
      <c r="A34" s="80" t="s">
        <v>95</v>
      </c>
      <c r="B34" s="92" t="s">
        <v>72</v>
      </c>
      <c r="C34" s="92" t="s">
        <v>67</v>
      </c>
      <c r="D34" s="95" t="s">
        <v>105</v>
      </c>
      <c r="E34" s="95" t="s">
        <v>60</v>
      </c>
      <c r="F34" s="95" t="s">
        <v>78</v>
      </c>
      <c r="G34" s="95" t="s">
        <v>108</v>
      </c>
      <c r="H34" s="94" t="s">
        <v>96</v>
      </c>
      <c r="I34" s="100">
        <f>I35</f>
        <v>5</v>
      </c>
      <c r="J34" s="100">
        <f>J35</f>
        <v>5</v>
      </c>
      <c r="K34" s="100">
        <f>K35</f>
        <v>5</v>
      </c>
    </row>
    <row r="35" ht="20.25" customHeight="1" spans="1:11">
      <c r="A35" s="80" t="s">
        <v>109</v>
      </c>
      <c r="B35" s="92" t="s">
        <v>72</v>
      </c>
      <c r="C35" s="92" t="s">
        <v>110</v>
      </c>
      <c r="D35" s="95" t="s">
        <v>105</v>
      </c>
      <c r="E35" s="95" t="s">
        <v>60</v>
      </c>
      <c r="F35" s="95" t="s">
        <v>78</v>
      </c>
      <c r="G35" s="95" t="s">
        <v>108</v>
      </c>
      <c r="H35" s="94" t="s">
        <v>111</v>
      </c>
      <c r="I35" s="100">
        <f>Приложение2!J36</f>
        <v>5</v>
      </c>
      <c r="J35" s="100">
        <f>Приложение2!K36</f>
        <v>5</v>
      </c>
      <c r="K35" s="100">
        <f>Приложение2!L36</f>
        <v>5</v>
      </c>
    </row>
    <row r="36" ht="21" customHeight="1" spans="1:11">
      <c r="A36" s="80" t="str">
        <f>Приложение2!A37</f>
        <v>Другие общегосударственные вопросы</v>
      </c>
      <c r="B36" s="92" t="s">
        <v>72</v>
      </c>
      <c r="C36" s="92" t="s">
        <v>113</v>
      </c>
      <c r="D36" s="95"/>
      <c r="E36" s="95"/>
      <c r="F36" s="95"/>
      <c r="G36" s="95"/>
      <c r="H36" s="94"/>
      <c r="I36" s="100">
        <f>I37</f>
        <v>20</v>
      </c>
      <c r="J36" s="100"/>
      <c r="K36" s="100"/>
    </row>
    <row r="37" ht="78" customHeight="1" spans="1:11">
      <c r="A37" s="80" t="str">
        <f>Приложение2!A38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37" s="92" t="s">
        <v>72</v>
      </c>
      <c r="C37" s="92" t="s">
        <v>113</v>
      </c>
      <c r="D37" s="95" t="s">
        <v>105</v>
      </c>
      <c r="E37" s="95"/>
      <c r="F37" s="95"/>
      <c r="G37" s="95"/>
      <c r="H37" s="94"/>
      <c r="I37" s="100">
        <f>I38</f>
        <v>20</v>
      </c>
      <c r="J37" s="100"/>
      <c r="K37" s="100"/>
    </row>
    <row r="38" ht="90" customHeight="1" spans="1:11">
      <c r="A38" s="80" t="str">
        <f>Приложение2!A39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38" s="92" t="s">
        <v>72</v>
      </c>
      <c r="C38" s="92" t="s">
        <v>113</v>
      </c>
      <c r="D38" s="95" t="s">
        <v>105</v>
      </c>
      <c r="E38" s="95" t="s">
        <v>60</v>
      </c>
      <c r="F38" s="95"/>
      <c r="G38" s="95"/>
      <c r="H38" s="94"/>
      <c r="I38" s="100">
        <f>I39</f>
        <v>20</v>
      </c>
      <c r="J38" s="100"/>
      <c r="K38" s="100"/>
    </row>
    <row r="39" ht="34.5" customHeight="1" spans="1:11">
      <c r="A39" s="80" t="str">
        <f>Приложение2!A40</f>
        <v>Прочие мероприятия в облости национальной экономики</v>
      </c>
      <c r="B39" s="92" t="s">
        <v>72</v>
      </c>
      <c r="C39" s="92" t="s">
        <v>113</v>
      </c>
      <c r="D39" s="95" t="s">
        <v>105</v>
      </c>
      <c r="E39" s="95" t="s">
        <v>60</v>
      </c>
      <c r="F39" s="95" t="s">
        <v>78</v>
      </c>
      <c r="G39" s="95" t="s">
        <v>115</v>
      </c>
      <c r="H39" s="94"/>
      <c r="I39" s="100">
        <f>I40</f>
        <v>20</v>
      </c>
      <c r="J39" s="100"/>
      <c r="K39" s="100"/>
    </row>
    <row r="40" ht="45" customHeight="1" spans="1:11">
      <c r="A40" s="80" t="str">
        <f>Приложение2!A41</f>
        <v>Закупка товаров, работ и услуг для обеспечения государственных (муниципальных) нужд</v>
      </c>
      <c r="B40" s="92" t="s">
        <v>72</v>
      </c>
      <c r="C40" s="92" t="s">
        <v>113</v>
      </c>
      <c r="D40" s="95" t="s">
        <v>105</v>
      </c>
      <c r="E40" s="95" t="s">
        <v>60</v>
      </c>
      <c r="F40" s="95" t="s">
        <v>78</v>
      </c>
      <c r="G40" s="95" t="s">
        <v>115</v>
      </c>
      <c r="H40" s="94" t="s">
        <v>92</v>
      </c>
      <c r="I40" s="100">
        <f>I41</f>
        <v>20</v>
      </c>
      <c r="J40" s="100"/>
      <c r="K40" s="100"/>
    </row>
    <row r="41" ht="43.5" customHeight="1" spans="1:11">
      <c r="A41" s="80" t="str">
        <f>Приложение2!A42</f>
        <v>Иные закупки товаров, работ и услуг для обеспечения государственных (муниципальных) нужд</v>
      </c>
      <c r="B41" s="92" t="s">
        <v>72</v>
      </c>
      <c r="C41" s="92" t="s">
        <v>113</v>
      </c>
      <c r="D41" s="95" t="s">
        <v>105</v>
      </c>
      <c r="E41" s="95" t="s">
        <v>60</v>
      </c>
      <c r="F41" s="95" t="s">
        <v>78</v>
      </c>
      <c r="G41" s="95" t="s">
        <v>115</v>
      </c>
      <c r="H41" s="94" t="s">
        <v>94</v>
      </c>
      <c r="I41" s="100">
        <f>Приложение2!J42</f>
        <v>20</v>
      </c>
      <c r="J41" s="100"/>
      <c r="K41" s="100"/>
    </row>
    <row r="42" ht="15" spans="1:11">
      <c r="A42" s="88" t="s">
        <v>116</v>
      </c>
      <c r="B42" s="97" t="s">
        <v>74</v>
      </c>
      <c r="C42" s="92"/>
      <c r="D42" s="95"/>
      <c r="E42" s="95"/>
      <c r="F42" s="95"/>
      <c r="G42" s="95"/>
      <c r="H42" s="94"/>
      <c r="I42" s="100">
        <f>I43</f>
        <v>132.1</v>
      </c>
      <c r="J42" s="100">
        <f t="shared" ref="J42:K42" si="8">J43</f>
        <v>145.7</v>
      </c>
      <c r="K42" s="100">
        <f t="shared" si="8"/>
        <v>159.8</v>
      </c>
    </row>
    <row r="43" ht="31.5" customHeight="1" spans="1:11">
      <c r="A43" s="80" t="s">
        <v>117</v>
      </c>
      <c r="B43" s="92" t="s">
        <v>74</v>
      </c>
      <c r="C43" s="92" t="s">
        <v>118</v>
      </c>
      <c r="D43" s="95"/>
      <c r="E43" s="95"/>
      <c r="F43" s="95"/>
      <c r="G43" s="95"/>
      <c r="H43" s="94"/>
      <c r="I43" s="100">
        <f t="shared" ref="I43:K50" si="9">I44</f>
        <v>132.1</v>
      </c>
      <c r="J43" s="100">
        <f t="shared" si="9"/>
        <v>145.7</v>
      </c>
      <c r="K43" s="100">
        <f t="shared" si="9"/>
        <v>159.8</v>
      </c>
    </row>
    <row r="44" ht="60.75" customHeight="1" spans="1:11">
      <c r="A44" s="80" t="str">
        <f>Приложение2!A45</f>
        <v>Государственная программа повышения эффективности управления государственными финансами в Республике Мордовия</v>
      </c>
      <c r="B44" s="92" t="s">
        <v>74</v>
      </c>
      <c r="C44" s="92" t="s">
        <v>118</v>
      </c>
      <c r="D44" s="95" t="s">
        <v>120</v>
      </c>
      <c r="E44" s="95"/>
      <c r="F44" s="95"/>
      <c r="G44" s="95"/>
      <c r="H44" s="94"/>
      <c r="I44" s="100">
        <f>I45</f>
        <v>132.1</v>
      </c>
      <c r="J44" s="100">
        <f t="shared" si="9"/>
        <v>145.7</v>
      </c>
      <c r="K44" s="100">
        <f t="shared" si="9"/>
        <v>159.8</v>
      </c>
    </row>
    <row r="45" ht="45" spans="1:11">
      <c r="A45" s="80" t="s">
        <v>121</v>
      </c>
      <c r="B45" s="92" t="s">
        <v>74</v>
      </c>
      <c r="C45" s="92" t="s">
        <v>118</v>
      </c>
      <c r="D45" s="95" t="s">
        <v>120</v>
      </c>
      <c r="E45" s="95" t="s">
        <v>9</v>
      </c>
      <c r="F45" s="95"/>
      <c r="G45" s="95"/>
      <c r="H45" s="94"/>
      <c r="I45" s="100">
        <f t="shared" ref="I45:I50" si="10">I46</f>
        <v>132.1</v>
      </c>
      <c r="J45" s="100">
        <f t="shared" si="9"/>
        <v>145.7</v>
      </c>
      <c r="K45" s="100">
        <f t="shared" si="9"/>
        <v>159.8</v>
      </c>
    </row>
    <row r="46" ht="78" customHeight="1" spans="1:11">
      <c r="A46" s="98" t="str">
        <f>Приложение2!A47</f>
        <v>Основное мероприятие "Обеспечение и осуществления органами местного самоуправления отдельных государственных полномочий"</v>
      </c>
      <c r="B46" s="92" t="s">
        <v>74</v>
      </c>
      <c r="C46" s="92" t="s">
        <v>118</v>
      </c>
      <c r="D46" s="95" t="s">
        <v>120</v>
      </c>
      <c r="E46" s="95" t="s">
        <v>9</v>
      </c>
      <c r="F46" s="95" t="s">
        <v>74</v>
      </c>
      <c r="G46" s="95"/>
      <c r="H46" s="94"/>
      <c r="I46" s="100">
        <f t="shared" si="10"/>
        <v>132.1</v>
      </c>
      <c r="J46" s="100">
        <f t="shared" si="9"/>
        <v>145.7</v>
      </c>
      <c r="K46" s="100">
        <f t="shared" si="9"/>
        <v>159.8</v>
      </c>
    </row>
    <row r="47" ht="92.25" customHeight="1" spans="1:11">
      <c r="A47" s="80" t="str">
        <f>Приложение2!A48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7" s="92" t="s">
        <v>74</v>
      </c>
      <c r="C47" s="92" t="s">
        <v>118</v>
      </c>
      <c r="D47" s="95" t="s">
        <v>120</v>
      </c>
      <c r="E47" s="95" t="s">
        <v>9</v>
      </c>
      <c r="F47" s="95" t="s">
        <v>74</v>
      </c>
      <c r="G47" s="95" t="s">
        <v>124</v>
      </c>
      <c r="H47" s="94"/>
      <c r="I47" s="100">
        <f>I50+I48</f>
        <v>132.1</v>
      </c>
      <c r="J47" s="100">
        <f t="shared" ref="J47:K47" si="11">J50+J48</f>
        <v>145.7</v>
      </c>
      <c r="K47" s="100">
        <f t="shared" si="11"/>
        <v>159.8</v>
      </c>
    </row>
    <row r="48" ht="105" spans="1:11">
      <c r="A48" s="80" t="s">
        <v>80</v>
      </c>
      <c r="B48" s="92" t="s">
        <v>74</v>
      </c>
      <c r="C48" s="92" t="s">
        <v>118</v>
      </c>
      <c r="D48" s="95" t="s">
        <v>120</v>
      </c>
      <c r="E48" s="95" t="s">
        <v>9</v>
      </c>
      <c r="F48" s="95" t="s">
        <v>74</v>
      </c>
      <c r="G48" s="95" t="s">
        <v>124</v>
      </c>
      <c r="H48" s="94" t="s">
        <v>81</v>
      </c>
      <c r="I48" s="100">
        <f>I49</f>
        <v>127.1</v>
      </c>
      <c r="J48" s="100">
        <f t="shared" ref="J48:K48" si="12">J49</f>
        <v>140.7</v>
      </c>
      <c r="K48" s="100">
        <f t="shared" si="12"/>
        <v>154.8</v>
      </c>
    </row>
    <row r="49" ht="44.25" customHeight="1" spans="1:11">
      <c r="A49" s="80" t="s">
        <v>82</v>
      </c>
      <c r="B49" s="92" t="s">
        <v>74</v>
      </c>
      <c r="C49" s="92" t="s">
        <v>118</v>
      </c>
      <c r="D49" s="95" t="s">
        <v>120</v>
      </c>
      <c r="E49" s="95" t="s">
        <v>9</v>
      </c>
      <c r="F49" s="95" t="s">
        <v>74</v>
      </c>
      <c r="G49" s="95" t="s">
        <v>124</v>
      </c>
      <c r="H49" s="94" t="s">
        <v>83</v>
      </c>
      <c r="I49" s="100">
        <f>Приложение2!J50</f>
        <v>127.1</v>
      </c>
      <c r="J49" s="100">
        <f>Приложение2!K50</f>
        <v>140.7</v>
      </c>
      <c r="K49" s="100">
        <f>Приложение2!L50</f>
        <v>154.8</v>
      </c>
    </row>
    <row r="50" ht="45" spans="1:11">
      <c r="A50" s="80" t="s">
        <v>91</v>
      </c>
      <c r="B50" s="92" t="s">
        <v>74</v>
      </c>
      <c r="C50" s="92" t="s">
        <v>118</v>
      </c>
      <c r="D50" s="95" t="s">
        <v>120</v>
      </c>
      <c r="E50" s="95" t="s">
        <v>9</v>
      </c>
      <c r="F50" s="95" t="s">
        <v>74</v>
      </c>
      <c r="G50" s="95" t="s">
        <v>124</v>
      </c>
      <c r="H50" s="94" t="s">
        <v>92</v>
      </c>
      <c r="I50" s="100">
        <f t="shared" si="10"/>
        <v>5</v>
      </c>
      <c r="J50" s="100">
        <f t="shared" si="9"/>
        <v>5</v>
      </c>
      <c r="K50" s="100">
        <f t="shared" si="9"/>
        <v>5</v>
      </c>
    </row>
    <row r="51" ht="45" spans="1:11">
      <c r="A51" s="80" t="s">
        <v>93</v>
      </c>
      <c r="B51" s="92" t="s">
        <v>74</v>
      </c>
      <c r="C51" s="92" t="s">
        <v>118</v>
      </c>
      <c r="D51" s="95" t="s">
        <v>120</v>
      </c>
      <c r="E51" s="95" t="s">
        <v>9</v>
      </c>
      <c r="F51" s="95" t="s">
        <v>74</v>
      </c>
      <c r="G51" s="95" t="s">
        <v>124</v>
      </c>
      <c r="H51" s="94" t="s">
        <v>94</v>
      </c>
      <c r="I51" s="100">
        <f>Приложение2!J52</f>
        <v>5</v>
      </c>
      <c r="J51" s="100">
        <f>Приложение2!K52</f>
        <v>5</v>
      </c>
      <c r="K51" s="100">
        <f>Приложение2!L52</f>
        <v>5</v>
      </c>
    </row>
    <row r="52" ht="32.25" customHeight="1" spans="1:11">
      <c r="A52" s="80" t="str">
        <f>Приложение2!A53</f>
        <v>Национальная безопасность и правоохранительная деятельность</v>
      </c>
      <c r="B52" s="92" t="s">
        <v>118</v>
      </c>
      <c r="C52" s="92"/>
      <c r="D52" s="95"/>
      <c r="E52" s="95"/>
      <c r="F52" s="95"/>
      <c r="G52" s="95"/>
      <c r="H52" s="94"/>
      <c r="I52" s="100">
        <f t="shared" ref="I52:I57" si="13">I53</f>
        <v>30.4</v>
      </c>
      <c r="J52" s="100"/>
      <c r="K52" s="100"/>
    </row>
    <row r="53" ht="61.5" customHeight="1" spans="1:11">
      <c r="A53" s="80" t="str">
        <f>Приложение2!A54</f>
        <v>Защита населения и территории от чрезвычайных ситуаций природного и техногенного характера, пожарная безопасность </v>
      </c>
      <c r="B53" s="92" t="s">
        <v>118</v>
      </c>
      <c r="C53" s="92" t="s">
        <v>66</v>
      </c>
      <c r="D53" s="95"/>
      <c r="E53" s="95"/>
      <c r="F53" s="95"/>
      <c r="G53" s="95"/>
      <c r="H53" s="94"/>
      <c r="I53" s="100">
        <f t="shared" si="13"/>
        <v>30.4</v>
      </c>
      <c r="J53" s="100"/>
      <c r="K53" s="100"/>
    </row>
    <row r="54" ht="74.25" customHeight="1" spans="1:11">
      <c r="A54" s="80" t="str">
        <f>Приложение2!A55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54" s="92" t="s">
        <v>118</v>
      </c>
      <c r="C54" s="92" t="s">
        <v>66</v>
      </c>
      <c r="D54" s="95" t="s">
        <v>105</v>
      </c>
      <c r="E54" s="95"/>
      <c r="F54" s="95"/>
      <c r="G54" s="95"/>
      <c r="H54" s="94"/>
      <c r="I54" s="100">
        <f t="shared" si="13"/>
        <v>30.4</v>
      </c>
      <c r="J54" s="100"/>
      <c r="K54" s="100"/>
    </row>
    <row r="55" ht="95.25" customHeight="1" spans="1:11">
      <c r="A55" s="80" t="str">
        <f>Приложение2!A56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55" s="92" t="s">
        <v>118</v>
      </c>
      <c r="C55" s="92" t="s">
        <v>66</v>
      </c>
      <c r="D55" s="95" t="s">
        <v>105</v>
      </c>
      <c r="E55" s="95" t="s">
        <v>60</v>
      </c>
      <c r="F55" s="95"/>
      <c r="G55" s="95"/>
      <c r="H55" s="94"/>
      <c r="I55" s="100">
        <f t="shared" si="13"/>
        <v>30.4</v>
      </c>
      <c r="J55" s="100"/>
      <c r="K55" s="100"/>
    </row>
    <row r="56" ht="46.5" customHeight="1" spans="1:11">
      <c r="A56" s="80" t="str">
        <f>Приложение2!A57</f>
        <v>Выполнение работ на гидротехнических сооружениях по пропуску весеннего паводка</v>
      </c>
      <c r="B56" s="92" t="s">
        <v>118</v>
      </c>
      <c r="C56" s="92" t="s">
        <v>66</v>
      </c>
      <c r="D56" s="95" t="s">
        <v>105</v>
      </c>
      <c r="E56" s="95" t="s">
        <v>60</v>
      </c>
      <c r="F56" s="95" t="s">
        <v>78</v>
      </c>
      <c r="G56" s="95" t="s">
        <v>127</v>
      </c>
      <c r="H56" s="94"/>
      <c r="I56" s="100">
        <f t="shared" si="13"/>
        <v>30.4</v>
      </c>
      <c r="J56" s="100"/>
      <c r="K56" s="100"/>
    </row>
    <row r="57" ht="45" customHeight="1" spans="1:11">
      <c r="A57" s="80" t="str">
        <f>A50</f>
        <v>Закупка товаров, работ и услуг для обеспечения государственных (муниципальных) нужд</v>
      </c>
      <c r="B57" s="92" t="s">
        <v>118</v>
      </c>
      <c r="C57" s="92" t="s">
        <v>66</v>
      </c>
      <c r="D57" s="95" t="s">
        <v>105</v>
      </c>
      <c r="E57" s="95" t="s">
        <v>60</v>
      </c>
      <c r="F57" s="95" t="s">
        <v>78</v>
      </c>
      <c r="G57" s="95" t="s">
        <v>127</v>
      </c>
      <c r="H57" s="94" t="s">
        <v>92</v>
      </c>
      <c r="I57" s="100">
        <f t="shared" si="13"/>
        <v>30.4</v>
      </c>
      <c r="J57" s="100"/>
      <c r="K57" s="100"/>
    </row>
    <row r="58" ht="51.75" customHeight="1" spans="1:11">
      <c r="A58" s="80" t="str">
        <f>A51</f>
        <v>Иные закупки товаров, работ и услуг для обеспечения государственных (муниципальных) нужд</v>
      </c>
      <c r="B58" s="92" t="s">
        <v>118</v>
      </c>
      <c r="C58" s="92" t="s">
        <v>66</v>
      </c>
      <c r="D58" s="95" t="s">
        <v>105</v>
      </c>
      <c r="E58" s="95" t="s">
        <v>60</v>
      </c>
      <c r="F58" s="95" t="s">
        <v>78</v>
      </c>
      <c r="G58" s="95" t="s">
        <v>127</v>
      </c>
      <c r="H58" s="94" t="s">
        <v>94</v>
      </c>
      <c r="I58" s="100">
        <f>Приложение2!J59</f>
        <v>30.4</v>
      </c>
      <c r="J58" s="100"/>
      <c r="K58" s="100"/>
    </row>
    <row r="59" ht="19.5" customHeight="1" spans="1:11">
      <c r="A59" s="80" t="s">
        <v>128</v>
      </c>
      <c r="B59" s="97" t="s">
        <v>85</v>
      </c>
      <c r="C59" s="92"/>
      <c r="D59" s="95"/>
      <c r="E59" s="95"/>
      <c r="F59" s="95"/>
      <c r="G59" s="95"/>
      <c r="H59" s="94"/>
      <c r="I59" s="100">
        <f>I66</f>
        <v>460.5</v>
      </c>
      <c r="J59" s="100">
        <f>J66+J60</f>
        <v>5061.6</v>
      </c>
      <c r="K59" s="100">
        <f>K66</f>
        <v>110.5</v>
      </c>
    </row>
    <row r="60" ht="19.5" customHeight="1" spans="1:11">
      <c r="A60" s="80" t="str">
        <f>Приложение2!A61</f>
        <v>Водное хозяйства</v>
      </c>
      <c r="B60" s="92" t="s">
        <v>85</v>
      </c>
      <c r="C60" s="92" t="s">
        <v>130</v>
      </c>
      <c r="D60" s="95"/>
      <c r="E60" s="95"/>
      <c r="F60" s="95"/>
      <c r="G60" s="95"/>
      <c r="H60" s="94"/>
      <c r="I60" s="100"/>
      <c r="J60" s="100">
        <f>J61</f>
        <v>4951.1</v>
      </c>
      <c r="K60" s="100"/>
    </row>
    <row r="61" ht="82.5" customHeight="1" spans="1:11">
      <c r="A61" s="80" t="str">
        <f>Приложение2!A62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61" s="92" t="s">
        <v>85</v>
      </c>
      <c r="C61" s="92" t="s">
        <v>130</v>
      </c>
      <c r="D61" s="95" t="s">
        <v>105</v>
      </c>
      <c r="E61" s="95"/>
      <c r="F61" s="95"/>
      <c r="G61" s="95"/>
      <c r="H61" s="94"/>
      <c r="I61" s="100"/>
      <c r="J61" s="100">
        <f>J62</f>
        <v>4951.1</v>
      </c>
      <c r="K61" s="100"/>
    </row>
    <row r="62" ht="94.5" customHeight="1" spans="1:11">
      <c r="A62" s="80" t="str">
        <f>Приложение2!A63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62" s="92" t="s">
        <v>85</v>
      </c>
      <c r="C62" s="92" t="s">
        <v>130</v>
      </c>
      <c r="D62" s="95" t="s">
        <v>105</v>
      </c>
      <c r="E62" s="95" t="s">
        <v>60</v>
      </c>
      <c r="F62" s="95"/>
      <c r="G62" s="95"/>
      <c r="H62" s="94"/>
      <c r="I62" s="100"/>
      <c r="J62" s="100">
        <f>J63</f>
        <v>4951.1</v>
      </c>
      <c r="K62" s="100"/>
    </row>
    <row r="63" ht="35.25" customHeight="1" spans="1:11">
      <c r="A63" s="80" t="str">
        <f>Приложение2!A64</f>
        <v>Мероприятия в облости водного хозяйства</v>
      </c>
      <c r="B63" s="92" t="s">
        <v>85</v>
      </c>
      <c r="C63" s="92" t="s">
        <v>130</v>
      </c>
      <c r="D63" s="95" t="s">
        <v>105</v>
      </c>
      <c r="E63" s="95" t="s">
        <v>60</v>
      </c>
      <c r="F63" s="95" t="s">
        <v>78</v>
      </c>
      <c r="G63" s="95" t="s">
        <v>132</v>
      </c>
      <c r="H63" s="94"/>
      <c r="I63" s="100"/>
      <c r="J63" s="100">
        <f>J64</f>
        <v>4951.1</v>
      </c>
      <c r="K63" s="100"/>
    </row>
    <row r="64" ht="50.25" customHeight="1" spans="1:11">
      <c r="A64" s="80" t="str">
        <f>Приложение2!A65</f>
        <v>Закупка товаров, работ и услуг для обеспечения государственных (муниципальных) нужд</v>
      </c>
      <c r="B64" s="92" t="s">
        <v>85</v>
      </c>
      <c r="C64" s="92" t="s">
        <v>130</v>
      </c>
      <c r="D64" s="95" t="s">
        <v>105</v>
      </c>
      <c r="E64" s="95" t="s">
        <v>60</v>
      </c>
      <c r="F64" s="95" t="s">
        <v>78</v>
      </c>
      <c r="G64" s="95" t="s">
        <v>132</v>
      </c>
      <c r="H64" s="94" t="s">
        <v>92</v>
      </c>
      <c r="I64" s="100"/>
      <c r="J64" s="100">
        <f>J65</f>
        <v>4951.1</v>
      </c>
      <c r="K64" s="100"/>
    </row>
    <row r="65" ht="48" customHeight="1" spans="1:11">
      <c r="A65" s="80" t="str">
        <f>Приложение2!A66</f>
        <v>Иные закупки товаров, работ и услуг для обеспечения государственных (муниципальных) нужд</v>
      </c>
      <c r="B65" s="92" t="s">
        <v>85</v>
      </c>
      <c r="C65" s="92" t="s">
        <v>130</v>
      </c>
      <c r="D65" s="95" t="s">
        <v>105</v>
      </c>
      <c r="E65" s="95" t="s">
        <v>60</v>
      </c>
      <c r="F65" s="95" t="s">
        <v>78</v>
      </c>
      <c r="G65" s="95" t="s">
        <v>132</v>
      </c>
      <c r="H65" s="94" t="s">
        <v>94</v>
      </c>
      <c r="I65" s="100"/>
      <c r="J65" s="100">
        <f>Приложение2!K66</f>
        <v>4951.1</v>
      </c>
      <c r="K65" s="100"/>
    </row>
    <row r="66" ht="17.25" customHeight="1" spans="1:11">
      <c r="A66" s="80" t="s">
        <v>133</v>
      </c>
      <c r="B66" s="92" t="s">
        <v>85</v>
      </c>
      <c r="C66" s="92" t="s">
        <v>134</v>
      </c>
      <c r="D66" s="95"/>
      <c r="E66" s="95"/>
      <c r="F66" s="95"/>
      <c r="G66" s="95"/>
      <c r="H66" s="94"/>
      <c r="I66" s="100">
        <f t="shared" ref="I66:I70" si="14">I67</f>
        <v>460.5</v>
      </c>
      <c r="J66" s="100">
        <f t="shared" ref="J66:K66" si="15">J67</f>
        <v>110.5</v>
      </c>
      <c r="K66" s="100">
        <f t="shared" si="15"/>
        <v>110.5</v>
      </c>
    </row>
    <row r="67" ht="90" spans="1:11">
      <c r="A67" s="78" t="s">
        <v>177</v>
      </c>
      <c r="B67" s="92" t="s">
        <v>85</v>
      </c>
      <c r="C67" s="92" t="s">
        <v>134</v>
      </c>
      <c r="D67" s="95" t="s">
        <v>113</v>
      </c>
      <c r="E67" s="95"/>
      <c r="F67" s="95"/>
      <c r="G67" s="95"/>
      <c r="H67" s="94"/>
      <c r="I67" s="100">
        <f t="shared" si="14"/>
        <v>460.5</v>
      </c>
      <c r="J67" s="100">
        <f t="shared" ref="J67:K67" si="16">J68</f>
        <v>110.5</v>
      </c>
      <c r="K67" s="100">
        <f t="shared" si="16"/>
        <v>110.5</v>
      </c>
    </row>
    <row r="68" ht="77.25" customHeight="1" spans="1:11">
      <c r="A68" s="78" t="s">
        <v>178</v>
      </c>
      <c r="B68" s="92" t="s">
        <v>85</v>
      </c>
      <c r="C68" s="92" t="s">
        <v>134</v>
      </c>
      <c r="D68" s="95" t="s">
        <v>113</v>
      </c>
      <c r="E68" s="95" t="s">
        <v>137</v>
      </c>
      <c r="F68" s="95" t="s">
        <v>72</v>
      </c>
      <c r="G68" s="95"/>
      <c r="H68" s="94"/>
      <c r="I68" s="100">
        <f t="shared" ref="I68:K68" si="17">I69</f>
        <v>460.5</v>
      </c>
      <c r="J68" s="100">
        <f t="shared" si="17"/>
        <v>110.5</v>
      </c>
      <c r="K68" s="100">
        <f t="shared" si="17"/>
        <v>110.5</v>
      </c>
    </row>
    <row r="69" ht="317.25" customHeight="1" spans="1:11">
      <c r="A69" s="78" t="str">
        <f>Приложение2!A70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9" s="92" t="s">
        <v>85</v>
      </c>
      <c r="C69" s="92" t="s">
        <v>134</v>
      </c>
      <c r="D69" s="95" t="s">
        <v>113</v>
      </c>
      <c r="E69" s="95" t="s">
        <v>137</v>
      </c>
      <c r="F69" s="95" t="s">
        <v>72</v>
      </c>
      <c r="G69" s="95" t="s">
        <v>139</v>
      </c>
      <c r="H69" s="94"/>
      <c r="I69" s="100">
        <f t="shared" si="14"/>
        <v>460.5</v>
      </c>
      <c r="J69" s="100">
        <f>J70</f>
        <v>110.5</v>
      </c>
      <c r="K69" s="100">
        <f t="shared" ref="K69" si="18">K70</f>
        <v>110.5</v>
      </c>
    </row>
    <row r="70" ht="45" spans="1:11">
      <c r="A70" s="80" t="s">
        <v>91</v>
      </c>
      <c r="B70" s="92" t="s">
        <v>85</v>
      </c>
      <c r="C70" s="92" t="s">
        <v>134</v>
      </c>
      <c r="D70" s="95" t="s">
        <v>113</v>
      </c>
      <c r="E70" s="95" t="s">
        <v>137</v>
      </c>
      <c r="F70" s="95" t="s">
        <v>72</v>
      </c>
      <c r="G70" s="95" t="s">
        <v>139</v>
      </c>
      <c r="H70" s="94" t="s">
        <v>92</v>
      </c>
      <c r="I70" s="100">
        <f t="shared" si="14"/>
        <v>460.5</v>
      </c>
      <c r="J70" s="100">
        <f t="shared" ref="J70:K70" si="19">J71</f>
        <v>110.5</v>
      </c>
      <c r="K70" s="100">
        <f t="shared" si="19"/>
        <v>110.5</v>
      </c>
    </row>
    <row r="71" ht="45" spans="1:11">
      <c r="A71" s="80" t="s">
        <v>93</v>
      </c>
      <c r="B71" s="92" t="s">
        <v>85</v>
      </c>
      <c r="C71" s="92" t="s">
        <v>134</v>
      </c>
      <c r="D71" s="95" t="s">
        <v>113</v>
      </c>
      <c r="E71" s="95" t="s">
        <v>137</v>
      </c>
      <c r="F71" s="95" t="s">
        <v>72</v>
      </c>
      <c r="G71" s="95" t="s">
        <v>139</v>
      </c>
      <c r="H71" s="94" t="s">
        <v>94</v>
      </c>
      <c r="I71" s="100">
        <f>Приложение2!J72</f>
        <v>460.5</v>
      </c>
      <c r="J71" s="100">
        <f>Приложение2!K72</f>
        <v>110.5</v>
      </c>
      <c r="K71" s="100">
        <f>Приложение2!L72</f>
        <v>110.5</v>
      </c>
    </row>
    <row r="72" ht="21.75" customHeight="1" spans="1:11">
      <c r="A72" s="88" t="s">
        <v>140</v>
      </c>
      <c r="B72" s="91" t="s">
        <v>141</v>
      </c>
      <c r="C72" s="92"/>
      <c r="D72" s="95"/>
      <c r="E72" s="95"/>
      <c r="F72" s="95"/>
      <c r="G72" s="95"/>
      <c r="H72" s="94"/>
      <c r="I72" s="100">
        <f>I73</f>
        <v>169</v>
      </c>
      <c r="J72" s="100">
        <f t="shared" ref="J72:K73" si="20">J73</f>
        <v>69.1</v>
      </c>
      <c r="K72" s="100">
        <f t="shared" si="20"/>
        <v>99.4</v>
      </c>
    </row>
    <row r="73" ht="15" spans="1:11">
      <c r="A73" s="77" t="s">
        <v>142</v>
      </c>
      <c r="B73" s="92" t="s">
        <v>141</v>
      </c>
      <c r="C73" s="92" t="s">
        <v>118</v>
      </c>
      <c r="D73" s="95"/>
      <c r="E73" s="95"/>
      <c r="F73" s="95"/>
      <c r="G73" s="95"/>
      <c r="H73" s="92"/>
      <c r="I73" s="100">
        <f>I74+I83</f>
        <v>169</v>
      </c>
      <c r="J73" s="100">
        <f t="shared" si="20"/>
        <v>69.1</v>
      </c>
      <c r="K73" s="100">
        <f t="shared" si="20"/>
        <v>99.4</v>
      </c>
    </row>
    <row r="74" ht="91.5" customHeight="1" spans="1:11">
      <c r="A74" s="77" t="str">
        <f>Приложение2!A75</f>
        <v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v>
      </c>
      <c r="B74" s="92" t="s">
        <v>141</v>
      </c>
      <c r="C74" s="92" t="s">
        <v>118</v>
      </c>
      <c r="D74" s="95" t="s">
        <v>66</v>
      </c>
      <c r="E74" s="95"/>
      <c r="F74" s="95"/>
      <c r="G74" s="95"/>
      <c r="H74" s="92"/>
      <c r="I74" s="100">
        <f>I75</f>
        <v>157</v>
      </c>
      <c r="J74" s="100">
        <f t="shared" ref="J74:K74" si="21">J75</f>
        <v>69.1</v>
      </c>
      <c r="K74" s="100">
        <f t="shared" si="21"/>
        <v>99.4</v>
      </c>
    </row>
    <row r="75" ht="34.5" customHeight="1" spans="1:11">
      <c r="A75" s="72" t="str">
        <f>Приложение2!A76</f>
        <v>Основное мероприятие "Благоустройство территории"</v>
      </c>
      <c r="B75" s="92" t="s">
        <v>141</v>
      </c>
      <c r="C75" s="92" t="s">
        <v>118</v>
      </c>
      <c r="D75" s="95" t="s">
        <v>66</v>
      </c>
      <c r="E75" s="95" t="s">
        <v>137</v>
      </c>
      <c r="F75" s="95" t="s">
        <v>72</v>
      </c>
      <c r="G75" s="95"/>
      <c r="H75" s="92"/>
      <c r="I75" s="100">
        <f>I76+I79</f>
        <v>157</v>
      </c>
      <c r="J75" s="100">
        <f>J76+J79</f>
        <v>69.1</v>
      </c>
      <c r="K75" s="100">
        <f>K76+K79</f>
        <v>99.4</v>
      </c>
    </row>
    <row r="76" ht="33" customHeight="1" spans="1:11">
      <c r="A76" s="77" t="str">
        <f>Приложение2!A77</f>
        <v>Прочие мероприятия по благоустройству</v>
      </c>
      <c r="B76" s="92" t="s">
        <v>141</v>
      </c>
      <c r="C76" s="92" t="s">
        <v>118</v>
      </c>
      <c r="D76" s="95" t="s">
        <v>66</v>
      </c>
      <c r="E76" s="95" t="s">
        <v>137</v>
      </c>
      <c r="F76" s="95" t="s">
        <v>72</v>
      </c>
      <c r="G76" s="95" t="s">
        <v>146</v>
      </c>
      <c r="H76" s="92"/>
      <c r="I76" s="100">
        <f t="shared" ref="I76:K77" si="22">I77</f>
        <v>62</v>
      </c>
      <c r="J76" s="100">
        <f t="shared" si="22"/>
        <v>34.1</v>
      </c>
      <c r="K76" s="100">
        <f t="shared" si="22"/>
        <v>49.4</v>
      </c>
    </row>
    <row r="77" ht="45" spans="1:11">
      <c r="A77" s="80" t="s">
        <v>91</v>
      </c>
      <c r="B77" s="92" t="s">
        <v>141</v>
      </c>
      <c r="C77" s="92" t="s">
        <v>118</v>
      </c>
      <c r="D77" s="95" t="s">
        <v>66</v>
      </c>
      <c r="E77" s="95" t="s">
        <v>137</v>
      </c>
      <c r="F77" s="95" t="s">
        <v>72</v>
      </c>
      <c r="G77" s="95" t="s">
        <v>146</v>
      </c>
      <c r="H77" s="92" t="s">
        <v>92</v>
      </c>
      <c r="I77" s="100">
        <f t="shared" si="22"/>
        <v>62</v>
      </c>
      <c r="J77" s="100">
        <f t="shared" si="22"/>
        <v>34.1</v>
      </c>
      <c r="K77" s="100">
        <f t="shared" si="22"/>
        <v>49.4</v>
      </c>
    </row>
    <row r="78" ht="45" spans="1:11">
      <c r="A78" s="80" t="s">
        <v>93</v>
      </c>
      <c r="B78" s="92" t="s">
        <v>141</v>
      </c>
      <c r="C78" s="92" t="s">
        <v>118</v>
      </c>
      <c r="D78" s="95" t="s">
        <v>66</v>
      </c>
      <c r="E78" s="95" t="s">
        <v>137</v>
      </c>
      <c r="F78" s="95" t="s">
        <v>72</v>
      </c>
      <c r="G78" s="95" t="s">
        <v>146</v>
      </c>
      <c r="H78" s="92" t="s">
        <v>94</v>
      </c>
      <c r="I78" s="100">
        <f>Приложение2!J79</f>
        <v>62</v>
      </c>
      <c r="J78" s="100">
        <f>Приложение2!K79</f>
        <v>34.1</v>
      </c>
      <c r="K78" s="100">
        <f>Приложение2!L79</f>
        <v>49.4</v>
      </c>
    </row>
    <row r="79" ht="33.75" customHeight="1" spans="1:11">
      <c r="A79" s="80" t="str">
        <f>Приложение2!A80</f>
        <v>Основное мероприятие "Освещение территории сельского поселения"</v>
      </c>
      <c r="B79" s="92" t="s">
        <v>141</v>
      </c>
      <c r="C79" s="92" t="s">
        <v>118</v>
      </c>
      <c r="D79" s="95" t="s">
        <v>66</v>
      </c>
      <c r="E79" s="95" t="s">
        <v>137</v>
      </c>
      <c r="F79" s="95" t="s">
        <v>74</v>
      </c>
      <c r="G79" s="95"/>
      <c r="H79" s="92"/>
      <c r="I79" s="100">
        <f>I80</f>
        <v>95</v>
      </c>
      <c r="J79" s="100">
        <f>J80</f>
        <v>35</v>
      </c>
      <c r="K79" s="100">
        <f>K80</f>
        <v>50</v>
      </c>
    </row>
    <row r="80" ht="18.75" customHeight="1" spans="1:11">
      <c r="A80" s="77" t="str">
        <f>Приложение2!A81</f>
        <v>Уличное освещение</v>
      </c>
      <c r="B80" s="92" t="s">
        <v>141</v>
      </c>
      <c r="C80" s="92" t="s">
        <v>118</v>
      </c>
      <c r="D80" s="95" t="s">
        <v>66</v>
      </c>
      <c r="E80" s="95" t="s">
        <v>137</v>
      </c>
      <c r="F80" s="95" t="s">
        <v>74</v>
      </c>
      <c r="G80" s="95" t="s">
        <v>149</v>
      </c>
      <c r="H80" s="92"/>
      <c r="I80" s="100">
        <f>I81</f>
        <v>95</v>
      </c>
      <c r="J80" s="100">
        <f t="shared" ref="J80:K81" si="23">J81</f>
        <v>35</v>
      </c>
      <c r="K80" s="100">
        <f t="shared" si="23"/>
        <v>50</v>
      </c>
    </row>
    <row r="81" ht="45" spans="1:11">
      <c r="A81" s="80" t="s">
        <v>91</v>
      </c>
      <c r="B81" s="92" t="s">
        <v>141</v>
      </c>
      <c r="C81" s="92" t="s">
        <v>118</v>
      </c>
      <c r="D81" s="95" t="s">
        <v>66</v>
      </c>
      <c r="E81" s="95" t="s">
        <v>137</v>
      </c>
      <c r="F81" s="95" t="s">
        <v>74</v>
      </c>
      <c r="G81" s="95" t="s">
        <v>149</v>
      </c>
      <c r="H81" s="92" t="s">
        <v>92</v>
      </c>
      <c r="I81" s="100">
        <f>I82</f>
        <v>95</v>
      </c>
      <c r="J81" s="100">
        <f t="shared" si="23"/>
        <v>35</v>
      </c>
      <c r="K81" s="100">
        <f t="shared" si="23"/>
        <v>50</v>
      </c>
    </row>
    <row r="82" ht="45" spans="1:11">
      <c r="A82" s="80" t="s">
        <v>93</v>
      </c>
      <c r="B82" s="92" t="s">
        <v>141</v>
      </c>
      <c r="C82" s="92" t="s">
        <v>118</v>
      </c>
      <c r="D82" s="95" t="s">
        <v>66</v>
      </c>
      <c r="E82" s="95" t="s">
        <v>137</v>
      </c>
      <c r="F82" s="95" t="s">
        <v>74</v>
      </c>
      <c r="G82" s="95" t="s">
        <v>149</v>
      </c>
      <c r="H82" s="92" t="s">
        <v>94</v>
      </c>
      <c r="I82" s="100">
        <f>Приложение2!J83</f>
        <v>95</v>
      </c>
      <c r="J82" s="100">
        <f>Приложение2!K83</f>
        <v>35</v>
      </c>
      <c r="K82" s="100">
        <f>Приложение2!L83</f>
        <v>50</v>
      </c>
    </row>
    <row r="83" ht="75" customHeight="1" spans="1:11">
      <c r="A83" s="80" t="str">
        <f>Приложение2!A84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83" s="92" t="s">
        <v>141</v>
      </c>
      <c r="C83" s="92" t="s">
        <v>118</v>
      </c>
      <c r="D83" s="95" t="s">
        <v>105</v>
      </c>
      <c r="E83" s="95"/>
      <c r="F83" s="95"/>
      <c r="G83" s="95"/>
      <c r="H83" s="92"/>
      <c r="I83" s="100">
        <f>I84</f>
        <v>12</v>
      </c>
      <c r="J83" s="100"/>
      <c r="K83" s="100"/>
    </row>
    <row r="84" ht="91.5" customHeight="1" spans="1:11">
      <c r="A84" s="80" t="str">
        <f>Приложение2!A85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84" s="92" t="s">
        <v>141</v>
      </c>
      <c r="C84" s="92" t="s">
        <v>118</v>
      </c>
      <c r="D84" s="95" t="s">
        <v>105</v>
      </c>
      <c r="E84" s="95" t="s">
        <v>60</v>
      </c>
      <c r="F84" s="95"/>
      <c r="G84" s="95"/>
      <c r="H84" s="92"/>
      <c r="I84" s="100">
        <f>I85</f>
        <v>12</v>
      </c>
      <c r="J84" s="100"/>
      <c r="K84" s="100"/>
    </row>
    <row r="85" ht="61.5" customHeight="1" spans="1:11">
      <c r="A85" s="80" t="str">
        <f>Приложение2!A86</f>
        <v>Решение вопросов местного значения,осуществляемое с провлечением средств самообложения граждан</v>
      </c>
      <c r="B85" s="92" t="s">
        <v>141</v>
      </c>
      <c r="C85" s="92" t="s">
        <v>118</v>
      </c>
      <c r="D85" s="95" t="s">
        <v>105</v>
      </c>
      <c r="E85" s="95" t="s">
        <v>60</v>
      </c>
      <c r="F85" s="95" t="s">
        <v>78</v>
      </c>
      <c r="G85" s="95" t="s">
        <v>151</v>
      </c>
      <c r="H85" s="92"/>
      <c r="I85" s="100">
        <f>I86</f>
        <v>12</v>
      </c>
      <c r="J85" s="100"/>
      <c r="K85" s="100"/>
    </row>
    <row r="86" ht="48.75" customHeight="1" spans="1:11">
      <c r="A86" s="80" t="str">
        <f>A81</f>
        <v>Закупка товаров, работ и услуг для обеспечения государственных (муниципальных) нужд</v>
      </c>
      <c r="B86" s="92" t="s">
        <v>141</v>
      </c>
      <c r="C86" s="92" t="s">
        <v>118</v>
      </c>
      <c r="D86" s="95" t="s">
        <v>105</v>
      </c>
      <c r="E86" s="95" t="s">
        <v>60</v>
      </c>
      <c r="F86" s="95" t="s">
        <v>78</v>
      </c>
      <c r="G86" s="95" t="s">
        <v>151</v>
      </c>
      <c r="H86" s="92" t="s">
        <v>92</v>
      </c>
      <c r="I86" s="100">
        <f>I87</f>
        <v>12</v>
      </c>
      <c r="J86" s="100"/>
      <c r="K86" s="100"/>
    </row>
    <row r="87" ht="49.5" customHeight="1" spans="1:11">
      <c r="A87" s="80" t="str">
        <f>A82</f>
        <v>Иные закупки товаров, работ и услуг для обеспечения государственных (муниципальных) нужд</v>
      </c>
      <c r="B87" s="92" t="s">
        <v>141</v>
      </c>
      <c r="C87" s="92" t="s">
        <v>118</v>
      </c>
      <c r="D87" s="95" t="s">
        <v>105</v>
      </c>
      <c r="E87" s="95" t="s">
        <v>60</v>
      </c>
      <c r="F87" s="95" t="s">
        <v>78</v>
      </c>
      <c r="G87" s="95" t="s">
        <v>151</v>
      </c>
      <c r="H87" s="92" t="s">
        <v>94</v>
      </c>
      <c r="I87" s="100">
        <f>Приложение2!J88</f>
        <v>12</v>
      </c>
      <c r="J87" s="100"/>
      <c r="K87" s="100"/>
    </row>
    <row r="88" ht="15" spans="1:11">
      <c r="A88" s="88" t="s">
        <v>152</v>
      </c>
      <c r="B88" s="97" t="s">
        <v>66</v>
      </c>
      <c r="C88" s="92"/>
      <c r="D88" s="95"/>
      <c r="E88" s="95"/>
      <c r="F88" s="95"/>
      <c r="G88" s="95"/>
      <c r="H88" s="94"/>
      <c r="I88" s="100">
        <f t="shared" ref="I88:K93" si="24">I89</f>
        <v>90.8</v>
      </c>
      <c r="J88" s="101">
        <f t="shared" si="24"/>
        <v>85.8</v>
      </c>
      <c r="K88" s="100">
        <f t="shared" si="24"/>
        <v>85.8</v>
      </c>
    </row>
    <row r="89" ht="15" spans="1:11">
      <c r="A89" s="80" t="s">
        <v>153</v>
      </c>
      <c r="B89" s="92" t="s">
        <v>66</v>
      </c>
      <c r="C89" s="92" t="s">
        <v>72</v>
      </c>
      <c r="D89" s="95"/>
      <c r="E89" s="95"/>
      <c r="F89" s="95"/>
      <c r="G89" s="95"/>
      <c r="H89" s="94"/>
      <c r="I89" s="100">
        <f t="shared" si="24"/>
        <v>90.8</v>
      </c>
      <c r="J89" s="100">
        <f t="shared" si="24"/>
        <v>85.8</v>
      </c>
      <c r="K89" s="100">
        <f t="shared" si="24"/>
        <v>85.8</v>
      </c>
    </row>
    <row r="90" ht="80.25" customHeight="1" spans="1:11">
      <c r="A90" s="80" t="str">
        <f>Приложение2!A91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90" s="92" t="s">
        <v>66</v>
      </c>
      <c r="C90" s="92" t="s">
        <v>72</v>
      </c>
      <c r="D90" s="95" t="s">
        <v>105</v>
      </c>
      <c r="E90" s="95"/>
      <c r="F90" s="95"/>
      <c r="G90" s="95"/>
      <c r="H90" s="94"/>
      <c r="I90" s="100">
        <f t="shared" si="24"/>
        <v>90.8</v>
      </c>
      <c r="J90" s="100">
        <f t="shared" si="24"/>
        <v>85.8</v>
      </c>
      <c r="K90" s="100">
        <f t="shared" si="24"/>
        <v>85.8</v>
      </c>
    </row>
    <row r="91" ht="93" customHeight="1" spans="1:11">
      <c r="A91" s="80" t="str">
        <f>Приложение2!A92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91" s="92" t="s">
        <v>66</v>
      </c>
      <c r="C91" s="92" t="s">
        <v>72</v>
      </c>
      <c r="D91" s="95" t="s">
        <v>105</v>
      </c>
      <c r="E91" s="95" t="s">
        <v>60</v>
      </c>
      <c r="F91" s="95"/>
      <c r="G91" s="95"/>
      <c r="H91" s="94"/>
      <c r="I91" s="100">
        <f>I92</f>
        <v>90.8</v>
      </c>
      <c r="J91" s="100">
        <f>J92</f>
        <v>85.8</v>
      </c>
      <c r="K91" s="100">
        <f>K92</f>
        <v>85.8</v>
      </c>
    </row>
    <row r="92" ht="30" spans="1:11">
      <c r="A92" s="80" t="s">
        <v>155</v>
      </c>
      <c r="B92" s="92" t="s">
        <v>66</v>
      </c>
      <c r="C92" s="92" t="s">
        <v>72</v>
      </c>
      <c r="D92" s="95" t="s">
        <v>105</v>
      </c>
      <c r="E92" s="95" t="s">
        <v>60</v>
      </c>
      <c r="F92" s="95" t="s">
        <v>78</v>
      </c>
      <c r="G92" s="95" t="s">
        <v>156</v>
      </c>
      <c r="H92" s="94"/>
      <c r="I92" s="100">
        <f t="shared" si="24"/>
        <v>90.8</v>
      </c>
      <c r="J92" s="100">
        <f t="shared" si="24"/>
        <v>85.8</v>
      </c>
      <c r="K92" s="100">
        <f t="shared" si="24"/>
        <v>85.8</v>
      </c>
    </row>
    <row r="93" ht="30" spans="1:11">
      <c r="A93" s="80" t="s">
        <v>157</v>
      </c>
      <c r="B93" s="92" t="s">
        <v>66</v>
      </c>
      <c r="C93" s="92" t="s">
        <v>72</v>
      </c>
      <c r="D93" s="95" t="s">
        <v>105</v>
      </c>
      <c r="E93" s="95" t="s">
        <v>60</v>
      </c>
      <c r="F93" s="95" t="s">
        <v>78</v>
      </c>
      <c r="G93" s="95" t="s">
        <v>156</v>
      </c>
      <c r="H93" s="94" t="s">
        <v>158</v>
      </c>
      <c r="I93" s="100">
        <f>I94</f>
        <v>90.8</v>
      </c>
      <c r="J93" s="100">
        <f t="shared" si="24"/>
        <v>85.8</v>
      </c>
      <c r="K93" s="100">
        <f t="shared" si="24"/>
        <v>85.8</v>
      </c>
    </row>
    <row r="94" ht="30" spans="1:11">
      <c r="A94" s="80" t="s">
        <v>159</v>
      </c>
      <c r="B94" s="92" t="s">
        <v>66</v>
      </c>
      <c r="C94" s="92" t="s">
        <v>72</v>
      </c>
      <c r="D94" s="95" t="s">
        <v>105</v>
      </c>
      <c r="E94" s="95" t="s">
        <v>60</v>
      </c>
      <c r="F94" s="95" t="s">
        <v>78</v>
      </c>
      <c r="G94" s="95" t="s">
        <v>156</v>
      </c>
      <c r="H94" s="94" t="s">
        <v>160</v>
      </c>
      <c r="I94" s="100">
        <f>Приложение2!J95</f>
        <v>90.8</v>
      </c>
      <c r="J94" s="100">
        <f>Приложение2!K95</f>
        <v>85.8</v>
      </c>
      <c r="K94" s="100">
        <f>Приложение2!L95</f>
        <v>85.8</v>
      </c>
    </row>
    <row r="95" ht="33.75" customHeight="1" spans="1:11">
      <c r="A95" s="80" t="str">
        <f>Приложение2!A96</f>
        <v>Обслуживание государственного (муниципального)долга</v>
      </c>
      <c r="B95" s="92" t="s">
        <v>113</v>
      </c>
      <c r="C95" s="92"/>
      <c r="D95" s="95"/>
      <c r="E95" s="95"/>
      <c r="F95" s="95"/>
      <c r="G95" s="95"/>
      <c r="H95" s="94"/>
      <c r="I95" s="100">
        <f t="shared" ref="I95:K100" si="25">I96</f>
        <v>2.2</v>
      </c>
      <c r="J95" s="100">
        <f t="shared" si="25"/>
        <v>2.2</v>
      </c>
      <c r="K95" s="100">
        <f t="shared" si="25"/>
        <v>2.2</v>
      </c>
    </row>
    <row r="96" ht="37.5" customHeight="1" spans="1:11">
      <c r="A96" s="80" t="str">
        <f>Приложение2!A97</f>
        <v>Обслуживание государственного (муниципального)внутреннего долга</v>
      </c>
      <c r="B96" s="92" t="s">
        <v>113</v>
      </c>
      <c r="C96" s="92" t="s">
        <v>72</v>
      </c>
      <c r="D96" s="95"/>
      <c r="E96" s="95"/>
      <c r="F96" s="95"/>
      <c r="G96" s="95"/>
      <c r="H96" s="94"/>
      <c r="I96" s="100">
        <f t="shared" si="25"/>
        <v>2.2</v>
      </c>
      <c r="J96" s="100">
        <f t="shared" si="25"/>
        <v>2.2</v>
      </c>
      <c r="K96" s="100">
        <f t="shared" si="25"/>
        <v>2.2</v>
      </c>
    </row>
    <row r="97" ht="75" customHeight="1" spans="1:11">
      <c r="A97" s="80" t="str">
        <f>Приложение2!A98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97" s="92" t="s">
        <v>113</v>
      </c>
      <c r="C97" s="92" t="s">
        <v>72</v>
      </c>
      <c r="D97" s="95" t="s">
        <v>105</v>
      </c>
      <c r="E97" s="95"/>
      <c r="F97" s="95"/>
      <c r="G97" s="95"/>
      <c r="H97" s="94"/>
      <c r="I97" s="100">
        <f t="shared" si="25"/>
        <v>2.2</v>
      </c>
      <c r="J97" s="100">
        <f t="shared" si="25"/>
        <v>2.2</v>
      </c>
      <c r="K97" s="100">
        <f t="shared" si="25"/>
        <v>2.2</v>
      </c>
    </row>
    <row r="98" ht="93.75" customHeight="1" spans="1:11">
      <c r="A98" s="80" t="str">
        <f>Приложение2!A99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98" s="92" t="s">
        <v>113</v>
      </c>
      <c r="C98" s="92" t="s">
        <v>72</v>
      </c>
      <c r="D98" s="95" t="s">
        <v>105</v>
      </c>
      <c r="E98" s="95" t="s">
        <v>60</v>
      </c>
      <c r="F98" s="95"/>
      <c r="G98" s="95"/>
      <c r="H98" s="94"/>
      <c r="I98" s="100">
        <f t="shared" si="25"/>
        <v>2.2</v>
      </c>
      <c r="J98" s="100">
        <f t="shared" si="25"/>
        <v>2.2</v>
      </c>
      <c r="K98" s="100">
        <f t="shared" si="25"/>
        <v>2.2</v>
      </c>
    </row>
    <row r="99" ht="31.5" customHeight="1" spans="1:11">
      <c r="A99" s="80" t="str">
        <f>Приложение2!A100</f>
        <v>Процентные платежи по муниципальному долгу</v>
      </c>
      <c r="B99" s="92" t="s">
        <v>113</v>
      </c>
      <c r="C99" s="92" t="s">
        <v>72</v>
      </c>
      <c r="D99" s="95" t="s">
        <v>105</v>
      </c>
      <c r="E99" s="95" t="s">
        <v>60</v>
      </c>
      <c r="F99" s="95" t="s">
        <v>78</v>
      </c>
      <c r="G99" s="95" t="s">
        <v>166</v>
      </c>
      <c r="H99" s="94"/>
      <c r="I99" s="100">
        <f t="shared" si="25"/>
        <v>2.2</v>
      </c>
      <c r="J99" s="100">
        <f t="shared" si="25"/>
        <v>2.2</v>
      </c>
      <c r="K99" s="100">
        <f t="shared" si="25"/>
        <v>2.2</v>
      </c>
    </row>
    <row r="100" ht="35.25" customHeight="1" spans="1:11">
      <c r="A100" s="80" t="str">
        <f>Приложение2!A101</f>
        <v>Обслуживание государственного (муниципального)долга</v>
      </c>
      <c r="B100" s="92" t="s">
        <v>113</v>
      </c>
      <c r="C100" s="92" t="s">
        <v>72</v>
      </c>
      <c r="D100" s="95" t="s">
        <v>105</v>
      </c>
      <c r="E100" s="95" t="s">
        <v>60</v>
      </c>
      <c r="F100" s="95" t="s">
        <v>78</v>
      </c>
      <c r="G100" s="95" t="s">
        <v>166</v>
      </c>
      <c r="H100" s="94" t="s">
        <v>167</v>
      </c>
      <c r="I100" s="100">
        <f t="shared" si="25"/>
        <v>2.2</v>
      </c>
      <c r="J100" s="100">
        <f t="shared" si="25"/>
        <v>2.2</v>
      </c>
      <c r="K100" s="100">
        <f t="shared" si="25"/>
        <v>2.2</v>
      </c>
    </row>
    <row r="101" ht="18.75" customHeight="1" spans="1:11">
      <c r="A101" s="80" t="str">
        <f>Приложение2!A102</f>
        <v>Обслуживание муниципального долга</v>
      </c>
      <c r="B101" s="92" t="s">
        <v>113</v>
      </c>
      <c r="C101" s="92" t="s">
        <v>72</v>
      </c>
      <c r="D101" s="95" t="s">
        <v>105</v>
      </c>
      <c r="E101" s="95" t="s">
        <v>60</v>
      </c>
      <c r="F101" s="95" t="s">
        <v>78</v>
      </c>
      <c r="G101" s="95" t="s">
        <v>166</v>
      </c>
      <c r="H101" s="94" t="s">
        <v>169</v>
      </c>
      <c r="I101" s="100">
        <f>Приложение2!J102</f>
        <v>2.2</v>
      </c>
      <c r="J101" s="100">
        <f>Приложение2!K102</f>
        <v>2.2</v>
      </c>
      <c r="K101" s="100">
        <f>Приложение2!L102</f>
        <v>2.2</v>
      </c>
    </row>
    <row r="102" ht="15" spans="1:11">
      <c r="A102" s="103" t="str">
        <f>Приложение2!A103</f>
        <v>Условно утвержденные расходы</v>
      </c>
      <c r="B102" s="92" t="s">
        <v>171</v>
      </c>
      <c r="C102" s="92"/>
      <c r="D102" s="95"/>
      <c r="E102" s="95"/>
      <c r="F102" s="95"/>
      <c r="G102" s="95"/>
      <c r="H102" s="70"/>
      <c r="I102" s="101"/>
      <c r="J102" s="101">
        <f>Приложение2!K103</f>
        <v>29.5</v>
      </c>
      <c r="K102" s="101">
        <f>Приложение2!L103</f>
        <v>60.4</v>
      </c>
    </row>
    <row r="103" ht="15" spans="1:11">
      <c r="A103" s="103" t="str">
        <f>Приложение2!A104</f>
        <v>Условно утвержденные расходы</v>
      </c>
      <c r="B103" s="92" t="s">
        <v>171</v>
      </c>
      <c r="C103" s="92" t="s">
        <v>171</v>
      </c>
      <c r="D103" s="95"/>
      <c r="E103" s="95"/>
      <c r="F103" s="95"/>
      <c r="G103" s="95"/>
      <c r="H103" s="94"/>
      <c r="I103" s="100"/>
      <c r="J103" s="100">
        <f>Приложение2!K104</f>
        <v>29.5</v>
      </c>
      <c r="K103" s="100">
        <f>Приложение2!L104</f>
        <v>60.4</v>
      </c>
    </row>
    <row r="104" ht="75.75" customHeight="1" spans="1:11">
      <c r="A104" s="103" t="str">
        <f>Приложение2!A105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04" s="92" t="s">
        <v>171</v>
      </c>
      <c r="C104" s="92" t="s">
        <v>171</v>
      </c>
      <c r="D104" s="95" t="s">
        <v>172</v>
      </c>
      <c r="E104" s="95"/>
      <c r="F104" s="95"/>
      <c r="G104" s="95"/>
      <c r="H104" s="94"/>
      <c r="I104" s="100"/>
      <c r="J104" s="100">
        <f>Приложение2!K105</f>
        <v>29.5</v>
      </c>
      <c r="K104" s="100">
        <f>Приложение2!L105</f>
        <v>60.4</v>
      </c>
    </row>
    <row r="105" ht="15" spans="1:11">
      <c r="A105" s="80" t="str">
        <f>Приложение2!A106</f>
        <v>Высшее должностное лицо </v>
      </c>
      <c r="B105" s="92" t="s">
        <v>171</v>
      </c>
      <c r="C105" s="92" t="s">
        <v>171</v>
      </c>
      <c r="D105" s="95" t="s">
        <v>172</v>
      </c>
      <c r="E105" s="95" t="s">
        <v>60</v>
      </c>
      <c r="F105" s="95"/>
      <c r="G105" s="95"/>
      <c r="H105" s="94"/>
      <c r="I105" s="100"/>
      <c r="J105" s="100">
        <f>Приложение2!K106</f>
        <v>29.5</v>
      </c>
      <c r="K105" s="100">
        <f>Приложение2!L106</f>
        <v>60.4</v>
      </c>
    </row>
    <row r="106" ht="15" spans="1:11">
      <c r="A106" s="80" t="str">
        <f>Приложение2!A107</f>
        <v>Условно утвержденные расходы</v>
      </c>
      <c r="B106" s="92" t="s">
        <v>171</v>
      </c>
      <c r="C106" s="92" t="s">
        <v>171</v>
      </c>
      <c r="D106" s="95" t="s">
        <v>172</v>
      </c>
      <c r="E106" s="95" t="s">
        <v>60</v>
      </c>
      <c r="F106" s="95" t="s">
        <v>78</v>
      </c>
      <c r="G106" s="95" t="s">
        <v>173</v>
      </c>
      <c r="H106" s="94"/>
      <c r="I106" s="100"/>
      <c r="J106" s="100">
        <f>Приложение2!K107</f>
        <v>29.5</v>
      </c>
      <c r="K106" s="100">
        <f>Приложение2!L107</f>
        <v>60.4</v>
      </c>
    </row>
    <row r="107" ht="15" spans="1:11">
      <c r="A107" s="80" t="str">
        <f>Приложение2!A108</f>
        <v>Иные бюджетные ассигнования</v>
      </c>
      <c r="B107" s="92" t="s">
        <v>171</v>
      </c>
      <c r="C107" s="92" t="s">
        <v>171</v>
      </c>
      <c r="D107" s="95" t="s">
        <v>172</v>
      </c>
      <c r="E107" s="95" t="s">
        <v>60</v>
      </c>
      <c r="F107" s="95" t="s">
        <v>78</v>
      </c>
      <c r="G107" s="95" t="s">
        <v>173</v>
      </c>
      <c r="H107" s="94" t="s">
        <v>96</v>
      </c>
      <c r="I107" s="100"/>
      <c r="J107" s="100">
        <f>Приложение2!K108</f>
        <v>29.5</v>
      </c>
      <c r="K107" s="100">
        <f>Приложение2!L108</f>
        <v>60.4</v>
      </c>
    </row>
    <row r="108" ht="15" spans="1:11">
      <c r="A108" s="80" t="str">
        <f>Приложение2!A109</f>
        <v>Резервные средства</v>
      </c>
      <c r="B108" s="92" t="s">
        <v>171</v>
      </c>
      <c r="C108" s="92" t="s">
        <v>171</v>
      </c>
      <c r="D108" s="95" t="s">
        <v>172</v>
      </c>
      <c r="E108" s="95" t="s">
        <v>60</v>
      </c>
      <c r="F108" s="95" t="s">
        <v>78</v>
      </c>
      <c r="G108" s="95" t="s">
        <v>173</v>
      </c>
      <c r="H108" s="94" t="s">
        <v>111</v>
      </c>
      <c r="I108" s="100"/>
      <c r="J108" s="100">
        <f>Приложение2!K109</f>
        <v>29.5</v>
      </c>
      <c r="K108" s="100">
        <f>Приложение2!L109</f>
        <v>60.4</v>
      </c>
    </row>
  </sheetData>
  <autoFilter xmlns:etc="http://www.wps.cn/officeDocument/2017/etCustomData" ref="A1:K108" etc:filterBottomFollowUsedRange="0">
    <extLst/>
  </autoFilter>
  <customSheetViews>
    <customSheetView guid="{146E8F15-80AC-4549-8E02-D6058BD21F29}" showPageBreaks="1" showAutoFilter="1" view="pageBreakPreview" topLeftCell="A136">
      <selection activeCell="A127" sqref="$A127:$XFD127"/>
      <pageMargins left="0.236220472440945" right="0.0393700787401575" top="0.31496062992126" bottom="0.196850393700787" header="0.31496062992126" footer="0.31496062992126"/>
      <pageSetup paperSize="9" scale="91" orientation="portrait"/>
      <headerFooter>
        <oddHeader>&amp;C&amp;P</oddHeader>
      </headerFooter>
      <autoFilter ref="A1:K520"/>
    </customSheetView>
    <customSheetView guid="{D2A2E364-7F41-4DF0-B445-F266635B8190}" showPageBreaks="1" filter="1" showAutoFilter="1" view="pageBreakPreview" topLeftCell="A2">
      <selection activeCell="H11" sqref="H11"/>
      <pageMargins left="0.236220472440945" right="0.0393700787401575" top="0.31496062992126" bottom="0.196850393700787" header="0.31496062992126" footer="0.31496062992126"/>
      <pageSetup paperSize="9" scale="91" orientation="portrait"/>
      <headerFooter>
        <oddHeader>&amp;C&amp;P</oddHeader>
      </headerFooter>
      <autoFilter ref="A1:K520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I4:K4"/>
    <mergeCell ref="A3:A4"/>
    <mergeCell ref="B4:B5"/>
    <mergeCell ref="C4:C5"/>
    <mergeCell ref="H4:H5"/>
    <mergeCell ref="D4:G5"/>
  </mergeCells>
  <conditionalFormatting sqref="B15:C15">
    <cfRule type="expression" dxfId="1" priority="16" stopIfTrue="1">
      <formula>$F15=""</formula>
    </cfRule>
    <cfRule type="expression" dxfId="2" priority="17" stopIfTrue="1">
      <formula>#REF!&lt;&gt;""</formula>
    </cfRule>
    <cfRule type="expression" dxfId="3" priority="18" stopIfTrue="1">
      <formula>AND($G15="",$F15&lt;&gt;"")</formula>
    </cfRule>
  </conditionalFormatting>
  <conditionalFormatting sqref="A47">
    <cfRule type="expression" dxfId="1" priority="1" stopIfTrue="1">
      <formula>$F47=""</formula>
    </cfRule>
    <cfRule type="expression" dxfId="2" priority="2" stopIfTrue="1">
      <formula>#REF!&lt;&gt;""</formula>
    </cfRule>
    <cfRule type="expression" dxfId="3" priority="3" stopIfTrue="1">
      <formula>AND($G47="",$F47&lt;&gt;"")</formula>
    </cfRule>
    <cfRule type="expression" dxfId="1" priority="34" stopIfTrue="1">
      <formula>$F47=""</formula>
    </cfRule>
    <cfRule type="expression" dxfId="2" priority="35" stopIfTrue="1">
      <formula>#REF!&lt;&gt;""</formula>
    </cfRule>
    <cfRule type="expression" dxfId="3" priority="36" stopIfTrue="1">
      <formula>AND($G47="",$F47&lt;&gt;"")</formula>
    </cfRule>
  </conditionalFormatting>
  <conditionalFormatting sqref="A46:A47">
    <cfRule type="expression" dxfId="1" priority="13" stopIfTrue="1">
      <formula>$F46=""</formula>
    </cfRule>
    <cfRule type="expression" dxfId="2" priority="14" stopIfTrue="1">
      <formula>#REF!&lt;&gt;""</formula>
    </cfRule>
    <cfRule type="expression" dxfId="3" priority="15" stopIfTrue="1">
      <formula>AND($G46="",$F46&lt;&gt;"")</formula>
    </cfRule>
  </conditionalFormatting>
  <conditionalFormatting sqref="A46:A48">
    <cfRule type="expression" dxfId="1" priority="4" stopIfTrue="1">
      <formula>$F46=""</formula>
    </cfRule>
    <cfRule type="expression" dxfId="2" priority="5" stopIfTrue="1">
      <formula>#REF!&lt;&gt;""</formula>
    </cfRule>
    <cfRule type="expression" dxfId="3" priority="6" stopIfTrue="1">
      <formula>AND($G46="",$F46&lt;&gt;"")</formula>
    </cfRule>
  </conditionalFormatting>
  <pageMargins left="0.236220472440945" right="0.0393700787401575" top="0.31496062992126" bottom="0.196850393700787" header="0.31496062992126" footer="0.31496062992126"/>
  <pageSetup paperSize="9" scale="91" orientation="portrait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6"/>
  <sheetViews>
    <sheetView tabSelected="1" view="pageBreakPreview" zoomScaleNormal="100" workbookViewId="0">
      <selection activeCell="O126" sqref="O126"/>
    </sheetView>
  </sheetViews>
  <sheetFormatPr defaultColWidth="9" defaultRowHeight="12.75"/>
  <cols>
    <col min="1" max="1" width="37.5" customWidth="1"/>
    <col min="2" max="4" width="4.16666666666667" customWidth="1"/>
    <col min="5" max="5" width="7" customWidth="1"/>
    <col min="6" max="6" width="5.5" customWidth="1"/>
    <col min="7" max="7" width="4.16666666666667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66666666667" customWidth="1"/>
  </cols>
  <sheetData>
    <row r="1" ht="281.25" customHeight="1" spans="1:12">
      <c r="A1" s="60" t="s">
        <v>52</v>
      </c>
      <c r="B1" s="61" t="s">
        <v>52</v>
      </c>
      <c r="C1" s="61" t="s">
        <v>52</v>
      </c>
      <c r="D1" s="61" t="s">
        <v>52</v>
      </c>
      <c r="E1" s="61" t="s">
        <v>52</v>
      </c>
      <c r="F1" s="61" t="s">
        <v>52</v>
      </c>
      <c r="G1" s="61" t="s">
        <v>52</v>
      </c>
      <c r="H1" s="61" t="s">
        <v>52</v>
      </c>
      <c r="I1" s="82" t="s">
        <v>179</v>
      </c>
      <c r="J1" s="61"/>
      <c r="K1" s="61"/>
      <c r="L1" s="61"/>
    </row>
    <row r="2" ht="129.75" customHeight="1" spans="1:12">
      <c r="A2" s="62" t="s">
        <v>180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ht="15" customHeight="1" spans="1:12">
      <c r="A3" s="63" t="s">
        <v>52</v>
      </c>
      <c r="B3" s="63" t="s">
        <v>52</v>
      </c>
      <c r="C3" s="63" t="s">
        <v>52</v>
      </c>
      <c r="D3" s="63" t="s">
        <v>52</v>
      </c>
      <c r="E3" s="63" t="s">
        <v>52</v>
      </c>
      <c r="F3" s="63" t="s">
        <v>52</v>
      </c>
      <c r="G3" s="63" t="s">
        <v>52</v>
      </c>
      <c r="H3" s="63" t="s">
        <v>52</v>
      </c>
      <c r="I3" s="60" t="s">
        <v>181</v>
      </c>
      <c r="J3" s="60"/>
      <c r="K3" s="60"/>
      <c r="L3" s="60"/>
    </row>
    <row r="4" ht="19.5" customHeight="1" spans="1:12">
      <c r="A4" s="64" t="s">
        <v>4</v>
      </c>
      <c r="B4" s="64" t="s">
        <v>58</v>
      </c>
      <c r="C4" s="64"/>
      <c r="D4" s="64"/>
      <c r="E4" s="64"/>
      <c r="F4" s="64" t="s">
        <v>182</v>
      </c>
      <c r="G4" s="64" t="s">
        <v>56</v>
      </c>
      <c r="H4" s="64" t="s">
        <v>57</v>
      </c>
      <c r="I4" s="64" t="s">
        <v>55</v>
      </c>
      <c r="J4" s="64" t="s">
        <v>5</v>
      </c>
      <c r="K4" s="64"/>
      <c r="L4" s="64"/>
    </row>
    <row r="5" ht="14.85" customHeight="1" spans="1:12">
      <c r="A5" s="64" t="s">
        <v>52</v>
      </c>
      <c r="B5" s="64" t="s">
        <v>52</v>
      </c>
      <c r="C5" s="64"/>
      <c r="D5" s="64"/>
      <c r="E5" s="64"/>
      <c r="F5" s="64" t="s">
        <v>52</v>
      </c>
      <c r="G5" s="64" t="s">
        <v>52</v>
      </c>
      <c r="H5" s="64" t="s">
        <v>52</v>
      </c>
      <c r="I5" s="64" t="s">
        <v>52</v>
      </c>
      <c r="J5" s="64" t="s">
        <v>6</v>
      </c>
      <c r="K5" s="64" t="s">
        <v>7</v>
      </c>
      <c r="L5" s="64" t="s">
        <v>8</v>
      </c>
    </row>
    <row r="6" ht="13.7" customHeight="1" spans="1:12">
      <c r="A6" s="65" t="s">
        <v>60</v>
      </c>
      <c r="B6" s="65" t="s">
        <v>61</v>
      </c>
      <c r="C6" s="65" t="s">
        <v>9</v>
      </c>
      <c r="D6" s="65" t="s">
        <v>10</v>
      </c>
      <c r="E6" s="65" t="s">
        <v>11</v>
      </c>
      <c r="F6" s="65" t="s">
        <v>62</v>
      </c>
      <c r="G6" s="65" t="s">
        <v>63</v>
      </c>
      <c r="H6" s="65" t="s">
        <v>64</v>
      </c>
      <c r="I6" s="65" t="s">
        <v>65</v>
      </c>
      <c r="J6" s="65" t="s">
        <v>66</v>
      </c>
      <c r="K6" s="65" t="s">
        <v>67</v>
      </c>
      <c r="L6" s="65" t="s">
        <v>68</v>
      </c>
    </row>
    <row r="7" ht="13.7" customHeight="1" spans="1:12">
      <c r="A7" s="66" t="s">
        <v>176</v>
      </c>
      <c r="B7" s="67" t="s">
        <v>52</v>
      </c>
      <c r="C7" s="67" t="s">
        <v>52</v>
      </c>
      <c r="D7" s="67" t="s">
        <v>52</v>
      </c>
      <c r="E7" s="67" t="s">
        <v>52</v>
      </c>
      <c r="F7" s="67" t="s">
        <v>52</v>
      </c>
      <c r="G7" s="67" t="s">
        <v>52</v>
      </c>
      <c r="H7" s="67" t="s">
        <v>52</v>
      </c>
      <c r="I7" s="67" t="s">
        <v>52</v>
      </c>
      <c r="J7" s="83">
        <f>J23+J31+J45+J8+J77</f>
        <v>2078.8</v>
      </c>
      <c r="K7" s="83">
        <f>K23+K31+K45+K8+K77</f>
        <v>6184.5</v>
      </c>
      <c r="L7" s="83">
        <f>L23+L31+L45+L8+L77</f>
        <v>1254.1</v>
      </c>
    </row>
    <row r="8" ht="107.25" customHeight="1" spans="1:12">
      <c r="A8" s="68" t="str">
        <f>Приложение2!A75</f>
        <v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v>
      </c>
      <c r="B8" s="69" t="s">
        <v>66</v>
      </c>
      <c r="C8" s="69"/>
      <c r="D8" s="69"/>
      <c r="E8" s="69"/>
      <c r="F8" s="70"/>
      <c r="G8" s="71"/>
      <c r="H8" s="71"/>
      <c r="I8" s="81"/>
      <c r="J8" s="84">
        <f>J9+J16</f>
        <v>157</v>
      </c>
      <c r="K8" s="84">
        <f>K9+K16</f>
        <v>69.1</v>
      </c>
      <c r="L8" s="84">
        <f>L9+L16</f>
        <v>99.4</v>
      </c>
    </row>
    <row r="9" ht="31.5" customHeight="1" spans="1:12">
      <c r="A9" s="72" t="str">
        <f>Приложение2!A76</f>
        <v>Основное мероприятие "Благоустройство территории"</v>
      </c>
      <c r="B9" s="69" t="s">
        <v>66</v>
      </c>
      <c r="C9" s="69" t="s">
        <v>137</v>
      </c>
      <c r="D9" s="69" t="s">
        <v>72</v>
      </c>
      <c r="E9" s="69"/>
      <c r="F9" s="73"/>
      <c r="G9" s="74"/>
      <c r="H9" s="74"/>
      <c r="I9" s="74"/>
      <c r="J9" s="84">
        <f>J10</f>
        <v>62</v>
      </c>
      <c r="K9" s="84">
        <f>K10</f>
        <v>34.1</v>
      </c>
      <c r="L9" s="84">
        <f>L10</f>
        <v>49.4</v>
      </c>
    </row>
    <row r="10" ht="35.25" customHeight="1" spans="1:12">
      <c r="A10" s="75" t="str">
        <f>Приложение2!A77</f>
        <v>Прочие мероприятия по благоустройству</v>
      </c>
      <c r="B10" s="69" t="s">
        <v>66</v>
      </c>
      <c r="C10" s="69" t="s">
        <v>137</v>
      </c>
      <c r="D10" s="69" t="s">
        <v>72</v>
      </c>
      <c r="E10" s="69" t="s">
        <v>146</v>
      </c>
      <c r="F10" s="73"/>
      <c r="G10" s="74"/>
      <c r="H10" s="74"/>
      <c r="I10" s="74"/>
      <c r="J10" s="84">
        <f t="shared" ref="J10:J14" si="0">J11</f>
        <v>62</v>
      </c>
      <c r="K10" s="84">
        <f t="shared" ref="K10:K14" si="1">K11</f>
        <v>34.1</v>
      </c>
      <c r="L10" s="84">
        <f t="shared" ref="L10:L14" si="2">L11</f>
        <v>49.4</v>
      </c>
    </row>
    <row r="11" ht="46.5" customHeight="1" spans="1:12">
      <c r="A11" s="68" t="s">
        <v>91</v>
      </c>
      <c r="B11" s="69" t="s">
        <v>66</v>
      </c>
      <c r="C11" s="69" t="s">
        <v>137</v>
      </c>
      <c r="D11" s="69" t="s">
        <v>72</v>
      </c>
      <c r="E11" s="69" t="s">
        <v>146</v>
      </c>
      <c r="F11" s="73" t="s">
        <v>92</v>
      </c>
      <c r="G11" s="74"/>
      <c r="H11" s="74"/>
      <c r="I11" s="74"/>
      <c r="J11" s="84">
        <f t="shared" si="0"/>
        <v>62</v>
      </c>
      <c r="K11" s="84">
        <f t="shared" si="1"/>
        <v>34.1</v>
      </c>
      <c r="L11" s="84">
        <f t="shared" si="2"/>
        <v>49.4</v>
      </c>
    </row>
    <row r="12" ht="60" spans="1:12">
      <c r="A12" s="68" t="s">
        <v>93</v>
      </c>
      <c r="B12" s="69" t="s">
        <v>66</v>
      </c>
      <c r="C12" s="69" t="s">
        <v>137</v>
      </c>
      <c r="D12" s="69" t="s">
        <v>72</v>
      </c>
      <c r="E12" s="69" t="s">
        <v>146</v>
      </c>
      <c r="F12" s="73" t="s">
        <v>94</v>
      </c>
      <c r="G12" s="74"/>
      <c r="H12" s="74"/>
      <c r="I12" s="74"/>
      <c r="J12" s="84">
        <f t="shared" si="0"/>
        <v>62</v>
      </c>
      <c r="K12" s="84">
        <f t="shared" si="1"/>
        <v>34.1</v>
      </c>
      <c r="L12" s="84">
        <f t="shared" si="2"/>
        <v>49.4</v>
      </c>
    </row>
    <row r="13" ht="23.25" customHeight="1" spans="1:12">
      <c r="A13" s="68" t="s">
        <v>140</v>
      </c>
      <c r="B13" s="69" t="s">
        <v>66</v>
      </c>
      <c r="C13" s="69" t="s">
        <v>137</v>
      </c>
      <c r="D13" s="69" t="s">
        <v>72</v>
      </c>
      <c r="E13" s="69" t="s">
        <v>146</v>
      </c>
      <c r="F13" s="73" t="s">
        <v>94</v>
      </c>
      <c r="G13" s="76" t="s">
        <v>141</v>
      </c>
      <c r="H13" s="76"/>
      <c r="I13" s="76"/>
      <c r="J13" s="84">
        <f t="shared" si="0"/>
        <v>62</v>
      </c>
      <c r="K13" s="84">
        <f t="shared" si="1"/>
        <v>34.1</v>
      </c>
      <c r="L13" s="84">
        <f t="shared" si="2"/>
        <v>49.4</v>
      </c>
    </row>
    <row r="14" ht="15" spans="1:12">
      <c r="A14" s="77" t="s">
        <v>142</v>
      </c>
      <c r="B14" s="69" t="s">
        <v>66</v>
      </c>
      <c r="C14" s="69" t="s">
        <v>137</v>
      </c>
      <c r="D14" s="69" t="s">
        <v>72</v>
      </c>
      <c r="E14" s="69" t="s">
        <v>146</v>
      </c>
      <c r="F14" s="73" t="s">
        <v>94</v>
      </c>
      <c r="G14" s="76" t="s">
        <v>141</v>
      </c>
      <c r="H14" s="76" t="s">
        <v>118</v>
      </c>
      <c r="I14" s="76"/>
      <c r="J14" s="84">
        <f t="shared" si="0"/>
        <v>62</v>
      </c>
      <c r="K14" s="84">
        <f t="shared" si="1"/>
        <v>34.1</v>
      </c>
      <c r="L14" s="84">
        <f t="shared" si="2"/>
        <v>49.4</v>
      </c>
    </row>
    <row r="15" ht="60" customHeight="1" spans="1:12">
      <c r="A15" s="68" t="s">
        <v>69</v>
      </c>
      <c r="B15" s="69" t="s">
        <v>66</v>
      </c>
      <c r="C15" s="69" t="s">
        <v>137</v>
      </c>
      <c r="D15" s="69" t="s">
        <v>72</v>
      </c>
      <c r="E15" s="69" t="s">
        <v>146</v>
      </c>
      <c r="F15" s="73" t="s">
        <v>94</v>
      </c>
      <c r="G15" s="76" t="s">
        <v>141</v>
      </c>
      <c r="H15" s="76" t="s">
        <v>118</v>
      </c>
      <c r="I15" s="85" t="s">
        <v>70</v>
      </c>
      <c r="J15" s="84">
        <f>Приложение2!J79</f>
        <v>62</v>
      </c>
      <c r="K15" s="84">
        <f>Приложение2!K79</f>
        <v>34.1</v>
      </c>
      <c r="L15" s="84">
        <f>Приложение2!L79</f>
        <v>49.4</v>
      </c>
    </row>
    <row r="16" ht="47.25" customHeight="1" spans="1:12">
      <c r="A16" s="68" t="str">
        <f>Приложение2!A80</f>
        <v>Основное мероприятие "Освещение территории сельского поселения"</v>
      </c>
      <c r="B16" s="69" t="s">
        <v>66</v>
      </c>
      <c r="C16" s="69" t="s">
        <v>137</v>
      </c>
      <c r="D16" s="69" t="s">
        <v>74</v>
      </c>
      <c r="E16" s="69"/>
      <c r="F16" s="73"/>
      <c r="G16" s="76"/>
      <c r="H16" s="76"/>
      <c r="I16" s="85"/>
      <c r="J16" s="84">
        <f>J17</f>
        <v>95</v>
      </c>
      <c r="K16" s="84">
        <f>K17</f>
        <v>35</v>
      </c>
      <c r="L16" s="84">
        <f>L17</f>
        <v>50</v>
      </c>
    </row>
    <row r="17" ht="15" spans="1:12">
      <c r="A17" s="75" t="str">
        <f>Приложение2!A81</f>
        <v>Уличное освещение</v>
      </c>
      <c r="B17" s="69" t="s">
        <v>66</v>
      </c>
      <c r="C17" s="69" t="s">
        <v>137</v>
      </c>
      <c r="D17" s="69" t="s">
        <v>74</v>
      </c>
      <c r="E17" s="69" t="s">
        <v>149</v>
      </c>
      <c r="F17" s="73"/>
      <c r="G17" s="74"/>
      <c r="H17" s="74"/>
      <c r="I17" s="74"/>
      <c r="J17" s="84">
        <f t="shared" ref="J17:J21" si="3">J18</f>
        <v>95</v>
      </c>
      <c r="K17" s="84">
        <f t="shared" ref="K17:K21" si="4">K18</f>
        <v>35</v>
      </c>
      <c r="L17" s="84">
        <f t="shared" ref="L17:L21" si="5">L18</f>
        <v>50</v>
      </c>
    </row>
    <row r="18" ht="48" customHeight="1" spans="1:12">
      <c r="A18" s="68" t="s">
        <v>91</v>
      </c>
      <c r="B18" s="69" t="s">
        <v>66</v>
      </c>
      <c r="C18" s="69" t="s">
        <v>137</v>
      </c>
      <c r="D18" s="69" t="s">
        <v>74</v>
      </c>
      <c r="E18" s="69" t="s">
        <v>149</v>
      </c>
      <c r="F18" s="73" t="s">
        <v>92</v>
      </c>
      <c r="G18" s="74"/>
      <c r="H18" s="74"/>
      <c r="I18" s="74"/>
      <c r="J18" s="84">
        <f t="shared" si="3"/>
        <v>95</v>
      </c>
      <c r="K18" s="84">
        <f t="shared" si="4"/>
        <v>35</v>
      </c>
      <c r="L18" s="84">
        <f t="shared" si="5"/>
        <v>50</v>
      </c>
    </row>
    <row r="19" ht="60" spans="1:12">
      <c r="A19" s="68" t="s">
        <v>93</v>
      </c>
      <c r="B19" s="69" t="s">
        <v>66</v>
      </c>
      <c r="C19" s="69" t="s">
        <v>137</v>
      </c>
      <c r="D19" s="69" t="s">
        <v>74</v>
      </c>
      <c r="E19" s="69" t="s">
        <v>149</v>
      </c>
      <c r="F19" s="73" t="s">
        <v>94</v>
      </c>
      <c r="G19" s="74"/>
      <c r="H19" s="74"/>
      <c r="I19" s="74"/>
      <c r="J19" s="84">
        <f t="shared" si="3"/>
        <v>95</v>
      </c>
      <c r="K19" s="84">
        <f t="shared" si="4"/>
        <v>35</v>
      </c>
      <c r="L19" s="84">
        <f t="shared" si="5"/>
        <v>50</v>
      </c>
    </row>
    <row r="20" ht="16.5" customHeight="1" spans="1:12">
      <c r="A20" s="68" t="s">
        <v>140</v>
      </c>
      <c r="B20" s="69" t="s">
        <v>66</v>
      </c>
      <c r="C20" s="69" t="s">
        <v>137</v>
      </c>
      <c r="D20" s="69" t="s">
        <v>74</v>
      </c>
      <c r="E20" s="69" t="s">
        <v>149</v>
      </c>
      <c r="F20" s="73" t="s">
        <v>94</v>
      </c>
      <c r="G20" s="71" t="s">
        <v>141</v>
      </c>
      <c r="H20" s="71"/>
      <c r="I20" s="71"/>
      <c r="J20" s="84">
        <f t="shared" si="3"/>
        <v>95</v>
      </c>
      <c r="K20" s="84">
        <f t="shared" si="4"/>
        <v>35</v>
      </c>
      <c r="L20" s="84">
        <f t="shared" si="5"/>
        <v>50</v>
      </c>
    </row>
    <row r="21" ht="15" spans="1:12">
      <c r="A21" s="77" t="s">
        <v>142</v>
      </c>
      <c r="B21" s="69" t="s">
        <v>66</v>
      </c>
      <c r="C21" s="69" t="s">
        <v>137</v>
      </c>
      <c r="D21" s="69" t="s">
        <v>74</v>
      </c>
      <c r="E21" s="69" t="s">
        <v>149</v>
      </c>
      <c r="F21" s="73" t="s">
        <v>94</v>
      </c>
      <c r="G21" s="71" t="s">
        <v>141</v>
      </c>
      <c r="H21" s="71" t="s">
        <v>118</v>
      </c>
      <c r="I21" s="71"/>
      <c r="J21" s="84">
        <f t="shared" si="3"/>
        <v>95</v>
      </c>
      <c r="K21" s="84">
        <f t="shared" si="4"/>
        <v>35</v>
      </c>
      <c r="L21" s="84">
        <f t="shared" si="5"/>
        <v>50</v>
      </c>
    </row>
    <row r="22" ht="68.25" customHeight="1" spans="1:12">
      <c r="A22" s="68" t="str">
        <f>A15</f>
        <v>Администрация Салминского сельского поселения Ромодановского муниципального района Республики Мордовия</v>
      </c>
      <c r="B22" s="69" t="s">
        <v>66</v>
      </c>
      <c r="C22" s="69" t="s">
        <v>137</v>
      </c>
      <c r="D22" s="69" t="s">
        <v>74</v>
      </c>
      <c r="E22" s="69" t="s">
        <v>149</v>
      </c>
      <c r="F22" s="73" t="s">
        <v>94</v>
      </c>
      <c r="G22" s="71" t="s">
        <v>141</v>
      </c>
      <c r="H22" s="71" t="s">
        <v>118</v>
      </c>
      <c r="I22" s="81" t="s">
        <v>70</v>
      </c>
      <c r="J22" s="84">
        <f>Приложение2!J83</f>
        <v>95</v>
      </c>
      <c r="K22" s="84">
        <f>Приложение2!K83</f>
        <v>35</v>
      </c>
      <c r="L22" s="84">
        <f>Приложение2!L83</f>
        <v>50</v>
      </c>
    </row>
    <row r="23" ht="107.25" customHeight="1" spans="1:12">
      <c r="A23" s="78" t="s">
        <v>177</v>
      </c>
      <c r="B23" s="69" t="s">
        <v>113</v>
      </c>
      <c r="C23" s="69"/>
      <c r="D23" s="69"/>
      <c r="E23" s="69"/>
      <c r="F23" s="70"/>
      <c r="G23" s="74"/>
      <c r="H23" s="74"/>
      <c r="I23" s="74"/>
      <c r="J23" s="83">
        <f>J24</f>
        <v>460.5</v>
      </c>
      <c r="K23" s="83">
        <f>K24</f>
        <v>110.5</v>
      </c>
      <c r="L23" s="83">
        <f>L24</f>
        <v>110.5</v>
      </c>
    </row>
    <row r="24" ht="90.75" customHeight="1" spans="1:12">
      <c r="A24" s="78" t="s">
        <v>178</v>
      </c>
      <c r="B24" s="69" t="s">
        <v>113</v>
      </c>
      <c r="C24" s="69" t="s">
        <v>137</v>
      </c>
      <c r="D24" s="69" t="s">
        <v>72</v>
      </c>
      <c r="E24" s="69"/>
      <c r="F24" s="70"/>
      <c r="G24" s="74"/>
      <c r="H24" s="74"/>
      <c r="I24" s="74"/>
      <c r="J24" s="84">
        <f t="shared" ref="J24:J25" si="6">J25</f>
        <v>460.5</v>
      </c>
      <c r="K24" s="84">
        <f t="shared" ref="K24:K25" si="7">K25</f>
        <v>110.5</v>
      </c>
      <c r="L24" s="84">
        <f t="shared" ref="L24:L25" si="8">L25</f>
        <v>110.5</v>
      </c>
    </row>
    <row r="25" ht="357.75" customHeight="1" spans="1:12">
      <c r="A25" s="78" t="str">
        <f>Приложение2!A70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69" t="s">
        <v>113</v>
      </c>
      <c r="C25" s="69" t="s">
        <v>137</v>
      </c>
      <c r="D25" s="69" t="s">
        <v>72</v>
      </c>
      <c r="E25" s="69" t="s">
        <v>139</v>
      </c>
      <c r="F25" s="70"/>
      <c r="G25" s="74"/>
      <c r="H25" s="74"/>
      <c r="I25" s="74"/>
      <c r="J25" s="84">
        <f t="shared" si="6"/>
        <v>460.5</v>
      </c>
      <c r="K25" s="84">
        <f t="shared" si="7"/>
        <v>110.5</v>
      </c>
      <c r="L25" s="84">
        <f t="shared" si="8"/>
        <v>110.5</v>
      </c>
    </row>
    <row r="26" ht="44.25" customHeight="1" spans="1:12">
      <c r="A26" s="68" t="s">
        <v>91</v>
      </c>
      <c r="B26" s="69" t="s">
        <v>113</v>
      </c>
      <c r="C26" s="69" t="s">
        <v>137</v>
      </c>
      <c r="D26" s="69" t="s">
        <v>72</v>
      </c>
      <c r="E26" s="69" t="s">
        <v>139</v>
      </c>
      <c r="F26" s="70" t="s">
        <v>92</v>
      </c>
      <c r="G26" s="74"/>
      <c r="H26" s="74"/>
      <c r="I26" s="74"/>
      <c r="J26" s="84">
        <f t="shared" ref="J26:J29" si="9">J27</f>
        <v>460.5</v>
      </c>
      <c r="K26" s="84">
        <f t="shared" ref="K26:K29" si="10">K27</f>
        <v>110.5</v>
      </c>
      <c r="L26" s="84">
        <f t="shared" ref="L26:L29" si="11">L27</f>
        <v>110.5</v>
      </c>
    </row>
    <row r="27" ht="60" spans="1:12">
      <c r="A27" s="68" t="s">
        <v>93</v>
      </c>
      <c r="B27" s="69" t="s">
        <v>113</v>
      </c>
      <c r="C27" s="69" t="s">
        <v>137</v>
      </c>
      <c r="D27" s="69" t="s">
        <v>72</v>
      </c>
      <c r="E27" s="69" t="s">
        <v>139</v>
      </c>
      <c r="F27" s="70" t="s">
        <v>94</v>
      </c>
      <c r="G27" s="74"/>
      <c r="H27" s="74"/>
      <c r="I27" s="74"/>
      <c r="J27" s="84">
        <f t="shared" si="9"/>
        <v>460.5</v>
      </c>
      <c r="K27" s="84">
        <f t="shared" si="10"/>
        <v>110.5</v>
      </c>
      <c r="L27" s="84">
        <f t="shared" si="11"/>
        <v>110.5</v>
      </c>
    </row>
    <row r="28" ht="15" spans="1:12">
      <c r="A28" s="75" t="s">
        <v>128</v>
      </c>
      <c r="B28" s="69" t="s">
        <v>113</v>
      </c>
      <c r="C28" s="69" t="s">
        <v>137</v>
      </c>
      <c r="D28" s="69" t="s">
        <v>72</v>
      </c>
      <c r="E28" s="69" t="s">
        <v>139</v>
      </c>
      <c r="F28" s="70" t="s">
        <v>94</v>
      </c>
      <c r="G28" s="71" t="s">
        <v>85</v>
      </c>
      <c r="H28" s="71"/>
      <c r="I28" s="71"/>
      <c r="J28" s="84">
        <f t="shared" si="9"/>
        <v>460.5</v>
      </c>
      <c r="K28" s="84">
        <f t="shared" si="10"/>
        <v>110.5</v>
      </c>
      <c r="L28" s="84">
        <f t="shared" si="11"/>
        <v>110.5</v>
      </c>
    </row>
    <row r="29" ht="20.25" customHeight="1" spans="1:12">
      <c r="A29" s="68" t="str">
        <f>Приложение2!A67</f>
        <v>Дорожное хозяйство (дорожные фонды)</v>
      </c>
      <c r="B29" s="69" t="s">
        <v>113</v>
      </c>
      <c r="C29" s="69" t="s">
        <v>137</v>
      </c>
      <c r="D29" s="69" t="s">
        <v>72</v>
      </c>
      <c r="E29" s="69" t="s">
        <v>139</v>
      </c>
      <c r="F29" s="70" t="s">
        <v>94</v>
      </c>
      <c r="G29" s="71" t="s">
        <v>85</v>
      </c>
      <c r="H29" s="71" t="s">
        <v>134</v>
      </c>
      <c r="I29" s="71"/>
      <c r="J29" s="84">
        <f t="shared" si="9"/>
        <v>460.5</v>
      </c>
      <c r="K29" s="84">
        <f t="shared" si="10"/>
        <v>110.5</v>
      </c>
      <c r="L29" s="84">
        <f t="shared" si="11"/>
        <v>110.5</v>
      </c>
    </row>
    <row r="30" ht="25.5" customHeight="1" spans="1:12">
      <c r="A30" s="68" t="s">
        <v>69</v>
      </c>
      <c r="B30" s="69" t="s">
        <v>113</v>
      </c>
      <c r="C30" s="69" t="s">
        <v>137</v>
      </c>
      <c r="D30" s="69" t="s">
        <v>72</v>
      </c>
      <c r="E30" s="69" t="s">
        <v>139</v>
      </c>
      <c r="F30" s="70" t="s">
        <v>94</v>
      </c>
      <c r="G30" s="71" t="s">
        <v>85</v>
      </c>
      <c r="H30" s="71" t="s">
        <v>134</v>
      </c>
      <c r="I30" s="81" t="s">
        <v>70</v>
      </c>
      <c r="J30" s="84">
        <f>Приложение2!J72</f>
        <v>460.5</v>
      </c>
      <c r="K30" s="84">
        <f>Приложение2!K72</f>
        <v>110.5</v>
      </c>
      <c r="L30" s="84">
        <f>Приложение2!L72</f>
        <v>110.5</v>
      </c>
    </row>
    <row r="31" ht="75" customHeight="1" spans="1:12">
      <c r="A31" s="68" t="str">
        <f>Приложение2!A45</f>
        <v>Государственная программа повышения эффективности управления государственными финансами в Республике Мордовия</v>
      </c>
      <c r="B31" s="69" t="s">
        <v>120</v>
      </c>
      <c r="C31" s="69"/>
      <c r="D31" s="69"/>
      <c r="E31" s="69"/>
      <c r="F31" s="70"/>
      <c r="G31" s="74"/>
      <c r="H31" s="74"/>
      <c r="I31" s="74"/>
      <c r="J31" s="84">
        <f>J32</f>
        <v>132.1</v>
      </c>
      <c r="K31" s="84">
        <f t="shared" ref="K31:L31" si="12">K32</f>
        <v>145.7</v>
      </c>
      <c r="L31" s="84">
        <f t="shared" si="12"/>
        <v>159.8</v>
      </c>
    </row>
    <row r="32" ht="45" spans="1:12">
      <c r="A32" s="68" t="s">
        <v>121</v>
      </c>
      <c r="B32" s="69" t="s">
        <v>120</v>
      </c>
      <c r="C32" s="69" t="s">
        <v>9</v>
      </c>
      <c r="D32" s="69"/>
      <c r="E32" s="69"/>
      <c r="F32" s="70"/>
      <c r="G32" s="74"/>
      <c r="H32" s="74"/>
      <c r="I32" s="74"/>
      <c r="J32" s="84">
        <f>J33</f>
        <v>132.1</v>
      </c>
      <c r="K32" s="84">
        <f t="shared" ref="K32:L43" si="13">K33</f>
        <v>145.7</v>
      </c>
      <c r="L32" s="84">
        <f t="shared" si="13"/>
        <v>159.8</v>
      </c>
    </row>
    <row r="33" ht="81.75" customHeight="1" spans="1:12">
      <c r="A33" s="79" t="str">
        <f>Приложение2!A47</f>
        <v>Основное мероприятие "Обеспечение и осуществления органами местного самоуправления отдельных государственных полномочий"</v>
      </c>
      <c r="B33" s="69" t="s">
        <v>120</v>
      </c>
      <c r="C33" s="69" t="s">
        <v>9</v>
      </c>
      <c r="D33" s="69" t="s">
        <v>74</v>
      </c>
      <c r="E33" s="69"/>
      <c r="F33" s="70"/>
      <c r="G33" s="74"/>
      <c r="H33" s="74"/>
      <c r="I33" s="74"/>
      <c r="J33" s="84">
        <f>J34</f>
        <v>132.1</v>
      </c>
      <c r="K33" s="84">
        <f t="shared" si="13"/>
        <v>145.7</v>
      </c>
      <c r="L33" s="84">
        <f t="shared" si="13"/>
        <v>159.8</v>
      </c>
    </row>
    <row r="34" ht="95.25" customHeight="1" spans="1:12">
      <c r="A34" s="68" t="str">
        <f>Приложение2!A48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69" t="s">
        <v>120</v>
      </c>
      <c r="C34" s="69" t="s">
        <v>9</v>
      </c>
      <c r="D34" s="69" t="s">
        <v>74</v>
      </c>
      <c r="E34" s="69" t="s">
        <v>124</v>
      </c>
      <c r="F34" s="70"/>
      <c r="G34" s="74"/>
      <c r="H34" s="74"/>
      <c r="I34" s="74"/>
      <c r="J34" s="84">
        <f>J40+J35</f>
        <v>132.1</v>
      </c>
      <c r="K34" s="84">
        <f t="shared" ref="K34:L34" si="14">K40+K35</f>
        <v>145.7</v>
      </c>
      <c r="L34" s="84">
        <f t="shared" si="14"/>
        <v>159.8</v>
      </c>
    </row>
    <row r="35" ht="120.75" customHeight="1" spans="1:12">
      <c r="A35" s="80" t="s">
        <v>80</v>
      </c>
      <c r="B35" s="69" t="s">
        <v>120</v>
      </c>
      <c r="C35" s="69" t="s">
        <v>9</v>
      </c>
      <c r="D35" s="69" t="s">
        <v>74</v>
      </c>
      <c r="E35" s="69" t="s">
        <v>124</v>
      </c>
      <c r="F35" s="70" t="s">
        <v>81</v>
      </c>
      <c r="G35" s="74"/>
      <c r="H35" s="74"/>
      <c r="I35" s="74"/>
      <c r="J35" s="84">
        <f t="shared" ref="J35:J38" si="15">J36</f>
        <v>127.1</v>
      </c>
      <c r="K35" s="84">
        <f t="shared" si="13"/>
        <v>140.7</v>
      </c>
      <c r="L35" s="84">
        <f t="shared" si="13"/>
        <v>154.8</v>
      </c>
    </row>
    <row r="36" ht="42" customHeight="1" spans="1:12">
      <c r="A36" s="80" t="s">
        <v>82</v>
      </c>
      <c r="B36" s="69" t="s">
        <v>120</v>
      </c>
      <c r="C36" s="69" t="s">
        <v>9</v>
      </c>
      <c r="D36" s="69" t="s">
        <v>74</v>
      </c>
      <c r="E36" s="69" t="s">
        <v>124</v>
      </c>
      <c r="F36" s="70" t="s">
        <v>83</v>
      </c>
      <c r="G36" s="74"/>
      <c r="H36" s="74"/>
      <c r="I36" s="74"/>
      <c r="J36" s="84">
        <f t="shared" si="15"/>
        <v>127.1</v>
      </c>
      <c r="K36" s="84">
        <f t="shared" si="13"/>
        <v>140.7</v>
      </c>
      <c r="L36" s="84">
        <f t="shared" si="13"/>
        <v>154.8</v>
      </c>
    </row>
    <row r="37" ht="17.25" customHeight="1" spans="1:12">
      <c r="A37" s="68" t="s">
        <v>116</v>
      </c>
      <c r="B37" s="69" t="s">
        <v>120</v>
      </c>
      <c r="C37" s="69" t="s">
        <v>9</v>
      </c>
      <c r="D37" s="69" t="s">
        <v>74</v>
      </c>
      <c r="E37" s="69" t="s">
        <v>124</v>
      </c>
      <c r="F37" s="70" t="s">
        <v>83</v>
      </c>
      <c r="G37" s="71" t="s">
        <v>74</v>
      </c>
      <c r="H37" s="71"/>
      <c r="I37" s="71"/>
      <c r="J37" s="84">
        <f t="shared" si="15"/>
        <v>127.1</v>
      </c>
      <c r="K37" s="84">
        <f t="shared" si="13"/>
        <v>140.7</v>
      </c>
      <c r="L37" s="84">
        <f t="shared" si="13"/>
        <v>154.8</v>
      </c>
    </row>
    <row r="38" ht="22.5" customHeight="1" spans="1:12">
      <c r="A38" s="68" t="s">
        <v>183</v>
      </c>
      <c r="B38" s="69" t="s">
        <v>120</v>
      </c>
      <c r="C38" s="69" t="s">
        <v>9</v>
      </c>
      <c r="D38" s="69" t="s">
        <v>74</v>
      </c>
      <c r="E38" s="69" t="s">
        <v>124</v>
      </c>
      <c r="F38" s="70" t="s">
        <v>83</v>
      </c>
      <c r="G38" s="71" t="s">
        <v>74</v>
      </c>
      <c r="H38" s="71" t="s">
        <v>118</v>
      </c>
      <c r="I38" s="71"/>
      <c r="J38" s="84">
        <f t="shared" si="15"/>
        <v>127.1</v>
      </c>
      <c r="K38" s="84">
        <f t="shared" si="13"/>
        <v>140.7</v>
      </c>
      <c r="L38" s="84">
        <f t="shared" si="13"/>
        <v>154.8</v>
      </c>
    </row>
    <row r="39" ht="57.75" customHeight="1" spans="1:12">
      <c r="A39" s="68" t="s">
        <v>69</v>
      </c>
      <c r="B39" s="69" t="s">
        <v>120</v>
      </c>
      <c r="C39" s="69" t="s">
        <v>9</v>
      </c>
      <c r="D39" s="69" t="s">
        <v>74</v>
      </c>
      <c r="E39" s="69" t="s">
        <v>124</v>
      </c>
      <c r="F39" s="70" t="s">
        <v>83</v>
      </c>
      <c r="G39" s="71" t="s">
        <v>74</v>
      </c>
      <c r="H39" s="71" t="s">
        <v>118</v>
      </c>
      <c r="I39" s="81" t="s">
        <v>70</v>
      </c>
      <c r="J39" s="84">
        <f>Приложение2!J50</f>
        <v>127.1</v>
      </c>
      <c r="K39" s="84">
        <f>Приложение2!K50</f>
        <v>140.7</v>
      </c>
      <c r="L39" s="84">
        <f>Приложение2!L50</f>
        <v>154.8</v>
      </c>
    </row>
    <row r="40" ht="48" customHeight="1" spans="1:12">
      <c r="A40" s="68" t="s">
        <v>91</v>
      </c>
      <c r="B40" s="69" t="s">
        <v>120</v>
      </c>
      <c r="C40" s="69" t="s">
        <v>9</v>
      </c>
      <c r="D40" s="69" t="s">
        <v>74</v>
      </c>
      <c r="E40" s="69" t="s">
        <v>124</v>
      </c>
      <c r="F40" s="70" t="s">
        <v>92</v>
      </c>
      <c r="G40" s="74"/>
      <c r="H40" s="74"/>
      <c r="I40" s="74"/>
      <c r="J40" s="84">
        <f t="shared" ref="J40:J43" si="16">J41</f>
        <v>5</v>
      </c>
      <c r="K40" s="84">
        <f t="shared" si="13"/>
        <v>5</v>
      </c>
      <c r="L40" s="84">
        <f t="shared" si="13"/>
        <v>5</v>
      </c>
    </row>
    <row r="41" ht="60" spans="1:12">
      <c r="A41" s="68" t="s">
        <v>93</v>
      </c>
      <c r="B41" s="69" t="s">
        <v>120</v>
      </c>
      <c r="C41" s="69" t="s">
        <v>9</v>
      </c>
      <c r="D41" s="69" t="s">
        <v>74</v>
      </c>
      <c r="E41" s="69" t="s">
        <v>124</v>
      </c>
      <c r="F41" s="70" t="s">
        <v>94</v>
      </c>
      <c r="G41" s="74"/>
      <c r="H41" s="74"/>
      <c r="I41" s="74"/>
      <c r="J41" s="84">
        <f t="shared" si="16"/>
        <v>5</v>
      </c>
      <c r="K41" s="84">
        <f t="shared" si="13"/>
        <v>5</v>
      </c>
      <c r="L41" s="84">
        <f t="shared" si="13"/>
        <v>5</v>
      </c>
    </row>
    <row r="42" ht="15" spans="1:12">
      <c r="A42" s="68" t="s">
        <v>116</v>
      </c>
      <c r="B42" s="69" t="s">
        <v>120</v>
      </c>
      <c r="C42" s="69" t="s">
        <v>9</v>
      </c>
      <c r="D42" s="69" t="s">
        <v>74</v>
      </c>
      <c r="E42" s="69" t="s">
        <v>124</v>
      </c>
      <c r="F42" s="70" t="s">
        <v>94</v>
      </c>
      <c r="G42" s="71" t="s">
        <v>74</v>
      </c>
      <c r="H42" s="71"/>
      <c r="I42" s="71"/>
      <c r="J42" s="84">
        <f t="shared" si="16"/>
        <v>5</v>
      </c>
      <c r="K42" s="84">
        <f t="shared" si="13"/>
        <v>5</v>
      </c>
      <c r="L42" s="84">
        <f t="shared" si="13"/>
        <v>5</v>
      </c>
    </row>
    <row r="43" ht="30" spans="1:12">
      <c r="A43" s="68" t="s">
        <v>117</v>
      </c>
      <c r="B43" s="69" t="s">
        <v>120</v>
      </c>
      <c r="C43" s="69" t="s">
        <v>9</v>
      </c>
      <c r="D43" s="69" t="s">
        <v>74</v>
      </c>
      <c r="E43" s="69" t="s">
        <v>124</v>
      </c>
      <c r="F43" s="70" t="s">
        <v>94</v>
      </c>
      <c r="G43" s="71" t="s">
        <v>74</v>
      </c>
      <c r="H43" s="71" t="s">
        <v>118</v>
      </c>
      <c r="I43" s="71"/>
      <c r="J43" s="84">
        <f t="shared" si="16"/>
        <v>5</v>
      </c>
      <c r="K43" s="84">
        <f t="shared" si="13"/>
        <v>5</v>
      </c>
      <c r="L43" s="84">
        <f t="shared" si="13"/>
        <v>5</v>
      </c>
    </row>
    <row r="44" ht="64.5" customHeight="1" spans="1:12">
      <c r="A44" s="68" t="s">
        <v>69</v>
      </c>
      <c r="B44" s="69" t="s">
        <v>120</v>
      </c>
      <c r="C44" s="69" t="s">
        <v>9</v>
      </c>
      <c r="D44" s="69" t="s">
        <v>74</v>
      </c>
      <c r="E44" s="69" t="s">
        <v>124</v>
      </c>
      <c r="F44" s="70" t="s">
        <v>94</v>
      </c>
      <c r="G44" s="71" t="s">
        <v>74</v>
      </c>
      <c r="H44" s="71" t="s">
        <v>118</v>
      </c>
      <c r="I44" s="81" t="s">
        <v>70</v>
      </c>
      <c r="J44" s="84">
        <f>Приложение2!J52</f>
        <v>5</v>
      </c>
      <c r="K44" s="84">
        <f>Приложение2!K52</f>
        <v>5</v>
      </c>
      <c r="L44" s="84">
        <f>Приложение2!L52</f>
        <v>5</v>
      </c>
    </row>
    <row r="45" ht="73.5" customHeight="1" spans="1:12">
      <c r="A45" s="68" t="str">
        <f>Приложение2!A10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45" s="69">
        <v>65</v>
      </c>
      <c r="C45" s="69"/>
      <c r="D45" s="69"/>
      <c r="E45" s="69"/>
      <c r="F45" s="73"/>
      <c r="G45" s="74"/>
      <c r="H45" s="74"/>
      <c r="I45" s="74"/>
      <c r="J45" s="84">
        <f>J46+J59</f>
        <v>1168.4</v>
      </c>
      <c r="K45" s="84">
        <f>K46+K59</f>
        <v>814.7</v>
      </c>
      <c r="L45" s="84">
        <f>L46+L59</f>
        <v>791</v>
      </c>
    </row>
    <row r="46" ht="15" spans="1:12">
      <c r="A46" s="68" t="s">
        <v>76</v>
      </c>
      <c r="B46" s="69">
        <v>65</v>
      </c>
      <c r="C46" s="69">
        <v>1</v>
      </c>
      <c r="D46" s="69"/>
      <c r="E46" s="69"/>
      <c r="F46" s="73"/>
      <c r="G46" s="74"/>
      <c r="H46" s="74"/>
      <c r="I46" s="74"/>
      <c r="J46" s="84">
        <f>J47+J53</f>
        <v>539.5</v>
      </c>
      <c r="K46" s="84">
        <f>K47+K53</f>
        <v>378.1</v>
      </c>
      <c r="L46" s="84">
        <f>L47+L53</f>
        <v>378.1</v>
      </c>
    </row>
    <row r="47" ht="33" customHeight="1" spans="1:12">
      <c r="A47" s="68" t="s">
        <v>77</v>
      </c>
      <c r="B47" s="69">
        <v>65</v>
      </c>
      <c r="C47" s="69">
        <v>1</v>
      </c>
      <c r="D47" s="69" t="s">
        <v>78</v>
      </c>
      <c r="E47" s="69" t="s">
        <v>79</v>
      </c>
      <c r="F47" s="73"/>
      <c r="G47" s="74"/>
      <c r="H47" s="74"/>
      <c r="I47" s="74"/>
      <c r="J47" s="84">
        <f>J48</f>
        <v>539.5</v>
      </c>
      <c r="K47" s="84">
        <f t="shared" ref="K47:L51" si="17">K48</f>
        <v>348.6</v>
      </c>
      <c r="L47" s="84">
        <f t="shared" si="17"/>
        <v>317.7</v>
      </c>
    </row>
    <row r="48" ht="120" spans="1:12">
      <c r="A48" s="68" t="s">
        <v>80</v>
      </c>
      <c r="B48" s="69">
        <v>65</v>
      </c>
      <c r="C48" s="69">
        <v>1</v>
      </c>
      <c r="D48" s="69" t="s">
        <v>78</v>
      </c>
      <c r="E48" s="69" t="s">
        <v>79</v>
      </c>
      <c r="F48" s="73" t="s">
        <v>81</v>
      </c>
      <c r="G48" s="74"/>
      <c r="H48" s="74"/>
      <c r="I48" s="74"/>
      <c r="J48" s="84">
        <f t="shared" ref="J48:J51" si="18">J49</f>
        <v>539.5</v>
      </c>
      <c r="K48" s="84">
        <f t="shared" si="17"/>
        <v>348.6</v>
      </c>
      <c r="L48" s="84">
        <f t="shared" si="17"/>
        <v>317.7</v>
      </c>
    </row>
    <row r="49" ht="45" spans="1:12">
      <c r="A49" s="68" t="s">
        <v>82</v>
      </c>
      <c r="B49" s="69">
        <v>65</v>
      </c>
      <c r="C49" s="69">
        <v>1</v>
      </c>
      <c r="D49" s="69" t="s">
        <v>78</v>
      </c>
      <c r="E49" s="69" t="s">
        <v>79</v>
      </c>
      <c r="F49" s="73" t="s">
        <v>83</v>
      </c>
      <c r="G49" s="74"/>
      <c r="H49" s="74"/>
      <c r="I49" s="74"/>
      <c r="J49" s="84">
        <f t="shared" si="18"/>
        <v>539.5</v>
      </c>
      <c r="K49" s="84">
        <f t="shared" si="17"/>
        <v>348.6</v>
      </c>
      <c r="L49" s="84">
        <f t="shared" si="17"/>
        <v>317.7</v>
      </c>
    </row>
    <row r="50" ht="15" spans="1:12">
      <c r="A50" s="68" t="s">
        <v>71</v>
      </c>
      <c r="B50" s="69">
        <v>65</v>
      </c>
      <c r="C50" s="69">
        <v>1</v>
      </c>
      <c r="D50" s="69" t="s">
        <v>78</v>
      </c>
      <c r="E50" s="69" t="s">
        <v>79</v>
      </c>
      <c r="F50" s="73" t="s">
        <v>83</v>
      </c>
      <c r="G50" s="71" t="s">
        <v>72</v>
      </c>
      <c r="H50" s="71"/>
      <c r="I50" s="71"/>
      <c r="J50" s="84">
        <f t="shared" si="18"/>
        <v>539.5</v>
      </c>
      <c r="K50" s="84">
        <f t="shared" si="17"/>
        <v>348.6</v>
      </c>
      <c r="L50" s="84">
        <f t="shared" si="17"/>
        <v>317.7</v>
      </c>
    </row>
    <row r="51" ht="60" spans="1:12">
      <c r="A51" s="80" t="s">
        <v>73</v>
      </c>
      <c r="B51" s="69">
        <v>65</v>
      </c>
      <c r="C51" s="69">
        <v>1</v>
      </c>
      <c r="D51" s="69" t="s">
        <v>78</v>
      </c>
      <c r="E51" s="69" t="s">
        <v>79</v>
      </c>
      <c r="F51" s="73" t="s">
        <v>83</v>
      </c>
      <c r="G51" s="71" t="s">
        <v>72</v>
      </c>
      <c r="H51" s="71" t="s">
        <v>74</v>
      </c>
      <c r="I51" s="71"/>
      <c r="J51" s="84">
        <f t="shared" si="18"/>
        <v>539.5</v>
      </c>
      <c r="K51" s="84">
        <f t="shared" si="17"/>
        <v>348.6</v>
      </c>
      <c r="L51" s="84">
        <f t="shared" si="17"/>
        <v>317.7</v>
      </c>
    </row>
    <row r="52" ht="62.25" customHeight="1" spans="1:12">
      <c r="A52" s="68" t="s">
        <v>69</v>
      </c>
      <c r="B52" s="69">
        <v>65</v>
      </c>
      <c r="C52" s="69">
        <v>1</v>
      </c>
      <c r="D52" s="69" t="s">
        <v>78</v>
      </c>
      <c r="E52" s="69" t="s">
        <v>79</v>
      </c>
      <c r="F52" s="73" t="s">
        <v>83</v>
      </c>
      <c r="G52" s="71" t="s">
        <v>72</v>
      </c>
      <c r="H52" s="71" t="s">
        <v>74</v>
      </c>
      <c r="I52" s="81" t="s">
        <v>70</v>
      </c>
      <c r="J52" s="84">
        <f>Приложение2!J14</f>
        <v>539.5</v>
      </c>
      <c r="K52" s="84">
        <f>Приложение2!K14</f>
        <v>348.6</v>
      </c>
      <c r="L52" s="84">
        <f>Приложение2!L14</f>
        <v>317.7</v>
      </c>
    </row>
    <row r="53" ht="19.5" customHeight="1" spans="1:12">
      <c r="A53" s="68" t="str">
        <f>'Приложение 3'!A106</f>
        <v>Условно утвержденные расходы</v>
      </c>
      <c r="B53" s="69" t="s">
        <v>172</v>
      </c>
      <c r="C53" s="69" t="s">
        <v>60</v>
      </c>
      <c r="D53" s="69" t="s">
        <v>78</v>
      </c>
      <c r="E53" s="69" t="s">
        <v>173</v>
      </c>
      <c r="F53" s="73"/>
      <c r="G53" s="71"/>
      <c r="H53" s="71"/>
      <c r="I53" s="81"/>
      <c r="J53" s="84"/>
      <c r="K53" s="84">
        <f t="shared" ref="K53:L57" si="19">K54</f>
        <v>29.5</v>
      </c>
      <c r="L53" s="84">
        <f t="shared" si="19"/>
        <v>60.4</v>
      </c>
    </row>
    <row r="54" ht="15" customHeight="1" spans="1:12">
      <c r="A54" s="68" t="str">
        <f>'Приложение 3'!A107</f>
        <v>Иные бюджетные ассигнования</v>
      </c>
      <c r="B54" s="69" t="s">
        <v>172</v>
      </c>
      <c r="C54" s="69" t="s">
        <v>60</v>
      </c>
      <c r="D54" s="69" t="s">
        <v>78</v>
      </c>
      <c r="E54" s="69" t="s">
        <v>173</v>
      </c>
      <c r="F54" s="73" t="s">
        <v>96</v>
      </c>
      <c r="G54" s="71"/>
      <c r="H54" s="71"/>
      <c r="I54" s="81"/>
      <c r="J54" s="84"/>
      <c r="K54" s="84">
        <f t="shared" si="19"/>
        <v>29.5</v>
      </c>
      <c r="L54" s="84">
        <f t="shared" si="19"/>
        <v>60.4</v>
      </c>
    </row>
    <row r="55" ht="16.5" customHeight="1" spans="1:12">
      <c r="A55" s="68" t="str">
        <f>'Приложение 3'!A108</f>
        <v>Резервные средства</v>
      </c>
      <c r="B55" s="69" t="s">
        <v>172</v>
      </c>
      <c r="C55" s="69" t="s">
        <v>60</v>
      </c>
      <c r="D55" s="69" t="s">
        <v>78</v>
      </c>
      <c r="E55" s="69" t="s">
        <v>173</v>
      </c>
      <c r="F55" s="73" t="s">
        <v>111</v>
      </c>
      <c r="G55" s="71"/>
      <c r="H55" s="71"/>
      <c r="I55" s="81"/>
      <c r="J55" s="84"/>
      <c r="K55" s="84">
        <f t="shared" si="19"/>
        <v>29.5</v>
      </c>
      <c r="L55" s="84">
        <f t="shared" si="19"/>
        <v>60.4</v>
      </c>
    </row>
    <row r="56" ht="14.25" customHeight="1" spans="1:12">
      <c r="A56" s="68" t="str">
        <f>'Приложение 3'!A102</f>
        <v>Условно утвержденные расходы</v>
      </c>
      <c r="B56" s="69" t="s">
        <v>172</v>
      </c>
      <c r="C56" s="69" t="s">
        <v>60</v>
      </c>
      <c r="D56" s="69" t="s">
        <v>78</v>
      </c>
      <c r="E56" s="69" t="s">
        <v>173</v>
      </c>
      <c r="F56" s="73" t="s">
        <v>111</v>
      </c>
      <c r="G56" s="81" t="s">
        <v>171</v>
      </c>
      <c r="H56" s="71"/>
      <c r="I56" s="81"/>
      <c r="J56" s="84"/>
      <c r="K56" s="84">
        <f t="shared" si="19"/>
        <v>29.5</v>
      </c>
      <c r="L56" s="84">
        <f t="shared" si="19"/>
        <v>60.4</v>
      </c>
    </row>
    <row r="57" ht="15" customHeight="1" spans="1:12">
      <c r="A57" s="68" t="str">
        <f>'Приложение 3'!A103</f>
        <v>Условно утвержденные расходы</v>
      </c>
      <c r="B57" s="69" t="s">
        <v>172</v>
      </c>
      <c r="C57" s="69" t="s">
        <v>60</v>
      </c>
      <c r="D57" s="69" t="s">
        <v>78</v>
      </c>
      <c r="E57" s="69" t="s">
        <v>173</v>
      </c>
      <c r="F57" s="73" t="s">
        <v>111</v>
      </c>
      <c r="G57" s="81" t="s">
        <v>171</v>
      </c>
      <c r="H57" s="81" t="s">
        <v>171</v>
      </c>
      <c r="I57" s="81"/>
      <c r="J57" s="84"/>
      <c r="K57" s="84">
        <f t="shared" si="19"/>
        <v>29.5</v>
      </c>
      <c r="L57" s="84">
        <f t="shared" si="19"/>
        <v>60.4</v>
      </c>
    </row>
    <row r="58" ht="66" customHeight="1" spans="1:12">
      <c r="A58" s="68" t="s">
        <v>69</v>
      </c>
      <c r="B58" s="69" t="s">
        <v>172</v>
      </c>
      <c r="C58" s="69" t="s">
        <v>60</v>
      </c>
      <c r="D58" s="69" t="s">
        <v>78</v>
      </c>
      <c r="E58" s="69" t="s">
        <v>173</v>
      </c>
      <c r="F58" s="73" t="s">
        <v>111</v>
      </c>
      <c r="G58" s="81" t="s">
        <v>171</v>
      </c>
      <c r="H58" s="81" t="s">
        <v>171</v>
      </c>
      <c r="I58" s="81" t="s">
        <v>70</v>
      </c>
      <c r="J58" s="84"/>
      <c r="K58" s="84">
        <f>'Приложение 3'!J108</f>
        <v>29.5</v>
      </c>
      <c r="L58" s="84">
        <f>'Приложение 3'!K108</f>
        <v>60.4</v>
      </c>
    </row>
    <row r="59" ht="45.75" customHeight="1" spans="1:12">
      <c r="A59" s="80" t="str">
        <f>Приложение2!A17</f>
        <v>Расходы в рамках обеспечения деятельности Администрации Салминского сельского поселения </v>
      </c>
      <c r="B59" s="69">
        <v>65</v>
      </c>
      <c r="C59" s="69">
        <v>2</v>
      </c>
      <c r="D59" s="69"/>
      <c r="E59" s="69"/>
      <c r="F59" s="70"/>
      <c r="G59" s="74"/>
      <c r="H59" s="74"/>
      <c r="I59" s="74"/>
      <c r="J59" s="84">
        <f>J60+J66</f>
        <v>628.9</v>
      </c>
      <c r="K59" s="84">
        <f>K60+K66</f>
        <v>436.6</v>
      </c>
      <c r="L59" s="84">
        <f>L60+L66</f>
        <v>412.9</v>
      </c>
    </row>
    <row r="60" ht="45.75" customHeight="1" spans="1:12">
      <c r="A60" s="68" t="s">
        <v>87</v>
      </c>
      <c r="B60" s="69">
        <v>65</v>
      </c>
      <c r="C60" s="69">
        <v>2</v>
      </c>
      <c r="D60" s="69" t="s">
        <v>78</v>
      </c>
      <c r="E60" s="69" t="s">
        <v>88</v>
      </c>
      <c r="F60" s="70"/>
      <c r="G60" s="74"/>
      <c r="H60" s="74"/>
      <c r="I60" s="74"/>
      <c r="J60" s="84">
        <f>J61</f>
        <v>376.2</v>
      </c>
      <c r="K60" s="84">
        <f t="shared" ref="K60:L60" si="20">K61</f>
        <v>254.8</v>
      </c>
      <c r="L60" s="84">
        <f t="shared" si="20"/>
        <v>254.8</v>
      </c>
    </row>
    <row r="61" ht="118.5" customHeight="1" spans="1:12">
      <c r="A61" s="68" t="s">
        <v>80</v>
      </c>
      <c r="B61" s="69">
        <v>65</v>
      </c>
      <c r="C61" s="69">
        <v>2</v>
      </c>
      <c r="D61" s="69" t="s">
        <v>78</v>
      </c>
      <c r="E61" s="69" t="s">
        <v>88</v>
      </c>
      <c r="F61" s="70" t="s">
        <v>81</v>
      </c>
      <c r="G61" s="74"/>
      <c r="H61" s="74"/>
      <c r="I61" s="74"/>
      <c r="J61" s="84">
        <f t="shared" ref="J61:J64" si="21">J62</f>
        <v>376.2</v>
      </c>
      <c r="K61" s="84">
        <f t="shared" ref="K61:K64" si="22">K62</f>
        <v>254.8</v>
      </c>
      <c r="L61" s="84">
        <f t="shared" ref="L61:L64" si="23">L62</f>
        <v>254.8</v>
      </c>
    </row>
    <row r="62" ht="44.25" customHeight="1" spans="1:12">
      <c r="A62" s="68" t="s">
        <v>82</v>
      </c>
      <c r="B62" s="69">
        <v>65</v>
      </c>
      <c r="C62" s="69">
        <v>2</v>
      </c>
      <c r="D62" s="69" t="s">
        <v>78</v>
      </c>
      <c r="E62" s="69" t="s">
        <v>88</v>
      </c>
      <c r="F62" s="70" t="s">
        <v>83</v>
      </c>
      <c r="G62" s="74"/>
      <c r="H62" s="74"/>
      <c r="I62" s="74"/>
      <c r="J62" s="84">
        <f t="shared" si="21"/>
        <v>376.2</v>
      </c>
      <c r="K62" s="84">
        <f t="shared" si="22"/>
        <v>254.8</v>
      </c>
      <c r="L62" s="84">
        <f t="shared" si="23"/>
        <v>254.8</v>
      </c>
    </row>
    <row r="63" ht="13.5" customHeight="1" spans="1:12">
      <c r="A63" s="68" t="s">
        <v>71</v>
      </c>
      <c r="B63" s="69">
        <v>65</v>
      </c>
      <c r="C63" s="69">
        <v>2</v>
      </c>
      <c r="D63" s="69" t="s">
        <v>78</v>
      </c>
      <c r="E63" s="69" t="s">
        <v>88</v>
      </c>
      <c r="F63" s="70" t="s">
        <v>83</v>
      </c>
      <c r="G63" s="71" t="s">
        <v>72</v>
      </c>
      <c r="H63" s="71"/>
      <c r="I63" s="71"/>
      <c r="J63" s="84">
        <f t="shared" si="21"/>
        <v>376.2</v>
      </c>
      <c r="K63" s="84">
        <f t="shared" si="22"/>
        <v>254.8</v>
      </c>
      <c r="L63" s="84">
        <f t="shared" si="23"/>
        <v>254.8</v>
      </c>
    </row>
    <row r="64" ht="89.25" customHeight="1" spans="1:12">
      <c r="A64" s="80" t="s">
        <v>84</v>
      </c>
      <c r="B64" s="69">
        <v>65</v>
      </c>
      <c r="C64" s="69">
        <v>2</v>
      </c>
      <c r="D64" s="69" t="s">
        <v>78</v>
      </c>
      <c r="E64" s="69" t="s">
        <v>88</v>
      </c>
      <c r="F64" s="70" t="s">
        <v>83</v>
      </c>
      <c r="G64" s="71" t="s">
        <v>72</v>
      </c>
      <c r="H64" s="71" t="s">
        <v>85</v>
      </c>
      <c r="I64" s="71"/>
      <c r="J64" s="84">
        <f t="shared" si="21"/>
        <v>376.2</v>
      </c>
      <c r="K64" s="84">
        <f t="shared" si="22"/>
        <v>254.8</v>
      </c>
      <c r="L64" s="84">
        <f t="shared" si="23"/>
        <v>254.8</v>
      </c>
    </row>
    <row r="65" ht="60" spans="1:12">
      <c r="A65" s="68" t="s">
        <v>69</v>
      </c>
      <c r="B65" s="69">
        <v>65</v>
      </c>
      <c r="C65" s="69">
        <v>2</v>
      </c>
      <c r="D65" s="69" t="s">
        <v>78</v>
      </c>
      <c r="E65" s="69" t="s">
        <v>88</v>
      </c>
      <c r="F65" s="70" t="s">
        <v>83</v>
      </c>
      <c r="G65" s="71" t="s">
        <v>72</v>
      </c>
      <c r="H65" s="71" t="s">
        <v>85</v>
      </c>
      <c r="I65" s="81" t="s">
        <v>70</v>
      </c>
      <c r="J65" s="84">
        <f>Приложение2!J20</f>
        <v>376.2</v>
      </c>
      <c r="K65" s="84">
        <f>Приложение2!K20</f>
        <v>254.8</v>
      </c>
      <c r="L65" s="84">
        <f>Приложение2!L20</f>
        <v>254.8</v>
      </c>
    </row>
    <row r="66" ht="32.25" customHeight="1" spans="1:12">
      <c r="A66" s="68" t="str">
        <f>Приложение2!A21</f>
        <v>Расходы на обеспечение функций органов местного самоуправления</v>
      </c>
      <c r="B66" s="69" t="s">
        <v>172</v>
      </c>
      <c r="C66" s="69" t="s">
        <v>61</v>
      </c>
      <c r="D66" s="69" t="s">
        <v>78</v>
      </c>
      <c r="E66" s="69" t="s">
        <v>90</v>
      </c>
      <c r="F66" s="70"/>
      <c r="G66" s="71"/>
      <c r="H66" s="71"/>
      <c r="I66" s="81"/>
      <c r="J66" s="84">
        <f>J67+J72</f>
        <v>252.7</v>
      </c>
      <c r="K66" s="84">
        <f t="shared" ref="K66:L66" si="24">K67+K72</f>
        <v>181.8</v>
      </c>
      <c r="L66" s="84">
        <f t="shared" si="24"/>
        <v>158.1</v>
      </c>
    </row>
    <row r="67" ht="48" customHeight="1" spans="1:12">
      <c r="A67" s="68" t="s">
        <v>91</v>
      </c>
      <c r="B67" s="69">
        <v>65</v>
      </c>
      <c r="C67" s="69">
        <v>2</v>
      </c>
      <c r="D67" s="69" t="s">
        <v>78</v>
      </c>
      <c r="E67" s="69" t="s">
        <v>90</v>
      </c>
      <c r="F67" s="70" t="s">
        <v>92</v>
      </c>
      <c r="G67" s="74"/>
      <c r="H67" s="74"/>
      <c r="I67" s="74"/>
      <c r="J67" s="84">
        <f>J68</f>
        <v>188.7</v>
      </c>
      <c r="K67" s="84">
        <f>K68</f>
        <v>176.8</v>
      </c>
      <c r="L67" s="84">
        <f>L68</f>
        <v>153.1</v>
      </c>
    </row>
    <row r="68" ht="45.75" customHeight="1" spans="1:12">
      <c r="A68" s="68" t="s">
        <v>93</v>
      </c>
      <c r="B68" s="69">
        <v>65</v>
      </c>
      <c r="C68" s="69">
        <v>2</v>
      </c>
      <c r="D68" s="69" t="s">
        <v>78</v>
      </c>
      <c r="E68" s="69" t="s">
        <v>90</v>
      </c>
      <c r="F68" s="70" t="s">
        <v>94</v>
      </c>
      <c r="G68" s="74"/>
      <c r="H68" s="74"/>
      <c r="I68" s="74"/>
      <c r="J68" s="84">
        <f>J69</f>
        <v>188.7</v>
      </c>
      <c r="K68" s="84">
        <f t="shared" ref="K68:K70" si="25">K69</f>
        <v>176.8</v>
      </c>
      <c r="L68" s="84">
        <f t="shared" ref="L68:L70" si="26">L69</f>
        <v>153.1</v>
      </c>
    </row>
    <row r="69" ht="21" customHeight="1" spans="1:12">
      <c r="A69" s="68" t="s">
        <v>71</v>
      </c>
      <c r="B69" s="69">
        <v>65</v>
      </c>
      <c r="C69" s="69">
        <v>2</v>
      </c>
      <c r="D69" s="69" t="s">
        <v>78</v>
      </c>
      <c r="E69" s="69" t="s">
        <v>90</v>
      </c>
      <c r="F69" s="70" t="s">
        <v>94</v>
      </c>
      <c r="G69" s="71" t="s">
        <v>72</v>
      </c>
      <c r="H69" s="71"/>
      <c r="I69" s="71"/>
      <c r="J69" s="84">
        <f t="shared" ref="J69:J70" si="27">J70</f>
        <v>188.7</v>
      </c>
      <c r="K69" s="84">
        <f t="shared" si="25"/>
        <v>176.8</v>
      </c>
      <c r="L69" s="84">
        <f t="shared" si="26"/>
        <v>153.1</v>
      </c>
    </row>
    <row r="70" ht="90.75" customHeight="1" spans="1:12">
      <c r="A70" s="80" t="s">
        <v>84</v>
      </c>
      <c r="B70" s="69">
        <v>65</v>
      </c>
      <c r="C70" s="69">
        <v>2</v>
      </c>
      <c r="D70" s="69" t="s">
        <v>78</v>
      </c>
      <c r="E70" s="69" t="s">
        <v>90</v>
      </c>
      <c r="F70" s="70" t="s">
        <v>94</v>
      </c>
      <c r="G70" s="71" t="s">
        <v>72</v>
      </c>
      <c r="H70" s="71" t="s">
        <v>85</v>
      </c>
      <c r="I70" s="71"/>
      <c r="J70" s="84">
        <f t="shared" si="27"/>
        <v>188.7</v>
      </c>
      <c r="K70" s="84">
        <f t="shared" si="25"/>
        <v>176.8</v>
      </c>
      <c r="L70" s="84">
        <f t="shared" si="26"/>
        <v>153.1</v>
      </c>
    </row>
    <row r="71" ht="64.5" customHeight="1" spans="1:12">
      <c r="A71" s="68" t="s">
        <v>69</v>
      </c>
      <c r="B71" s="69">
        <v>65</v>
      </c>
      <c r="C71" s="69">
        <v>2</v>
      </c>
      <c r="D71" s="69" t="s">
        <v>78</v>
      </c>
      <c r="E71" s="69" t="s">
        <v>90</v>
      </c>
      <c r="F71" s="70" t="s">
        <v>94</v>
      </c>
      <c r="G71" s="71" t="s">
        <v>72</v>
      </c>
      <c r="H71" s="71" t="s">
        <v>85</v>
      </c>
      <c r="I71" s="81" t="s">
        <v>70</v>
      </c>
      <c r="J71" s="84">
        <f>Приложение2!J23</f>
        <v>188.7</v>
      </c>
      <c r="K71" s="84">
        <f>Приложение2!K23</f>
        <v>176.8</v>
      </c>
      <c r="L71" s="84">
        <f>Приложение2!L23</f>
        <v>153.1</v>
      </c>
    </row>
    <row r="72" ht="16.5" customHeight="1" spans="1:12">
      <c r="A72" s="68" t="s">
        <v>95</v>
      </c>
      <c r="B72" s="69">
        <v>65</v>
      </c>
      <c r="C72" s="69">
        <v>2</v>
      </c>
      <c r="D72" s="69" t="s">
        <v>78</v>
      </c>
      <c r="E72" s="69" t="s">
        <v>90</v>
      </c>
      <c r="F72" s="70" t="s">
        <v>96</v>
      </c>
      <c r="G72" s="74"/>
      <c r="H72" s="74"/>
      <c r="I72" s="74"/>
      <c r="J72" s="84">
        <f>J73</f>
        <v>64</v>
      </c>
      <c r="K72" s="84">
        <f t="shared" ref="K72:K75" si="28">K73</f>
        <v>5</v>
      </c>
      <c r="L72" s="84">
        <f t="shared" ref="L72:L75" si="29">L73</f>
        <v>5</v>
      </c>
    </row>
    <row r="73" ht="30" spans="1:12">
      <c r="A73" s="68" t="s">
        <v>97</v>
      </c>
      <c r="B73" s="69">
        <v>65</v>
      </c>
      <c r="C73" s="69">
        <v>2</v>
      </c>
      <c r="D73" s="69" t="s">
        <v>78</v>
      </c>
      <c r="E73" s="69" t="s">
        <v>90</v>
      </c>
      <c r="F73" s="70" t="s">
        <v>98</v>
      </c>
      <c r="G73" s="74"/>
      <c r="H73" s="74"/>
      <c r="I73" s="74"/>
      <c r="J73" s="84">
        <f t="shared" ref="J73:J75" si="30">J74</f>
        <v>64</v>
      </c>
      <c r="K73" s="84">
        <f t="shared" si="28"/>
        <v>5</v>
      </c>
      <c r="L73" s="84">
        <f t="shared" si="29"/>
        <v>5</v>
      </c>
    </row>
    <row r="74" ht="15" spans="1:12">
      <c r="A74" s="68" t="s">
        <v>71</v>
      </c>
      <c r="B74" s="69">
        <v>65</v>
      </c>
      <c r="C74" s="69">
        <v>2</v>
      </c>
      <c r="D74" s="69" t="s">
        <v>78</v>
      </c>
      <c r="E74" s="69" t="s">
        <v>90</v>
      </c>
      <c r="F74" s="70" t="s">
        <v>98</v>
      </c>
      <c r="G74" s="71" t="s">
        <v>72</v>
      </c>
      <c r="H74" s="71"/>
      <c r="I74" s="71"/>
      <c r="J74" s="84">
        <f t="shared" si="30"/>
        <v>64</v>
      </c>
      <c r="K74" s="84">
        <f t="shared" si="28"/>
        <v>5</v>
      </c>
      <c r="L74" s="84">
        <f t="shared" si="29"/>
        <v>5</v>
      </c>
    </row>
    <row r="75" ht="91.5" customHeight="1" spans="1:12">
      <c r="A75" s="80" t="s">
        <v>84</v>
      </c>
      <c r="B75" s="69">
        <v>65</v>
      </c>
      <c r="C75" s="69">
        <v>2</v>
      </c>
      <c r="D75" s="69" t="s">
        <v>78</v>
      </c>
      <c r="E75" s="69" t="s">
        <v>90</v>
      </c>
      <c r="F75" s="70" t="s">
        <v>98</v>
      </c>
      <c r="G75" s="71" t="s">
        <v>72</v>
      </c>
      <c r="H75" s="71" t="s">
        <v>85</v>
      </c>
      <c r="I75" s="71"/>
      <c r="J75" s="84">
        <f t="shared" si="30"/>
        <v>64</v>
      </c>
      <c r="K75" s="84">
        <f t="shared" si="28"/>
        <v>5</v>
      </c>
      <c r="L75" s="84">
        <f t="shared" si="29"/>
        <v>5</v>
      </c>
    </row>
    <row r="76" ht="68.25" customHeight="1" spans="1:12">
      <c r="A76" s="68" t="s">
        <v>69</v>
      </c>
      <c r="B76" s="69">
        <v>65</v>
      </c>
      <c r="C76" s="69">
        <v>2</v>
      </c>
      <c r="D76" s="69" t="s">
        <v>78</v>
      </c>
      <c r="E76" s="69" t="s">
        <v>90</v>
      </c>
      <c r="F76" s="70" t="s">
        <v>98</v>
      </c>
      <c r="G76" s="71" t="s">
        <v>72</v>
      </c>
      <c r="H76" s="71" t="s">
        <v>85</v>
      </c>
      <c r="I76" s="81" t="s">
        <v>70</v>
      </c>
      <c r="J76" s="84">
        <f>Приложение2!J25</f>
        <v>64</v>
      </c>
      <c r="K76" s="84">
        <f>Приложение2!K25</f>
        <v>5</v>
      </c>
      <c r="L76" s="84">
        <f>Приложение2!L25</f>
        <v>5</v>
      </c>
    </row>
    <row r="77" ht="78" customHeight="1" spans="1:12">
      <c r="A77" s="68" t="str">
        <f>Приложение2!A91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77" s="69" t="s">
        <v>105</v>
      </c>
      <c r="C77" s="69"/>
      <c r="D77" s="69"/>
      <c r="E77" s="69"/>
      <c r="F77" s="70"/>
      <c r="G77" s="71"/>
      <c r="H77" s="71"/>
      <c r="I77" s="81"/>
      <c r="J77" s="84">
        <f>J78</f>
        <v>160.8</v>
      </c>
      <c r="K77" s="84">
        <f>K78</f>
        <v>5044.5</v>
      </c>
      <c r="L77" s="84">
        <f>L78</f>
        <v>93.4</v>
      </c>
    </row>
    <row r="78" ht="111" customHeight="1" spans="1:12">
      <c r="A78" s="68" t="str">
        <f>Приложение2!A92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78" s="69" t="s">
        <v>105</v>
      </c>
      <c r="C78" s="69" t="s">
        <v>60</v>
      </c>
      <c r="D78" s="69"/>
      <c r="E78" s="69"/>
      <c r="F78" s="70"/>
      <c r="G78" s="71"/>
      <c r="H78" s="71"/>
      <c r="I78" s="81"/>
      <c r="J78" s="84">
        <f>J79+J85+J109+J91+J97+J115+J121</f>
        <v>160.8</v>
      </c>
      <c r="K78" s="84">
        <f>K79+K85+K109+K91+K103</f>
        <v>5044.5</v>
      </c>
      <c r="L78" s="84">
        <f>L79+L85+L109+L91</f>
        <v>93.4</v>
      </c>
    </row>
    <row r="79" ht="50.25" customHeight="1" spans="1:12">
      <c r="A79" s="68" t="str">
        <f>Приложение2!A93</f>
        <v>Доплаты к пенсиям муниципальных служащих Республики Мордовия</v>
      </c>
      <c r="B79" s="69" t="s">
        <v>105</v>
      </c>
      <c r="C79" s="69" t="s">
        <v>60</v>
      </c>
      <c r="D79" s="69" t="s">
        <v>78</v>
      </c>
      <c r="E79" s="69" t="s">
        <v>156</v>
      </c>
      <c r="F79" s="70"/>
      <c r="G79" s="71"/>
      <c r="H79" s="71"/>
      <c r="I79" s="81"/>
      <c r="J79" s="84">
        <f t="shared" ref="J79:L83" si="31">J80</f>
        <v>90.8</v>
      </c>
      <c r="K79" s="84">
        <f t="shared" si="31"/>
        <v>85.8</v>
      </c>
      <c r="L79" s="84">
        <f t="shared" si="31"/>
        <v>85.8</v>
      </c>
    </row>
    <row r="80" ht="30" customHeight="1" spans="1:12">
      <c r="A80" s="68" t="str">
        <f>Приложение2!A94</f>
        <v>Социальное обеспечение и иные выплаты населению</v>
      </c>
      <c r="B80" s="69" t="s">
        <v>105</v>
      </c>
      <c r="C80" s="69" t="s">
        <v>60</v>
      </c>
      <c r="D80" s="69" t="s">
        <v>78</v>
      </c>
      <c r="E80" s="69" t="s">
        <v>156</v>
      </c>
      <c r="F80" s="70" t="s">
        <v>158</v>
      </c>
      <c r="G80" s="71"/>
      <c r="H80" s="71"/>
      <c r="I80" s="81"/>
      <c r="J80" s="84">
        <f t="shared" si="31"/>
        <v>90.8</v>
      </c>
      <c r="K80" s="84">
        <f t="shared" si="31"/>
        <v>85.8</v>
      </c>
      <c r="L80" s="84">
        <f t="shared" si="31"/>
        <v>85.8</v>
      </c>
    </row>
    <row r="81" ht="30" customHeight="1" spans="1:12">
      <c r="A81" s="68" t="str">
        <f>Приложение2!A95</f>
        <v>Публичные нормативные социальные выплаты гражданам</v>
      </c>
      <c r="B81" s="69" t="s">
        <v>105</v>
      </c>
      <c r="C81" s="69" t="s">
        <v>60</v>
      </c>
      <c r="D81" s="69" t="s">
        <v>78</v>
      </c>
      <c r="E81" s="69" t="s">
        <v>156</v>
      </c>
      <c r="F81" s="70" t="s">
        <v>160</v>
      </c>
      <c r="G81" s="71"/>
      <c r="H81" s="71"/>
      <c r="I81" s="81"/>
      <c r="J81" s="84">
        <f t="shared" si="31"/>
        <v>90.8</v>
      </c>
      <c r="K81" s="84">
        <f t="shared" si="31"/>
        <v>85.8</v>
      </c>
      <c r="L81" s="84">
        <f t="shared" si="31"/>
        <v>85.8</v>
      </c>
    </row>
    <row r="82" ht="17.25" customHeight="1" spans="1:12">
      <c r="A82" s="68" t="str">
        <f>Приложение2!A89</f>
        <v>Социальная политика</v>
      </c>
      <c r="B82" s="69" t="s">
        <v>105</v>
      </c>
      <c r="C82" s="69" t="s">
        <v>60</v>
      </c>
      <c r="D82" s="69" t="s">
        <v>78</v>
      </c>
      <c r="E82" s="69" t="s">
        <v>156</v>
      </c>
      <c r="F82" s="70" t="s">
        <v>160</v>
      </c>
      <c r="G82" s="81" t="s">
        <v>66</v>
      </c>
      <c r="H82" s="71"/>
      <c r="I82" s="81"/>
      <c r="J82" s="84">
        <f t="shared" si="31"/>
        <v>90.8</v>
      </c>
      <c r="K82" s="84">
        <f t="shared" si="31"/>
        <v>85.8</v>
      </c>
      <c r="L82" s="84">
        <f t="shared" si="31"/>
        <v>85.8</v>
      </c>
    </row>
    <row r="83" ht="15" customHeight="1" spans="1:12">
      <c r="A83" s="68" t="str">
        <f>Приложение2!A90</f>
        <v> Пенсионное обеспечение</v>
      </c>
      <c r="B83" s="69" t="s">
        <v>105</v>
      </c>
      <c r="C83" s="69" t="s">
        <v>60</v>
      </c>
      <c r="D83" s="69" t="s">
        <v>78</v>
      </c>
      <c r="E83" s="69" t="s">
        <v>156</v>
      </c>
      <c r="F83" s="70" t="s">
        <v>160</v>
      </c>
      <c r="G83" s="81" t="s">
        <v>66</v>
      </c>
      <c r="H83" s="81" t="s">
        <v>72</v>
      </c>
      <c r="I83" s="81"/>
      <c r="J83" s="84">
        <f t="shared" si="31"/>
        <v>90.8</v>
      </c>
      <c r="K83" s="84">
        <f t="shared" si="31"/>
        <v>85.8</v>
      </c>
      <c r="L83" s="84">
        <f t="shared" si="31"/>
        <v>85.8</v>
      </c>
    </row>
    <row r="84" ht="63.75" customHeight="1" spans="1:12">
      <c r="A84" s="68" t="str">
        <f>A76</f>
        <v>Администрация Салминского сельского поселения Ромодановского муниципального района Республики Мордовия</v>
      </c>
      <c r="B84" s="69" t="s">
        <v>105</v>
      </c>
      <c r="C84" s="69" t="s">
        <v>60</v>
      </c>
      <c r="D84" s="69" t="s">
        <v>78</v>
      </c>
      <c r="E84" s="69" t="s">
        <v>156</v>
      </c>
      <c r="F84" s="70" t="s">
        <v>160</v>
      </c>
      <c r="G84" s="81" t="s">
        <v>66</v>
      </c>
      <c r="H84" s="81" t="s">
        <v>72</v>
      </c>
      <c r="I84" s="81" t="s">
        <v>70</v>
      </c>
      <c r="J84" s="84">
        <f>Приложение2!J95</f>
        <v>90.8</v>
      </c>
      <c r="K84" s="84">
        <f>Приложение2!K95</f>
        <v>85.8</v>
      </c>
      <c r="L84" s="84">
        <f>Приложение2!L95</f>
        <v>85.8</v>
      </c>
    </row>
    <row r="85" ht="60" customHeight="1" spans="1:12">
      <c r="A85" s="68" t="str">
        <f>Приложение2!A34</f>
        <v>Резервный фонд администрации Салминского сельского поселени Ромодановского муниципального района Республики Мордовия</v>
      </c>
      <c r="B85" s="69" t="s">
        <v>105</v>
      </c>
      <c r="C85" s="69" t="s">
        <v>60</v>
      </c>
      <c r="D85" s="69" t="s">
        <v>78</v>
      </c>
      <c r="E85" s="69" t="s">
        <v>108</v>
      </c>
      <c r="F85" s="70"/>
      <c r="G85" s="81"/>
      <c r="H85" s="81"/>
      <c r="I85" s="81"/>
      <c r="J85" s="84">
        <f t="shared" ref="J85:L89" si="32">J86</f>
        <v>5</v>
      </c>
      <c r="K85" s="84">
        <f t="shared" si="32"/>
        <v>5</v>
      </c>
      <c r="L85" s="84">
        <f t="shared" si="32"/>
        <v>5</v>
      </c>
    </row>
    <row r="86" ht="18.75" customHeight="1" spans="1:12">
      <c r="A86" s="68" t="str">
        <f>Приложение2!A35</f>
        <v>Иные бюджетные ассигнования</v>
      </c>
      <c r="B86" s="69" t="s">
        <v>105</v>
      </c>
      <c r="C86" s="69" t="s">
        <v>60</v>
      </c>
      <c r="D86" s="69" t="s">
        <v>78</v>
      </c>
      <c r="E86" s="69" t="s">
        <v>108</v>
      </c>
      <c r="F86" s="70" t="s">
        <v>96</v>
      </c>
      <c r="G86" s="81"/>
      <c r="H86" s="81"/>
      <c r="I86" s="81"/>
      <c r="J86" s="84">
        <f t="shared" si="32"/>
        <v>5</v>
      </c>
      <c r="K86" s="84">
        <f t="shared" si="32"/>
        <v>5</v>
      </c>
      <c r="L86" s="84">
        <f t="shared" si="32"/>
        <v>5</v>
      </c>
    </row>
    <row r="87" ht="19.5" customHeight="1" spans="1:12">
      <c r="A87" s="68" t="str">
        <f>Приложение2!A36</f>
        <v>Резервные средства</v>
      </c>
      <c r="B87" s="69" t="s">
        <v>105</v>
      </c>
      <c r="C87" s="69" t="s">
        <v>60</v>
      </c>
      <c r="D87" s="69" t="s">
        <v>78</v>
      </c>
      <c r="E87" s="69" t="s">
        <v>108</v>
      </c>
      <c r="F87" s="70" t="s">
        <v>111</v>
      </c>
      <c r="G87" s="81"/>
      <c r="H87" s="81"/>
      <c r="I87" s="81"/>
      <c r="J87" s="84">
        <f t="shared" si="32"/>
        <v>5</v>
      </c>
      <c r="K87" s="84">
        <f t="shared" si="32"/>
        <v>5</v>
      </c>
      <c r="L87" s="84">
        <f t="shared" si="32"/>
        <v>5</v>
      </c>
    </row>
    <row r="88" ht="18" customHeight="1" spans="1:12">
      <c r="A88" s="68" t="str">
        <f>Приложение2!A8</f>
        <v>Общегосударственные вопросы</v>
      </c>
      <c r="B88" s="69" t="s">
        <v>105</v>
      </c>
      <c r="C88" s="69" t="s">
        <v>60</v>
      </c>
      <c r="D88" s="69" t="s">
        <v>78</v>
      </c>
      <c r="E88" s="69" t="s">
        <v>108</v>
      </c>
      <c r="F88" s="70" t="s">
        <v>111</v>
      </c>
      <c r="G88" s="81" t="s">
        <v>72</v>
      </c>
      <c r="H88" s="81"/>
      <c r="I88" s="81"/>
      <c r="J88" s="84">
        <f t="shared" si="32"/>
        <v>5</v>
      </c>
      <c r="K88" s="84">
        <f t="shared" si="32"/>
        <v>5</v>
      </c>
      <c r="L88" s="84">
        <f t="shared" si="32"/>
        <v>5</v>
      </c>
    </row>
    <row r="89" ht="16.5" customHeight="1" spans="1:12">
      <c r="A89" s="68" t="str">
        <f>Приложение2!A31</f>
        <v>Резервные фонды </v>
      </c>
      <c r="B89" s="69" t="s">
        <v>105</v>
      </c>
      <c r="C89" s="69" t="s">
        <v>60</v>
      </c>
      <c r="D89" s="69" t="s">
        <v>78</v>
      </c>
      <c r="E89" s="69" t="s">
        <v>108</v>
      </c>
      <c r="F89" s="70" t="s">
        <v>111</v>
      </c>
      <c r="G89" s="81" t="s">
        <v>72</v>
      </c>
      <c r="H89" s="81" t="s">
        <v>67</v>
      </c>
      <c r="I89" s="81"/>
      <c r="J89" s="84">
        <f t="shared" si="32"/>
        <v>5</v>
      </c>
      <c r="K89" s="84">
        <f t="shared" si="32"/>
        <v>5</v>
      </c>
      <c r="L89" s="84">
        <f t="shared" si="32"/>
        <v>5</v>
      </c>
    </row>
    <row r="90" ht="71.25" customHeight="1" spans="1:12">
      <c r="A90" s="68" t="str">
        <f>A126</f>
        <v>Администрация Салминского сельского поселения Ромодановского муниципального района Республики Мордовия</v>
      </c>
      <c r="B90" s="69" t="s">
        <v>105</v>
      </c>
      <c r="C90" s="69" t="s">
        <v>60</v>
      </c>
      <c r="D90" s="69" t="s">
        <v>78</v>
      </c>
      <c r="E90" s="69" t="s">
        <v>108</v>
      </c>
      <c r="F90" s="70" t="s">
        <v>111</v>
      </c>
      <c r="G90" s="81" t="s">
        <v>72</v>
      </c>
      <c r="H90" s="81" t="s">
        <v>67</v>
      </c>
      <c r="I90" s="81" t="s">
        <v>70</v>
      </c>
      <c r="J90" s="84">
        <f>Приложение2!J36</f>
        <v>5</v>
      </c>
      <c r="K90" s="84">
        <f>Приложение2!K36</f>
        <v>5</v>
      </c>
      <c r="L90" s="84">
        <f>Приложение2!L36</f>
        <v>5</v>
      </c>
    </row>
    <row r="91" ht="31.5" customHeight="1" spans="1:12">
      <c r="A91" s="68" t="str">
        <f>Приложение2!A100</f>
        <v>Процентные платежи по муниципальному долгу</v>
      </c>
      <c r="B91" s="69" t="s">
        <v>105</v>
      </c>
      <c r="C91" s="69" t="s">
        <v>60</v>
      </c>
      <c r="D91" s="69" t="s">
        <v>78</v>
      </c>
      <c r="E91" s="69" t="s">
        <v>166</v>
      </c>
      <c r="F91" s="70"/>
      <c r="G91" s="81"/>
      <c r="H91" s="81"/>
      <c r="I91" s="81"/>
      <c r="J91" s="84">
        <f t="shared" ref="J91:L95" si="33">J92</f>
        <v>2.2</v>
      </c>
      <c r="K91" s="84">
        <f t="shared" si="33"/>
        <v>2.2</v>
      </c>
      <c r="L91" s="84">
        <f t="shared" si="33"/>
        <v>2.2</v>
      </c>
    </row>
    <row r="92" ht="33" customHeight="1" spans="1:12">
      <c r="A92" s="68" t="str">
        <f>Приложение2!A101</f>
        <v>Обслуживание государственного (муниципального)долга</v>
      </c>
      <c r="B92" s="69" t="s">
        <v>105</v>
      </c>
      <c r="C92" s="69" t="s">
        <v>60</v>
      </c>
      <c r="D92" s="69" t="s">
        <v>78</v>
      </c>
      <c r="E92" s="69" t="s">
        <v>166</v>
      </c>
      <c r="F92" s="70" t="s">
        <v>167</v>
      </c>
      <c r="G92" s="81"/>
      <c r="H92" s="81"/>
      <c r="I92" s="81"/>
      <c r="J92" s="84">
        <f t="shared" si="33"/>
        <v>2.2</v>
      </c>
      <c r="K92" s="84">
        <f t="shared" si="33"/>
        <v>2.2</v>
      </c>
      <c r="L92" s="84">
        <f t="shared" si="33"/>
        <v>2.2</v>
      </c>
    </row>
    <row r="93" ht="33.75" customHeight="1" spans="1:12">
      <c r="A93" s="68" t="str">
        <f>Приложение2!A102</f>
        <v>Обслуживание муниципального долга</v>
      </c>
      <c r="B93" s="69" t="s">
        <v>105</v>
      </c>
      <c r="C93" s="69" t="s">
        <v>60</v>
      </c>
      <c r="D93" s="69" t="s">
        <v>78</v>
      </c>
      <c r="E93" s="69" t="s">
        <v>166</v>
      </c>
      <c r="F93" s="70" t="s">
        <v>169</v>
      </c>
      <c r="G93" s="81"/>
      <c r="H93" s="81"/>
      <c r="I93" s="81"/>
      <c r="J93" s="84">
        <f t="shared" si="33"/>
        <v>2.2</v>
      </c>
      <c r="K93" s="84">
        <f t="shared" si="33"/>
        <v>2.2</v>
      </c>
      <c r="L93" s="84">
        <f t="shared" si="33"/>
        <v>2.2</v>
      </c>
    </row>
    <row r="94" ht="18.75" customHeight="1" spans="1:12">
      <c r="A94" s="68" t="str">
        <f>Приложение2!A8</f>
        <v>Общегосударственные вопросы</v>
      </c>
      <c r="B94" s="69" t="s">
        <v>105</v>
      </c>
      <c r="C94" s="69" t="s">
        <v>60</v>
      </c>
      <c r="D94" s="69" t="s">
        <v>78</v>
      </c>
      <c r="E94" s="69" t="s">
        <v>166</v>
      </c>
      <c r="F94" s="70" t="s">
        <v>169</v>
      </c>
      <c r="G94" s="81" t="s">
        <v>72</v>
      </c>
      <c r="H94" s="81"/>
      <c r="I94" s="81"/>
      <c r="J94" s="84">
        <f t="shared" si="33"/>
        <v>2.2</v>
      </c>
      <c r="K94" s="84">
        <f t="shared" si="33"/>
        <v>2.2</v>
      </c>
      <c r="L94" s="84">
        <f t="shared" si="33"/>
        <v>2.2</v>
      </c>
    </row>
    <row r="95" ht="31.5" customHeight="1" spans="1:12">
      <c r="A95" s="68" t="str">
        <f>Приложение2!A96</f>
        <v>Обслуживание государственного (муниципального)долга</v>
      </c>
      <c r="B95" s="69" t="s">
        <v>105</v>
      </c>
      <c r="C95" s="69" t="s">
        <v>60</v>
      </c>
      <c r="D95" s="69" t="s">
        <v>78</v>
      </c>
      <c r="E95" s="69" t="s">
        <v>166</v>
      </c>
      <c r="F95" s="70" t="s">
        <v>169</v>
      </c>
      <c r="G95" s="81" t="s">
        <v>72</v>
      </c>
      <c r="H95" s="81" t="s">
        <v>113</v>
      </c>
      <c r="I95" s="81"/>
      <c r="J95" s="84">
        <f t="shared" si="33"/>
        <v>2.2</v>
      </c>
      <c r="K95" s="84">
        <f t="shared" si="33"/>
        <v>2.2</v>
      </c>
      <c r="L95" s="84">
        <f t="shared" si="33"/>
        <v>2.2</v>
      </c>
    </row>
    <row r="96" ht="71.25" customHeight="1" spans="1:12">
      <c r="A96" s="68" t="str">
        <f>A90</f>
        <v>Администрация Салминского сельского поселения Ромодановского муниципального района Республики Мордовия</v>
      </c>
      <c r="B96" s="69" t="s">
        <v>105</v>
      </c>
      <c r="C96" s="69" t="s">
        <v>60</v>
      </c>
      <c r="D96" s="69" t="s">
        <v>78</v>
      </c>
      <c r="E96" s="69" t="s">
        <v>166</v>
      </c>
      <c r="F96" s="70" t="s">
        <v>169</v>
      </c>
      <c r="G96" s="81" t="s">
        <v>72</v>
      </c>
      <c r="H96" s="81" t="s">
        <v>113</v>
      </c>
      <c r="I96" s="81" t="s">
        <v>70</v>
      </c>
      <c r="J96" s="84">
        <f>Приложение2!J102</f>
        <v>2.2</v>
      </c>
      <c r="K96" s="84">
        <f>Приложение2!K102</f>
        <v>2.2</v>
      </c>
      <c r="L96" s="84">
        <f>Приложение2!L102</f>
        <v>2.2</v>
      </c>
    </row>
    <row r="97" ht="28.5" customHeight="1" spans="1:12">
      <c r="A97" s="68" t="str">
        <f>Приложение2!A40</f>
        <v>Прочие мероприятия в облости национальной экономики</v>
      </c>
      <c r="B97" s="69" t="s">
        <v>105</v>
      </c>
      <c r="C97" s="69" t="s">
        <v>60</v>
      </c>
      <c r="D97" s="69" t="s">
        <v>78</v>
      </c>
      <c r="E97" s="69" t="s">
        <v>115</v>
      </c>
      <c r="F97" s="70"/>
      <c r="G97" s="81"/>
      <c r="H97" s="81"/>
      <c r="I97" s="81"/>
      <c r="J97" s="84">
        <f>J98</f>
        <v>20</v>
      </c>
      <c r="K97" s="84"/>
      <c r="L97" s="84"/>
    </row>
    <row r="98" ht="48.75" customHeight="1" spans="1:12">
      <c r="A98" s="68" t="str">
        <f>Приложение2!A41</f>
        <v>Закупка товаров, работ и услуг для обеспечения государственных (муниципальных) нужд</v>
      </c>
      <c r="B98" s="69" t="s">
        <v>105</v>
      </c>
      <c r="C98" s="69" t="s">
        <v>60</v>
      </c>
      <c r="D98" s="69" t="s">
        <v>78</v>
      </c>
      <c r="E98" s="69" t="s">
        <v>115</v>
      </c>
      <c r="F98" s="70" t="s">
        <v>92</v>
      </c>
      <c r="G98" s="81"/>
      <c r="H98" s="81"/>
      <c r="I98" s="81"/>
      <c r="J98" s="84">
        <f>J99</f>
        <v>20</v>
      </c>
      <c r="K98" s="84"/>
      <c r="L98" s="84"/>
    </row>
    <row r="99" ht="62.25" customHeight="1" spans="1:12">
      <c r="A99" s="68" t="str">
        <f>Приложение2!A42</f>
        <v>Иные закупки товаров, работ и услуг для обеспечения государственных (муниципальных) нужд</v>
      </c>
      <c r="B99" s="69" t="s">
        <v>105</v>
      </c>
      <c r="C99" s="69" t="s">
        <v>60</v>
      </c>
      <c r="D99" s="69" t="s">
        <v>78</v>
      </c>
      <c r="E99" s="69" t="s">
        <v>115</v>
      </c>
      <c r="F99" s="70" t="s">
        <v>94</v>
      </c>
      <c r="G99" s="81"/>
      <c r="H99" s="81"/>
      <c r="I99" s="81"/>
      <c r="J99" s="84">
        <f>J100</f>
        <v>20</v>
      </c>
      <c r="K99" s="84"/>
      <c r="L99" s="84"/>
    </row>
    <row r="100" ht="18" customHeight="1" spans="1:12">
      <c r="A100" s="68" t="str">
        <f>A94</f>
        <v>Общегосударственные вопросы</v>
      </c>
      <c r="B100" s="69" t="s">
        <v>105</v>
      </c>
      <c r="C100" s="69" t="s">
        <v>60</v>
      </c>
      <c r="D100" s="69" t="s">
        <v>78</v>
      </c>
      <c r="E100" s="69" t="s">
        <v>115</v>
      </c>
      <c r="F100" s="70" t="s">
        <v>94</v>
      </c>
      <c r="G100" s="81" t="s">
        <v>72</v>
      </c>
      <c r="H100" s="81"/>
      <c r="I100" s="81"/>
      <c r="J100" s="84">
        <f>J101</f>
        <v>20</v>
      </c>
      <c r="K100" s="84"/>
      <c r="L100" s="84"/>
    </row>
    <row r="101" ht="31.5" customHeight="1" spans="1:12">
      <c r="A101" s="68" t="str">
        <f>Приложение2!A37</f>
        <v>Другие общегосударственные вопросы</v>
      </c>
      <c r="B101" s="69" t="s">
        <v>105</v>
      </c>
      <c r="C101" s="69" t="s">
        <v>60</v>
      </c>
      <c r="D101" s="69" t="s">
        <v>78</v>
      </c>
      <c r="E101" s="69" t="s">
        <v>115</v>
      </c>
      <c r="F101" s="70" t="s">
        <v>94</v>
      </c>
      <c r="G101" s="81" t="s">
        <v>72</v>
      </c>
      <c r="H101" s="81" t="s">
        <v>113</v>
      </c>
      <c r="I101" s="81"/>
      <c r="J101" s="84">
        <f>J102</f>
        <v>20</v>
      </c>
      <c r="K101" s="84"/>
      <c r="L101" s="84"/>
    </row>
    <row r="102" ht="58.5" customHeight="1" spans="1:12">
      <c r="A102" s="68" t="str">
        <f>A96</f>
        <v>Администрация Салминского сельского поселения Ромодановского муниципального района Республики Мордовия</v>
      </c>
      <c r="B102" s="69" t="s">
        <v>105</v>
      </c>
      <c r="C102" s="69" t="s">
        <v>60</v>
      </c>
      <c r="D102" s="69" t="s">
        <v>78</v>
      </c>
      <c r="E102" s="69" t="s">
        <v>115</v>
      </c>
      <c r="F102" s="70" t="s">
        <v>94</v>
      </c>
      <c r="G102" s="81" t="s">
        <v>72</v>
      </c>
      <c r="H102" s="81" t="s">
        <v>113</v>
      </c>
      <c r="I102" s="81" t="s">
        <v>70</v>
      </c>
      <c r="J102" s="84">
        <f>Приложение2!J42</f>
        <v>20</v>
      </c>
      <c r="K102" s="84"/>
      <c r="L102" s="84"/>
    </row>
    <row r="103" ht="30.75" customHeight="1" spans="1:12">
      <c r="A103" s="68" t="str">
        <f>Приложение2!A64</f>
        <v>Мероприятия в облости водного хозяйства</v>
      </c>
      <c r="B103" s="69" t="s">
        <v>105</v>
      </c>
      <c r="C103" s="69" t="s">
        <v>60</v>
      </c>
      <c r="D103" s="69" t="s">
        <v>78</v>
      </c>
      <c r="E103" s="69" t="s">
        <v>132</v>
      </c>
      <c r="F103" s="70"/>
      <c r="G103" s="81"/>
      <c r="H103" s="81"/>
      <c r="I103" s="81"/>
      <c r="J103" s="84"/>
      <c r="K103" s="84">
        <f>K104</f>
        <v>4951.1</v>
      </c>
      <c r="L103" s="84"/>
    </row>
    <row r="104" ht="48.75" customHeight="1" spans="1:12">
      <c r="A104" s="68" t="str">
        <f>Приложение2!A65</f>
        <v>Закупка товаров, работ и услуг для обеспечения государственных (муниципальных) нужд</v>
      </c>
      <c r="B104" s="69" t="s">
        <v>105</v>
      </c>
      <c r="C104" s="69" t="s">
        <v>60</v>
      </c>
      <c r="D104" s="69" t="s">
        <v>78</v>
      </c>
      <c r="E104" s="69" t="s">
        <v>132</v>
      </c>
      <c r="F104" s="70" t="s">
        <v>92</v>
      </c>
      <c r="G104" s="81"/>
      <c r="H104" s="81"/>
      <c r="I104" s="81"/>
      <c r="J104" s="84"/>
      <c r="K104" s="84">
        <f>K105</f>
        <v>4951.1</v>
      </c>
      <c r="L104" s="84"/>
    </row>
    <row r="105" ht="61.5" customHeight="1" spans="1:12">
      <c r="A105" s="68" t="str">
        <f>Приложение2!A66</f>
        <v>Иные закупки товаров, работ и услуг для обеспечения государственных (муниципальных) нужд</v>
      </c>
      <c r="B105" s="69" t="s">
        <v>105</v>
      </c>
      <c r="C105" s="69" t="s">
        <v>60</v>
      </c>
      <c r="D105" s="69" t="s">
        <v>78</v>
      </c>
      <c r="E105" s="69" t="s">
        <v>132</v>
      </c>
      <c r="F105" s="70" t="s">
        <v>94</v>
      </c>
      <c r="G105" s="81"/>
      <c r="H105" s="81"/>
      <c r="I105" s="81"/>
      <c r="J105" s="84"/>
      <c r="K105" s="84">
        <f>K106</f>
        <v>4951.1</v>
      </c>
      <c r="L105" s="84"/>
    </row>
    <row r="106" ht="18" customHeight="1" spans="1:12">
      <c r="A106" s="68" t="str">
        <f>Приложение2!A60</f>
        <v>Национальная экономика</v>
      </c>
      <c r="B106" s="69" t="s">
        <v>105</v>
      </c>
      <c r="C106" s="69" t="s">
        <v>60</v>
      </c>
      <c r="D106" s="69" t="s">
        <v>78</v>
      </c>
      <c r="E106" s="69" t="s">
        <v>132</v>
      </c>
      <c r="F106" s="70" t="s">
        <v>94</v>
      </c>
      <c r="G106" s="81" t="s">
        <v>85</v>
      </c>
      <c r="H106" s="81"/>
      <c r="I106" s="81"/>
      <c r="J106" s="84"/>
      <c r="K106" s="84">
        <f>K107</f>
        <v>4951.1</v>
      </c>
      <c r="L106" s="84"/>
    </row>
    <row r="107" ht="17.25" customHeight="1" spans="1:12">
      <c r="A107" s="68" t="str">
        <f>Приложение2!A61</f>
        <v>Водное хозяйства</v>
      </c>
      <c r="B107" s="69" t="s">
        <v>105</v>
      </c>
      <c r="C107" s="69" t="s">
        <v>60</v>
      </c>
      <c r="D107" s="69" t="s">
        <v>78</v>
      </c>
      <c r="E107" s="69" t="s">
        <v>132</v>
      </c>
      <c r="F107" s="70" t="s">
        <v>94</v>
      </c>
      <c r="G107" s="81" t="s">
        <v>85</v>
      </c>
      <c r="H107" s="81" t="s">
        <v>130</v>
      </c>
      <c r="I107" s="81"/>
      <c r="J107" s="84"/>
      <c r="K107" s="84">
        <f>K108</f>
        <v>4951.1</v>
      </c>
      <c r="L107" s="84"/>
    </row>
    <row r="108" ht="61.5" customHeight="1" spans="1:12">
      <c r="A108" s="68" t="str">
        <f>A96</f>
        <v>Администрация Салминского сельского поселения Ромодановского муниципального района Республики Мордовия</v>
      </c>
      <c r="B108" s="69" t="s">
        <v>105</v>
      </c>
      <c r="C108" s="69" t="s">
        <v>60</v>
      </c>
      <c r="D108" s="69" t="s">
        <v>78</v>
      </c>
      <c r="E108" s="69" t="s">
        <v>132</v>
      </c>
      <c r="F108" s="70" t="s">
        <v>94</v>
      </c>
      <c r="G108" s="81" t="s">
        <v>85</v>
      </c>
      <c r="H108" s="81" t="s">
        <v>130</v>
      </c>
      <c r="I108" s="81" t="s">
        <v>70</v>
      </c>
      <c r="J108" s="84"/>
      <c r="K108" s="84">
        <f>Приложение2!K66</f>
        <v>4951.1</v>
      </c>
      <c r="L108" s="84"/>
    </row>
    <row r="109" ht="195.75" customHeight="1" spans="1:12">
      <c r="A109" s="68" t="str">
        <f>Приложение2!A28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9" s="69" t="s">
        <v>105</v>
      </c>
      <c r="C109" s="69" t="s">
        <v>60</v>
      </c>
      <c r="D109" s="69" t="s">
        <v>78</v>
      </c>
      <c r="E109" s="69" t="s">
        <v>102</v>
      </c>
      <c r="F109" s="70"/>
      <c r="G109" s="81"/>
      <c r="H109" s="81"/>
      <c r="I109" s="81"/>
      <c r="J109" s="84">
        <f t="shared" ref="J109:L112" si="34">J110</f>
        <v>0.4</v>
      </c>
      <c r="K109" s="84">
        <f t="shared" si="34"/>
        <v>0.4</v>
      </c>
      <c r="L109" s="84">
        <f t="shared" si="34"/>
        <v>0.4</v>
      </c>
    </row>
    <row r="110" ht="48" customHeight="1" spans="1:12">
      <c r="A110" s="68" t="str">
        <f>Приложение2!A29</f>
        <v>Закупка товаров, работ и услуг для обеспечения государственных (муниципальных) нужд</v>
      </c>
      <c r="B110" s="69" t="s">
        <v>105</v>
      </c>
      <c r="C110" s="69" t="s">
        <v>60</v>
      </c>
      <c r="D110" s="69" t="s">
        <v>78</v>
      </c>
      <c r="E110" s="69" t="s">
        <v>102</v>
      </c>
      <c r="F110" s="70" t="s">
        <v>92</v>
      </c>
      <c r="G110" s="81"/>
      <c r="H110" s="81"/>
      <c r="I110" s="81"/>
      <c r="J110" s="84">
        <f t="shared" si="34"/>
        <v>0.4</v>
      </c>
      <c r="K110" s="84">
        <f t="shared" si="34"/>
        <v>0.4</v>
      </c>
      <c r="L110" s="84">
        <f t="shared" si="34"/>
        <v>0.4</v>
      </c>
    </row>
    <row r="111" ht="60" customHeight="1" spans="1:12">
      <c r="A111" s="68" t="str">
        <f>Приложение2!A30</f>
        <v>Иные закупки товаров, работ и услуг для обеспечения государственных (муниципальных) нужд</v>
      </c>
      <c r="B111" s="69" t="s">
        <v>105</v>
      </c>
      <c r="C111" s="69" t="s">
        <v>60</v>
      </c>
      <c r="D111" s="69" t="s">
        <v>78</v>
      </c>
      <c r="E111" s="69" t="s">
        <v>102</v>
      </c>
      <c r="F111" s="70" t="s">
        <v>94</v>
      </c>
      <c r="G111" s="81"/>
      <c r="H111" s="81"/>
      <c r="I111" s="81"/>
      <c r="J111" s="84">
        <f t="shared" si="34"/>
        <v>0.4</v>
      </c>
      <c r="K111" s="84">
        <f t="shared" si="34"/>
        <v>0.4</v>
      </c>
      <c r="L111" s="84">
        <f t="shared" si="34"/>
        <v>0.4</v>
      </c>
    </row>
    <row r="112" ht="18.75" customHeight="1" spans="1:12">
      <c r="A112" s="68" t="str">
        <f>Приложение2!A8</f>
        <v>Общегосударственные вопросы</v>
      </c>
      <c r="B112" s="69" t="s">
        <v>105</v>
      </c>
      <c r="C112" s="69" t="s">
        <v>60</v>
      </c>
      <c r="D112" s="69" t="s">
        <v>78</v>
      </c>
      <c r="E112" s="69" t="s">
        <v>102</v>
      </c>
      <c r="F112" s="70" t="s">
        <v>94</v>
      </c>
      <c r="G112" s="81" t="s">
        <v>72</v>
      </c>
      <c r="H112" s="81"/>
      <c r="I112" s="81"/>
      <c r="J112" s="84">
        <f t="shared" si="34"/>
        <v>0.4</v>
      </c>
      <c r="K112" s="84">
        <f t="shared" si="34"/>
        <v>0.4</v>
      </c>
      <c r="L112" s="84">
        <f t="shared" si="34"/>
        <v>0.4</v>
      </c>
    </row>
    <row r="113" ht="89.25" customHeight="1" spans="1:12">
      <c r="A113" s="68" t="str">
        <f>Приложение2!A15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13" s="69" t="s">
        <v>105</v>
      </c>
      <c r="C113" s="69" t="s">
        <v>60</v>
      </c>
      <c r="D113" s="69" t="s">
        <v>78</v>
      </c>
      <c r="E113" s="69" t="s">
        <v>102</v>
      </c>
      <c r="F113" s="70" t="s">
        <v>94</v>
      </c>
      <c r="G113" s="81" t="s">
        <v>72</v>
      </c>
      <c r="H113" s="81" t="s">
        <v>85</v>
      </c>
      <c r="I113" s="81"/>
      <c r="J113" s="84">
        <f>J114</f>
        <v>0.4</v>
      </c>
      <c r="K113" s="84">
        <f>K114</f>
        <v>0.4</v>
      </c>
      <c r="L113" s="84">
        <f>L114</f>
        <v>0.4</v>
      </c>
    </row>
    <row r="114" ht="62.25" customHeight="1" spans="1:12">
      <c r="A114" s="68" t="str">
        <f>A108</f>
        <v>Администрация Салминского сельского поселения Ромодановского муниципального района Республики Мордовия</v>
      </c>
      <c r="B114" s="69" t="s">
        <v>105</v>
      </c>
      <c r="C114" s="69" t="s">
        <v>60</v>
      </c>
      <c r="D114" s="69" t="s">
        <v>78</v>
      </c>
      <c r="E114" s="69" t="s">
        <v>102</v>
      </c>
      <c r="F114" s="70" t="s">
        <v>94</v>
      </c>
      <c r="G114" s="81" t="s">
        <v>72</v>
      </c>
      <c r="H114" s="81" t="s">
        <v>85</v>
      </c>
      <c r="I114" s="81" t="s">
        <v>70</v>
      </c>
      <c r="J114" s="84">
        <v>0.4</v>
      </c>
      <c r="K114" s="84">
        <v>0.4</v>
      </c>
      <c r="L114" s="84">
        <v>0.4</v>
      </c>
    </row>
    <row r="115" ht="59.25" customHeight="1" spans="1:12">
      <c r="A115" s="68" t="str">
        <f>Приложение2!A86</f>
        <v>Решение вопросов местного значения,осуществляемое с провлечением средств самообложения граждан</v>
      </c>
      <c r="B115" s="69" t="s">
        <v>105</v>
      </c>
      <c r="C115" s="69" t="s">
        <v>60</v>
      </c>
      <c r="D115" s="69" t="s">
        <v>78</v>
      </c>
      <c r="E115" s="69" t="s">
        <v>151</v>
      </c>
      <c r="F115" s="70"/>
      <c r="G115" s="81"/>
      <c r="H115" s="81"/>
      <c r="I115" s="81"/>
      <c r="J115" s="84">
        <f>J116</f>
        <v>12</v>
      </c>
      <c r="K115" s="84"/>
      <c r="L115" s="84"/>
    </row>
    <row r="116" ht="47.25" customHeight="1" spans="1:12">
      <c r="A116" s="68" t="str">
        <f>Приложение2!A87</f>
        <v>Закупка товаров, работ и услуг для обеспечения государственных (муниципальных) нужд</v>
      </c>
      <c r="B116" s="69" t="s">
        <v>105</v>
      </c>
      <c r="C116" s="69" t="s">
        <v>60</v>
      </c>
      <c r="D116" s="69" t="s">
        <v>78</v>
      </c>
      <c r="E116" s="69" t="s">
        <v>151</v>
      </c>
      <c r="F116" s="70" t="s">
        <v>92</v>
      </c>
      <c r="G116" s="81"/>
      <c r="H116" s="81"/>
      <c r="I116" s="81"/>
      <c r="J116" s="84">
        <f>J117</f>
        <v>12</v>
      </c>
      <c r="K116" s="84"/>
      <c r="L116" s="84"/>
    </row>
    <row r="117" ht="60.75" customHeight="1" spans="1:12">
      <c r="A117" s="68" t="str">
        <f>Приложение2!A88</f>
        <v>Иные закупки товаров, работ и услуг для обеспечения государственных (муниципальных) нужд</v>
      </c>
      <c r="B117" s="69" t="s">
        <v>105</v>
      </c>
      <c r="C117" s="69" t="s">
        <v>60</v>
      </c>
      <c r="D117" s="69" t="s">
        <v>78</v>
      </c>
      <c r="E117" s="69" t="s">
        <v>151</v>
      </c>
      <c r="F117" s="70" t="s">
        <v>94</v>
      </c>
      <c r="G117" s="81"/>
      <c r="H117" s="81"/>
      <c r="I117" s="81"/>
      <c r="J117" s="84">
        <f>J118</f>
        <v>12</v>
      </c>
      <c r="K117" s="84"/>
      <c r="L117" s="84"/>
    </row>
    <row r="118" ht="17.25" customHeight="1" spans="1:12">
      <c r="A118" s="68" t="str">
        <f>Приложение2!A73</f>
        <v>Жилищно-коммунальное хозяйство</v>
      </c>
      <c r="B118" s="69" t="s">
        <v>105</v>
      </c>
      <c r="C118" s="69" t="s">
        <v>60</v>
      </c>
      <c r="D118" s="69" t="s">
        <v>78</v>
      </c>
      <c r="E118" s="69" t="s">
        <v>151</v>
      </c>
      <c r="F118" s="70" t="s">
        <v>94</v>
      </c>
      <c r="G118" s="81" t="s">
        <v>141</v>
      </c>
      <c r="H118" s="81"/>
      <c r="I118" s="81"/>
      <c r="J118" s="84">
        <f>J119</f>
        <v>12</v>
      </c>
      <c r="K118" s="84"/>
      <c r="L118" s="84"/>
    </row>
    <row r="119" ht="16.5" customHeight="1" spans="1:12">
      <c r="A119" s="68" t="str">
        <f>Приложение2!A74</f>
        <v>Благоустройство</v>
      </c>
      <c r="B119" s="69" t="s">
        <v>105</v>
      </c>
      <c r="C119" s="69" t="s">
        <v>60</v>
      </c>
      <c r="D119" s="69" t="s">
        <v>78</v>
      </c>
      <c r="E119" s="69" t="s">
        <v>184</v>
      </c>
      <c r="F119" s="70" t="s">
        <v>94</v>
      </c>
      <c r="G119" s="81" t="s">
        <v>141</v>
      </c>
      <c r="H119" s="81" t="s">
        <v>118</v>
      </c>
      <c r="I119" s="81"/>
      <c r="J119" s="84">
        <f>J120</f>
        <v>12</v>
      </c>
      <c r="K119" s="84"/>
      <c r="L119" s="84"/>
    </row>
    <row r="120" ht="64.5" customHeight="1" spans="1:12">
      <c r="A120" s="68" t="str">
        <f>A114</f>
        <v>Администрация Салминского сельского поселения Ромодановского муниципального района Республики Мордовия</v>
      </c>
      <c r="B120" s="69" t="s">
        <v>105</v>
      </c>
      <c r="C120" s="69" t="s">
        <v>60</v>
      </c>
      <c r="D120" s="69" t="s">
        <v>78</v>
      </c>
      <c r="E120" s="69" t="s">
        <v>184</v>
      </c>
      <c r="F120" s="70" t="s">
        <v>94</v>
      </c>
      <c r="G120" s="81" t="s">
        <v>141</v>
      </c>
      <c r="H120" s="81" t="s">
        <v>118</v>
      </c>
      <c r="I120" s="81" t="s">
        <v>70</v>
      </c>
      <c r="J120" s="84">
        <f>Приложение2!J88</f>
        <v>12</v>
      </c>
      <c r="K120" s="84"/>
      <c r="L120" s="84"/>
    </row>
    <row r="121" ht="43.5" customHeight="1" spans="1:12">
      <c r="A121" s="68" t="str">
        <f>Приложение2!A57</f>
        <v>Выполнение работ на гидротехнических сооружениях по пропуску весеннего паводка</v>
      </c>
      <c r="B121" s="69" t="s">
        <v>105</v>
      </c>
      <c r="C121" s="69" t="s">
        <v>60</v>
      </c>
      <c r="D121" s="69" t="s">
        <v>78</v>
      </c>
      <c r="E121" s="69" t="s">
        <v>127</v>
      </c>
      <c r="F121" s="70"/>
      <c r="G121" s="81"/>
      <c r="H121" s="81"/>
      <c r="I121" s="81"/>
      <c r="J121" s="84">
        <f>J122</f>
        <v>30.4</v>
      </c>
      <c r="K121" s="84"/>
      <c r="L121" s="84"/>
    </row>
    <row r="122" ht="50.25" customHeight="1" spans="1:12">
      <c r="A122" s="68" t="str">
        <f>Приложение2!A58</f>
        <v>Закупка товаров, работ и услуг для обеспечения государственных (муниципальных) нужд</v>
      </c>
      <c r="B122" s="69" t="s">
        <v>105</v>
      </c>
      <c r="C122" s="69" t="s">
        <v>60</v>
      </c>
      <c r="D122" s="69" t="s">
        <v>78</v>
      </c>
      <c r="E122" s="69" t="s">
        <v>127</v>
      </c>
      <c r="F122" s="70" t="s">
        <v>92</v>
      </c>
      <c r="G122" s="81"/>
      <c r="H122" s="81"/>
      <c r="I122" s="81"/>
      <c r="J122" s="84">
        <f>J123</f>
        <v>30.4</v>
      </c>
      <c r="K122" s="84"/>
      <c r="L122" s="84"/>
    </row>
    <row r="123" ht="66" customHeight="1" spans="1:12">
      <c r="A123" s="68" t="str">
        <f>Приложение2!A59</f>
        <v>Иные закупки товаров, работ и услуг для обеспечения государственных (муниципальных) нужд</v>
      </c>
      <c r="B123" s="69" t="s">
        <v>105</v>
      </c>
      <c r="C123" s="69" t="s">
        <v>60</v>
      </c>
      <c r="D123" s="69" t="s">
        <v>78</v>
      </c>
      <c r="E123" s="69" t="s">
        <v>127</v>
      </c>
      <c r="F123" s="70" t="s">
        <v>94</v>
      </c>
      <c r="G123" s="81"/>
      <c r="H123" s="81"/>
      <c r="I123" s="81"/>
      <c r="J123" s="84">
        <f>J124</f>
        <v>30.4</v>
      </c>
      <c r="K123" s="84"/>
      <c r="L123" s="84"/>
    </row>
    <row r="124" ht="30.75" customHeight="1" spans="1:12">
      <c r="A124" s="68" t="s">
        <v>185</v>
      </c>
      <c r="B124" s="69" t="s">
        <v>105</v>
      </c>
      <c r="C124" s="69" t="s">
        <v>60</v>
      </c>
      <c r="D124" s="69" t="s">
        <v>78</v>
      </c>
      <c r="E124" s="69" t="s">
        <v>127</v>
      </c>
      <c r="F124" s="70" t="s">
        <v>94</v>
      </c>
      <c r="G124" s="81" t="s">
        <v>118</v>
      </c>
      <c r="H124" s="81"/>
      <c r="I124" s="81"/>
      <c r="J124" s="84">
        <f>J125</f>
        <v>30.4</v>
      </c>
      <c r="K124" s="84"/>
      <c r="L124" s="84"/>
    </row>
    <row r="125" ht="62.25" customHeight="1" spans="1:12">
      <c r="A125" s="68" t="s">
        <v>125</v>
      </c>
      <c r="B125" s="69" t="s">
        <v>105</v>
      </c>
      <c r="C125" s="69" t="s">
        <v>60</v>
      </c>
      <c r="D125" s="69" t="s">
        <v>78</v>
      </c>
      <c r="E125" s="69" t="s">
        <v>127</v>
      </c>
      <c r="F125" s="70" t="s">
        <v>94</v>
      </c>
      <c r="G125" s="81" t="s">
        <v>118</v>
      </c>
      <c r="H125" s="81" t="s">
        <v>66</v>
      </c>
      <c r="I125" s="81"/>
      <c r="J125" s="84">
        <f>J126</f>
        <v>30.4</v>
      </c>
      <c r="K125" s="84"/>
      <c r="L125" s="84"/>
    </row>
    <row r="126" ht="66" customHeight="1" spans="1:12">
      <c r="A126" s="68" t="str">
        <f>A84</f>
        <v>Администрация Салминского сельского поселения Ромодановского муниципального района Республики Мордовия</v>
      </c>
      <c r="B126" s="69" t="s">
        <v>105</v>
      </c>
      <c r="C126" s="69" t="s">
        <v>60</v>
      </c>
      <c r="D126" s="69" t="s">
        <v>78</v>
      </c>
      <c r="E126" s="69" t="s">
        <v>127</v>
      </c>
      <c r="F126" s="70" t="s">
        <v>94</v>
      </c>
      <c r="G126" s="81" t="s">
        <v>118</v>
      </c>
      <c r="H126" s="81" t="s">
        <v>66</v>
      </c>
      <c r="I126" s="81" t="s">
        <v>70</v>
      </c>
      <c r="J126" s="84">
        <f>Приложение2!J54</f>
        <v>30.4</v>
      </c>
      <c r="K126" s="84"/>
      <c r="L126" s="84"/>
    </row>
  </sheetData>
  <autoFilter xmlns:etc="http://www.wps.cn/officeDocument/2017/etCustomData" ref="A1:L131" etc:filterBottomFollowUsedRange="0">
    <extLst/>
  </autoFilter>
  <customSheetViews>
    <customSheetView guid="{2EE6EB00-C2BB-404A-98A6-E66B3D281ECF}" showPageBreaks="1" view="pageBreakPreview">
      <selection activeCell="J22" sqref="J22"/>
      <pageMargins left="0.4330709" right="0.2362205" top="0.7027559" bottom="1.220866" header="0.3" footer="0.3"/>
      <pageSetup paperSize="9" scale="92" orientation="portrait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9" right="0.2362205" top="0.7027559" bottom="1.220866" header="0.3" footer="0.3"/>
      <pageSetup paperSize="9" scale="92" orientation="portrait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9" right="0.2362205" top="0.7027559" bottom="1.220866" header="0.3" footer="0.3"/>
      <pageSetup paperSize="9" scale="92" orientation="portrait"/>
      <headerFooter>
        <oddHeader>&amp;C&amp;P</oddHeader>
      </headerFooter>
    </customSheetView>
  </customSheetViews>
  <mergeCells count="10">
    <mergeCell ref="I1:L1"/>
    <mergeCell ref="A2:L2"/>
    <mergeCell ref="I3:L3"/>
    <mergeCell ref="J4:L4"/>
    <mergeCell ref="A4:A5"/>
    <mergeCell ref="F4:F5"/>
    <mergeCell ref="G4:G5"/>
    <mergeCell ref="H4:H5"/>
    <mergeCell ref="I4:I5"/>
    <mergeCell ref="B4:E5"/>
  </mergeCells>
  <pageMargins left="0.4330709" right="0.2362205" top="0.7027559" bottom="1.220866" header="0.3" footer="0.3"/>
  <pageSetup paperSize="9" scale="92" orientation="portrait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view="pageBreakPreview" zoomScale="60" zoomScaleNormal="55" topLeftCell="A8" workbookViewId="0">
      <selection activeCell="C18" sqref="C18"/>
    </sheetView>
  </sheetViews>
  <sheetFormatPr defaultColWidth="9" defaultRowHeight="12.75" outlineLevelCol="6"/>
  <cols>
    <col min="1" max="1" width="58.6666666666667" style="4" customWidth="1"/>
    <col min="2" max="2" width="125" style="4" customWidth="1"/>
    <col min="3" max="3" width="27" style="4" customWidth="1"/>
    <col min="4" max="4" width="30.8333333333333" style="4" customWidth="1"/>
    <col min="5" max="5" width="27.5" style="4" customWidth="1"/>
    <col min="6" max="6" width="41.8333333333333" style="5" customWidth="1"/>
    <col min="7" max="7" width="23.6666666666667" style="4" customWidth="1"/>
    <col min="8" max="8" width="19.5" style="4" customWidth="1"/>
    <col min="9" max="9" width="25.5" style="4" customWidth="1"/>
    <col min="10" max="16384" width="9.33333333333333" style="4"/>
  </cols>
  <sheetData>
    <row r="1" ht="9.75" hidden="1" customHeight="1" spans="2:6">
      <c r="B1" s="6"/>
      <c r="C1" s="7"/>
      <c r="D1" s="7"/>
      <c r="E1" s="7"/>
      <c r="F1" s="8"/>
    </row>
    <row r="2" ht="409.5" customHeight="1" spans="1:7">
      <c r="A2" s="9"/>
      <c r="B2" s="10"/>
      <c r="C2" s="11" t="s">
        <v>186</v>
      </c>
      <c r="D2" s="11"/>
      <c r="E2" s="11"/>
      <c r="F2" s="12"/>
      <c r="G2" s="12"/>
    </row>
    <row r="3" ht="13.15" customHeight="1" spans="1:5">
      <c r="A3" s="13" t="s">
        <v>187</v>
      </c>
      <c r="B3" s="13"/>
      <c r="C3" s="13"/>
      <c r="D3" s="13"/>
      <c r="E3" s="13"/>
    </row>
    <row r="4" ht="13.15" customHeight="1" spans="1:5">
      <c r="A4" s="13"/>
      <c r="B4" s="13"/>
      <c r="C4" s="13"/>
      <c r="D4" s="13"/>
      <c r="E4" s="13"/>
    </row>
    <row r="5" ht="83.25" customHeight="1" spans="1:6">
      <c r="A5" s="13"/>
      <c r="B5" s="13"/>
      <c r="C5" s="13"/>
      <c r="D5" s="13"/>
      <c r="E5" s="13"/>
      <c r="F5" s="14"/>
    </row>
    <row r="6" ht="23.25" customHeight="1" spans="1:3">
      <c r="A6" s="15"/>
      <c r="B6" s="15"/>
      <c r="C6" s="16"/>
    </row>
    <row r="7" ht="37.15" customHeight="1" spans="1:5">
      <c r="A7" s="17" t="s">
        <v>3</v>
      </c>
      <c r="B7" s="18" t="s">
        <v>188</v>
      </c>
      <c r="C7" s="19" t="s">
        <v>189</v>
      </c>
      <c r="D7" s="19"/>
      <c r="E7" s="19"/>
    </row>
    <row r="8" s="1" customFormat="1" ht="138.6" customHeight="1" spans="1:6">
      <c r="A8" s="17"/>
      <c r="B8" s="18"/>
      <c r="C8" s="20" t="s">
        <v>6</v>
      </c>
      <c r="D8" s="20" t="s">
        <v>7</v>
      </c>
      <c r="E8" s="20" t="s">
        <v>8</v>
      </c>
      <c r="F8" s="21"/>
    </row>
    <row r="9" s="2" customFormat="1" ht="28.15" customHeight="1" spans="1:6">
      <c r="A9" s="22" t="s">
        <v>60</v>
      </c>
      <c r="B9" s="23" t="s">
        <v>61</v>
      </c>
      <c r="C9" s="24">
        <v>3</v>
      </c>
      <c r="D9" s="24">
        <v>4</v>
      </c>
      <c r="E9" s="24">
        <v>5</v>
      </c>
      <c r="F9" s="25"/>
    </row>
    <row r="10" s="2" customFormat="1" ht="44.45" customHeight="1" spans="1:6">
      <c r="A10" s="26" t="s">
        <v>190</v>
      </c>
      <c r="B10" s="27" t="s">
        <v>191</v>
      </c>
      <c r="C10" s="28">
        <f>C11+C22+C14</f>
        <v>86.9000000000001</v>
      </c>
      <c r="D10" s="28">
        <f>D11+D22+D14+D18</f>
        <v>-91</v>
      </c>
      <c r="E10" s="29">
        <f>E11+E22+E14+E18</f>
        <v>-113.8</v>
      </c>
      <c r="F10" s="25"/>
    </row>
    <row r="11" s="2" customFormat="1" ht="55.5" customHeight="1" spans="1:6">
      <c r="A11" s="26" t="s">
        <v>192</v>
      </c>
      <c r="B11" s="30" t="s">
        <v>193</v>
      </c>
      <c r="C11" s="31">
        <f t="shared" ref="C11:E12" si="0">SUM(C12)</f>
        <v>0</v>
      </c>
      <c r="D11" s="31">
        <f t="shared" si="0"/>
        <v>0</v>
      </c>
      <c r="E11" s="32">
        <f t="shared" si="0"/>
        <v>0</v>
      </c>
      <c r="F11" s="25"/>
    </row>
    <row r="12" s="2" customFormat="1" ht="54.75" customHeight="1" spans="1:6">
      <c r="A12" s="26" t="s">
        <v>194</v>
      </c>
      <c r="B12" s="33" t="s">
        <v>195</v>
      </c>
      <c r="C12" s="31">
        <f t="shared" si="0"/>
        <v>0</v>
      </c>
      <c r="D12" s="31">
        <f>D13</f>
        <v>0</v>
      </c>
      <c r="E12" s="34">
        <f t="shared" si="0"/>
        <v>0</v>
      </c>
      <c r="F12" s="25"/>
    </row>
    <row r="13" s="2" customFormat="1" ht="52.5" customHeight="1" spans="1:6">
      <c r="A13" s="26" t="s">
        <v>196</v>
      </c>
      <c r="B13" s="33" t="s">
        <v>197</v>
      </c>
      <c r="C13" s="31">
        <v>0</v>
      </c>
      <c r="D13" s="35">
        <v>0</v>
      </c>
      <c r="E13" s="35">
        <v>0</v>
      </c>
      <c r="F13" s="25"/>
    </row>
    <row r="14" s="2" customFormat="1" ht="63" customHeight="1" spans="1:6">
      <c r="A14" s="36" t="s">
        <v>198</v>
      </c>
      <c r="B14" s="37" t="s">
        <v>199</v>
      </c>
      <c r="C14" s="31">
        <f t="shared" ref="C14:E15" si="1">C15</f>
        <v>0</v>
      </c>
      <c r="D14" s="31">
        <f t="shared" si="1"/>
        <v>-91</v>
      </c>
      <c r="E14" s="29">
        <f t="shared" si="1"/>
        <v>-113.8</v>
      </c>
      <c r="F14" s="25"/>
    </row>
    <row r="15" s="2" customFormat="1" ht="57" customHeight="1" spans="1:6">
      <c r="A15" s="36" t="s">
        <v>200</v>
      </c>
      <c r="B15" s="37" t="s">
        <v>201</v>
      </c>
      <c r="C15" s="31">
        <f t="shared" si="1"/>
        <v>0</v>
      </c>
      <c r="D15" s="31">
        <f t="shared" si="1"/>
        <v>-91</v>
      </c>
      <c r="E15" s="32">
        <f t="shared" si="1"/>
        <v>-113.8</v>
      </c>
      <c r="F15" s="25"/>
    </row>
    <row r="16" s="2" customFormat="1" ht="82.9" customHeight="1" spans="1:6">
      <c r="A16" s="36" t="s">
        <v>202</v>
      </c>
      <c r="B16" s="38" t="s">
        <v>203</v>
      </c>
      <c r="C16" s="31">
        <f>SUM(C17)</f>
        <v>0</v>
      </c>
      <c r="D16" s="31">
        <f>SUM(D17)</f>
        <v>-91</v>
      </c>
      <c r="E16" s="34">
        <f>SUM(E17)</f>
        <v>-113.8</v>
      </c>
      <c r="F16" s="25"/>
    </row>
    <row r="17" s="2" customFormat="1" ht="77.45" customHeight="1" spans="1:6">
      <c r="A17" s="36" t="s">
        <v>204</v>
      </c>
      <c r="B17" s="39" t="s">
        <v>205</v>
      </c>
      <c r="C17" s="40">
        <v>0</v>
      </c>
      <c r="D17" s="40">
        <v>-91</v>
      </c>
      <c r="E17" s="40">
        <v>-113.8</v>
      </c>
      <c r="F17" s="25"/>
    </row>
    <row r="18" s="2" customFormat="1" ht="48" customHeight="1" spans="1:6">
      <c r="A18" s="41" t="s">
        <v>206</v>
      </c>
      <c r="B18" s="42" t="s">
        <v>207</v>
      </c>
      <c r="C18" s="35">
        <f t="shared" ref="C18:E19" si="2">C19</f>
        <v>0</v>
      </c>
      <c r="D18" s="35">
        <f t="shared" si="2"/>
        <v>0</v>
      </c>
      <c r="E18" s="35">
        <f t="shared" si="2"/>
        <v>0</v>
      </c>
      <c r="F18" s="25"/>
    </row>
    <row r="19" s="2" customFormat="1" ht="57.6" customHeight="1" spans="1:6">
      <c r="A19" s="41" t="s">
        <v>208</v>
      </c>
      <c r="B19" s="42" t="s">
        <v>209</v>
      </c>
      <c r="C19" s="35">
        <f t="shared" si="2"/>
        <v>0</v>
      </c>
      <c r="D19" s="35">
        <f t="shared" si="2"/>
        <v>0</v>
      </c>
      <c r="E19" s="35">
        <f t="shared" si="2"/>
        <v>0</v>
      </c>
      <c r="F19" s="25"/>
    </row>
    <row r="20" s="2" customFormat="1" ht="77.45" customHeight="1" spans="1:6">
      <c r="A20" s="41" t="s">
        <v>210</v>
      </c>
      <c r="B20" s="42" t="s">
        <v>211</v>
      </c>
      <c r="C20" s="35">
        <v>0</v>
      </c>
      <c r="D20" s="35">
        <v>0</v>
      </c>
      <c r="E20" s="35">
        <v>0</v>
      </c>
      <c r="F20" s="25"/>
    </row>
    <row r="21" s="2" customFormat="1" ht="101.45" customHeight="1" spans="1:6">
      <c r="A21" s="41" t="s">
        <v>212</v>
      </c>
      <c r="B21" s="42" t="s">
        <v>213</v>
      </c>
      <c r="C21" s="35">
        <v>0</v>
      </c>
      <c r="D21" s="35">
        <v>0</v>
      </c>
      <c r="E21" s="35">
        <v>0</v>
      </c>
      <c r="F21" s="25"/>
    </row>
    <row r="22" s="2" customFormat="1" ht="52.9" customHeight="1" spans="1:6">
      <c r="A22" s="41" t="s">
        <v>214</v>
      </c>
      <c r="B22" s="43" t="s">
        <v>215</v>
      </c>
      <c r="C22" s="44">
        <f>C26+C25</f>
        <v>86.9000000000001</v>
      </c>
      <c r="D22" s="44">
        <f>D23+D26</f>
        <v>0</v>
      </c>
      <c r="E22" s="44">
        <f>E23+E26</f>
        <v>0</v>
      </c>
      <c r="F22" s="25"/>
    </row>
    <row r="23" s="3" customFormat="1" ht="40.15" customHeight="1" spans="1:6">
      <c r="A23" s="45" t="s">
        <v>216</v>
      </c>
      <c r="B23" s="46" t="s">
        <v>217</v>
      </c>
      <c r="C23" s="35">
        <f t="shared" ref="C23:E24" si="3">SUM(C24)</f>
        <v>-1991.9</v>
      </c>
      <c r="D23" s="35">
        <f t="shared" si="3"/>
        <v>-6275.5</v>
      </c>
      <c r="E23" s="35">
        <f t="shared" si="3"/>
        <v>-1367.9</v>
      </c>
      <c r="F23" s="47"/>
    </row>
    <row r="24" s="1" customFormat="1" ht="46.15" customHeight="1" spans="1:6">
      <c r="A24" s="36" t="s">
        <v>218</v>
      </c>
      <c r="B24" s="48" t="s">
        <v>219</v>
      </c>
      <c r="C24" s="49">
        <f t="shared" si="3"/>
        <v>-1991.9</v>
      </c>
      <c r="D24" s="49">
        <f t="shared" si="3"/>
        <v>-6275.5</v>
      </c>
      <c r="E24" s="49">
        <f t="shared" si="3"/>
        <v>-1367.9</v>
      </c>
      <c r="F24" s="21"/>
    </row>
    <row r="25" s="1" customFormat="1" ht="58.15" customHeight="1" spans="1:6">
      <c r="A25" s="36" t="s">
        <v>220</v>
      </c>
      <c r="B25" s="48" t="s">
        <v>221</v>
      </c>
      <c r="C25" s="49">
        <v>-1991.9</v>
      </c>
      <c r="D25" s="49">
        <v>-6275.5</v>
      </c>
      <c r="E25" s="49">
        <v>-1367.9</v>
      </c>
      <c r="F25" s="21"/>
    </row>
    <row r="26" s="3" customFormat="1" ht="43.15" customHeight="1" spans="1:6">
      <c r="A26" s="45" t="s">
        <v>222</v>
      </c>
      <c r="B26" s="50" t="s">
        <v>223</v>
      </c>
      <c r="C26" s="35">
        <f t="shared" ref="C26:E27" si="4">SUM(C27)</f>
        <v>2078.8</v>
      </c>
      <c r="D26" s="35">
        <f t="shared" si="4"/>
        <v>6275.5</v>
      </c>
      <c r="E26" s="35">
        <f t="shared" si="4"/>
        <v>1367.9</v>
      </c>
      <c r="F26" s="47"/>
    </row>
    <row r="27" s="1" customFormat="1" ht="47.45" customHeight="1" spans="1:6">
      <c r="A27" s="51" t="s">
        <v>224</v>
      </c>
      <c r="B27" s="52" t="s">
        <v>225</v>
      </c>
      <c r="C27" s="49">
        <f t="shared" si="4"/>
        <v>2078.8</v>
      </c>
      <c r="D27" s="49">
        <f t="shared" si="4"/>
        <v>6275.5</v>
      </c>
      <c r="E27" s="49">
        <f t="shared" si="4"/>
        <v>1367.9</v>
      </c>
      <c r="F27" s="21"/>
    </row>
    <row r="28" s="1" customFormat="1" ht="56.45" customHeight="1" spans="1:6">
      <c r="A28" s="53" t="s">
        <v>226</v>
      </c>
      <c r="B28" s="54" t="s">
        <v>227</v>
      </c>
      <c r="C28" s="49">
        <v>2078.8</v>
      </c>
      <c r="D28" s="49">
        <v>6275.5</v>
      </c>
      <c r="E28" s="49">
        <v>1367.9</v>
      </c>
      <c r="F28" s="21"/>
    </row>
    <row r="29" s="1" customFormat="1" ht="86.25" customHeight="1" spans="1:6">
      <c r="A29" s="55" t="s">
        <v>190</v>
      </c>
      <c r="B29" s="56" t="s">
        <v>228</v>
      </c>
      <c r="C29" s="49">
        <v>0</v>
      </c>
      <c r="D29" s="49">
        <v>0</v>
      </c>
      <c r="E29" s="49">
        <v>0</v>
      </c>
      <c r="F29" s="21"/>
    </row>
    <row r="30" ht="37.15" customHeight="1" spans="1:5">
      <c r="A30" s="57"/>
      <c r="B30" s="58" t="s">
        <v>229</v>
      </c>
      <c r="C30" s="59">
        <v>474.5</v>
      </c>
      <c r="D30" s="49">
        <v>403</v>
      </c>
      <c r="E30" s="49">
        <v>420.3</v>
      </c>
    </row>
    <row r="32" spans="6:6">
      <c r="F32" s="4"/>
    </row>
    <row r="33" ht="44.45" customHeight="1" spans="6:6">
      <c r="F33" s="4"/>
    </row>
    <row r="34" spans="6:6">
      <c r="F34" s="4"/>
    </row>
    <row r="35" spans="6:6">
      <c r="F35" s="4"/>
    </row>
    <row r="36" spans="6:6">
      <c r="F36" s="4"/>
    </row>
    <row r="37" spans="6:6">
      <c r="F37" s="4"/>
    </row>
    <row r="38" spans="6:6">
      <c r="F38" s="4"/>
    </row>
    <row r="39" spans="6:6">
      <c r="F39" s="4"/>
    </row>
  </sheetData>
  <mergeCells count="6">
    <mergeCell ref="C1:E1"/>
    <mergeCell ref="C2:E2"/>
    <mergeCell ref="C7:E7"/>
    <mergeCell ref="A7:A8"/>
    <mergeCell ref="B7:B8"/>
    <mergeCell ref="A3:E5"/>
  </mergeCells>
  <conditionalFormatting sqref="A2">
    <cfRule type="expression" dxfId="4" priority="1" stopIfTrue="1">
      <formula>#REF!&lt;&gt;""</formula>
    </cfRule>
  </conditionalFormatting>
  <pageMargins left="0.7" right="0.7" top="0.75" bottom="0.75" header="0.3" footer="0.3"/>
  <pageSetup paperSize="9" scale="3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Приложение 1</vt:lpstr>
      <vt:lpstr>Приложение2</vt:lpstr>
      <vt:lpstr>Приложение 3</vt:lpstr>
      <vt:lpstr>Приложение 4</vt:lpstr>
      <vt:lpstr>прил5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ОДМ</cp:lastModifiedBy>
  <dcterms:created xsi:type="dcterms:W3CDTF">2006-09-16T00:00:00Z</dcterms:created>
  <cp:lastPrinted>2024-10-29T11:58:00Z</cp:lastPrinted>
  <dcterms:modified xsi:type="dcterms:W3CDTF">2024-11-02T07:48:56Z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7FCAC102EE684B2AA916B7440D23A715_13</vt:lpwstr>
  </property>
  <property fmtid="{D5CDD505-2E9C-101B-9397-08002B2CF9AE}" pid="3" name="KSOProductBuildVer">
    <vt:lpwstr>1049-12.2.0.17562</vt:lpwstr>
  </property>
</Properties>
</file>