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19440" windowHeight="13176"/>
  </bookViews>
  <sheets>
    <sheet name="Приложение 2" sheetId="1" r:id="rId1"/>
  </sheets>
  <definedNames>
    <definedName name="_xlnm._FilterDatabase" localSheetId="0" hidden="1">'Приложение 2'!$A$12:$R$90</definedName>
    <definedName name="_xlnm.Print_Titles" localSheetId="0">'Приложение 2'!$12:$12</definedName>
    <definedName name="_xlnm.Print_Area" localSheetId="0">'Приложение 2'!$A$1:$N$90</definedName>
    <definedName name="Приложение_3" localSheetId="0">'Приложение 2'!$A$13:$J$90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2" i="1"/>
  <c r="L70"/>
  <c r="L69" s="1"/>
  <c r="L68" s="1"/>
  <c r="L67" s="1"/>
  <c r="L66" s="1"/>
  <c r="L71"/>
  <c r="L29"/>
  <c r="K71" l="1"/>
  <c r="J71"/>
  <c r="K72"/>
  <c r="M72" s="1"/>
  <c r="B67"/>
  <c r="A65"/>
  <c r="A58" s="1"/>
  <c r="A64"/>
  <c r="A57" s="1"/>
  <c r="B48"/>
  <c r="K21"/>
  <c r="M90"/>
  <c r="M65"/>
  <c r="M58"/>
  <c r="M56"/>
  <c r="M49"/>
  <c r="M37"/>
  <c r="M32"/>
  <c r="N32" s="1"/>
  <c r="M30"/>
  <c r="N30" s="1"/>
  <c r="M27"/>
  <c r="N27" s="1"/>
  <c r="M21"/>
  <c r="N21" s="1"/>
  <c r="K69" l="1"/>
  <c r="K68" s="1"/>
  <c r="K67" s="1"/>
  <c r="K66" s="1"/>
  <c r="K70"/>
  <c r="J69"/>
  <c r="J68" s="1"/>
  <c r="J67" s="1"/>
  <c r="J66" s="1"/>
  <c r="J70"/>
  <c r="N72"/>
  <c r="N71" s="1"/>
  <c r="N70" s="1"/>
  <c r="N69" s="1"/>
  <c r="N68" s="1"/>
  <c r="N67" s="1"/>
  <c r="N66" s="1"/>
  <c r="M71"/>
  <c r="M70" s="1"/>
  <c r="M69" s="1"/>
  <c r="M68" s="1"/>
  <c r="M67" s="1"/>
  <c r="M66" s="1"/>
  <c r="A72"/>
  <c r="A71"/>
  <c r="A23"/>
  <c r="K27"/>
  <c r="K30"/>
  <c r="K32"/>
  <c r="K37"/>
  <c r="K43"/>
  <c r="K49"/>
  <c r="K56"/>
  <c r="K58"/>
  <c r="K65"/>
  <c r="K79"/>
  <c r="M79" s="1"/>
  <c r="N79" s="1"/>
  <c r="K83"/>
  <c r="M83" s="1"/>
  <c r="N83" s="1"/>
  <c r="K90"/>
  <c r="A26" l="1"/>
  <c r="A55"/>
  <c r="A56"/>
  <c r="A49"/>
  <c r="N36"/>
  <c r="N35" s="1"/>
  <c r="N34" s="1"/>
  <c r="N33" s="1"/>
  <c r="N57"/>
  <c r="N82"/>
  <c r="N89"/>
  <c r="L81"/>
  <c r="L80" s="1"/>
  <c r="L89"/>
  <c r="L88" s="1"/>
  <c r="L87" s="1"/>
  <c r="L86" s="1"/>
  <c r="L85" s="1"/>
  <c r="L84" s="1"/>
  <c r="N88" l="1"/>
  <c r="M89"/>
  <c r="N81"/>
  <c r="M82"/>
  <c r="J78"/>
  <c r="J82"/>
  <c r="J89"/>
  <c r="J88" l="1"/>
  <c r="K89"/>
  <c r="J81"/>
  <c r="K82"/>
  <c r="N87"/>
  <c r="M88"/>
  <c r="J77"/>
  <c r="K77" s="1"/>
  <c r="K78"/>
  <c r="N80"/>
  <c r="M80" s="1"/>
  <c r="M81"/>
  <c r="A83"/>
  <c r="N86" l="1"/>
  <c r="M87"/>
  <c r="J80"/>
  <c r="K80" s="1"/>
  <c r="K81"/>
  <c r="J87"/>
  <c r="K88"/>
  <c r="A40"/>
  <c r="A46" s="1"/>
  <c r="A53" s="1"/>
  <c r="A39"/>
  <c r="A45" s="1"/>
  <c r="A52" s="1"/>
  <c r="J86" l="1"/>
  <c r="K87"/>
  <c r="N85"/>
  <c r="M86"/>
  <c r="N78"/>
  <c r="M78" s="1"/>
  <c r="L78"/>
  <c r="L57"/>
  <c r="A42"/>
  <c r="A48" s="1"/>
  <c r="N84" l="1"/>
  <c r="M84" s="1"/>
  <c r="M85"/>
  <c r="J85"/>
  <c r="K86"/>
  <c r="A78"/>
  <c r="A82" s="1"/>
  <c r="N20"/>
  <c r="N19" s="1"/>
  <c r="N18" s="1"/>
  <c r="N26"/>
  <c r="N25" s="1"/>
  <c r="N29"/>
  <c r="N31"/>
  <c r="N48"/>
  <c r="N47" s="1"/>
  <c r="N46" s="1"/>
  <c r="N55"/>
  <c r="N54" s="1"/>
  <c r="N64"/>
  <c r="N63" s="1"/>
  <c r="N62" s="1"/>
  <c r="N61" s="1"/>
  <c r="N77"/>
  <c r="L55"/>
  <c r="J55"/>
  <c r="K55" s="1"/>
  <c r="J42"/>
  <c r="N52" l="1"/>
  <c r="N51" s="1"/>
  <c r="N50" s="1"/>
  <c r="N53"/>
  <c r="N76"/>
  <c r="M77"/>
  <c r="L54"/>
  <c r="L53" s="1"/>
  <c r="M55"/>
  <c r="J84"/>
  <c r="K84" s="1"/>
  <c r="K85"/>
  <c r="J41"/>
  <c r="K42"/>
  <c r="N45"/>
  <c r="N44" s="1"/>
  <c r="N17"/>
  <c r="N16" s="1"/>
  <c r="N60"/>
  <c r="N59" s="1"/>
  <c r="J40" l="1"/>
  <c r="K41"/>
  <c r="M76"/>
  <c r="B17"/>
  <c r="B18" s="1"/>
  <c r="L77"/>
  <c r="L76" s="1"/>
  <c r="L75" s="1"/>
  <c r="L64"/>
  <c r="L48"/>
  <c r="L47" s="1"/>
  <c r="L46" s="1"/>
  <c r="L36"/>
  <c r="L31"/>
  <c r="L26"/>
  <c r="A87"/>
  <c r="A86"/>
  <c r="J76"/>
  <c r="J64"/>
  <c r="L35" l="1"/>
  <c r="L34" s="1"/>
  <c r="L45"/>
  <c r="L63"/>
  <c r="M64"/>
  <c r="J63"/>
  <c r="K63" s="1"/>
  <c r="K64"/>
  <c r="J75"/>
  <c r="K75" s="1"/>
  <c r="N75" s="1"/>
  <c r="N74" s="1"/>
  <c r="K76"/>
  <c r="L25"/>
  <c r="J39"/>
  <c r="K40"/>
  <c r="B19"/>
  <c r="B20" s="1"/>
  <c r="B21" s="1"/>
  <c r="L28"/>
  <c r="J57"/>
  <c r="J48"/>
  <c r="J36"/>
  <c r="M36" s="1"/>
  <c r="J31"/>
  <c r="K31" s="1"/>
  <c r="J29"/>
  <c r="K29" s="1"/>
  <c r="J26"/>
  <c r="L20"/>
  <c r="J20"/>
  <c r="M48" l="1"/>
  <c r="J47"/>
  <c r="B22"/>
  <c r="B23" s="1"/>
  <c r="B24" s="1"/>
  <c r="B25" s="1"/>
  <c r="B26" s="1"/>
  <c r="B27" s="1"/>
  <c r="B28" s="1"/>
  <c r="B29" s="1"/>
  <c r="B30" s="1"/>
  <c r="B31" s="1"/>
  <c r="B32" s="1"/>
  <c r="M75"/>
  <c r="M74"/>
  <c r="N73"/>
  <c r="M73" s="1"/>
  <c r="J25"/>
  <c r="K25" s="1"/>
  <c r="K26"/>
  <c r="J35"/>
  <c r="K35" s="1"/>
  <c r="K36"/>
  <c r="L19"/>
  <c r="L18" s="1"/>
  <c r="M20"/>
  <c r="L24"/>
  <c r="L23" s="1"/>
  <c r="M63"/>
  <c r="J38"/>
  <c r="K38" s="1"/>
  <c r="K39"/>
  <c r="M29"/>
  <c r="L33"/>
  <c r="K48"/>
  <c r="J62"/>
  <c r="K62" s="1"/>
  <c r="L44"/>
  <c r="M26"/>
  <c r="J54"/>
  <c r="K57"/>
  <c r="M57"/>
  <c r="L62"/>
  <c r="L61" s="1"/>
  <c r="M31"/>
  <c r="L52"/>
  <c r="J19"/>
  <c r="J18" s="1"/>
  <c r="K20"/>
  <c r="J28"/>
  <c r="M28" s="1"/>
  <c r="N28" s="1"/>
  <c r="L74"/>
  <c r="L73" s="1"/>
  <c r="J74"/>
  <c r="J34"/>
  <c r="M34" s="1"/>
  <c r="J46" l="1"/>
  <c r="M46" s="1"/>
  <c r="K47"/>
  <c r="M47"/>
  <c r="M35"/>
  <c r="J53"/>
  <c r="J52" s="1"/>
  <c r="L22"/>
  <c r="M19"/>
  <c r="M53"/>
  <c r="J24"/>
  <c r="K24" s="1"/>
  <c r="K28"/>
  <c r="J33"/>
  <c r="K33" s="1"/>
  <c r="K34"/>
  <c r="L51"/>
  <c r="L60"/>
  <c r="L59" s="1"/>
  <c r="M62"/>
  <c r="J73"/>
  <c r="K73" s="1"/>
  <c r="K74"/>
  <c r="K54"/>
  <c r="M54"/>
  <c r="J61"/>
  <c r="M61" s="1"/>
  <c r="M25"/>
  <c r="K19"/>
  <c r="M33" l="1"/>
  <c r="K52"/>
  <c r="J51"/>
  <c r="K51" s="1"/>
  <c r="K53"/>
  <c r="J50"/>
  <c r="K50" s="1"/>
  <c r="M52"/>
  <c r="K46"/>
  <c r="J45"/>
  <c r="M24"/>
  <c r="N24" s="1"/>
  <c r="N23" s="1"/>
  <c r="J23"/>
  <c r="M18"/>
  <c r="L17"/>
  <c r="J60"/>
  <c r="J59" s="1"/>
  <c r="K61"/>
  <c r="L50"/>
  <c r="K18"/>
  <c r="J17"/>
  <c r="B34"/>
  <c r="B35" s="1"/>
  <c r="B36" s="1"/>
  <c r="M51" l="1"/>
  <c r="M50"/>
  <c r="M45"/>
  <c r="J44"/>
  <c r="K45"/>
  <c r="K59"/>
  <c r="K60"/>
  <c r="L16"/>
  <c r="M17"/>
  <c r="J22"/>
  <c r="K23"/>
  <c r="M23"/>
  <c r="M60"/>
  <c r="J16"/>
  <c r="K17"/>
  <c r="B37"/>
  <c r="B38"/>
  <c r="B40" s="1"/>
  <c r="B43" s="1"/>
  <c r="B44" s="1"/>
  <c r="B45" s="1"/>
  <c r="B46" s="1"/>
  <c r="M59" l="1"/>
  <c r="K44"/>
  <c r="M44"/>
  <c r="K22"/>
  <c r="M22"/>
  <c r="N22" s="1"/>
  <c r="M16"/>
  <c r="L15"/>
  <c r="K16"/>
  <c r="J15"/>
  <c r="B39"/>
  <c r="B49"/>
  <c r="B50" s="1"/>
  <c r="B51" s="1"/>
  <c r="B52" s="1"/>
  <c r="B53" s="1"/>
  <c r="B54" l="1"/>
  <c r="B55" s="1"/>
  <c r="M15"/>
  <c r="N15" s="1"/>
  <c r="L14"/>
  <c r="K15"/>
  <c r="J14"/>
  <c r="B42"/>
  <c r="B41"/>
  <c r="B57" l="1"/>
  <c r="B58" s="1"/>
  <c r="B59" s="1"/>
  <c r="L13"/>
  <c r="J13"/>
  <c r="K13" s="1"/>
  <c r="K14"/>
  <c r="M14" s="1"/>
  <c r="B60"/>
  <c r="B61" s="1"/>
  <c r="M13" l="1"/>
  <c r="N14"/>
  <c r="N13" s="1"/>
  <c r="B62"/>
  <c r="B63" s="1"/>
  <c r="B64" s="1"/>
  <c r="B65" s="1"/>
  <c r="B73" s="1"/>
  <c r="B74" s="1"/>
  <c r="B75" s="1"/>
  <c r="B76" s="1"/>
  <c r="B77" s="1"/>
  <c r="B78" l="1"/>
</calcChain>
</file>

<file path=xl/sharedStrings.xml><?xml version="1.0" encoding="utf-8"?>
<sst xmlns="http://schemas.openxmlformats.org/spreadsheetml/2006/main" count="438" uniqueCount="110">
  <si>
    <t>Наименование</t>
  </si>
  <si>
    <t>Рз</t>
  </si>
  <si>
    <t>Прз</t>
  </si>
  <si>
    <t>Цср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</si>
  <si>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</si>
  <si>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</si>
  <si>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</si>
  <si>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</si>
  <si>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</si>
  <si>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</si>
  <si>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</si>
  <si>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</si>
  <si>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</si>
  <si>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</si>
  <si>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</si>
  <si>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</si>
  <si>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</si>
  <si>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</si>
  <si>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</si>
  <si>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</si>
  <si>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</si>
  <si>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</si>
  <si>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</si>
  <si>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</si>
  <si>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</si>
  <si>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</si>
  <si>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05</t>
  </si>
  <si>
    <t>11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</si>
  <si>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</si>
  <si>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</si>
  <si>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</si>
  <si>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</si>
  <si>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</si>
  <si>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</si>
  <si>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</si>
  <si>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Мобилизационная и вневойсковая подготовка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</si>
  <si>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</si>
  <si>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</si>
  <si>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Уличное освещение</t>
  </si>
  <si>
    <t>Адм</t>
  </si>
  <si>
    <t>3</t>
  </si>
  <si>
    <t>5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</si>
  <si>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</si>
  <si>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2</t>
  </si>
  <si>
    <t>870</t>
  </si>
  <si>
    <t>Резервные средства</t>
  </si>
  <si>
    <t>Резервные фонды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</si>
  <si>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</si>
  <si>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</si>
  <si>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</si>
  <si>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Прочие мероприятия по благоустройству </t>
  </si>
  <si>
    <t>10</t>
  </si>
  <si>
    <t>Основные мероприятия «Благоустройство территории »</t>
  </si>
  <si>
    <t>Основсное мероприятие "Освещение территории сельского поселения"</t>
  </si>
  <si>
    <t>6</t>
  </si>
  <si>
    <t>00</t>
  </si>
  <si>
    <t>41150</t>
  </si>
  <si>
    <t>08</t>
  </si>
  <si>
    <t>07</t>
  </si>
  <si>
    <t>41110</t>
  </si>
  <si>
    <t>41120</t>
  </si>
  <si>
    <t>77150</t>
  </si>
  <si>
    <t>89</t>
  </si>
  <si>
    <t>1</t>
  </si>
  <si>
    <t>0</t>
  </si>
  <si>
    <t>41180</t>
  </si>
  <si>
    <t>43010</t>
  </si>
  <si>
    <t>43040</t>
  </si>
  <si>
    <t>44102</t>
  </si>
  <si>
    <t>17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</si>
  <si>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</si>
  <si>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</si>
  <si>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Другие общегосударственные вопросы</t>
  </si>
  <si>
    <t>Мероприятия,связанные с муниципальным управлением</t>
  </si>
  <si>
    <t>65</t>
  </si>
  <si>
    <t>2</t>
  </si>
  <si>
    <t>Администрация Белозерьевского сельского поселения Ромодановского муниципального района</t>
  </si>
  <si>
    <t>Обеспечение деятельности  Администраций Белозерьевского сельского поселения Ромодановского муниципального района республики Мордовия</t>
  </si>
  <si>
    <t xml:space="preserve">Расходы в рамках обеспечения деятельности администрации Белозерьевского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</si>
  <si>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Белозерьевского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</si>
  <si>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t>
  </si>
  <si>
    <t>Резервные фонды администрации Белозерьевского сельского поселения Ромодановского муниципального района Республики Мордовия</t>
  </si>
  <si>
    <t>Муниципальная программа «Комплексное развитие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</si>
  <si>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03010</t>
  </si>
  <si>
    <t>300</t>
  </si>
  <si>
    <t>310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</si>
  <si>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</si>
  <si>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</si>
  <si>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</si>
  <si>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</si>
  <si>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</si>
  <si>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41210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</si>
  <si>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</si>
  <si>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</si>
  <si>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</si>
  <si>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</si>
  <si>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плана,предусмотренного сводной бюджетной росписью</t>
  </si>
  <si>
    <t>Муниципальная программа "Комплексного развития социальной  инфраструктуры Белозерьевскогосельского поселения Ромодановского муниципального района Республики Мордовия на 2018-2030 годы"</t>
  </si>
  <si>
    <t>к решению Совета депутатов Белозерьевского сельского поселения Ромодановского муниципального района Республики Мордовия "Об исполнении бюджета Белозерьевского сельского поселения  Ромодановского муниципального района Республики Мордовия за 2024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</si>
  <si>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БЕЛОЗЕРЬЕВСКОГО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2024 ГОД ПО ВЕДОМСТВЕННОЙ СТРУКТУРЕ РАСХОДОВ  БЮДЖЕТА                                                                                                                                                БЕЛОЗЕРЬЕВСКОГО СЕЛЬСКОГО ПОСЕЛЕНИЯ РОМОДАНОВСКОГО МУНИЦИПАЛЬНОГО РАЙОНА </t>
  </si>
  <si>
    <t>12</t>
  </si>
  <si>
    <t>S6290</t>
  </si>
  <si>
    <t>Другие вопросы в области национальной экономики</t>
  </si>
  <si>
    <t xml:space="preserve">Муниципальная программа "Жилище"на 2020-2026 годы Ромодановского муниципального района </t>
  </si>
  <si>
    <t>Подпрограмма "Развитие жилищного строительства и жилищно-коммунального хозяйства в Ромодановском муниципальном районе на 2020-2026гг."</t>
  </si>
  <si>
    <t xml:space="preserve">Основное мероприятие "Подготовка документов территориального планирования,градостроительного зонирования и документации по планировке территории" 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</si>
  <si>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</si>
  <si>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 xml:space="preserve">Расходы на обеспечение выполнения функций органов местного самоуправления 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</si>
  <si>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</si>
  <si>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Подготовка описания местоположения границ населенных пунктов,проведение мероприятий по разработке (корректировке)документов территориального планирования и градостроительного зонирования муниципальных образований Республики Мордовия</t>
  </si>
</sst>
</file>

<file path=xl/styles.xml><?xml version="1.0" encoding="utf-8"?>
<styleSheet xmlns="http://schemas.openxmlformats.org/spreadsheetml/2006/main">
  <numFmts count="1">
    <numFmt numFmtId="164" formatCode="#,##0.0"/>
  </numFmts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left" wrapText="1"/>
    </xf>
    <xf numFmtId="49" fontId="5" fillId="0" borderId="3" xfId="0" applyNumberFormat="1" applyFont="1" applyBorder="1" applyAlignment="1">
      <alignment horizontal="left" wrapText="1"/>
    </xf>
    <xf numFmtId="49" fontId="6" fillId="0" borderId="3" xfId="0" applyNumberFormat="1" applyFont="1" applyBorder="1" applyAlignment="1">
      <alignment horizontal="left" wrapText="1"/>
    </xf>
    <xf numFmtId="0" fontId="5" fillId="0" borderId="0" xfId="0" applyFont="1" applyAlignment="1">
      <alignment horizontal="center" wrapText="1"/>
    </xf>
    <xf numFmtId="0" fontId="6" fillId="0" borderId="6" xfId="0" applyFont="1" applyBorder="1" applyAlignment="1">
      <alignment horizontal="left" wrapText="1"/>
    </xf>
    <xf numFmtId="49" fontId="5" fillId="0" borderId="6" xfId="0" applyNumberFormat="1" applyFont="1" applyBorder="1" applyAlignment="1">
      <alignment horizontal="left" wrapText="1"/>
    </xf>
    <xf numFmtId="49" fontId="6" fillId="0" borderId="6" xfId="0" applyNumberFormat="1" applyFont="1" applyBorder="1" applyAlignment="1">
      <alignment horizontal="left" wrapText="1"/>
    </xf>
    <xf numFmtId="49" fontId="6" fillId="0" borderId="7" xfId="0" applyNumberFormat="1" applyFont="1" applyBorder="1" applyAlignment="1">
      <alignment horizontal="left" wrapText="1"/>
    </xf>
    <xf numFmtId="0" fontId="7" fillId="2" borderId="1" xfId="1" applyFont="1" applyFill="1" applyBorder="1" applyAlignment="1">
      <alignment vertical="top" wrapText="1"/>
    </xf>
    <xf numFmtId="49" fontId="7" fillId="2" borderId="1" xfId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1" fontId="7" fillId="2" borderId="1" xfId="3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horizontal="center" wrapText="1"/>
    </xf>
    <xf numFmtId="1" fontId="7" fillId="2" borderId="1" xfId="1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8" fillId="2" borderId="1" xfId="1" applyNumberFormat="1" applyFont="1" applyFill="1" applyBorder="1" applyAlignment="1">
      <alignment horizontal="left" vertical="top" wrapText="1"/>
    </xf>
    <xf numFmtId="1" fontId="8" fillId="2" borderId="1" xfId="1" applyNumberFormat="1" applyFont="1" applyFill="1" applyBorder="1" applyAlignment="1">
      <alignment horizontal="center" wrapText="1"/>
    </xf>
    <xf numFmtId="164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center" wrapText="1"/>
    </xf>
    <xf numFmtId="164" fontId="8" fillId="2" borderId="1" xfId="3" applyNumberFormat="1" applyFont="1" applyFill="1" applyBorder="1" applyAlignment="1">
      <alignment horizontal="center"/>
    </xf>
    <xf numFmtId="1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center" wrapText="1"/>
    </xf>
    <xf numFmtId="49" fontId="9" fillId="2" borderId="1" xfId="1" applyNumberFormat="1" applyFont="1" applyFill="1" applyBorder="1" applyAlignment="1">
      <alignment horizontal="left"/>
    </xf>
    <xf numFmtId="1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wrapText="1"/>
    </xf>
    <xf numFmtId="1" fontId="9" fillId="0" borderId="1" xfId="0" applyNumberFormat="1" applyFont="1" applyBorder="1"/>
    <xf numFmtId="1" fontId="9" fillId="0" borderId="1" xfId="0" applyNumberFormat="1" applyFont="1" applyBorder="1" applyAlignment="1">
      <alignment horizontal="center" wrapText="1"/>
    </xf>
    <xf numFmtId="49" fontId="9" fillId="0" borderId="1" xfId="3" applyNumberFormat="1" applyFont="1" applyBorder="1" applyAlignment="1">
      <alignment horizontal="left"/>
    </xf>
    <xf numFmtId="1" fontId="10" fillId="0" borderId="1" xfId="0" applyNumberFormat="1" applyFont="1" applyBorder="1" applyAlignment="1">
      <alignment horizontal="center"/>
    </xf>
    <xf numFmtId="49" fontId="10" fillId="2" borderId="1" xfId="1" applyNumberFormat="1" applyFont="1" applyFill="1" applyBorder="1" applyAlignment="1">
      <alignment horizontal="left"/>
    </xf>
    <xf numFmtId="0" fontId="9" fillId="0" borderId="1" xfId="0" applyFont="1" applyBorder="1"/>
    <xf numFmtId="1" fontId="9" fillId="2" borderId="1" xfId="1" applyNumberFormat="1" applyFont="1" applyFill="1" applyBorder="1" applyAlignment="1">
      <alignment horizontal="center" wrapText="1"/>
    </xf>
    <xf numFmtId="1" fontId="8" fillId="0" borderId="1" xfId="3" applyNumberFormat="1" applyFont="1" applyBorder="1" applyAlignment="1">
      <alignment horizontal="left" vertical="top" wrapText="1"/>
    </xf>
    <xf numFmtId="1" fontId="8" fillId="0" borderId="1" xfId="3" applyNumberFormat="1" applyFont="1" applyBorder="1" applyAlignment="1">
      <alignment horizontal="center" wrapText="1"/>
    </xf>
    <xf numFmtId="49" fontId="8" fillId="0" borderId="1" xfId="3" applyNumberFormat="1" applyFont="1" applyBorder="1" applyAlignment="1">
      <alignment horizontal="left"/>
    </xf>
    <xf numFmtId="1" fontId="7" fillId="2" borderId="1" xfId="1" applyNumberFormat="1" applyFont="1" applyFill="1" applyBorder="1" applyAlignment="1">
      <alignment horizontal="left" vertical="top" wrapText="1"/>
    </xf>
    <xf numFmtId="0" fontId="8" fillId="2" borderId="1" xfId="3" applyFont="1" applyFill="1" applyBorder="1" applyAlignment="1">
      <alignment horizontal="left" vertical="top" wrapText="1"/>
    </xf>
    <xf numFmtId="49" fontId="8" fillId="0" borderId="1" xfId="1" applyNumberFormat="1" applyFont="1" applyBorder="1" applyAlignment="1">
      <alignment horizontal="left"/>
    </xf>
    <xf numFmtId="0" fontId="9" fillId="0" borderId="1" xfId="3" applyFont="1" applyBorder="1" applyAlignment="1">
      <alignment horizontal="left" vertical="top"/>
    </xf>
    <xf numFmtId="1" fontId="9" fillId="0" borderId="1" xfId="3" applyNumberFormat="1" applyFont="1" applyBorder="1" applyAlignment="1">
      <alignment horizontal="center"/>
    </xf>
    <xf numFmtId="0" fontId="9" fillId="0" borderId="1" xfId="0" applyFont="1" applyBorder="1" applyAlignment="1">
      <alignment wrapText="1"/>
    </xf>
    <xf numFmtId="1" fontId="9" fillId="0" borderId="2" xfId="0" applyNumberFormat="1" applyFont="1" applyBorder="1" applyAlignment="1">
      <alignment horizontal="center" wrapText="1"/>
    </xf>
    <xf numFmtId="49" fontId="9" fillId="2" borderId="2" xfId="1" applyNumberFormat="1" applyFont="1" applyFill="1" applyBorder="1" applyAlignment="1">
      <alignment horizontal="left"/>
    </xf>
    <xf numFmtId="1" fontId="9" fillId="0" borderId="1" xfId="3" applyNumberFormat="1" applyFont="1" applyBorder="1" applyAlignment="1">
      <alignment vertical="top" wrapText="1"/>
    </xf>
    <xf numFmtId="1" fontId="9" fillId="0" borderId="2" xfId="3" applyNumberFormat="1" applyFont="1" applyBorder="1" applyAlignment="1">
      <alignment horizontal="center" wrapText="1"/>
    </xf>
    <xf numFmtId="1" fontId="7" fillId="2" borderId="1" xfId="3" applyNumberFormat="1" applyFont="1" applyFill="1" applyBorder="1" applyAlignment="1">
      <alignment horizontal="left" vertical="top" wrapText="1"/>
    </xf>
    <xf numFmtId="0" fontId="7" fillId="2" borderId="1" xfId="1" applyFont="1" applyFill="1" applyBorder="1" applyAlignment="1">
      <alignment horizontal="center" vertical="top" wrapText="1"/>
    </xf>
    <xf numFmtId="0" fontId="7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3" fontId="7" fillId="2" borderId="1" xfId="1" applyNumberFormat="1" applyFont="1" applyFill="1" applyBorder="1" applyAlignment="1">
      <alignment horizontal="center" vertical="center" wrapText="1"/>
    </xf>
    <xf numFmtId="1" fontId="10" fillId="0" borderId="2" xfId="3" applyNumberFormat="1" applyFont="1" applyBorder="1" applyAlignment="1">
      <alignment horizontal="center" wrapText="1"/>
    </xf>
    <xf numFmtId="49" fontId="10" fillId="2" borderId="2" xfId="1" applyNumberFormat="1" applyFont="1" applyFill="1" applyBorder="1" applyAlignment="1">
      <alignment horizontal="left"/>
    </xf>
    <xf numFmtId="0" fontId="10" fillId="0" borderId="1" xfId="0" applyFont="1" applyBorder="1"/>
    <xf numFmtId="1" fontId="10" fillId="0" borderId="1" xfId="0" applyNumberFormat="1" applyFont="1" applyBorder="1" applyAlignment="1">
      <alignment horizontal="left" vertical="top"/>
    </xf>
    <xf numFmtId="1" fontId="6" fillId="0" borderId="3" xfId="1" applyNumberFormat="1" applyFont="1" applyBorder="1" applyAlignment="1">
      <alignment horizontal="left" wrapText="1"/>
    </xf>
    <xf numFmtId="0" fontId="8" fillId="2" borderId="0" xfId="1" applyFont="1" applyFill="1" applyAlignment="1">
      <alignment horizont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right"/>
    </xf>
    <xf numFmtId="0" fontId="8" fillId="2" borderId="0" xfId="1" applyFont="1" applyFill="1" applyAlignment="1">
      <alignment wrapText="1"/>
    </xf>
    <xf numFmtId="49" fontId="8" fillId="2" borderId="0" xfId="1" applyNumberFormat="1" applyFont="1" applyFill="1"/>
    <xf numFmtId="49" fontId="8" fillId="2" borderId="0" xfId="1" applyNumberFormat="1" applyFont="1" applyFill="1" applyAlignment="1">
      <alignment wrapText="1"/>
    </xf>
    <xf numFmtId="49" fontId="8" fillId="2" borderId="0" xfId="1" applyNumberFormat="1" applyFont="1" applyFill="1" applyAlignment="1">
      <alignment horizontal="center" wrapText="1"/>
    </xf>
    <xf numFmtId="0" fontId="8" fillId="2" borderId="0" xfId="1" applyFont="1" applyFill="1" applyAlignment="1">
      <alignment horizontal="right"/>
    </xf>
    <xf numFmtId="49" fontId="7" fillId="2" borderId="0" xfId="1" applyNumberFormat="1" applyFont="1" applyFill="1" applyAlignment="1">
      <alignment horizontal="center"/>
    </xf>
    <xf numFmtId="49" fontId="7" fillId="2" borderId="4" xfId="1" applyNumberFormat="1" applyFont="1" applyFill="1" applyBorder="1" applyAlignment="1">
      <alignment horizontal="center" vertical="center"/>
    </xf>
    <xf numFmtId="49" fontId="7" fillId="2" borderId="5" xfId="1" applyNumberFormat="1" applyFont="1" applyFill="1" applyBorder="1" applyAlignment="1">
      <alignment horizontal="center" vertical="center"/>
    </xf>
    <xf numFmtId="0" fontId="7" fillId="2" borderId="0" xfId="3" applyFont="1" applyFill="1" applyAlignment="1">
      <alignment horizontal="center" vertical="top" wrapText="1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center" vertical="center" wrapText="1"/>
    </xf>
    <xf numFmtId="49" fontId="8" fillId="0" borderId="0" xfId="1" applyNumberFormat="1" applyFont="1" applyAlignment="1">
      <alignment horizontal="center" wrapText="1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Q90"/>
  <sheetViews>
    <sheetView showZeros="0" tabSelected="1" view="pageBreakPreview" zoomScaleSheetLayoutView="100" workbookViewId="0">
      <selection activeCell="A9" sqref="I9"/>
    </sheetView>
  </sheetViews>
  <sheetFormatPr defaultColWidth="9.109375" defaultRowHeight="13.2"/>
  <cols>
    <col min="1" max="1" width="31.5546875" style="5" customWidth="1"/>
    <col min="2" max="2" width="5" style="5" customWidth="1"/>
    <col min="3" max="3" width="3.5546875" style="6" customWidth="1"/>
    <col min="4" max="4" width="4.33203125" style="6" customWidth="1"/>
    <col min="5" max="6" width="3.5546875" style="6" customWidth="1"/>
    <col min="7" max="7" width="3.6640625" style="6" customWidth="1"/>
    <col min="8" max="8" width="5.6640625" style="6" customWidth="1"/>
    <col min="9" max="9" width="3.6640625" style="6" customWidth="1"/>
    <col min="10" max="11" width="11.109375" style="4" customWidth="1"/>
    <col min="12" max="13" width="13.6640625" style="4" customWidth="1"/>
    <col min="14" max="14" width="14.88671875" style="4" customWidth="1"/>
    <col min="15" max="16384" width="9.109375" style="1"/>
  </cols>
  <sheetData>
    <row r="1" spans="1:17" ht="19.5" customHeight="1">
      <c r="A1" s="69"/>
      <c r="B1" s="69"/>
      <c r="C1" s="70"/>
      <c r="D1" s="70"/>
      <c r="E1" s="70"/>
      <c r="F1" s="70"/>
      <c r="G1" s="71"/>
      <c r="H1" s="70"/>
      <c r="I1" s="70"/>
      <c r="J1" s="81" t="s">
        <v>43</v>
      </c>
      <c r="K1" s="81"/>
      <c r="L1" s="81"/>
      <c r="M1" s="81"/>
      <c r="N1" s="81"/>
    </row>
    <row r="2" spans="1:17" ht="3.75" customHeight="1">
      <c r="A2" s="69"/>
      <c r="B2" s="69"/>
      <c r="C2" s="70"/>
      <c r="D2" s="70"/>
      <c r="E2" s="70"/>
      <c r="F2" s="70"/>
      <c r="G2" s="71"/>
      <c r="H2" s="70"/>
      <c r="I2" s="70"/>
      <c r="J2" s="82" t="s">
        <v>98</v>
      </c>
      <c r="K2" s="82"/>
      <c r="L2" s="82"/>
      <c r="M2" s="82"/>
      <c r="N2" s="82"/>
    </row>
    <row r="3" spans="1:17" ht="10.5" hidden="1" customHeight="1">
      <c r="A3" s="69"/>
      <c r="B3" s="69"/>
      <c r="C3" s="70"/>
      <c r="D3" s="70"/>
      <c r="E3" s="70"/>
      <c r="F3" s="70"/>
      <c r="G3" s="71"/>
      <c r="H3" s="70"/>
      <c r="I3" s="70"/>
      <c r="J3" s="82"/>
      <c r="K3" s="82"/>
      <c r="L3" s="82"/>
      <c r="M3" s="82"/>
      <c r="N3" s="82"/>
    </row>
    <row r="4" spans="1:17">
      <c r="A4" s="72"/>
      <c r="B4" s="72"/>
      <c r="C4" s="70"/>
      <c r="D4" s="70"/>
      <c r="E4" s="70"/>
      <c r="F4" s="70"/>
      <c r="G4" s="71"/>
      <c r="H4" s="70"/>
      <c r="I4" s="70"/>
      <c r="J4" s="82"/>
      <c r="K4" s="82"/>
      <c r="L4" s="82"/>
      <c r="M4" s="82"/>
      <c r="N4" s="82"/>
    </row>
    <row r="5" spans="1:17" ht="15.75" customHeight="1">
      <c r="A5" s="72"/>
      <c r="B5" s="72"/>
      <c r="C5" s="70"/>
      <c r="D5" s="70"/>
      <c r="E5" s="70"/>
      <c r="F5" s="70"/>
      <c r="G5" s="73"/>
      <c r="H5" s="70"/>
      <c r="I5" s="70"/>
      <c r="J5" s="82"/>
      <c r="K5" s="82"/>
      <c r="L5" s="82"/>
      <c r="M5" s="82"/>
      <c r="N5" s="82"/>
    </row>
    <row r="6" spans="1:17" ht="15.75" customHeight="1">
      <c r="A6" s="72"/>
      <c r="B6" s="72"/>
      <c r="C6" s="70"/>
      <c r="D6" s="70"/>
      <c r="E6" s="70"/>
      <c r="F6" s="70"/>
      <c r="G6" s="74"/>
      <c r="H6" s="75"/>
      <c r="I6" s="75"/>
      <c r="J6" s="82"/>
      <c r="K6" s="82"/>
      <c r="L6" s="82"/>
      <c r="M6" s="82"/>
      <c r="N6" s="82"/>
    </row>
    <row r="7" spans="1:17" ht="41.25" customHeight="1">
      <c r="A7" s="72"/>
      <c r="B7" s="72"/>
      <c r="C7" s="70"/>
      <c r="D7" s="70"/>
      <c r="E7" s="70"/>
      <c r="F7" s="70"/>
      <c r="G7" s="70"/>
      <c r="H7" s="70"/>
      <c r="I7" s="70"/>
      <c r="J7" s="82"/>
      <c r="K7" s="82"/>
      <c r="L7" s="82"/>
      <c r="M7" s="82"/>
      <c r="N7" s="82"/>
    </row>
    <row r="8" spans="1:17" ht="19.5" customHeight="1">
      <c r="A8" s="76"/>
      <c r="B8" s="76"/>
      <c r="C8" s="70"/>
      <c r="D8" s="77"/>
      <c r="E8" s="77"/>
      <c r="F8" s="77"/>
      <c r="G8" s="70"/>
      <c r="H8" s="70"/>
      <c r="I8" s="70"/>
      <c r="J8" s="83"/>
      <c r="K8" s="83"/>
      <c r="L8" s="83"/>
      <c r="M8" s="83"/>
      <c r="N8" s="83"/>
    </row>
    <row r="9" spans="1:17" ht="58.5" customHeight="1">
      <c r="A9" s="80" t="s">
        <v>99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</row>
    <row r="10" spans="1:17" ht="27" customHeight="1">
      <c r="A10" s="80"/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</row>
    <row r="11" spans="1:17" ht="84" customHeight="1">
      <c r="A11" s="60" t="s">
        <v>0</v>
      </c>
      <c r="B11" s="60" t="s">
        <v>39</v>
      </c>
      <c r="C11" s="61" t="s">
        <v>1</v>
      </c>
      <c r="D11" s="61" t="s">
        <v>2</v>
      </c>
      <c r="E11" s="78" t="s">
        <v>3</v>
      </c>
      <c r="F11" s="79"/>
      <c r="G11" s="79"/>
      <c r="H11" s="62"/>
      <c r="I11" s="61" t="s">
        <v>4</v>
      </c>
      <c r="J11" s="63" t="s">
        <v>92</v>
      </c>
      <c r="K11" s="63" t="s">
        <v>93</v>
      </c>
      <c r="L11" s="63" t="s">
        <v>94</v>
      </c>
      <c r="M11" s="63" t="s">
        <v>95</v>
      </c>
      <c r="N11" s="63" t="s">
        <v>96</v>
      </c>
    </row>
    <row r="12" spans="1:17" ht="16.5" customHeight="1">
      <c r="A12" s="58">
        <v>1</v>
      </c>
      <c r="B12" s="58">
        <v>2</v>
      </c>
      <c r="C12" s="17" t="s">
        <v>40</v>
      </c>
      <c r="D12" s="17" t="s">
        <v>5</v>
      </c>
      <c r="E12" s="7" t="s">
        <v>41</v>
      </c>
      <c r="F12" s="7" t="s">
        <v>54</v>
      </c>
      <c r="G12" s="7" t="s">
        <v>6</v>
      </c>
      <c r="H12" s="7">
        <v>8</v>
      </c>
      <c r="I12" s="11">
        <v>9</v>
      </c>
      <c r="J12" s="59">
        <v>10</v>
      </c>
      <c r="K12" s="59">
        <v>11</v>
      </c>
      <c r="L12" s="59">
        <v>12</v>
      </c>
      <c r="M12" s="59">
        <v>13</v>
      </c>
      <c r="N12" s="59">
        <v>14</v>
      </c>
    </row>
    <row r="13" spans="1:17" s="2" customFormat="1" ht="14.25" customHeight="1">
      <c r="A13" s="16" t="s">
        <v>7</v>
      </c>
      <c r="B13" s="16"/>
      <c r="C13" s="17"/>
      <c r="D13" s="17"/>
      <c r="E13" s="8" t="s">
        <v>8</v>
      </c>
      <c r="F13" s="8" t="s">
        <v>8</v>
      </c>
      <c r="G13" s="8" t="s">
        <v>8</v>
      </c>
      <c r="H13" s="8" t="s">
        <v>8</v>
      </c>
      <c r="I13" s="12"/>
      <c r="J13" s="18">
        <f>J14</f>
        <v>4434.3999999999996</v>
      </c>
      <c r="K13" s="18">
        <f>J13</f>
        <v>4434.3999999999996</v>
      </c>
      <c r="L13" s="18">
        <f>L14</f>
        <v>3332.1999999999994</v>
      </c>
      <c r="M13" s="18">
        <f>M14</f>
        <v>75.144326177160366</v>
      </c>
      <c r="N13" s="18">
        <f>N14</f>
        <v>75.144326177160366</v>
      </c>
    </row>
    <row r="14" spans="1:17" s="2" customFormat="1" ht="45" customHeight="1">
      <c r="A14" s="19" t="s">
        <v>76</v>
      </c>
      <c r="B14" s="20">
        <v>911</v>
      </c>
      <c r="C14" s="17"/>
      <c r="D14" s="17"/>
      <c r="E14" s="8"/>
      <c r="F14" s="8"/>
      <c r="G14" s="8"/>
      <c r="H14" s="8"/>
      <c r="I14" s="12"/>
      <c r="J14" s="18">
        <f>J15+J50+J59+J73+J84</f>
        <v>4434.3999999999996</v>
      </c>
      <c r="K14" s="18">
        <f>J14</f>
        <v>4434.3999999999996</v>
      </c>
      <c r="L14" s="18">
        <f>L15+L50+L59+L73+L84</f>
        <v>3332.1999999999994</v>
      </c>
      <c r="M14" s="18">
        <f>L14/K14*100</f>
        <v>75.144326177160366</v>
      </c>
      <c r="N14" s="18">
        <f>M14</f>
        <v>75.144326177160366</v>
      </c>
    </row>
    <row r="15" spans="1:17" s="2" customFormat="1" ht="16.5" customHeight="1">
      <c r="A15" s="21" t="s">
        <v>9</v>
      </c>
      <c r="B15" s="22">
        <v>911</v>
      </c>
      <c r="C15" s="23" t="s">
        <v>10</v>
      </c>
      <c r="D15" s="24"/>
      <c r="E15" s="9"/>
      <c r="F15" s="9"/>
      <c r="G15" s="9"/>
      <c r="H15" s="9"/>
      <c r="I15" s="13"/>
      <c r="J15" s="18">
        <f>J16+J22+J44+J38</f>
        <v>2975.1</v>
      </c>
      <c r="K15" s="18">
        <f t="shared" ref="K15:K79" si="0">J15</f>
        <v>2975.1</v>
      </c>
      <c r="L15" s="18">
        <f>L16+L22+L44</f>
        <v>2087.6999999999998</v>
      </c>
      <c r="M15" s="18">
        <f t="shared" ref="M15:M37" si="1">L15/J15*100</f>
        <v>70.172431178783896</v>
      </c>
      <c r="N15" s="18">
        <f>M15</f>
        <v>70.172431178783896</v>
      </c>
    </row>
    <row r="16" spans="1:17" s="2" customFormat="1" ht="51.75" customHeight="1">
      <c r="A16" s="25" t="s">
        <v>11</v>
      </c>
      <c r="B16" s="26">
        <v>911</v>
      </c>
      <c r="C16" s="24" t="s">
        <v>10</v>
      </c>
      <c r="D16" s="24" t="s">
        <v>12</v>
      </c>
      <c r="E16" s="9"/>
      <c r="F16" s="9"/>
      <c r="G16" s="9"/>
      <c r="H16" s="9"/>
      <c r="I16" s="13"/>
      <c r="J16" s="27">
        <f t="shared" ref="J16:L20" si="2">J17</f>
        <v>838.8</v>
      </c>
      <c r="K16" s="27">
        <f t="shared" si="0"/>
        <v>838.8</v>
      </c>
      <c r="L16" s="27">
        <f>L17</f>
        <v>831.9</v>
      </c>
      <c r="M16" s="27">
        <f t="shared" si="1"/>
        <v>99.177396280400572</v>
      </c>
      <c r="N16" s="27">
        <f>N17</f>
        <v>99.177396280400572</v>
      </c>
      <c r="P16" s="3"/>
      <c r="Q16" s="3"/>
    </row>
    <row r="17" spans="1:14" s="2" customFormat="1" ht="65.25" customHeight="1">
      <c r="A17" s="28" t="s">
        <v>77</v>
      </c>
      <c r="B17" s="26">
        <f>B14</f>
        <v>911</v>
      </c>
      <c r="C17" s="24" t="s">
        <v>10</v>
      </c>
      <c r="D17" s="24" t="s">
        <v>12</v>
      </c>
      <c r="E17" s="10">
        <v>65</v>
      </c>
      <c r="F17" s="10">
        <v>0</v>
      </c>
      <c r="G17" s="10"/>
      <c r="H17" s="10"/>
      <c r="I17" s="14"/>
      <c r="J17" s="27">
        <f t="shared" si="2"/>
        <v>838.8</v>
      </c>
      <c r="K17" s="27">
        <f t="shared" si="0"/>
        <v>838.8</v>
      </c>
      <c r="L17" s="27">
        <f t="shared" si="2"/>
        <v>831.9</v>
      </c>
      <c r="M17" s="27">
        <f t="shared" si="1"/>
        <v>99.177396280400572</v>
      </c>
      <c r="N17" s="27">
        <f t="shared" ref="N17:N20" si="3">N18</f>
        <v>99.177396280400572</v>
      </c>
    </row>
    <row r="18" spans="1:14" s="2" customFormat="1" ht="14.25" customHeight="1">
      <c r="A18" s="25" t="s">
        <v>13</v>
      </c>
      <c r="B18" s="26">
        <f t="shared" ref="B18:B32" si="4">B17</f>
        <v>911</v>
      </c>
      <c r="C18" s="24" t="s">
        <v>10</v>
      </c>
      <c r="D18" s="24" t="s">
        <v>12</v>
      </c>
      <c r="E18" s="10">
        <v>65</v>
      </c>
      <c r="F18" s="10">
        <v>1</v>
      </c>
      <c r="G18" s="10"/>
      <c r="H18" s="10"/>
      <c r="I18" s="14"/>
      <c r="J18" s="27">
        <f>J19</f>
        <v>838.8</v>
      </c>
      <c r="K18" s="27">
        <f t="shared" si="0"/>
        <v>838.8</v>
      </c>
      <c r="L18" s="27">
        <f>L19</f>
        <v>831.9</v>
      </c>
      <c r="M18" s="27">
        <f t="shared" si="1"/>
        <v>99.177396280400572</v>
      </c>
      <c r="N18" s="27">
        <f>N19</f>
        <v>99.177396280400572</v>
      </c>
    </row>
    <row r="19" spans="1:14" s="2" customFormat="1" ht="30.75" customHeight="1">
      <c r="A19" s="29" t="s">
        <v>48</v>
      </c>
      <c r="B19" s="30">
        <f>B18</f>
        <v>911</v>
      </c>
      <c r="C19" s="24" t="s">
        <v>10</v>
      </c>
      <c r="D19" s="24" t="s">
        <v>12</v>
      </c>
      <c r="E19" s="10">
        <v>65</v>
      </c>
      <c r="F19" s="10">
        <v>1</v>
      </c>
      <c r="G19" s="10" t="s">
        <v>55</v>
      </c>
      <c r="H19" s="10" t="s">
        <v>56</v>
      </c>
      <c r="I19" s="15"/>
      <c r="J19" s="27">
        <f t="shared" si="2"/>
        <v>838.8</v>
      </c>
      <c r="K19" s="27">
        <f t="shared" si="0"/>
        <v>838.8</v>
      </c>
      <c r="L19" s="27">
        <f t="shared" si="2"/>
        <v>831.9</v>
      </c>
      <c r="M19" s="27">
        <f t="shared" si="1"/>
        <v>99.177396280400572</v>
      </c>
      <c r="N19" s="27">
        <f t="shared" si="3"/>
        <v>99.177396280400572</v>
      </c>
    </row>
    <row r="20" spans="1:14" s="2" customFormat="1" ht="93" customHeight="1">
      <c r="A20" s="25" t="s">
        <v>14</v>
      </c>
      <c r="B20" s="26">
        <f t="shared" si="4"/>
        <v>911</v>
      </c>
      <c r="C20" s="24" t="s">
        <v>10</v>
      </c>
      <c r="D20" s="24" t="s">
        <v>12</v>
      </c>
      <c r="E20" s="10">
        <v>65</v>
      </c>
      <c r="F20" s="10">
        <v>1</v>
      </c>
      <c r="G20" s="10" t="s">
        <v>55</v>
      </c>
      <c r="H20" s="10" t="s">
        <v>56</v>
      </c>
      <c r="I20" s="14" t="s">
        <v>15</v>
      </c>
      <c r="J20" s="27">
        <f t="shared" si="2"/>
        <v>838.8</v>
      </c>
      <c r="K20" s="27">
        <f t="shared" si="0"/>
        <v>838.8</v>
      </c>
      <c r="L20" s="27">
        <f t="shared" si="2"/>
        <v>831.9</v>
      </c>
      <c r="M20" s="27">
        <f t="shared" si="1"/>
        <v>99.177396280400572</v>
      </c>
      <c r="N20" s="27">
        <f t="shared" si="3"/>
        <v>99.177396280400572</v>
      </c>
    </row>
    <row r="21" spans="1:14" s="2" customFormat="1" ht="42" customHeight="1">
      <c r="A21" s="25" t="s">
        <v>16</v>
      </c>
      <c r="B21" s="26">
        <f t="shared" si="4"/>
        <v>911</v>
      </c>
      <c r="C21" s="24" t="s">
        <v>10</v>
      </c>
      <c r="D21" s="24" t="s">
        <v>12</v>
      </c>
      <c r="E21" s="10" t="s">
        <v>74</v>
      </c>
      <c r="F21" s="10" t="s">
        <v>63</v>
      </c>
      <c r="G21" s="10" t="s">
        <v>55</v>
      </c>
      <c r="H21" s="10" t="s">
        <v>56</v>
      </c>
      <c r="I21" s="14" t="s">
        <v>17</v>
      </c>
      <c r="J21" s="27">
        <v>838.8</v>
      </c>
      <c r="K21" s="27">
        <f>J21</f>
        <v>838.8</v>
      </c>
      <c r="L21" s="27">
        <v>831.9</v>
      </c>
      <c r="M21" s="27">
        <f t="shared" si="1"/>
        <v>99.177396280400572</v>
      </c>
      <c r="N21" s="27">
        <f>M21</f>
        <v>99.177396280400572</v>
      </c>
    </row>
    <row r="22" spans="1:14" s="2" customFormat="1" ht="66" customHeight="1">
      <c r="A22" s="25" t="s">
        <v>106</v>
      </c>
      <c r="B22" s="32">
        <f>B21</f>
        <v>911</v>
      </c>
      <c r="C22" s="24" t="s">
        <v>10</v>
      </c>
      <c r="D22" s="24" t="s">
        <v>18</v>
      </c>
      <c r="E22" s="10"/>
      <c r="F22" s="10"/>
      <c r="G22" s="10"/>
      <c r="H22" s="10"/>
      <c r="I22" s="14"/>
      <c r="J22" s="27">
        <f>J23+J33</f>
        <v>2071.9</v>
      </c>
      <c r="K22" s="27">
        <f t="shared" si="0"/>
        <v>2071.9</v>
      </c>
      <c r="L22" s="27">
        <f>L23+L33</f>
        <v>1241.3999999999999</v>
      </c>
      <c r="M22" s="27">
        <f t="shared" si="1"/>
        <v>59.91601911289154</v>
      </c>
      <c r="N22" s="27">
        <f>M22</f>
        <v>59.91601911289154</v>
      </c>
    </row>
    <row r="23" spans="1:14" s="2" customFormat="1" ht="67.5" customHeight="1">
      <c r="A23" s="28" t="str">
        <f>A17</f>
        <v>Обеспечение деятельности  Администраций Белозерьевского сельского поселения Ромодановского муниципального района республики Мордовия</v>
      </c>
      <c r="B23" s="33">
        <f t="shared" si="4"/>
        <v>911</v>
      </c>
      <c r="C23" s="34" t="s">
        <v>10</v>
      </c>
      <c r="D23" s="34" t="s">
        <v>18</v>
      </c>
      <c r="E23" s="10" t="s">
        <v>74</v>
      </c>
      <c r="F23" s="10"/>
      <c r="G23" s="10"/>
      <c r="H23" s="10"/>
      <c r="I23" s="14"/>
      <c r="J23" s="27">
        <f>J24</f>
        <v>2069.8000000000002</v>
      </c>
      <c r="K23" s="27">
        <f t="shared" si="0"/>
        <v>2069.8000000000002</v>
      </c>
      <c r="L23" s="27">
        <f>L24</f>
        <v>1239.3</v>
      </c>
      <c r="M23" s="27">
        <f t="shared" si="1"/>
        <v>59.875350275388918</v>
      </c>
      <c r="N23" s="27">
        <f>N24</f>
        <v>59.875350275388918</v>
      </c>
    </row>
    <row r="24" spans="1:14" s="2" customFormat="1" ht="66" customHeight="1">
      <c r="A24" s="29" t="s">
        <v>78</v>
      </c>
      <c r="B24" s="30">
        <f t="shared" si="4"/>
        <v>911</v>
      </c>
      <c r="C24" s="24" t="s">
        <v>10</v>
      </c>
      <c r="D24" s="24" t="s">
        <v>18</v>
      </c>
      <c r="E24" s="10" t="s">
        <v>74</v>
      </c>
      <c r="F24" s="10" t="s">
        <v>75</v>
      </c>
      <c r="G24" s="10"/>
      <c r="H24" s="10"/>
      <c r="I24" s="15"/>
      <c r="J24" s="27">
        <f>J25+J28</f>
        <v>2069.8000000000002</v>
      </c>
      <c r="K24" s="27">
        <f t="shared" si="0"/>
        <v>2069.8000000000002</v>
      </c>
      <c r="L24" s="27">
        <f>L25+L28</f>
        <v>1239.3</v>
      </c>
      <c r="M24" s="27">
        <f t="shared" si="1"/>
        <v>59.875350275388918</v>
      </c>
      <c r="N24" s="27">
        <f>M24</f>
        <v>59.875350275388918</v>
      </c>
    </row>
    <row r="25" spans="1:14" s="2" customFormat="1" ht="41.25" customHeight="1">
      <c r="A25" s="25" t="s">
        <v>49</v>
      </c>
      <c r="B25" s="26">
        <f>B24</f>
        <v>911</v>
      </c>
      <c r="C25" s="24" t="s">
        <v>10</v>
      </c>
      <c r="D25" s="24" t="s">
        <v>18</v>
      </c>
      <c r="E25" s="10" t="s">
        <v>74</v>
      </c>
      <c r="F25" s="10" t="s">
        <v>75</v>
      </c>
      <c r="G25" s="10" t="s">
        <v>55</v>
      </c>
      <c r="H25" s="10" t="s">
        <v>59</v>
      </c>
      <c r="I25" s="14"/>
      <c r="J25" s="27">
        <f t="shared" ref="J25:L26" si="5">J26</f>
        <v>652.70000000000005</v>
      </c>
      <c r="K25" s="27">
        <f t="shared" si="0"/>
        <v>652.70000000000005</v>
      </c>
      <c r="L25" s="27">
        <f t="shared" si="5"/>
        <v>230.9</v>
      </c>
      <c r="M25" s="27">
        <f t="shared" si="1"/>
        <v>35.376129921863033</v>
      </c>
      <c r="N25" s="27">
        <f>N26</f>
        <v>35.376129921863033</v>
      </c>
    </row>
    <row r="26" spans="1:14" s="2" customFormat="1" ht="88.5" customHeight="1">
      <c r="A26" s="25" t="str">
        <f>A20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6" s="26">
        <f t="shared" si="4"/>
        <v>911</v>
      </c>
      <c r="C26" s="24" t="s">
        <v>10</v>
      </c>
      <c r="D26" s="24" t="s">
        <v>18</v>
      </c>
      <c r="E26" s="10" t="s">
        <v>74</v>
      </c>
      <c r="F26" s="10" t="s">
        <v>75</v>
      </c>
      <c r="G26" s="10" t="s">
        <v>55</v>
      </c>
      <c r="H26" s="10" t="s">
        <v>59</v>
      </c>
      <c r="I26" s="14" t="s">
        <v>15</v>
      </c>
      <c r="J26" s="27">
        <f t="shared" si="5"/>
        <v>652.70000000000005</v>
      </c>
      <c r="K26" s="27">
        <f t="shared" si="0"/>
        <v>652.70000000000005</v>
      </c>
      <c r="L26" s="27">
        <f t="shared" si="5"/>
        <v>230.9</v>
      </c>
      <c r="M26" s="27">
        <f t="shared" si="1"/>
        <v>35.376129921863033</v>
      </c>
      <c r="N26" s="27">
        <f>N27</f>
        <v>35.376129921863033</v>
      </c>
    </row>
    <row r="27" spans="1:14" s="2" customFormat="1" ht="39" customHeight="1">
      <c r="A27" s="25" t="s">
        <v>16</v>
      </c>
      <c r="B27" s="26">
        <f t="shared" si="4"/>
        <v>911</v>
      </c>
      <c r="C27" s="24" t="s">
        <v>10</v>
      </c>
      <c r="D27" s="24" t="s">
        <v>18</v>
      </c>
      <c r="E27" s="10" t="s">
        <v>74</v>
      </c>
      <c r="F27" s="10" t="s">
        <v>75</v>
      </c>
      <c r="G27" s="10" t="s">
        <v>55</v>
      </c>
      <c r="H27" s="10" t="s">
        <v>59</v>
      </c>
      <c r="I27" s="14" t="s">
        <v>17</v>
      </c>
      <c r="J27" s="27">
        <v>652.70000000000005</v>
      </c>
      <c r="K27" s="27">
        <f t="shared" si="0"/>
        <v>652.70000000000005</v>
      </c>
      <c r="L27" s="27">
        <v>230.9</v>
      </c>
      <c r="M27" s="27">
        <f t="shared" si="1"/>
        <v>35.376129921863033</v>
      </c>
      <c r="N27" s="27">
        <f>M27</f>
        <v>35.376129921863033</v>
      </c>
    </row>
    <row r="28" spans="1:14" s="2" customFormat="1" ht="45" customHeight="1">
      <c r="A28" s="25" t="s">
        <v>107</v>
      </c>
      <c r="B28" s="26">
        <f>B27</f>
        <v>911</v>
      </c>
      <c r="C28" s="24" t="s">
        <v>10</v>
      </c>
      <c r="D28" s="24" t="s">
        <v>18</v>
      </c>
      <c r="E28" s="10" t="s">
        <v>74</v>
      </c>
      <c r="F28" s="10" t="s">
        <v>75</v>
      </c>
      <c r="G28" s="10" t="s">
        <v>55</v>
      </c>
      <c r="H28" s="10" t="s">
        <v>60</v>
      </c>
      <c r="I28" s="14"/>
      <c r="J28" s="27">
        <f>J29+J31</f>
        <v>1417.1</v>
      </c>
      <c r="K28" s="27">
        <f t="shared" si="0"/>
        <v>1417.1</v>
      </c>
      <c r="L28" s="27">
        <f>L29+L31</f>
        <v>1008.4</v>
      </c>
      <c r="M28" s="27">
        <f t="shared" si="1"/>
        <v>71.159410062804312</v>
      </c>
      <c r="N28" s="27">
        <f>M28</f>
        <v>71.159410062804312</v>
      </c>
    </row>
    <row r="29" spans="1:14" s="2" customFormat="1" ht="40.5" customHeight="1">
      <c r="A29" s="25" t="s">
        <v>47</v>
      </c>
      <c r="B29" s="26">
        <f t="shared" si="4"/>
        <v>911</v>
      </c>
      <c r="C29" s="24" t="s">
        <v>10</v>
      </c>
      <c r="D29" s="24" t="s">
        <v>18</v>
      </c>
      <c r="E29" s="10" t="s">
        <v>74</v>
      </c>
      <c r="F29" s="10" t="s">
        <v>75</v>
      </c>
      <c r="G29" s="10" t="s">
        <v>55</v>
      </c>
      <c r="H29" s="10" t="s">
        <v>60</v>
      </c>
      <c r="I29" s="14" t="s">
        <v>19</v>
      </c>
      <c r="J29" s="27">
        <f>J30</f>
        <v>1402.1</v>
      </c>
      <c r="K29" s="27">
        <f t="shared" si="0"/>
        <v>1402.1</v>
      </c>
      <c r="L29" s="27">
        <f>L30</f>
        <v>1004.4</v>
      </c>
      <c r="M29" s="27">
        <f t="shared" si="1"/>
        <v>71.635404036801944</v>
      </c>
      <c r="N29" s="27">
        <f>N30</f>
        <v>71.635404036801944</v>
      </c>
    </row>
    <row r="30" spans="1:14" s="2" customFormat="1" ht="42" customHeight="1">
      <c r="A30" s="25" t="s">
        <v>20</v>
      </c>
      <c r="B30" s="26">
        <f t="shared" si="4"/>
        <v>911</v>
      </c>
      <c r="C30" s="24" t="s">
        <v>10</v>
      </c>
      <c r="D30" s="24" t="s">
        <v>18</v>
      </c>
      <c r="E30" s="10" t="s">
        <v>74</v>
      </c>
      <c r="F30" s="10" t="s">
        <v>75</v>
      </c>
      <c r="G30" s="10" t="s">
        <v>55</v>
      </c>
      <c r="H30" s="10" t="s">
        <v>60</v>
      </c>
      <c r="I30" s="14" t="s">
        <v>21</v>
      </c>
      <c r="J30" s="27">
        <v>1402.1</v>
      </c>
      <c r="K30" s="27">
        <f t="shared" si="0"/>
        <v>1402.1</v>
      </c>
      <c r="L30" s="27">
        <v>1004.4</v>
      </c>
      <c r="M30" s="27">
        <f t="shared" si="1"/>
        <v>71.635404036801944</v>
      </c>
      <c r="N30" s="27">
        <f>M30</f>
        <v>71.635404036801944</v>
      </c>
    </row>
    <row r="31" spans="1:14" s="2" customFormat="1" ht="19.5" customHeight="1">
      <c r="A31" s="25" t="s">
        <v>22</v>
      </c>
      <c r="B31" s="26">
        <f>B30</f>
        <v>911</v>
      </c>
      <c r="C31" s="24" t="s">
        <v>10</v>
      </c>
      <c r="D31" s="24" t="s">
        <v>18</v>
      </c>
      <c r="E31" s="10" t="s">
        <v>74</v>
      </c>
      <c r="F31" s="10" t="s">
        <v>75</v>
      </c>
      <c r="G31" s="10" t="s">
        <v>55</v>
      </c>
      <c r="H31" s="10" t="s">
        <v>60</v>
      </c>
      <c r="I31" s="14" t="s">
        <v>23</v>
      </c>
      <c r="J31" s="27">
        <f>J32</f>
        <v>15</v>
      </c>
      <c r="K31" s="27">
        <f t="shared" si="0"/>
        <v>15</v>
      </c>
      <c r="L31" s="27">
        <f>L32</f>
        <v>4</v>
      </c>
      <c r="M31" s="27">
        <f t="shared" si="1"/>
        <v>26.666666666666668</v>
      </c>
      <c r="N31" s="27">
        <f>N32</f>
        <v>26.666666666666668</v>
      </c>
    </row>
    <row r="32" spans="1:14" s="2" customFormat="1" ht="26.4">
      <c r="A32" s="25" t="s">
        <v>24</v>
      </c>
      <c r="B32" s="26">
        <f t="shared" si="4"/>
        <v>911</v>
      </c>
      <c r="C32" s="24" t="s">
        <v>10</v>
      </c>
      <c r="D32" s="24" t="s">
        <v>18</v>
      </c>
      <c r="E32" s="10" t="s">
        <v>74</v>
      </c>
      <c r="F32" s="10" t="s">
        <v>75</v>
      </c>
      <c r="G32" s="10" t="s">
        <v>55</v>
      </c>
      <c r="H32" s="10" t="s">
        <v>60</v>
      </c>
      <c r="I32" s="14" t="s">
        <v>25</v>
      </c>
      <c r="J32" s="27">
        <v>15</v>
      </c>
      <c r="K32" s="27">
        <f t="shared" si="0"/>
        <v>15</v>
      </c>
      <c r="L32" s="27">
        <v>4</v>
      </c>
      <c r="M32" s="27">
        <f t="shared" si="1"/>
        <v>26.666666666666668</v>
      </c>
      <c r="N32" s="27">
        <f>M32</f>
        <v>26.666666666666668</v>
      </c>
    </row>
    <row r="33" spans="1:14" s="2" customFormat="1" ht="66.75" customHeight="1">
      <c r="A33" s="29" t="s">
        <v>79</v>
      </c>
      <c r="B33" s="30">
        <v>911</v>
      </c>
      <c r="C33" s="24" t="s">
        <v>10</v>
      </c>
      <c r="D33" s="24" t="s">
        <v>18</v>
      </c>
      <c r="E33" s="10" t="s">
        <v>62</v>
      </c>
      <c r="F33" s="10">
        <v>0</v>
      </c>
      <c r="G33" s="10"/>
      <c r="H33" s="10"/>
      <c r="I33" s="15"/>
      <c r="J33" s="27">
        <f t="shared" ref="J33:L36" si="6">J34</f>
        <v>2.1</v>
      </c>
      <c r="K33" s="27">
        <f t="shared" si="0"/>
        <v>2.1</v>
      </c>
      <c r="L33" s="27">
        <f t="shared" si="6"/>
        <v>2.1</v>
      </c>
      <c r="M33" s="27">
        <f t="shared" si="1"/>
        <v>100</v>
      </c>
      <c r="N33" s="27">
        <f>N34</f>
        <v>100</v>
      </c>
    </row>
    <row r="34" spans="1:14" s="2" customFormat="1" ht="77.25" customHeight="1">
      <c r="A34" s="29" t="s">
        <v>80</v>
      </c>
      <c r="B34" s="30">
        <f t="shared" ref="B34:B37" si="7">B33</f>
        <v>911</v>
      </c>
      <c r="C34" s="24" t="s">
        <v>10</v>
      </c>
      <c r="D34" s="24" t="s">
        <v>18</v>
      </c>
      <c r="E34" s="10" t="s">
        <v>62</v>
      </c>
      <c r="F34" s="10" t="s">
        <v>63</v>
      </c>
      <c r="G34" s="10"/>
      <c r="H34" s="10"/>
      <c r="I34" s="14"/>
      <c r="J34" s="27">
        <f>J35</f>
        <v>2.1</v>
      </c>
      <c r="K34" s="27">
        <f t="shared" si="0"/>
        <v>2.1</v>
      </c>
      <c r="L34" s="27">
        <f>L35</f>
        <v>2.1</v>
      </c>
      <c r="M34" s="27">
        <f t="shared" si="1"/>
        <v>100</v>
      </c>
      <c r="N34" s="27">
        <f>N35</f>
        <v>100</v>
      </c>
    </row>
    <row r="35" spans="1:14" s="2" customFormat="1" ht="144.75" customHeight="1">
      <c r="A35" s="25" t="s">
        <v>108</v>
      </c>
      <c r="B35" s="26">
        <f>B34</f>
        <v>911</v>
      </c>
      <c r="C35" s="24" t="s">
        <v>10</v>
      </c>
      <c r="D35" s="24" t="s">
        <v>18</v>
      </c>
      <c r="E35" s="10" t="s">
        <v>62</v>
      </c>
      <c r="F35" s="10" t="s">
        <v>63</v>
      </c>
      <c r="G35" s="10" t="s">
        <v>55</v>
      </c>
      <c r="H35" s="10" t="s">
        <v>61</v>
      </c>
      <c r="I35" s="14"/>
      <c r="J35" s="27">
        <f t="shared" si="6"/>
        <v>2.1</v>
      </c>
      <c r="K35" s="27">
        <f t="shared" si="0"/>
        <v>2.1</v>
      </c>
      <c r="L35" s="27">
        <f t="shared" si="6"/>
        <v>2.1</v>
      </c>
      <c r="M35" s="27">
        <f t="shared" si="1"/>
        <v>100</v>
      </c>
      <c r="N35" s="27">
        <f>N36</f>
        <v>100</v>
      </c>
    </row>
    <row r="36" spans="1:14" s="2" customFormat="1" ht="43.5" customHeight="1">
      <c r="A36" s="25" t="s">
        <v>47</v>
      </c>
      <c r="B36" s="26">
        <f t="shared" si="7"/>
        <v>911</v>
      </c>
      <c r="C36" s="24" t="s">
        <v>10</v>
      </c>
      <c r="D36" s="24" t="s">
        <v>18</v>
      </c>
      <c r="E36" s="10" t="s">
        <v>62</v>
      </c>
      <c r="F36" s="10" t="s">
        <v>63</v>
      </c>
      <c r="G36" s="10" t="s">
        <v>55</v>
      </c>
      <c r="H36" s="10" t="s">
        <v>61</v>
      </c>
      <c r="I36" s="14" t="s">
        <v>19</v>
      </c>
      <c r="J36" s="27">
        <f t="shared" si="6"/>
        <v>2.1</v>
      </c>
      <c r="K36" s="27">
        <f t="shared" si="0"/>
        <v>2.1</v>
      </c>
      <c r="L36" s="27">
        <f t="shared" si="6"/>
        <v>2.1</v>
      </c>
      <c r="M36" s="27">
        <f t="shared" si="1"/>
        <v>100</v>
      </c>
      <c r="N36" s="27">
        <f>N37</f>
        <v>100</v>
      </c>
    </row>
    <row r="37" spans="1:14" s="2" customFormat="1" ht="45.75" customHeight="1">
      <c r="A37" s="25" t="s">
        <v>20</v>
      </c>
      <c r="B37" s="26">
        <f t="shared" si="7"/>
        <v>911</v>
      </c>
      <c r="C37" s="24" t="s">
        <v>10</v>
      </c>
      <c r="D37" s="24" t="s">
        <v>18</v>
      </c>
      <c r="E37" s="10" t="s">
        <v>62</v>
      </c>
      <c r="F37" s="10" t="s">
        <v>63</v>
      </c>
      <c r="G37" s="10" t="s">
        <v>55</v>
      </c>
      <c r="H37" s="10" t="s">
        <v>61</v>
      </c>
      <c r="I37" s="14" t="s">
        <v>21</v>
      </c>
      <c r="J37" s="27">
        <v>2.1</v>
      </c>
      <c r="K37" s="27">
        <f t="shared" si="0"/>
        <v>2.1</v>
      </c>
      <c r="L37" s="27">
        <v>2.1</v>
      </c>
      <c r="M37" s="27">
        <f t="shared" si="1"/>
        <v>100</v>
      </c>
      <c r="N37" s="27">
        <v>100</v>
      </c>
    </row>
    <row r="38" spans="1:14" ht="14.25" customHeight="1">
      <c r="A38" s="42" t="s">
        <v>46</v>
      </c>
      <c r="B38" s="35">
        <f>B36</f>
        <v>911</v>
      </c>
      <c r="C38" s="34" t="s">
        <v>10</v>
      </c>
      <c r="D38" s="34" t="s">
        <v>27</v>
      </c>
      <c r="E38" s="10"/>
      <c r="F38" s="10"/>
      <c r="G38" s="10"/>
      <c r="H38" s="10"/>
      <c r="I38" s="14"/>
      <c r="J38" s="27">
        <f>J39</f>
        <v>50</v>
      </c>
      <c r="K38" s="27">
        <f t="shared" si="0"/>
        <v>50</v>
      </c>
      <c r="L38" s="27"/>
      <c r="M38" s="27"/>
      <c r="N38" s="27"/>
    </row>
    <row r="39" spans="1:14" ht="66.75" customHeight="1">
      <c r="A39" s="36" t="str">
        <f>A33</f>
        <v>Непрограммные расходы главных распорядителей  средств бюджета Белозерьевского сельского поселения  Ромодановского муниципального района Республики Мордовия</v>
      </c>
      <c r="B39" s="35">
        <f>B38</f>
        <v>911</v>
      </c>
      <c r="C39" s="34" t="s">
        <v>10</v>
      </c>
      <c r="D39" s="34" t="s">
        <v>27</v>
      </c>
      <c r="E39" s="10" t="s">
        <v>62</v>
      </c>
      <c r="F39" s="10"/>
      <c r="G39" s="10"/>
      <c r="H39" s="10"/>
      <c r="I39" s="14"/>
      <c r="J39" s="27">
        <f>J40</f>
        <v>50</v>
      </c>
      <c r="K39" s="27">
        <f t="shared" si="0"/>
        <v>50</v>
      </c>
      <c r="L39" s="27"/>
      <c r="M39" s="27"/>
      <c r="N39" s="27"/>
    </row>
    <row r="40" spans="1:14" ht="81" customHeight="1">
      <c r="A40" s="36" t="str">
        <f>A34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40" s="35">
        <f>B38</f>
        <v>911</v>
      </c>
      <c r="C40" s="34" t="s">
        <v>10</v>
      </c>
      <c r="D40" s="34" t="s">
        <v>27</v>
      </c>
      <c r="E40" s="10" t="s">
        <v>62</v>
      </c>
      <c r="F40" s="10" t="s">
        <v>63</v>
      </c>
      <c r="G40" s="10"/>
      <c r="H40" s="10"/>
      <c r="I40" s="14"/>
      <c r="J40" s="27">
        <f>J41</f>
        <v>50</v>
      </c>
      <c r="K40" s="27">
        <f t="shared" si="0"/>
        <v>50</v>
      </c>
      <c r="L40" s="27"/>
      <c r="M40" s="27"/>
      <c r="N40" s="27"/>
    </row>
    <row r="41" spans="1:14" ht="54" customHeight="1">
      <c r="A41" s="52" t="s">
        <v>81</v>
      </c>
      <c r="B41" s="35">
        <f>B39</f>
        <v>911</v>
      </c>
      <c r="C41" s="34" t="s">
        <v>10</v>
      </c>
      <c r="D41" s="34" t="s">
        <v>27</v>
      </c>
      <c r="E41" s="10" t="s">
        <v>62</v>
      </c>
      <c r="F41" s="10" t="s">
        <v>63</v>
      </c>
      <c r="G41" s="10" t="s">
        <v>55</v>
      </c>
      <c r="H41" s="10" t="s">
        <v>65</v>
      </c>
      <c r="I41" s="14"/>
      <c r="J41" s="27">
        <f>J42</f>
        <v>50</v>
      </c>
      <c r="K41" s="27">
        <f t="shared" si="0"/>
        <v>50</v>
      </c>
      <c r="L41" s="27"/>
      <c r="M41" s="27"/>
      <c r="N41" s="27"/>
    </row>
    <row r="42" spans="1:14" ht="14.25" customHeight="1">
      <c r="A42" s="37" t="str">
        <f>A31</f>
        <v>Иные бюджетные ассигнования</v>
      </c>
      <c r="B42" s="35">
        <f>B39</f>
        <v>911</v>
      </c>
      <c r="C42" s="34" t="s">
        <v>10</v>
      </c>
      <c r="D42" s="34" t="s">
        <v>27</v>
      </c>
      <c r="E42" s="10" t="s">
        <v>62</v>
      </c>
      <c r="F42" s="10" t="s">
        <v>63</v>
      </c>
      <c r="G42" s="10" t="s">
        <v>55</v>
      </c>
      <c r="H42" s="10" t="s">
        <v>65</v>
      </c>
      <c r="I42" s="14" t="s">
        <v>23</v>
      </c>
      <c r="J42" s="27">
        <f>J43</f>
        <v>50</v>
      </c>
      <c r="K42" s="27">
        <f t="shared" si="0"/>
        <v>50</v>
      </c>
      <c r="L42" s="27"/>
      <c r="M42" s="27"/>
      <c r="N42" s="27"/>
    </row>
    <row r="43" spans="1:14" ht="14.25" customHeight="1">
      <c r="A43" s="42" t="s">
        <v>45</v>
      </c>
      <c r="B43" s="35">
        <f>B40</f>
        <v>911</v>
      </c>
      <c r="C43" s="34" t="s">
        <v>10</v>
      </c>
      <c r="D43" s="34" t="s">
        <v>27</v>
      </c>
      <c r="E43" s="10" t="s">
        <v>62</v>
      </c>
      <c r="F43" s="10" t="s">
        <v>63</v>
      </c>
      <c r="G43" s="10" t="s">
        <v>55</v>
      </c>
      <c r="H43" s="10" t="s">
        <v>65</v>
      </c>
      <c r="I43" s="14" t="s">
        <v>44</v>
      </c>
      <c r="J43" s="27">
        <v>50</v>
      </c>
      <c r="K43" s="27">
        <f t="shared" si="0"/>
        <v>50</v>
      </c>
      <c r="L43" s="27"/>
      <c r="M43" s="27"/>
      <c r="N43" s="27"/>
    </row>
    <row r="44" spans="1:14" ht="24.75" customHeight="1">
      <c r="A44" s="25" t="s">
        <v>72</v>
      </c>
      <c r="B44" s="26">
        <f>B43</f>
        <v>911</v>
      </c>
      <c r="C44" s="24" t="s">
        <v>10</v>
      </c>
      <c r="D44" s="24" t="s">
        <v>28</v>
      </c>
      <c r="E44" s="10"/>
      <c r="F44" s="10"/>
      <c r="G44" s="10"/>
      <c r="H44" s="10"/>
      <c r="I44" s="14"/>
      <c r="J44" s="27">
        <f>J45</f>
        <v>14.4</v>
      </c>
      <c r="K44" s="27">
        <f t="shared" si="0"/>
        <v>14.4</v>
      </c>
      <c r="L44" s="27">
        <f>L45</f>
        <v>14.4</v>
      </c>
      <c r="M44" s="27">
        <f t="shared" ref="M44:M65" si="8">L44/J44*100</f>
        <v>100</v>
      </c>
      <c r="N44" s="27">
        <f t="shared" ref="N44:N45" si="9">N45</f>
        <v>100</v>
      </c>
    </row>
    <row r="45" spans="1:14" ht="67.5" customHeight="1">
      <c r="A45" s="29" t="str">
        <f>A39</f>
        <v>Непрограммные расходы главных распорядителей  средств бюджета Белозерьевского сельского поселения  Ромодановского муниципального района Республики Мордовия</v>
      </c>
      <c r="B45" s="30">
        <f t="shared" ref="B45:B49" si="10">B44</f>
        <v>911</v>
      </c>
      <c r="C45" s="24" t="s">
        <v>10</v>
      </c>
      <c r="D45" s="24" t="s">
        <v>28</v>
      </c>
      <c r="E45" s="8">
        <v>89</v>
      </c>
      <c r="F45" s="8"/>
      <c r="G45" s="8"/>
      <c r="H45" s="8"/>
      <c r="I45" s="12"/>
      <c r="J45" s="27">
        <f t="shared" ref="J45:L45" si="11">J46</f>
        <v>14.4</v>
      </c>
      <c r="K45" s="27">
        <f t="shared" si="0"/>
        <v>14.4</v>
      </c>
      <c r="L45" s="27">
        <f t="shared" si="11"/>
        <v>14.4</v>
      </c>
      <c r="M45" s="27">
        <f t="shared" si="8"/>
        <v>100</v>
      </c>
      <c r="N45" s="27">
        <f t="shared" si="9"/>
        <v>100</v>
      </c>
    </row>
    <row r="46" spans="1:14" ht="82.5" customHeight="1">
      <c r="A46" s="29" t="str">
        <f>A40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46" s="30">
        <f t="shared" si="10"/>
        <v>911</v>
      </c>
      <c r="C46" s="24" t="s">
        <v>10</v>
      </c>
      <c r="D46" s="24" t="s">
        <v>28</v>
      </c>
      <c r="E46" s="8">
        <v>89</v>
      </c>
      <c r="F46" s="8">
        <v>1</v>
      </c>
      <c r="G46" s="8">
        <v>0</v>
      </c>
      <c r="H46" s="8"/>
      <c r="I46" s="12"/>
      <c r="J46" s="27">
        <f>J47</f>
        <v>14.4</v>
      </c>
      <c r="K46" s="27">
        <f t="shared" si="0"/>
        <v>14.4</v>
      </c>
      <c r="L46" s="27">
        <f>L47</f>
        <v>14.4</v>
      </c>
      <c r="M46" s="27">
        <f t="shared" si="8"/>
        <v>100</v>
      </c>
      <c r="N46" s="27">
        <f>N47</f>
        <v>100</v>
      </c>
    </row>
    <row r="47" spans="1:14" ht="31.5" customHeight="1">
      <c r="A47" s="29" t="s">
        <v>73</v>
      </c>
      <c r="B47" s="30">
        <v>911</v>
      </c>
      <c r="C47" s="24" t="s">
        <v>10</v>
      </c>
      <c r="D47" s="24" t="s">
        <v>28</v>
      </c>
      <c r="E47" s="8">
        <v>89</v>
      </c>
      <c r="F47" s="8">
        <v>1</v>
      </c>
      <c r="G47" s="10" t="s">
        <v>55</v>
      </c>
      <c r="H47" s="8">
        <v>41210</v>
      </c>
      <c r="I47" s="12"/>
      <c r="J47" s="27">
        <f>J48</f>
        <v>14.4</v>
      </c>
      <c r="K47" s="27">
        <f t="shared" si="0"/>
        <v>14.4</v>
      </c>
      <c r="L47" s="27">
        <f>L48</f>
        <v>14.4</v>
      </c>
      <c r="M47" s="27">
        <f t="shared" si="8"/>
        <v>100</v>
      </c>
      <c r="N47" s="27">
        <f>N48</f>
        <v>100</v>
      </c>
    </row>
    <row r="48" spans="1:14" ht="17.25" customHeight="1">
      <c r="A48" s="36" t="str">
        <f>A42</f>
        <v>Иные бюджетные ассигнования</v>
      </c>
      <c r="B48" s="38">
        <f>B47</f>
        <v>911</v>
      </c>
      <c r="C48" s="39" t="s">
        <v>10</v>
      </c>
      <c r="D48" s="39" t="s">
        <v>28</v>
      </c>
      <c r="E48" s="10" t="s">
        <v>62</v>
      </c>
      <c r="F48" s="10" t="s">
        <v>63</v>
      </c>
      <c r="G48" s="10" t="s">
        <v>55</v>
      </c>
      <c r="H48" s="10" t="s">
        <v>91</v>
      </c>
      <c r="I48" s="14" t="s">
        <v>23</v>
      </c>
      <c r="J48" s="31">
        <f t="shared" ref="J48:L48" si="12">J49</f>
        <v>14.4</v>
      </c>
      <c r="K48" s="27">
        <f t="shared" si="0"/>
        <v>14.4</v>
      </c>
      <c r="L48" s="31">
        <f t="shared" si="12"/>
        <v>14.4</v>
      </c>
      <c r="M48" s="31">
        <f t="shared" si="8"/>
        <v>100</v>
      </c>
      <c r="N48" s="27">
        <f>N49</f>
        <v>100</v>
      </c>
    </row>
    <row r="49" spans="1:14" ht="18.75" customHeight="1">
      <c r="A49" s="25" t="str">
        <f>A32</f>
        <v>Уплата налогов, сборов и иных платежей</v>
      </c>
      <c r="B49" s="26">
        <f t="shared" si="10"/>
        <v>911</v>
      </c>
      <c r="C49" s="39" t="s">
        <v>10</v>
      </c>
      <c r="D49" s="39" t="s">
        <v>28</v>
      </c>
      <c r="E49" s="10" t="s">
        <v>62</v>
      </c>
      <c r="F49" s="10" t="s">
        <v>63</v>
      </c>
      <c r="G49" s="10" t="s">
        <v>55</v>
      </c>
      <c r="H49" s="10" t="s">
        <v>91</v>
      </c>
      <c r="I49" s="14" t="s">
        <v>25</v>
      </c>
      <c r="J49" s="31">
        <v>14.4</v>
      </c>
      <c r="K49" s="27">
        <f t="shared" si="0"/>
        <v>14.4</v>
      </c>
      <c r="L49" s="27">
        <v>14.4</v>
      </c>
      <c r="M49" s="27">
        <f t="shared" si="8"/>
        <v>100</v>
      </c>
      <c r="N49" s="27">
        <v>100</v>
      </c>
    </row>
    <row r="50" spans="1:14" ht="17.25" customHeight="1">
      <c r="A50" s="66" t="s">
        <v>34</v>
      </c>
      <c r="B50" s="40">
        <f>B49</f>
        <v>911</v>
      </c>
      <c r="C50" s="41" t="s">
        <v>12</v>
      </c>
      <c r="D50" s="41"/>
      <c r="E50" s="10"/>
      <c r="F50" s="10"/>
      <c r="G50" s="10"/>
      <c r="H50" s="10"/>
      <c r="I50" s="14"/>
      <c r="J50" s="18">
        <f>J52</f>
        <v>356.7</v>
      </c>
      <c r="K50" s="18">
        <f t="shared" si="0"/>
        <v>356.7</v>
      </c>
      <c r="L50" s="18">
        <f>L51</f>
        <v>356.7</v>
      </c>
      <c r="M50" s="18">
        <f t="shared" si="8"/>
        <v>100</v>
      </c>
      <c r="N50" s="18">
        <f>N51</f>
        <v>100</v>
      </c>
    </row>
    <row r="51" spans="1:14" ht="30.75" customHeight="1">
      <c r="A51" s="52" t="s">
        <v>35</v>
      </c>
      <c r="B51" s="35">
        <f>B50</f>
        <v>911</v>
      </c>
      <c r="C51" s="34" t="s">
        <v>12</v>
      </c>
      <c r="D51" s="34" t="s">
        <v>29</v>
      </c>
      <c r="E51" s="10"/>
      <c r="F51" s="10"/>
      <c r="G51" s="10"/>
      <c r="H51" s="10"/>
      <c r="I51" s="14"/>
      <c r="J51" s="27">
        <f>J52</f>
        <v>356.7</v>
      </c>
      <c r="K51" s="27">
        <f t="shared" si="0"/>
        <v>356.7</v>
      </c>
      <c r="L51" s="27">
        <f t="shared" ref="L51:L52" si="13">L52</f>
        <v>356.7</v>
      </c>
      <c r="M51" s="27">
        <f t="shared" si="8"/>
        <v>100</v>
      </c>
      <c r="N51" s="27">
        <f t="shared" ref="N51:N55" si="14">N52</f>
        <v>100</v>
      </c>
    </row>
    <row r="52" spans="1:14" ht="65.25" customHeight="1">
      <c r="A52" s="68" t="str">
        <f>A45</f>
        <v>Непрограммные расходы главных распорядителей  средств бюджета Белозерьевского сельского поселения  Ромодановского муниципального района Республики Мордовия</v>
      </c>
      <c r="B52" s="43">
        <f t="shared" ref="B52:B58" si="15">B51</f>
        <v>911</v>
      </c>
      <c r="C52" s="34" t="s">
        <v>12</v>
      </c>
      <c r="D52" s="34" t="s">
        <v>29</v>
      </c>
      <c r="E52" s="10" t="s">
        <v>62</v>
      </c>
      <c r="F52" s="10"/>
      <c r="G52" s="10"/>
      <c r="H52" s="10"/>
      <c r="I52" s="14"/>
      <c r="J52" s="27">
        <f>J53</f>
        <v>356.7</v>
      </c>
      <c r="K52" s="27">
        <f t="shared" si="0"/>
        <v>356.7</v>
      </c>
      <c r="L52" s="27">
        <f t="shared" si="13"/>
        <v>356.7</v>
      </c>
      <c r="M52" s="27">
        <f t="shared" si="8"/>
        <v>100</v>
      </c>
      <c r="N52" s="27">
        <f t="shared" si="14"/>
        <v>100</v>
      </c>
    </row>
    <row r="53" spans="1:14" ht="78.75" customHeight="1">
      <c r="A53" s="25" t="str">
        <f>A46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53" s="26">
        <f t="shared" si="15"/>
        <v>911</v>
      </c>
      <c r="C53" s="34" t="s">
        <v>12</v>
      </c>
      <c r="D53" s="34" t="s">
        <v>29</v>
      </c>
      <c r="E53" s="10" t="s">
        <v>62</v>
      </c>
      <c r="F53" s="10" t="s">
        <v>63</v>
      </c>
      <c r="G53" s="9"/>
      <c r="H53" s="10"/>
      <c r="I53" s="14"/>
      <c r="J53" s="27">
        <f>J54</f>
        <v>356.7</v>
      </c>
      <c r="K53" s="27">
        <f t="shared" si="0"/>
        <v>356.7</v>
      </c>
      <c r="L53" s="27">
        <f>L54</f>
        <v>356.7</v>
      </c>
      <c r="M53" s="27">
        <f t="shared" si="8"/>
        <v>100</v>
      </c>
      <c r="N53" s="27">
        <f>N54</f>
        <v>100</v>
      </c>
    </row>
    <row r="54" spans="1:14" ht="81" customHeight="1">
      <c r="A54" s="28" t="s">
        <v>71</v>
      </c>
      <c r="B54" s="26">
        <f>B53</f>
        <v>911</v>
      </c>
      <c r="C54" s="34" t="s">
        <v>12</v>
      </c>
      <c r="D54" s="34" t="s">
        <v>29</v>
      </c>
      <c r="E54" s="10" t="s">
        <v>69</v>
      </c>
      <c r="F54" s="10" t="s">
        <v>40</v>
      </c>
      <c r="G54" s="10" t="s">
        <v>12</v>
      </c>
      <c r="H54" s="10" t="s">
        <v>70</v>
      </c>
      <c r="I54" s="14"/>
      <c r="J54" s="27">
        <f>J57+J55</f>
        <v>356.7</v>
      </c>
      <c r="K54" s="27">
        <f t="shared" si="0"/>
        <v>356.7</v>
      </c>
      <c r="L54" s="27">
        <f>L57+L55</f>
        <v>356.7</v>
      </c>
      <c r="M54" s="27">
        <f t="shared" si="8"/>
        <v>100</v>
      </c>
      <c r="N54" s="27">
        <f t="shared" si="14"/>
        <v>100</v>
      </c>
    </row>
    <row r="55" spans="1:14" ht="93.75" customHeight="1">
      <c r="A55" s="25" t="str">
        <f>A20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5" s="26">
        <f>B54</f>
        <v>911</v>
      </c>
      <c r="C55" s="34" t="s">
        <v>12</v>
      </c>
      <c r="D55" s="34" t="s">
        <v>29</v>
      </c>
      <c r="E55" s="10" t="s">
        <v>69</v>
      </c>
      <c r="F55" s="10" t="s">
        <v>40</v>
      </c>
      <c r="G55" s="10" t="s">
        <v>12</v>
      </c>
      <c r="H55" s="10" t="s">
        <v>70</v>
      </c>
      <c r="I55" s="14" t="s">
        <v>15</v>
      </c>
      <c r="J55" s="27">
        <f>J56</f>
        <v>351.7</v>
      </c>
      <c r="K55" s="27">
        <f t="shared" si="0"/>
        <v>351.7</v>
      </c>
      <c r="L55" s="27">
        <f>L56</f>
        <v>351.7</v>
      </c>
      <c r="M55" s="27">
        <f t="shared" si="8"/>
        <v>100</v>
      </c>
      <c r="N55" s="27">
        <f t="shared" si="14"/>
        <v>100</v>
      </c>
    </row>
    <row r="56" spans="1:14" ht="40.5" customHeight="1">
      <c r="A56" s="25" t="str">
        <f>A21</f>
        <v>Расходы на выплаты персоналу государственных (муниципальных) органов</v>
      </c>
      <c r="B56" s="26">
        <v>911</v>
      </c>
      <c r="C56" s="34" t="s">
        <v>12</v>
      </c>
      <c r="D56" s="34" t="s">
        <v>29</v>
      </c>
      <c r="E56" s="10" t="s">
        <v>69</v>
      </c>
      <c r="F56" s="10" t="s">
        <v>40</v>
      </c>
      <c r="G56" s="10" t="s">
        <v>12</v>
      </c>
      <c r="H56" s="10" t="s">
        <v>70</v>
      </c>
      <c r="I56" s="14" t="s">
        <v>17</v>
      </c>
      <c r="J56" s="27">
        <v>351.7</v>
      </c>
      <c r="K56" s="27">
        <f t="shared" si="0"/>
        <v>351.7</v>
      </c>
      <c r="L56" s="27">
        <v>351.7</v>
      </c>
      <c r="M56" s="27">
        <f t="shared" si="8"/>
        <v>100</v>
      </c>
      <c r="N56" s="27">
        <v>100</v>
      </c>
    </row>
    <row r="57" spans="1:14" ht="45" customHeight="1">
      <c r="A57" s="25" t="str">
        <f>A64</f>
        <v>Закупка товаров, работ и услуг для государственных (муниципальных) нужд</v>
      </c>
      <c r="B57" s="26">
        <f>B54</f>
        <v>911</v>
      </c>
      <c r="C57" s="34" t="s">
        <v>12</v>
      </c>
      <c r="D57" s="34" t="s">
        <v>29</v>
      </c>
      <c r="E57" s="10" t="s">
        <v>69</v>
      </c>
      <c r="F57" s="10" t="s">
        <v>40</v>
      </c>
      <c r="G57" s="10" t="s">
        <v>12</v>
      </c>
      <c r="H57" s="10" t="s">
        <v>70</v>
      </c>
      <c r="I57" s="14" t="s">
        <v>19</v>
      </c>
      <c r="J57" s="27">
        <f>J58</f>
        <v>5</v>
      </c>
      <c r="K57" s="27">
        <f t="shared" si="0"/>
        <v>5</v>
      </c>
      <c r="L57" s="27">
        <f>L58</f>
        <v>5</v>
      </c>
      <c r="M57" s="27">
        <f t="shared" si="8"/>
        <v>100</v>
      </c>
      <c r="N57" s="27">
        <f>N58</f>
        <v>100</v>
      </c>
    </row>
    <row r="58" spans="1:14" ht="43.5" customHeight="1">
      <c r="A58" s="44" t="str">
        <f>A65</f>
        <v>Иные закупки товаров, работ и услуг для обеспечения государственных (муниципальных) нужд</v>
      </c>
      <c r="B58" s="45">
        <f t="shared" si="15"/>
        <v>911</v>
      </c>
      <c r="C58" s="46" t="s">
        <v>12</v>
      </c>
      <c r="D58" s="46" t="s">
        <v>29</v>
      </c>
      <c r="E58" s="10" t="s">
        <v>69</v>
      </c>
      <c r="F58" s="10" t="s">
        <v>40</v>
      </c>
      <c r="G58" s="10" t="s">
        <v>12</v>
      </c>
      <c r="H58" s="10" t="s">
        <v>70</v>
      </c>
      <c r="I58" s="14" t="s">
        <v>21</v>
      </c>
      <c r="J58" s="31">
        <v>5</v>
      </c>
      <c r="K58" s="27">
        <f t="shared" si="0"/>
        <v>5</v>
      </c>
      <c r="L58" s="27">
        <v>5</v>
      </c>
      <c r="M58" s="27">
        <f t="shared" si="8"/>
        <v>100</v>
      </c>
      <c r="N58" s="27">
        <v>100</v>
      </c>
    </row>
    <row r="59" spans="1:14" ht="15.75" customHeight="1">
      <c r="A59" s="47" t="s">
        <v>31</v>
      </c>
      <c r="B59" s="20">
        <f>B58</f>
        <v>911</v>
      </c>
      <c r="C59" s="23" t="s">
        <v>18</v>
      </c>
      <c r="D59" s="24"/>
      <c r="E59" s="10"/>
      <c r="F59" s="10"/>
      <c r="G59" s="10"/>
      <c r="H59" s="10"/>
      <c r="I59" s="14"/>
      <c r="J59" s="18">
        <f>J60+J66</f>
        <v>220</v>
      </c>
      <c r="K59" s="18">
        <f t="shared" si="0"/>
        <v>220</v>
      </c>
      <c r="L59" s="18">
        <f>L60+L66</f>
        <v>220</v>
      </c>
      <c r="M59" s="18">
        <f t="shared" si="8"/>
        <v>100</v>
      </c>
      <c r="N59" s="18">
        <f t="shared" ref="J59:N60" si="16">N60</f>
        <v>100</v>
      </c>
    </row>
    <row r="60" spans="1:14" ht="27" customHeight="1">
      <c r="A60" s="25" t="s">
        <v>36</v>
      </c>
      <c r="B60" s="26">
        <f>B58</f>
        <v>911</v>
      </c>
      <c r="C60" s="24" t="s">
        <v>18</v>
      </c>
      <c r="D60" s="24" t="s">
        <v>30</v>
      </c>
      <c r="E60" s="10"/>
      <c r="F60" s="10"/>
      <c r="G60" s="10"/>
      <c r="H60" s="10"/>
      <c r="I60" s="14"/>
      <c r="J60" s="27">
        <f t="shared" si="16"/>
        <v>200</v>
      </c>
      <c r="K60" s="27">
        <f t="shared" si="0"/>
        <v>200</v>
      </c>
      <c r="L60" s="27">
        <f t="shared" si="16"/>
        <v>200</v>
      </c>
      <c r="M60" s="27">
        <f t="shared" si="8"/>
        <v>100</v>
      </c>
      <c r="N60" s="27">
        <f t="shared" si="16"/>
        <v>100</v>
      </c>
    </row>
    <row r="61" spans="1:14" ht="78.75" customHeight="1">
      <c r="A61" s="48" t="s">
        <v>82</v>
      </c>
      <c r="B61" s="33">
        <f>B60</f>
        <v>911</v>
      </c>
      <c r="C61" s="24" t="s">
        <v>18</v>
      </c>
      <c r="D61" s="24" t="s">
        <v>30</v>
      </c>
      <c r="E61" s="10" t="s">
        <v>28</v>
      </c>
      <c r="F61" s="10"/>
      <c r="G61" s="10"/>
      <c r="H61" s="10"/>
      <c r="I61" s="14"/>
      <c r="J61" s="27">
        <f t="shared" ref="J61:N62" si="17">J62</f>
        <v>200</v>
      </c>
      <c r="K61" s="27">
        <f t="shared" si="0"/>
        <v>200</v>
      </c>
      <c r="L61" s="27">
        <f t="shared" si="17"/>
        <v>200</v>
      </c>
      <c r="M61" s="27">
        <f t="shared" si="8"/>
        <v>100</v>
      </c>
      <c r="N61" s="27">
        <f t="shared" si="17"/>
        <v>100</v>
      </c>
    </row>
    <row r="62" spans="1:14" ht="65.25" customHeight="1">
      <c r="A62" s="48" t="s">
        <v>37</v>
      </c>
      <c r="B62" s="33">
        <f>B61</f>
        <v>911</v>
      </c>
      <c r="C62" s="24" t="s">
        <v>18</v>
      </c>
      <c r="D62" s="24" t="s">
        <v>30</v>
      </c>
      <c r="E62" s="10" t="s">
        <v>28</v>
      </c>
      <c r="F62" s="10" t="s">
        <v>64</v>
      </c>
      <c r="G62" s="10" t="s">
        <v>10</v>
      </c>
      <c r="H62" s="10"/>
      <c r="I62" s="14"/>
      <c r="J62" s="27">
        <f t="shared" si="17"/>
        <v>200</v>
      </c>
      <c r="K62" s="27">
        <f t="shared" si="0"/>
        <v>200</v>
      </c>
      <c r="L62" s="27">
        <f t="shared" si="17"/>
        <v>200</v>
      </c>
      <c r="M62" s="27">
        <f t="shared" si="8"/>
        <v>100</v>
      </c>
      <c r="N62" s="27">
        <f t="shared" si="17"/>
        <v>100</v>
      </c>
    </row>
    <row r="63" spans="1:14" ht="184.5" customHeight="1">
      <c r="A63" s="48" t="s">
        <v>42</v>
      </c>
      <c r="B63" s="33">
        <f>B62</f>
        <v>911</v>
      </c>
      <c r="C63" s="24" t="s">
        <v>18</v>
      </c>
      <c r="D63" s="24" t="s">
        <v>30</v>
      </c>
      <c r="E63" s="10" t="s">
        <v>28</v>
      </c>
      <c r="F63" s="10" t="s">
        <v>64</v>
      </c>
      <c r="G63" s="10" t="s">
        <v>10</v>
      </c>
      <c r="H63" s="10" t="s">
        <v>68</v>
      </c>
      <c r="I63" s="14"/>
      <c r="J63" s="27">
        <f t="shared" ref="J63:J64" si="18">J64</f>
        <v>200</v>
      </c>
      <c r="K63" s="27">
        <f t="shared" si="0"/>
        <v>200</v>
      </c>
      <c r="L63" s="27">
        <f t="shared" ref="L63:L64" si="19">L64</f>
        <v>200</v>
      </c>
      <c r="M63" s="27">
        <f t="shared" si="8"/>
        <v>100</v>
      </c>
      <c r="N63" s="27">
        <f t="shared" ref="N63:N64" si="20">N64</f>
        <v>100</v>
      </c>
    </row>
    <row r="64" spans="1:14" ht="38.25" customHeight="1">
      <c r="A64" s="28" t="str">
        <f>A29</f>
        <v>Закупка товаров, работ и услуг для государственных (муниципальных) нужд</v>
      </c>
      <c r="B64" s="33">
        <f t="shared" ref="B64:B65" si="21">B63</f>
        <v>911</v>
      </c>
      <c r="C64" s="24" t="s">
        <v>18</v>
      </c>
      <c r="D64" s="24" t="s">
        <v>30</v>
      </c>
      <c r="E64" s="10" t="s">
        <v>28</v>
      </c>
      <c r="F64" s="10" t="s">
        <v>64</v>
      </c>
      <c r="G64" s="10" t="s">
        <v>10</v>
      </c>
      <c r="H64" s="10" t="s">
        <v>68</v>
      </c>
      <c r="I64" s="14" t="s">
        <v>19</v>
      </c>
      <c r="J64" s="27">
        <f t="shared" si="18"/>
        <v>200</v>
      </c>
      <c r="K64" s="27">
        <f t="shared" si="0"/>
        <v>200</v>
      </c>
      <c r="L64" s="27">
        <f t="shared" si="19"/>
        <v>200</v>
      </c>
      <c r="M64" s="27">
        <f t="shared" si="8"/>
        <v>100</v>
      </c>
      <c r="N64" s="27">
        <f t="shared" si="20"/>
        <v>100</v>
      </c>
    </row>
    <row r="65" spans="1:14" ht="42" customHeight="1">
      <c r="A65" s="28" t="str">
        <f>A30</f>
        <v>Иные закупки товаров, работ и услуг для обеспечения государственных (муниципальных) нужд</v>
      </c>
      <c r="B65" s="33">
        <f t="shared" si="21"/>
        <v>911</v>
      </c>
      <c r="C65" s="24" t="s">
        <v>18</v>
      </c>
      <c r="D65" s="24" t="s">
        <v>30</v>
      </c>
      <c r="E65" s="10" t="s">
        <v>28</v>
      </c>
      <c r="F65" s="10" t="s">
        <v>64</v>
      </c>
      <c r="G65" s="10" t="s">
        <v>10</v>
      </c>
      <c r="H65" s="10" t="s">
        <v>68</v>
      </c>
      <c r="I65" s="14" t="s">
        <v>21</v>
      </c>
      <c r="J65" s="27">
        <v>200</v>
      </c>
      <c r="K65" s="27">
        <f t="shared" si="0"/>
        <v>200</v>
      </c>
      <c r="L65" s="27">
        <v>200</v>
      </c>
      <c r="M65" s="27">
        <f t="shared" si="8"/>
        <v>100</v>
      </c>
      <c r="N65" s="27">
        <v>100</v>
      </c>
    </row>
    <row r="66" spans="1:14" ht="36" customHeight="1">
      <c r="A66" s="28" t="s">
        <v>102</v>
      </c>
      <c r="B66" s="33">
        <v>911</v>
      </c>
      <c r="C66" s="24" t="s">
        <v>18</v>
      </c>
      <c r="D66" s="24" t="s">
        <v>100</v>
      </c>
      <c r="E66" s="10"/>
      <c r="F66" s="10"/>
      <c r="G66" s="10"/>
      <c r="H66" s="10"/>
      <c r="I66" s="14"/>
      <c r="J66" s="27">
        <f t="shared" ref="J66:N68" si="22">J67</f>
        <v>20</v>
      </c>
      <c r="K66" s="27">
        <f t="shared" si="22"/>
        <v>20</v>
      </c>
      <c r="L66" s="27">
        <f t="shared" si="22"/>
        <v>20</v>
      </c>
      <c r="M66" s="27">
        <f t="shared" si="22"/>
        <v>100</v>
      </c>
      <c r="N66" s="27">
        <f t="shared" si="22"/>
        <v>100</v>
      </c>
    </row>
    <row r="67" spans="1:14" ht="60" customHeight="1">
      <c r="A67" s="28" t="s">
        <v>103</v>
      </c>
      <c r="B67" s="33">
        <f>B66</f>
        <v>911</v>
      </c>
      <c r="C67" s="24" t="s">
        <v>18</v>
      </c>
      <c r="D67" s="24" t="s">
        <v>100</v>
      </c>
      <c r="E67" s="10" t="s">
        <v>18</v>
      </c>
      <c r="F67" s="10" t="s">
        <v>64</v>
      </c>
      <c r="G67" s="10"/>
      <c r="H67" s="10"/>
      <c r="I67" s="14"/>
      <c r="J67" s="27">
        <f t="shared" si="22"/>
        <v>20</v>
      </c>
      <c r="K67" s="27">
        <f t="shared" si="22"/>
        <v>20</v>
      </c>
      <c r="L67" s="27">
        <f t="shared" si="22"/>
        <v>20</v>
      </c>
      <c r="M67" s="27">
        <f t="shared" si="22"/>
        <v>100</v>
      </c>
      <c r="N67" s="27">
        <f t="shared" si="22"/>
        <v>100</v>
      </c>
    </row>
    <row r="68" spans="1:14" ht="67.5" customHeight="1">
      <c r="A68" s="28" t="s">
        <v>104</v>
      </c>
      <c r="B68" s="33">
        <v>911</v>
      </c>
      <c r="C68" s="24" t="s">
        <v>18</v>
      </c>
      <c r="D68" s="24" t="s">
        <v>100</v>
      </c>
      <c r="E68" s="10" t="s">
        <v>18</v>
      </c>
      <c r="F68" s="10" t="s">
        <v>75</v>
      </c>
      <c r="G68" s="10"/>
      <c r="H68" s="10"/>
      <c r="I68" s="14"/>
      <c r="J68" s="27">
        <f t="shared" si="22"/>
        <v>20</v>
      </c>
      <c r="K68" s="27">
        <f t="shared" si="22"/>
        <v>20</v>
      </c>
      <c r="L68" s="27">
        <f t="shared" si="22"/>
        <v>20</v>
      </c>
      <c r="M68" s="27">
        <f t="shared" si="22"/>
        <v>100</v>
      </c>
      <c r="N68" s="27">
        <f t="shared" si="22"/>
        <v>100</v>
      </c>
    </row>
    <row r="69" spans="1:14" ht="69.75" customHeight="1">
      <c r="A69" s="28" t="s">
        <v>105</v>
      </c>
      <c r="B69" s="33">
        <v>911</v>
      </c>
      <c r="C69" s="24" t="s">
        <v>18</v>
      </c>
      <c r="D69" s="24" t="s">
        <v>100</v>
      </c>
      <c r="E69" s="10" t="s">
        <v>18</v>
      </c>
      <c r="F69" s="10" t="s">
        <v>75</v>
      </c>
      <c r="G69" s="10" t="s">
        <v>10</v>
      </c>
      <c r="H69" s="10"/>
      <c r="I69" s="14"/>
      <c r="J69" s="27">
        <f>J71</f>
        <v>20</v>
      </c>
      <c r="K69" s="27">
        <f>K71</f>
        <v>20</v>
      </c>
      <c r="L69" s="27">
        <f t="shared" ref="L69:N71" si="23">L70</f>
        <v>20</v>
      </c>
      <c r="M69" s="27">
        <f t="shared" si="23"/>
        <v>100</v>
      </c>
      <c r="N69" s="27">
        <f t="shared" si="23"/>
        <v>100</v>
      </c>
    </row>
    <row r="70" spans="1:14" ht="122.25" customHeight="1">
      <c r="A70" s="28" t="s">
        <v>109</v>
      </c>
      <c r="B70" s="33">
        <v>911</v>
      </c>
      <c r="C70" s="24" t="s">
        <v>18</v>
      </c>
      <c r="D70" s="24" t="s">
        <v>100</v>
      </c>
      <c r="E70" s="10" t="s">
        <v>18</v>
      </c>
      <c r="F70" s="10" t="s">
        <v>75</v>
      </c>
      <c r="G70" s="10" t="s">
        <v>10</v>
      </c>
      <c r="H70" s="10" t="s">
        <v>101</v>
      </c>
      <c r="I70" s="14"/>
      <c r="J70" s="27">
        <f>J71</f>
        <v>20</v>
      </c>
      <c r="K70" s="27">
        <f>K71</f>
        <v>20</v>
      </c>
      <c r="L70" s="27">
        <f t="shared" si="23"/>
        <v>20</v>
      </c>
      <c r="M70" s="27">
        <f t="shared" si="23"/>
        <v>100</v>
      </c>
      <c r="N70" s="27">
        <f t="shared" si="23"/>
        <v>100</v>
      </c>
    </row>
    <row r="71" spans="1:14" ht="42" customHeight="1">
      <c r="A71" s="28" t="str">
        <f>A64</f>
        <v>Закупка товаров, работ и услуг для государственных (муниципальных) нужд</v>
      </c>
      <c r="B71" s="33">
        <v>911</v>
      </c>
      <c r="C71" s="24" t="s">
        <v>18</v>
      </c>
      <c r="D71" s="24" t="s">
        <v>100</v>
      </c>
      <c r="E71" s="10" t="s">
        <v>18</v>
      </c>
      <c r="F71" s="10" t="s">
        <v>75</v>
      </c>
      <c r="G71" s="10" t="s">
        <v>10</v>
      </c>
      <c r="H71" s="10" t="s">
        <v>101</v>
      </c>
      <c r="I71" s="14" t="s">
        <v>19</v>
      </c>
      <c r="J71" s="27">
        <f>J72</f>
        <v>20</v>
      </c>
      <c r="K71" s="27">
        <f>K72</f>
        <v>20</v>
      </c>
      <c r="L71" s="27">
        <f t="shared" si="23"/>
        <v>20</v>
      </c>
      <c r="M71" s="27">
        <f t="shared" si="23"/>
        <v>100</v>
      </c>
      <c r="N71" s="27">
        <f t="shared" si="23"/>
        <v>100</v>
      </c>
    </row>
    <row r="72" spans="1:14" ht="42" customHeight="1">
      <c r="A72" s="28" t="str">
        <f>A65</f>
        <v>Иные закупки товаров, работ и услуг для обеспечения государственных (муниципальных) нужд</v>
      </c>
      <c r="B72" s="33">
        <v>911</v>
      </c>
      <c r="C72" s="24" t="s">
        <v>18</v>
      </c>
      <c r="D72" s="24" t="s">
        <v>100</v>
      </c>
      <c r="E72" s="10" t="s">
        <v>18</v>
      </c>
      <c r="F72" s="10" t="s">
        <v>75</v>
      </c>
      <c r="G72" s="10" t="s">
        <v>10</v>
      </c>
      <c r="H72" s="10" t="s">
        <v>101</v>
      </c>
      <c r="I72" s="14" t="s">
        <v>21</v>
      </c>
      <c r="J72" s="27">
        <v>20</v>
      </c>
      <c r="K72" s="27">
        <f>J72</f>
        <v>20</v>
      </c>
      <c r="L72" s="27">
        <v>20</v>
      </c>
      <c r="M72" s="27">
        <f>L72/K72*100</f>
        <v>100</v>
      </c>
      <c r="N72" s="27">
        <f>M72</f>
        <v>100</v>
      </c>
    </row>
    <row r="73" spans="1:14">
      <c r="A73" s="67" t="s">
        <v>32</v>
      </c>
      <c r="B73" s="40">
        <f>B65</f>
        <v>911</v>
      </c>
      <c r="C73" s="23" t="s">
        <v>26</v>
      </c>
      <c r="D73" s="49"/>
      <c r="E73" s="10"/>
      <c r="F73" s="10"/>
      <c r="G73" s="10"/>
      <c r="H73" s="10"/>
      <c r="I73" s="14"/>
      <c r="J73" s="18">
        <f t="shared" ref="J73:N74" si="24">J74</f>
        <v>773.5</v>
      </c>
      <c r="K73" s="18">
        <f t="shared" si="0"/>
        <v>773.5</v>
      </c>
      <c r="L73" s="18">
        <f>L74</f>
        <v>558.70000000000005</v>
      </c>
      <c r="M73" s="18">
        <f>N73</f>
        <v>72.230122818358126</v>
      </c>
      <c r="N73" s="18">
        <f t="shared" si="24"/>
        <v>72.230122818358126</v>
      </c>
    </row>
    <row r="74" spans="1:14" ht="18.75" customHeight="1">
      <c r="A74" s="50" t="s">
        <v>33</v>
      </c>
      <c r="B74" s="51">
        <f>B73</f>
        <v>911</v>
      </c>
      <c r="C74" s="39" t="s">
        <v>26</v>
      </c>
      <c r="D74" s="39" t="s">
        <v>29</v>
      </c>
      <c r="E74" s="10"/>
      <c r="F74" s="10"/>
      <c r="G74" s="10"/>
      <c r="H74" s="10"/>
      <c r="I74" s="14"/>
      <c r="J74" s="31">
        <f t="shared" si="24"/>
        <v>773.5</v>
      </c>
      <c r="K74" s="27">
        <f t="shared" si="0"/>
        <v>773.5</v>
      </c>
      <c r="L74" s="27">
        <f t="shared" si="24"/>
        <v>558.70000000000005</v>
      </c>
      <c r="M74" s="27">
        <f t="shared" ref="M74:M90" si="25">N74</f>
        <v>72.230122818358126</v>
      </c>
      <c r="N74" s="27">
        <f>N75</f>
        <v>72.230122818358126</v>
      </c>
    </row>
    <row r="75" spans="1:14" ht="89.25" customHeight="1">
      <c r="A75" s="52" t="s">
        <v>97</v>
      </c>
      <c r="B75" s="53">
        <f>B74</f>
        <v>911</v>
      </c>
      <c r="C75" s="54" t="s">
        <v>26</v>
      </c>
      <c r="D75" s="34" t="s">
        <v>29</v>
      </c>
      <c r="E75" s="10" t="s">
        <v>51</v>
      </c>
      <c r="F75" s="10"/>
      <c r="G75" s="10"/>
      <c r="H75" s="10"/>
      <c r="I75" s="14"/>
      <c r="J75" s="27">
        <f>J76+J80</f>
        <v>773.5</v>
      </c>
      <c r="K75" s="27">
        <f t="shared" si="0"/>
        <v>773.5</v>
      </c>
      <c r="L75" s="27">
        <f>L76+L80</f>
        <v>558.70000000000005</v>
      </c>
      <c r="M75" s="27">
        <f>L75/J75*100</f>
        <v>72.230122818358126</v>
      </c>
      <c r="N75" s="27">
        <f>L75/K75*100</f>
        <v>72.230122818358126</v>
      </c>
    </row>
    <row r="76" spans="1:14" ht="28.5" customHeight="1">
      <c r="A76" s="52" t="s">
        <v>52</v>
      </c>
      <c r="B76" s="38">
        <f>B75</f>
        <v>911</v>
      </c>
      <c r="C76" s="54" t="s">
        <v>26</v>
      </c>
      <c r="D76" s="34" t="s">
        <v>29</v>
      </c>
      <c r="E76" s="10" t="s">
        <v>51</v>
      </c>
      <c r="F76" s="10" t="s">
        <v>64</v>
      </c>
      <c r="G76" s="10" t="s">
        <v>58</v>
      </c>
      <c r="H76" s="10"/>
      <c r="I76" s="14"/>
      <c r="J76" s="27">
        <f>J77</f>
        <v>588.5</v>
      </c>
      <c r="K76" s="27">
        <f t="shared" si="0"/>
        <v>588.5</v>
      </c>
      <c r="L76" s="27">
        <f>L77</f>
        <v>479.2</v>
      </c>
      <c r="M76" s="27">
        <f t="shared" si="25"/>
        <v>81.427357689039923</v>
      </c>
      <c r="N76" s="27">
        <f>N77</f>
        <v>81.427357689039923</v>
      </c>
    </row>
    <row r="77" spans="1:14" ht="30" customHeight="1">
      <c r="A77" s="52" t="s">
        <v>50</v>
      </c>
      <c r="B77" s="53">
        <f>B76</f>
        <v>911</v>
      </c>
      <c r="C77" s="54" t="s">
        <v>26</v>
      </c>
      <c r="D77" s="34" t="s">
        <v>29</v>
      </c>
      <c r="E77" s="10" t="s">
        <v>51</v>
      </c>
      <c r="F77" s="10" t="s">
        <v>64</v>
      </c>
      <c r="G77" s="10" t="s">
        <v>58</v>
      </c>
      <c r="H77" s="10" t="s">
        <v>67</v>
      </c>
      <c r="I77" s="14"/>
      <c r="J77" s="27">
        <f>J78</f>
        <v>588.5</v>
      </c>
      <c r="K77" s="27">
        <f t="shared" si="0"/>
        <v>588.5</v>
      </c>
      <c r="L77" s="27">
        <f t="shared" ref="L77:N77" si="26">L78</f>
        <v>479.2</v>
      </c>
      <c r="M77" s="27">
        <f t="shared" si="25"/>
        <v>81.427357689039923</v>
      </c>
      <c r="N77" s="27">
        <f t="shared" si="26"/>
        <v>81.427357689039923</v>
      </c>
    </row>
    <row r="78" spans="1:14" ht="40.5" customHeight="1">
      <c r="A78" s="55" t="str">
        <f>A64</f>
        <v>Закупка товаров, работ и услуг для государственных (муниципальных) нужд</v>
      </c>
      <c r="B78" s="56">
        <f t="shared" ref="B78" si="27">B77</f>
        <v>911</v>
      </c>
      <c r="C78" s="54" t="s">
        <v>26</v>
      </c>
      <c r="D78" s="34" t="s">
        <v>29</v>
      </c>
      <c r="E78" s="10" t="s">
        <v>51</v>
      </c>
      <c r="F78" s="10" t="s">
        <v>64</v>
      </c>
      <c r="G78" s="10" t="s">
        <v>58</v>
      </c>
      <c r="H78" s="10" t="s">
        <v>67</v>
      </c>
      <c r="I78" s="14" t="s">
        <v>19</v>
      </c>
      <c r="J78" s="27">
        <f>J79</f>
        <v>588.5</v>
      </c>
      <c r="K78" s="27">
        <f t="shared" si="0"/>
        <v>588.5</v>
      </c>
      <c r="L78" s="27">
        <f>L79</f>
        <v>479.2</v>
      </c>
      <c r="M78" s="27">
        <f t="shared" si="25"/>
        <v>81.427357689039923</v>
      </c>
      <c r="N78" s="27">
        <f>N79</f>
        <v>81.427357689039923</v>
      </c>
    </row>
    <row r="79" spans="1:14" ht="44.25" customHeight="1">
      <c r="A79" s="55" t="s">
        <v>20</v>
      </c>
      <c r="B79" s="56">
        <v>911</v>
      </c>
      <c r="C79" s="54" t="s">
        <v>26</v>
      </c>
      <c r="D79" s="34" t="s">
        <v>29</v>
      </c>
      <c r="E79" s="10" t="s">
        <v>51</v>
      </c>
      <c r="F79" s="10" t="s">
        <v>64</v>
      </c>
      <c r="G79" s="10" t="s">
        <v>58</v>
      </c>
      <c r="H79" s="10" t="s">
        <v>67</v>
      </c>
      <c r="I79" s="14" t="s">
        <v>21</v>
      </c>
      <c r="J79" s="27">
        <v>588.5</v>
      </c>
      <c r="K79" s="27">
        <f t="shared" si="0"/>
        <v>588.5</v>
      </c>
      <c r="L79" s="27">
        <v>479.2</v>
      </c>
      <c r="M79" s="27">
        <f>L79/K79*100</f>
        <v>81.427357689039923</v>
      </c>
      <c r="N79" s="27">
        <f>M79</f>
        <v>81.427357689039923</v>
      </c>
    </row>
    <row r="80" spans="1:14" ht="31.5" customHeight="1">
      <c r="A80" s="55" t="s">
        <v>53</v>
      </c>
      <c r="B80" s="56">
        <v>911</v>
      </c>
      <c r="C80" s="54" t="s">
        <v>26</v>
      </c>
      <c r="D80" s="34" t="s">
        <v>29</v>
      </c>
      <c r="E80" s="10" t="s">
        <v>51</v>
      </c>
      <c r="F80" s="10" t="s">
        <v>64</v>
      </c>
      <c r="G80" s="10" t="s">
        <v>57</v>
      </c>
      <c r="H80" s="10"/>
      <c r="I80" s="14"/>
      <c r="J80" s="27">
        <f t="shared" ref="J80:N82" si="28">J81</f>
        <v>185</v>
      </c>
      <c r="K80" s="27">
        <f t="shared" ref="K80:K90" si="29">J80</f>
        <v>185</v>
      </c>
      <c r="L80" s="27">
        <f t="shared" si="28"/>
        <v>79.5</v>
      </c>
      <c r="M80" s="27">
        <f t="shared" si="25"/>
        <v>42.972972972972975</v>
      </c>
      <c r="N80" s="27">
        <f t="shared" si="28"/>
        <v>42.972972972972975</v>
      </c>
    </row>
    <row r="81" spans="1:14" ht="22.5" customHeight="1">
      <c r="A81" s="55" t="s">
        <v>38</v>
      </c>
      <c r="B81" s="56">
        <v>911</v>
      </c>
      <c r="C81" s="54" t="s">
        <v>26</v>
      </c>
      <c r="D81" s="34" t="s">
        <v>29</v>
      </c>
      <c r="E81" s="10" t="s">
        <v>51</v>
      </c>
      <c r="F81" s="10" t="s">
        <v>64</v>
      </c>
      <c r="G81" s="10" t="s">
        <v>57</v>
      </c>
      <c r="H81" s="10" t="s">
        <v>66</v>
      </c>
      <c r="I81" s="14"/>
      <c r="J81" s="27">
        <f t="shared" si="28"/>
        <v>185</v>
      </c>
      <c r="K81" s="27">
        <f t="shared" si="29"/>
        <v>185</v>
      </c>
      <c r="L81" s="27">
        <f t="shared" si="28"/>
        <v>79.5</v>
      </c>
      <c r="M81" s="27">
        <f t="shared" si="25"/>
        <v>42.972972972972975</v>
      </c>
      <c r="N81" s="27">
        <f t="shared" si="28"/>
        <v>42.972972972972975</v>
      </c>
    </row>
    <row r="82" spans="1:14" ht="39" customHeight="1">
      <c r="A82" s="55" t="str">
        <f>A78</f>
        <v>Закупка товаров, работ и услуг для государственных (муниципальных) нужд</v>
      </c>
      <c r="B82" s="56">
        <v>911</v>
      </c>
      <c r="C82" s="54" t="s">
        <v>26</v>
      </c>
      <c r="D82" s="34" t="s">
        <v>29</v>
      </c>
      <c r="E82" s="10" t="s">
        <v>51</v>
      </c>
      <c r="F82" s="10" t="s">
        <v>64</v>
      </c>
      <c r="G82" s="10" t="s">
        <v>57</v>
      </c>
      <c r="H82" s="10" t="s">
        <v>66</v>
      </c>
      <c r="I82" s="14" t="s">
        <v>19</v>
      </c>
      <c r="J82" s="27">
        <f t="shared" si="28"/>
        <v>185</v>
      </c>
      <c r="K82" s="27">
        <f t="shared" si="29"/>
        <v>185</v>
      </c>
      <c r="L82" s="27">
        <f>L83</f>
        <v>79.5</v>
      </c>
      <c r="M82" s="27">
        <f t="shared" si="25"/>
        <v>42.972972972972975</v>
      </c>
      <c r="N82" s="27">
        <f t="shared" si="28"/>
        <v>42.972972972972975</v>
      </c>
    </row>
    <row r="83" spans="1:14" ht="40.5" customHeight="1">
      <c r="A83" s="55" t="str">
        <f>A79</f>
        <v>Иные закупки товаров, работ и услуг для обеспечения государственных (муниципальных) нужд</v>
      </c>
      <c r="B83" s="56">
        <v>911</v>
      </c>
      <c r="C83" s="54" t="s">
        <v>26</v>
      </c>
      <c r="D83" s="34" t="s">
        <v>29</v>
      </c>
      <c r="E83" s="10" t="s">
        <v>51</v>
      </c>
      <c r="F83" s="10" t="s">
        <v>64</v>
      </c>
      <c r="G83" s="10" t="s">
        <v>57</v>
      </c>
      <c r="H83" s="10" t="s">
        <v>66</v>
      </c>
      <c r="I83" s="14" t="s">
        <v>21</v>
      </c>
      <c r="J83" s="27">
        <v>185</v>
      </c>
      <c r="K83" s="27">
        <f t="shared" si="29"/>
        <v>185</v>
      </c>
      <c r="L83" s="27">
        <v>79.5</v>
      </c>
      <c r="M83" s="27">
        <f>L83/K83*100</f>
        <v>42.972972972972975</v>
      </c>
      <c r="N83" s="27">
        <f>M83</f>
        <v>42.972972972972975</v>
      </c>
    </row>
    <row r="84" spans="1:14" ht="18.75" customHeight="1">
      <c r="A84" s="57" t="s">
        <v>86</v>
      </c>
      <c r="B84" s="64">
        <v>911</v>
      </c>
      <c r="C84" s="65" t="s">
        <v>51</v>
      </c>
      <c r="D84" s="41"/>
      <c r="E84" s="9"/>
      <c r="F84" s="9"/>
      <c r="G84" s="9"/>
      <c r="H84" s="9"/>
      <c r="I84" s="13"/>
      <c r="J84" s="18">
        <f t="shared" ref="J84:J89" si="30">J85</f>
        <v>109.1</v>
      </c>
      <c r="K84" s="18">
        <f t="shared" si="29"/>
        <v>109.1</v>
      </c>
      <c r="L84" s="18">
        <f t="shared" ref="L84:N89" si="31">L85</f>
        <v>109.1</v>
      </c>
      <c r="M84" s="18">
        <f t="shared" si="25"/>
        <v>100</v>
      </c>
      <c r="N84" s="18">
        <f t="shared" si="31"/>
        <v>100</v>
      </c>
    </row>
    <row r="85" spans="1:14" ht="17.25" customHeight="1">
      <c r="A85" s="28" t="s">
        <v>87</v>
      </c>
      <c r="B85" s="56">
        <v>911</v>
      </c>
      <c r="C85" s="54" t="s">
        <v>51</v>
      </c>
      <c r="D85" s="34" t="s">
        <v>10</v>
      </c>
      <c r="E85" s="10"/>
      <c r="F85" s="10"/>
      <c r="G85" s="10"/>
      <c r="H85" s="10"/>
      <c r="I85" s="14"/>
      <c r="J85" s="27">
        <f t="shared" si="30"/>
        <v>109.1</v>
      </c>
      <c r="K85" s="27">
        <f t="shared" si="29"/>
        <v>109.1</v>
      </c>
      <c r="L85" s="27">
        <f t="shared" si="31"/>
        <v>109.1</v>
      </c>
      <c r="M85" s="27">
        <f t="shared" si="25"/>
        <v>100</v>
      </c>
      <c r="N85" s="27">
        <f t="shared" si="31"/>
        <v>100</v>
      </c>
    </row>
    <row r="86" spans="1:14" ht="69.75" customHeight="1">
      <c r="A86" s="55" t="str">
        <f>A45</f>
        <v>Непрограммные расходы главных распорядителей  средств бюджета Белозерьевского сельского поселения  Ромодановского муниципального района Республики Мордовия</v>
      </c>
      <c r="B86" s="56">
        <v>911</v>
      </c>
      <c r="C86" s="54" t="s">
        <v>51</v>
      </c>
      <c r="D86" s="34" t="s">
        <v>10</v>
      </c>
      <c r="E86" s="10" t="s">
        <v>62</v>
      </c>
      <c r="F86" s="10"/>
      <c r="G86" s="10"/>
      <c r="H86" s="10"/>
      <c r="I86" s="14"/>
      <c r="J86" s="27">
        <f t="shared" si="30"/>
        <v>109.1</v>
      </c>
      <c r="K86" s="27">
        <f t="shared" si="29"/>
        <v>109.1</v>
      </c>
      <c r="L86" s="27">
        <f t="shared" si="31"/>
        <v>109.1</v>
      </c>
      <c r="M86" s="27">
        <f t="shared" si="25"/>
        <v>100</v>
      </c>
      <c r="N86" s="27">
        <f t="shared" si="31"/>
        <v>100</v>
      </c>
    </row>
    <row r="87" spans="1:14" ht="80.25" customHeight="1">
      <c r="A87" s="55" t="str">
        <f>A46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87" s="56">
        <v>911</v>
      </c>
      <c r="C87" s="54" t="s">
        <v>51</v>
      </c>
      <c r="D87" s="34" t="s">
        <v>10</v>
      </c>
      <c r="E87" s="10" t="s">
        <v>62</v>
      </c>
      <c r="F87" s="10" t="s">
        <v>63</v>
      </c>
      <c r="G87" s="10"/>
      <c r="H87" s="10"/>
      <c r="I87" s="14"/>
      <c r="J87" s="27">
        <f t="shared" si="30"/>
        <v>109.1</v>
      </c>
      <c r="K87" s="27">
        <f t="shared" si="29"/>
        <v>109.1</v>
      </c>
      <c r="L87" s="27">
        <f t="shared" si="31"/>
        <v>109.1</v>
      </c>
      <c r="M87" s="27">
        <f t="shared" si="25"/>
        <v>100</v>
      </c>
      <c r="N87" s="27">
        <f t="shared" si="31"/>
        <v>100</v>
      </c>
    </row>
    <row r="88" spans="1:14" ht="30.75" customHeight="1">
      <c r="A88" s="28" t="s">
        <v>88</v>
      </c>
      <c r="B88" s="56">
        <v>911</v>
      </c>
      <c r="C88" s="54" t="s">
        <v>51</v>
      </c>
      <c r="D88" s="34" t="s">
        <v>10</v>
      </c>
      <c r="E88" s="10" t="s">
        <v>62</v>
      </c>
      <c r="F88" s="10" t="s">
        <v>63</v>
      </c>
      <c r="G88" s="10" t="s">
        <v>55</v>
      </c>
      <c r="H88" s="10" t="s">
        <v>83</v>
      </c>
      <c r="I88" s="14"/>
      <c r="J88" s="27">
        <f t="shared" si="30"/>
        <v>109.1</v>
      </c>
      <c r="K88" s="27">
        <f t="shared" si="29"/>
        <v>109.1</v>
      </c>
      <c r="L88" s="27">
        <f t="shared" si="31"/>
        <v>109.1</v>
      </c>
      <c r="M88" s="27">
        <f t="shared" si="25"/>
        <v>100</v>
      </c>
      <c r="N88" s="27">
        <f t="shared" si="31"/>
        <v>100</v>
      </c>
    </row>
    <row r="89" spans="1:14" ht="26.25" customHeight="1">
      <c r="A89" s="28" t="s">
        <v>89</v>
      </c>
      <c r="B89" s="56">
        <v>911</v>
      </c>
      <c r="C89" s="54" t="s">
        <v>51</v>
      </c>
      <c r="D89" s="34" t="s">
        <v>10</v>
      </c>
      <c r="E89" s="10" t="s">
        <v>62</v>
      </c>
      <c r="F89" s="10" t="s">
        <v>63</v>
      </c>
      <c r="G89" s="10" t="s">
        <v>55</v>
      </c>
      <c r="H89" s="10" t="s">
        <v>83</v>
      </c>
      <c r="I89" s="14" t="s">
        <v>84</v>
      </c>
      <c r="J89" s="27">
        <f t="shared" si="30"/>
        <v>109.1</v>
      </c>
      <c r="K89" s="27">
        <f t="shared" si="29"/>
        <v>109.1</v>
      </c>
      <c r="L89" s="27">
        <f t="shared" si="31"/>
        <v>109.1</v>
      </c>
      <c r="M89" s="27">
        <f t="shared" si="25"/>
        <v>100</v>
      </c>
      <c r="N89" s="27">
        <f t="shared" si="31"/>
        <v>100</v>
      </c>
    </row>
    <row r="90" spans="1:14" ht="26.25" customHeight="1">
      <c r="A90" s="28" t="s">
        <v>90</v>
      </c>
      <c r="B90" s="56">
        <v>911</v>
      </c>
      <c r="C90" s="54" t="s">
        <v>51</v>
      </c>
      <c r="D90" s="34" t="s">
        <v>10</v>
      </c>
      <c r="E90" s="10" t="s">
        <v>62</v>
      </c>
      <c r="F90" s="10" t="s">
        <v>63</v>
      </c>
      <c r="G90" s="10" t="s">
        <v>55</v>
      </c>
      <c r="H90" s="10" t="s">
        <v>83</v>
      </c>
      <c r="I90" s="14" t="s">
        <v>85</v>
      </c>
      <c r="J90" s="27">
        <v>109.1</v>
      </c>
      <c r="K90" s="27">
        <f t="shared" si="29"/>
        <v>109.1</v>
      </c>
      <c r="L90" s="27">
        <v>109.1</v>
      </c>
      <c r="M90" s="27">
        <f t="shared" si="25"/>
        <v>100</v>
      </c>
      <c r="N90" s="27">
        <v>100</v>
      </c>
    </row>
  </sheetData>
  <autoFilter ref="A12:R90">
    <filterColumn colId="4" showButton="0"/>
    <filterColumn colId="5" showButton="0"/>
  </autoFilter>
  <mergeCells count="5">
    <mergeCell ref="E11:G11"/>
    <mergeCell ref="A9:O10"/>
    <mergeCell ref="J1:N1"/>
    <mergeCell ref="J2:N7"/>
    <mergeCell ref="J8:N8"/>
  </mergeCells>
  <conditionalFormatting sqref="A54">
    <cfRule type="expression" dxfId="5" priority="1" stopIfTrue="1">
      <formula>$F54=""</formula>
    </cfRule>
    <cfRule type="expression" dxfId="4" priority="2" stopIfTrue="1">
      <formula>#REF!&lt;&gt;""</formula>
    </cfRule>
    <cfRule type="expression" dxfId="3" priority="3" stopIfTrue="1">
      <formula>AND($G54="",$F54&lt;&gt;"")</formula>
    </cfRule>
  </conditionalFormatting>
  <conditionalFormatting sqref="D8:F8">
    <cfRule type="expression" dxfId="2" priority="93" stopIfTrue="1">
      <formula>$D8&lt;&gt;""</formula>
    </cfRule>
  </conditionalFormatting>
  <conditionalFormatting sqref="J2:K2">
    <cfRule type="expression" dxfId="1" priority="92" stopIfTrue="1">
      <formula>$J2&lt;&gt;""</formula>
    </cfRule>
  </conditionalFormatting>
  <conditionalFormatting sqref="L1:N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73" firstPageNumber="43" fitToHeight="4" orientation="portrait" useFirstPageNumber="1" r:id="rId1"/>
  <headerFooter alignWithMargins="0"/>
  <rowBreaks count="1" manualBreakCount="1">
    <brk id="29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Админ</cp:lastModifiedBy>
  <cp:lastPrinted>2025-04-21T12:34:51Z</cp:lastPrinted>
  <dcterms:created xsi:type="dcterms:W3CDTF">2020-09-22T06:35:39Z</dcterms:created>
  <dcterms:modified xsi:type="dcterms:W3CDTF">2025-04-21T12:34:54Z</dcterms:modified>
</cp:coreProperties>
</file>