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5 год\24 Апрел 2025\"/>
    </mc:Choice>
  </mc:AlternateContent>
  <bookViews>
    <workbookView xWindow="0" yWindow="0" windowWidth="20130" windowHeight="7170" tabRatio="960" activeTab="1"/>
  </bookViews>
  <sheets>
    <sheet name="Приложение1" sheetId="2" r:id="rId1"/>
    <sheet name="Приложение 2" sheetId="3" r:id="rId2"/>
    <sheet name="Приложение 3" sheetId="4" r:id="rId3"/>
    <sheet name="Приложение 4" sheetId="6" r:id="rId4"/>
    <sheet name="прил5" sheetId="14" r:id="rId5"/>
  </sheets>
  <externalReferences>
    <externalReference r:id="rId6"/>
  </externalReferences>
  <definedNames>
    <definedName name="_xlnm._FilterDatabase" localSheetId="1" hidden="1">'Приложение 2'!$A$1:$L$101</definedName>
    <definedName name="_xlnm._FilterDatabase" localSheetId="2" hidden="1">'Приложение 3'!$A$1:$K$101</definedName>
    <definedName name="_xlnm._FilterDatabase" localSheetId="3" hidden="1">'Приложение 4'!$A$1:$L$123</definedName>
    <definedName name="Z_146E8F15_80AC_4549_8E02_D6058BD21F29_.wvu.FilterData" localSheetId="1" hidden="1">'Приложение 2'!$A$1:$L$101</definedName>
    <definedName name="Z_146E8F15_80AC_4549_8E02_D6058BD21F29_.wvu.FilterData" localSheetId="2" hidden="1">'Приложение 3'!$A$1:$K$101</definedName>
    <definedName name="Z_146E8F15_80AC_4549_8E02_D6058BD21F29_.wvu.FilterData" localSheetId="3" hidden="1">'Приложение 4'!$A$6:$L$123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3'!$A$1:$K$101</definedName>
    <definedName name="Z_2EE6EB00_C2BB_404A_98A6_E66B3D281ECF_.wvu.FilterData" localSheetId="1" hidden="1">'Приложение 2'!$A$6:$L$94</definedName>
    <definedName name="Z_2EE6EB00_C2BB_404A_98A6_E66B3D281ECF_.wvu.FilterData" localSheetId="2" hidden="1">'Приложение 3'!$A$6:$O$101</definedName>
    <definedName name="Z_2EE6EB00_C2BB_404A_98A6_E66B3D281ECF_.wvu.FilterData" localSheetId="3" hidden="1">'Приложение 4'!$A$6:$L$123</definedName>
    <definedName name="Z_2EE6EB00_C2BB_404A_98A6_E66B3D281ECF_.wvu.PrintArea" localSheetId="0" hidden="1">Приложение1!$A$1:$E$30</definedName>
    <definedName name="Z_D2A2E364_7F41_4DF0_B445_F266635B8190_.wvu.FilterData" localSheetId="1" hidden="1">'Приложение 2'!$A$1:$L$101</definedName>
    <definedName name="Z_D2A2E364_7F41_4DF0_B445_F266635B8190_.wvu.FilterData" localSheetId="2" hidden="1">'Приложение 3'!$A$1:$K$101</definedName>
    <definedName name="Z_D2A2E364_7F41_4DF0_B445_F266635B8190_.wvu.FilterData" localSheetId="3" hidden="1">'Приложение 4'!$A$6:$L$123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4'!$A$6:$L$123</definedName>
    <definedName name="_xlnm.Print_Area" localSheetId="4">прил5!$A$1:$E$30</definedName>
    <definedName name="_xlnm.Print_Area" localSheetId="1">'Приложение 2'!$A$1:$L$101</definedName>
    <definedName name="_xlnm.Print_Area" localSheetId="0">Приложение1!$A$1:$E$30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9" i="6" l="1"/>
  <c r="A98" i="6"/>
  <c r="A97" i="6"/>
  <c r="A96" i="6"/>
  <c r="A95" i="6"/>
  <c r="A94" i="6"/>
  <c r="J70" i="6"/>
  <c r="J94" i="6"/>
  <c r="J95" i="6"/>
  <c r="J96" i="6"/>
  <c r="J97" i="6"/>
  <c r="J98" i="6"/>
  <c r="J99" i="6"/>
  <c r="A121" i="6"/>
  <c r="A120" i="6"/>
  <c r="A119" i="6"/>
  <c r="A118" i="6"/>
  <c r="A117" i="6"/>
  <c r="J117" i="6"/>
  <c r="J118" i="6" s="1"/>
  <c r="J119" i="6" s="1"/>
  <c r="J120" i="6" s="1"/>
  <c r="J121" i="6" s="1"/>
  <c r="J122" i="6" s="1"/>
  <c r="A116" i="6"/>
  <c r="A122" i="6" s="1"/>
  <c r="A90" i="6"/>
  <c r="A89" i="6"/>
  <c r="A87" i="6"/>
  <c r="A92" i="6" s="1"/>
  <c r="A85" i="6"/>
  <c r="A84" i="6"/>
  <c r="A83" i="6"/>
  <c r="J93" i="6"/>
  <c r="J92" i="6" s="1"/>
  <c r="J91" i="6" s="1"/>
  <c r="J90" i="6" s="1"/>
  <c r="J89" i="6" s="1"/>
  <c r="J88" i="6"/>
  <c r="J87" i="6" s="1"/>
  <c r="J86" i="6" s="1"/>
  <c r="J85" i="6" s="1"/>
  <c r="J84" i="6" s="1"/>
  <c r="I64" i="4"/>
  <c r="I7" i="4" s="1"/>
  <c r="A70" i="4"/>
  <c r="A69" i="4"/>
  <c r="A68" i="4"/>
  <c r="A67" i="4"/>
  <c r="A66" i="4"/>
  <c r="A65" i="4"/>
  <c r="I65" i="4"/>
  <c r="I66" i="4"/>
  <c r="I67" i="4"/>
  <c r="I68" i="4"/>
  <c r="I69" i="4"/>
  <c r="I70" i="4"/>
  <c r="A63" i="4"/>
  <c r="A62" i="4"/>
  <c r="A61" i="4"/>
  <c r="A60" i="4"/>
  <c r="A59" i="4"/>
  <c r="A58" i="4"/>
  <c r="A57" i="4"/>
  <c r="I63" i="4"/>
  <c r="I62" i="4" s="1"/>
  <c r="I61" i="4" s="1"/>
  <c r="I60" i="4" s="1"/>
  <c r="I59" i="4" s="1"/>
  <c r="I58" i="4" s="1"/>
  <c r="I57" i="4" s="1"/>
  <c r="A44" i="3"/>
  <c r="A44" i="4"/>
  <c r="A45" i="4"/>
  <c r="A47" i="4"/>
  <c r="A46" i="4"/>
  <c r="A43" i="4"/>
  <c r="A42" i="4"/>
  <c r="A41" i="4"/>
  <c r="A40" i="4"/>
  <c r="I45" i="4"/>
  <c r="I44" i="4" s="1"/>
  <c r="I43" i="4" s="1"/>
  <c r="I47" i="4"/>
  <c r="I46" i="4" s="1"/>
  <c r="J83" i="6" l="1"/>
  <c r="I42" i="4"/>
  <c r="I41" i="4" s="1"/>
  <c r="I40" i="4" s="1"/>
  <c r="A67" i="3"/>
  <c r="A66" i="3"/>
  <c r="A70" i="3"/>
  <c r="A69" i="3"/>
  <c r="J64" i="3"/>
  <c r="J65" i="3"/>
  <c r="J66" i="3"/>
  <c r="J67" i="3"/>
  <c r="J68" i="3"/>
  <c r="J69" i="3"/>
  <c r="A63" i="3"/>
  <c r="A62" i="3"/>
  <c r="J62" i="3" l="1"/>
  <c r="J61" i="3" s="1"/>
  <c r="J60" i="3" s="1"/>
  <c r="J59" i="3" s="1"/>
  <c r="J58" i="3" s="1"/>
  <c r="J57" i="3" s="1"/>
  <c r="A47" i="3"/>
  <c r="A46" i="3"/>
  <c r="A45" i="3"/>
  <c r="J46" i="3" l="1"/>
  <c r="J44" i="3"/>
  <c r="J43" i="3" s="1"/>
  <c r="C29" i="2"/>
  <c r="J42" i="3" l="1"/>
  <c r="J41" i="3" s="1"/>
  <c r="J40" i="3" s="1"/>
  <c r="E27" i="2" l="1"/>
  <c r="D27" i="2"/>
  <c r="C27" i="2"/>
  <c r="C26" i="2" s="1"/>
  <c r="A115" i="6" l="1"/>
  <c r="A50" i="6"/>
  <c r="A56" i="6"/>
  <c r="A61" i="6"/>
  <c r="A67" i="6"/>
  <c r="J55" i="3"/>
  <c r="A24" i="4"/>
  <c r="L105" i="6"/>
  <c r="L104" i="6" s="1"/>
  <c r="L103" i="6" s="1"/>
  <c r="L102" i="6" s="1"/>
  <c r="L101" i="6" s="1"/>
  <c r="K105" i="6"/>
  <c r="K104" i="6" s="1"/>
  <c r="K103" i="6" s="1"/>
  <c r="K102" i="6" s="1"/>
  <c r="J105" i="6"/>
  <c r="J104" i="6" s="1"/>
  <c r="J103" i="6" s="1"/>
  <c r="J102" i="6" s="1"/>
  <c r="L110" i="6"/>
  <c r="L109" i="6" s="1"/>
  <c r="L108" i="6" s="1"/>
  <c r="L107" i="6" s="1"/>
  <c r="L106" i="6" s="1"/>
  <c r="K110" i="6"/>
  <c r="K109" i="6" s="1"/>
  <c r="K108" i="6" s="1"/>
  <c r="K107" i="6" s="1"/>
  <c r="K106" i="6" s="1"/>
  <c r="J110" i="6"/>
  <c r="J109" i="6" s="1"/>
  <c r="J108" i="6" s="1"/>
  <c r="J107" i="6" s="1"/>
  <c r="J106" i="6" s="1"/>
  <c r="A100" i="6"/>
  <c r="A64" i="6"/>
  <c r="A65" i="6"/>
  <c r="A66" i="6"/>
  <c r="A68" i="6"/>
  <c r="J68" i="6"/>
  <c r="J67" i="6" s="1"/>
  <c r="J66" i="6" s="1"/>
  <c r="J65" i="6" s="1"/>
  <c r="J64" i="6" s="1"/>
  <c r="J63" i="6" s="1"/>
  <c r="I23" i="4"/>
  <c r="I22" i="4" s="1"/>
  <c r="I21" i="4" s="1"/>
  <c r="A21" i="3"/>
  <c r="A63" i="6" s="1"/>
  <c r="K101" i="6" l="1"/>
  <c r="K100" i="6" s="1"/>
  <c r="L100" i="6"/>
  <c r="J101" i="6"/>
  <c r="J100" i="6" s="1"/>
  <c r="A21" i="4"/>
  <c r="A22" i="3"/>
  <c r="A22" i="4" s="1"/>
  <c r="A23" i="3"/>
  <c r="A23" i="4" s="1"/>
  <c r="J22" i="3"/>
  <c r="J21" i="3" s="1"/>
  <c r="K19" i="3"/>
  <c r="K18" i="3" s="1"/>
  <c r="K82" i="3"/>
  <c r="K81" i="3" s="1"/>
  <c r="K80" i="3" s="1"/>
  <c r="C19" i="2"/>
  <c r="C18" i="2" s="1"/>
  <c r="A74" i="4"/>
  <c r="A52" i="4"/>
  <c r="A37" i="4"/>
  <c r="K87" i="4"/>
  <c r="J87" i="4"/>
  <c r="K100" i="3"/>
  <c r="K99" i="3" s="1"/>
  <c r="K98" i="3" s="1"/>
  <c r="K97" i="3" s="1"/>
  <c r="K96" i="3" s="1"/>
  <c r="K95" i="3" s="1"/>
  <c r="J100" i="3"/>
  <c r="J99" i="3" s="1"/>
  <c r="J98" i="3" s="1"/>
  <c r="J97" i="3" s="1"/>
  <c r="J96" i="3" s="1"/>
  <c r="J95" i="3" s="1"/>
  <c r="K93" i="3"/>
  <c r="K92" i="3" s="1"/>
  <c r="K91" i="3" s="1"/>
  <c r="K90" i="3" s="1"/>
  <c r="K89" i="3" s="1"/>
  <c r="K88" i="3" s="1"/>
  <c r="J93" i="3"/>
  <c r="J92" i="3" s="1"/>
  <c r="J91" i="3" s="1"/>
  <c r="J90" i="3" s="1"/>
  <c r="J89" i="3" s="1"/>
  <c r="J88" i="3" s="1"/>
  <c r="K86" i="3"/>
  <c r="K85" i="3" s="1"/>
  <c r="K84" i="3" s="1"/>
  <c r="J86" i="3"/>
  <c r="J85" i="3" s="1"/>
  <c r="J84" i="3" s="1"/>
  <c r="J82" i="3"/>
  <c r="J81" i="3" s="1"/>
  <c r="J80" i="3" s="1"/>
  <c r="K75" i="3"/>
  <c r="K74" i="3" s="1"/>
  <c r="J75" i="3"/>
  <c r="J74" i="3" s="1"/>
  <c r="J72" i="3" s="1"/>
  <c r="J71" i="3" s="1"/>
  <c r="K55" i="3"/>
  <c r="K53" i="3"/>
  <c r="J53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J19" i="3"/>
  <c r="J18" i="3" s="1"/>
  <c r="K13" i="3"/>
  <c r="K12" i="3" s="1"/>
  <c r="K11" i="3" s="1"/>
  <c r="K10" i="3" s="1"/>
  <c r="K9" i="3" s="1"/>
  <c r="J13" i="3"/>
  <c r="J12" i="3" s="1"/>
  <c r="J11" i="3" s="1"/>
  <c r="D24" i="2"/>
  <c r="C24" i="2"/>
  <c r="D22" i="2"/>
  <c r="C22" i="2"/>
  <c r="D16" i="2"/>
  <c r="C16" i="2"/>
  <c r="D14" i="2"/>
  <c r="C14" i="2"/>
  <c r="A80" i="4"/>
  <c r="A70" i="6"/>
  <c r="A69" i="6"/>
  <c r="A84" i="4"/>
  <c r="A8" i="6"/>
  <c r="A23" i="6"/>
  <c r="A79" i="4"/>
  <c r="A72" i="4"/>
  <c r="I87" i="4"/>
  <c r="A97" i="3"/>
  <c r="A9" i="6"/>
  <c r="A10" i="4"/>
  <c r="A45" i="6"/>
  <c r="A31" i="6"/>
  <c r="A16" i="6"/>
  <c r="A29" i="6"/>
  <c r="A25" i="6"/>
  <c r="A24" i="6"/>
  <c r="A30" i="4"/>
  <c r="A29" i="4"/>
  <c r="A35" i="3"/>
  <c r="A41" i="3" s="1"/>
  <c r="A36" i="3"/>
  <c r="A42" i="3" s="1"/>
  <c r="A91" i="4"/>
  <c r="A90" i="4"/>
  <c r="D26" i="2" l="1"/>
  <c r="D13" i="2"/>
  <c r="A36" i="4"/>
  <c r="A51" i="3"/>
  <c r="A35" i="4"/>
  <c r="A50" i="3"/>
  <c r="A59" i="3" s="1"/>
  <c r="K24" i="3"/>
  <c r="K17" i="3" s="1"/>
  <c r="K16" i="3" s="1"/>
  <c r="K15" i="3" s="1"/>
  <c r="K8" i="3" s="1"/>
  <c r="J10" i="3"/>
  <c r="J9" i="3" s="1"/>
  <c r="J24" i="3"/>
  <c r="J17" i="3" s="1"/>
  <c r="J16" i="3" s="1"/>
  <c r="J15" i="3" s="1"/>
  <c r="J52" i="3"/>
  <c r="K52" i="3"/>
  <c r="K79" i="3"/>
  <c r="K78" i="3" s="1"/>
  <c r="K77" i="3" s="1"/>
  <c r="K72" i="3"/>
  <c r="K71" i="3" s="1"/>
  <c r="K64" i="3" s="1"/>
  <c r="K73" i="3"/>
  <c r="J73" i="3"/>
  <c r="D21" i="2"/>
  <c r="D11" i="2" s="1"/>
  <c r="D12" i="2" s="1"/>
  <c r="C13" i="2"/>
  <c r="J79" i="3"/>
  <c r="J78" i="3" s="1"/>
  <c r="J77" i="3" s="1"/>
  <c r="C21" i="2"/>
  <c r="A73" i="4"/>
  <c r="A50" i="4"/>
  <c r="A17" i="4"/>
  <c r="A97" i="4"/>
  <c r="A16" i="3"/>
  <c r="A16" i="4" s="1"/>
  <c r="K101" i="4"/>
  <c r="A52" i="6"/>
  <c r="I20" i="4"/>
  <c r="L82" i="6"/>
  <c r="L81" i="6" s="1"/>
  <c r="L80" i="6" s="1"/>
  <c r="L79" i="6" s="1"/>
  <c r="L78" i="6" s="1"/>
  <c r="L77" i="6" s="1"/>
  <c r="K82" i="6"/>
  <c r="K81" i="6" s="1"/>
  <c r="K80" i="6" s="1"/>
  <c r="K79" i="6" s="1"/>
  <c r="K78" i="6" s="1"/>
  <c r="K77" i="6" s="1"/>
  <c r="J82" i="6"/>
  <c r="J81" i="6" s="1"/>
  <c r="J80" i="6" s="1"/>
  <c r="J79" i="6" s="1"/>
  <c r="J78" i="6" s="1"/>
  <c r="J77" i="6" s="1"/>
  <c r="A81" i="6"/>
  <c r="A80" i="6"/>
  <c r="A86" i="6" s="1"/>
  <c r="A91" i="6" s="1"/>
  <c r="A79" i="6"/>
  <c r="A78" i="6"/>
  <c r="A77" i="6"/>
  <c r="L76" i="6"/>
  <c r="L75" i="6" s="1"/>
  <c r="L74" i="6" s="1"/>
  <c r="L73" i="6" s="1"/>
  <c r="L72" i="6" s="1"/>
  <c r="L71" i="6" s="1"/>
  <c r="K76" i="6"/>
  <c r="K75" i="6" s="1"/>
  <c r="K74" i="6" s="1"/>
  <c r="K73" i="6" s="1"/>
  <c r="K72" i="6" s="1"/>
  <c r="K71" i="6" s="1"/>
  <c r="J76" i="6"/>
  <c r="J75" i="6" s="1"/>
  <c r="J74" i="6" s="1"/>
  <c r="J73" i="6" s="1"/>
  <c r="J72" i="6" s="1"/>
  <c r="J71" i="6" s="1"/>
  <c r="K28" i="4"/>
  <c r="K26" i="4"/>
  <c r="K25" i="4" s="1"/>
  <c r="K76" i="4"/>
  <c r="K75" i="4" s="1"/>
  <c r="J76" i="4"/>
  <c r="I76" i="4"/>
  <c r="I75" i="4" s="1"/>
  <c r="I74" i="4" s="1"/>
  <c r="K56" i="4"/>
  <c r="J56" i="4"/>
  <c r="I56" i="4"/>
  <c r="A48" i="4"/>
  <c r="K39" i="4"/>
  <c r="K38" i="4" s="1"/>
  <c r="J39" i="4"/>
  <c r="J38" i="4" s="1"/>
  <c r="I39" i="4"/>
  <c r="I38" i="4" s="1"/>
  <c r="K33" i="4"/>
  <c r="J33" i="4"/>
  <c r="I33" i="4"/>
  <c r="J28" i="4"/>
  <c r="J27" i="4" s="1"/>
  <c r="I28" i="4"/>
  <c r="I27" i="4" s="1"/>
  <c r="J26" i="4"/>
  <c r="J25" i="4" s="1"/>
  <c r="I26" i="4"/>
  <c r="I25" i="4" s="1"/>
  <c r="K20" i="4"/>
  <c r="J20" i="4"/>
  <c r="A15" i="4"/>
  <c r="K14" i="4"/>
  <c r="J14" i="4"/>
  <c r="I14" i="4"/>
  <c r="A76" i="6"/>
  <c r="A82" i="6" s="1"/>
  <c r="A88" i="6" s="1"/>
  <c r="A93" i="6" s="1"/>
  <c r="A75" i="6"/>
  <c r="A74" i="6"/>
  <c r="A73" i="6"/>
  <c r="A72" i="6"/>
  <c r="A71" i="6"/>
  <c r="K83" i="4"/>
  <c r="J83" i="4"/>
  <c r="I83" i="4"/>
  <c r="J101" i="4"/>
  <c r="K44" i="6" s="1"/>
  <c r="K43" i="6" s="1"/>
  <c r="K42" i="6" s="1"/>
  <c r="K41" i="6" s="1"/>
  <c r="K40" i="6" s="1"/>
  <c r="K39" i="6" s="1"/>
  <c r="L100" i="3"/>
  <c r="L99" i="3" s="1"/>
  <c r="L98" i="3" s="1"/>
  <c r="L97" i="3" s="1"/>
  <c r="L96" i="3" s="1"/>
  <c r="L95" i="3" s="1"/>
  <c r="J100" i="4"/>
  <c r="A101" i="4"/>
  <c r="A41" i="6" s="1"/>
  <c r="A100" i="4"/>
  <c r="A40" i="6" s="1"/>
  <c r="A99" i="4"/>
  <c r="A39" i="6" s="1"/>
  <c r="A98" i="4"/>
  <c r="A96" i="4"/>
  <c r="A43" i="6" s="1"/>
  <c r="A95" i="4"/>
  <c r="A42" i="6" s="1"/>
  <c r="E22" i="2"/>
  <c r="L25" i="3"/>
  <c r="L75" i="3"/>
  <c r="L74" i="3" s="1"/>
  <c r="L72" i="3" s="1"/>
  <c r="L71" i="3" s="1"/>
  <c r="L64" i="3" s="1"/>
  <c r="E24" i="2"/>
  <c r="E16" i="2"/>
  <c r="E14" i="2"/>
  <c r="J24" i="4" l="1"/>
  <c r="A51" i="4"/>
  <c r="A60" i="3"/>
  <c r="J8" i="3"/>
  <c r="E26" i="2"/>
  <c r="C11" i="2"/>
  <c r="C12" i="2"/>
  <c r="K51" i="3"/>
  <c r="K50" i="3" s="1"/>
  <c r="K49" i="3" s="1"/>
  <c r="K48" i="3" s="1"/>
  <c r="K7" i="3" s="1"/>
  <c r="J51" i="3"/>
  <c r="J50" i="3" s="1"/>
  <c r="J49" i="3" s="1"/>
  <c r="J48" i="3" s="1"/>
  <c r="E13" i="2"/>
  <c r="E21" i="2"/>
  <c r="E11" i="2" s="1"/>
  <c r="E12" i="2" s="1"/>
  <c r="I24" i="4"/>
  <c r="K74" i="4"/>
  <c r="K73" i="4" s="1"/>
  <c r="K72" i="4" s="1"/>
  <c r="K71" i="4" s="1"/>
  <c r="K64" i="4" s="1"/>
  <c r="I73" i="4"/>
  <c r="I72" i="4" s="1"/>
  <c r="I71" i="4" s="1"/>
  <c r="L73" i="3"/>
  <c r="J7" i="3" l="1"/>
  <c r="L44" i="6"/>
  <c r="L43" i="6" s="1"/>
  <c r="L42" i="6" s="1"/>
  <c r="L41" i="6" s="1"/>
  <c r="L40" i="6" s="1"/>
  <c r="L39" i="6" s="1"/>
  <c r="K100" i="4"/>
  <c r="K99" i="4" s="1"/>
  <c r="K98" i="4" s="1"/>
  <c r="K97" i="4" s="1"/>
  <c r="K96" i="4" s="1"/>
  <c r="K95" i="4" s="1"/>
  <c r="J99" i="4"/>
  <c r="K55" i="4"/>
  <c r="K54" i="4" s="1"/>
  <c r="J55" i="4"/>
  <c r="J54" i="4" s="1"/>
  <c r="I55" i="4"/>
  <c r="I54" i="4" s="1"/>
  <c r="L53" i="3"/>
  <c r="L123" i="6"/>
  <c r="L115" i="6" s="1"/>
  <c r="L114" i="6" s="1"/>
  <c r="L113" i="6" s="1"/>
  <c r="L112" i="6" s="1"/>
  <c r="L111" i="6" s="1"/>
  <c r="L70" i="6" s="1"/>
  <c r="K123" i="6"/>
  <c r="K115" i="6" s="1"/>
  <c r="K114" i="6" s="1"/>
  <c r="K113" i="6" s="1"/>
  <c r="K112" i="6" s="1"/>
  <c r="K111" i="6" s="1"/>
  <c r="K70" i="6" s="1"/>
  <c r="L62" i="6"/>
  <c r="L61" i="6" s="1"/>
  <c r="L60" i="6" s="1"/>
  <c r="L59" i="6" s="1"/>
  <c r="L58" i="6" s="1"/>
  <c r="K62" i="6"/>
  <c r="K61" i="6" s="1"/>
  <c r="K60" i="6" s="1"/>
  <c r="K59" i="6" s="1"/>
  <c r="K58" i="6" s="1"/>
  <c r="L57" i="6"/>
  <c r="L56" i="6" s="1"/>
  <c r="L55" i="6" s="1"/>
  <c r="L54" i="6" s="1"/>
  <c r="L53" i="6" s="1"/>
  <c r="K57" i="6"/>
  <c r="K56" i="6" s="1"/>
  <c r="K55" i="6" s="1"/>
  <c r="K54" i="6" s="1"/>
  <c r="K53" i="6" s="1"/>
  <c r="L51" i="6"/>
  <c r="L50" i="6" s="1"/>
  <c r="L49" i="6" s="1"/>
  <c r="L48" i="6" s="1"/>
  <c r="L47" i="6" s="1"/>
  <c r="L46" i="6" s="1"/>
  <c r="K51" i="6"/>
  <c r="K50" i="6" s="1"/>
  <c r="K49" i="6" s="1"/>
  <c r="K48" i="6" s="1"/>
  <c r="K47" i="6" s="1"/>
  <c r="K46" i="6" s="1"/>
  <c r="L38" i="6"/>
  <c r="L37" i="6" s="1"/>
  <c r="L36" i="6" s="1"/>
  <c r="L35" i="6" s="1"/>
  <c r="L34" i="6" s="1"/>
  <c r="L33" i="6" s="1"/>
  <c r="K38" i="6"/>
  <c r="K37" i="6" s="1"/>
  <c r="K36" i="6" s="1"/>
  <c r="K35" i="6" s="1"/>
  <c r="K34" i="6" s="1"/>
  <c r="K33" i="6" s="1"/>
  <c r="K32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23" i="6"/>
  <c r="J115" i="6" s="1"/>
  <c r="J114" i="6" s="1"/>
  <c r="J113" i="6" s="1"/>
  <c r="J112" i="6" s="1"/>
  <c r="J111" i="6" s="1"/>
  <c r="J62" i="6"/>
  <c r="J61" i="6" s="1"/>
  <c r="J60" i="6" s="1"/>
  <c r="J59" i="6" s="1"/>
  <c r="J58" i="6" s="1"/>
  <c r="J57" i="6"/>
  <c r="J56" i="6" s="1"/>
  <c r="J55" i="6" s="1"/>
  <c r="J54" i="6" s="1"/>
  <c r="J53" i="6" s="1"/>
  <c r="J51" i="6"/>
  <c r="J50" i="6" s="1"/>
  <c r="J49" i="6" s="1"/>
  <c r="J48" i="6" s="1"/>
  <c r="J47" i="6" s="1"/>
  <c r="J46" i="6" s="1"/>
  <c r="J38" i="6"/>
  <c r="J37" i="6" s="1"/>
  <c r="J36" i="6" s="1"/>
  <c r="J35" i="6" s="1"/>
  <c r="J34" i="6" s="1"/>
  <c r="J33" i="6" s="1"/>
  <c r="J32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94" i="4"/>
  <c r="J94" i="4"/>
  <c r="I94" i="4"/>
  <c r="K82" i="4"/>
  <c r="K81" i="4" s="1"/>
  <c r="J82" i="4"/>
  <c r="J81" i="4" s="1"/>
  <c r="I82" i="4"/>
  <c r="I81" i="4" s="1"/>
  <c r="K37" i="4"/>
  <c r="K36" i="4" s="1"/>
  <c r="K35" i="4" s="1"/>
  <c r="K34" i="4" s="1"/>
  <c r="J37" i="4"/>
  <c r="J36" i="4" s="1"/>
  <c r="J35" i="4" s="1"/>
  <c r="J34" i="4" s="1"/>
  <c r="I37" i="4"/>
  <c r="I36" i="4" s="1"/>
  <c r="I35" i="4" s="1"/>
  <c r="I34" i="4" s="1"/>
  <c r="K32" i="4"/>
  <c r="K31" i="4" s="1"/>
  <c r="J32" i="4"/>
  <c r="J31" i="4" s="1"/>
  <c r="I32" i="4"/>
  <c r="I31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L93" i="3"/>
  <c r="L92" i="3" s="1"/>
  <c r="J69" i="6" l="1"/>
  <c r="I11" i="4"/>
  <c r="I10" i="4" s="1"/>
  <c r="I9" i="4" s="1"/>
  <c r="K69" i="6"/>
  <c r="K8" i="6"/>
  <c r="J52" i="6"/>
  <c r="J45" i="6" s="1"/>
  <c r="J31" i="6" s="1"/>
  <c r="K52" i="6"/>
  <c r="K45" i="6" s="1"/>
  <c r="K31" i="6" s="1"/>
  <c r="J8" i="6"/>
  <c r="L32" i="6"/>
  <c r="L52" i="6"/>
  <c r="L45" i="6" s="1"/>
  <c r="L69" i="6"/>
  <c r="L8" i="6"/>
  <c r="K86" i="4"/>
  <c r="K85" i="4" s="1"/>
  <c r="K84" i="4" s="1"/>
  <c r="K80" i="4"/>
  <c r="L91" i="3"/>
  <c r="L90" i="3" s="1"/>
  <c r="L89" i="3" s="1"/>
  <c r="L88" i="3" s="1"/>
  <c r="J86" i="4"/>
  <c r="J85" i="4" s="1"/>
  <c r="J84" i="4" s="1"/>
  <c r="J80" i="4"/>
  <c r="I86" i="4"/>
  <c r="I85" i="4" s="1"/>
  <c r="I84" i="4" s="1"/>
  <c r="I80" i="4"/>
  <c r="J93" i="4"/>
  <c r="J92" i="4" s="1"/>
  <c r="I93" i="4"/>
  <c r="I92" i="4" s="1"/>
  <c r="K93" i="4"/>
  <c r="K92" i="4" s="1"/>
  <c r="J23" i="6"/>
  <c r="L23" i="6"/>
  <c r="K23" i="6"/>
  <c r="J98" i="4"/>
  <c r="J75" i="4"/>
  <c r="J74" i="4" s="1"/>
  <c r="J73" i="4" s="1"/>
  <c r="J72" i="4" s="1"/>
  <c r="J71" i="4" s="1"/>
  <c r="J64" i="4" s="1"/>
  <c r="K53" i="4"/>
  <c r="K52" i="4" s="1"/>
  <c r="J53" i="4"/>
  <c r="J52" i="4" s="1"/>
  <c r="I53" i="4"/>
  <c r="I52" i="4" s="1"/>
  <c r="J30" i="4"/>
  <c r="J29" i="4" s="1"/>
  <c r="I30" i="4"/>
  <c r="I29" i="4" s="1"/>
  <c r="K30" i="4"/>
  <c r="K29" i="4" s="1"/>
  <c r="K27" i="4" s="1"/>
  <c r="K24" i="4" s="1"/>
  <c r="J7" i="6" l="1"/>
  <c r="K7" i="6"/>
  <c r="I51" i="4"/>
  <c r="I50" i="4" s="1"/>
  <c r="I49" i="4" s="1"/>
  <c r="I48" i="4" s="1"/>
  <c r="K51" i="4"/>
  <c r="K50" i="4" s="1"/>
  <c r="K49" i="4" s="1"/>
  <c r="K48" i="4" s="1"/>
  <c r="J51" i="4"/>
  <c r="J50" i="4" s="1"/>
  <c r="J49" i="4" s="1"/>
  <c r="J48" i="4" s="1"/>
  <c r="J79" i="4"/>
  <c r="J78" i="4" s="1"/>
  <c r="L31" i="6"/>
  <c r="L7" i="6" s="1"/>
  <c r="I79" i="4"/>
  <c r="K79" i="4"/>
  <c r="K78" i="4" s="1"/>
  <c r="K91" i="4"/>
  <c r="K90" i="4" s="1"/>
  <c r="K89" i="4" s="1"/>
  <c r="K88" i="4" s="1"/>
  <c r="J91" i="4"/>
  <c r="J90" i="4" s="1"/>
  <c r="J89" i="4" s="1"/>
  <c r="J88" i="4" s="1"/>
  <c r="I91" i="4"/>
  <c r="I90" i="4" s="1"/>
  <c r="I89" i="4" s="1"/>
  <c r="I88" i="4" s="1"/>
  <c r="K17" i="4"/>
  <c r="K16" i="4" s="1"/>
  <c r="J17" i="4"/>
  <c r="I17" i="4"/>
  <c r="I16" i="4" s="1"/>
  <c r="J97" i="4"/>
  <c r="J16" i="4" l="1"/>
  <c r="J15" i="4" s="1"/>
  <c r="J8" i="4" s="1"/>
  <c r="K15" i="4"/>
  <c r="K8" i="4" s="1"/>
  <c r="I15" i="4"/>
  <c r="I8" i="4" s="1"/>
  <c r="K77" i="4"/>
  <c r="J77" i="4"/>
  <c r="J96" i="4"/>
  <c r="J95" i="4"/>
  <c r="L82" i="3"/>
  <c r="L81" i="3" s="1"/>
  <c r="L80" i="3" s="1"/>
  <c r="L86" i="3"/>
  <c r="L85" i="3" s="1"/>
  <c r="L84" i="3" s="1"/>
  <c r="K7" i="4" l="1"/>
  <c r="L79" i="3"/>
  <c r="J7" i="4"/>
  <c r="I77" i="4"/>
  <c r="I78" i="4"/>
  <c r="L78" i="3" l="1"/>
  <c r="L77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55" i="3" l="1"/>
  <c r="L38" i="3"/>
  <c r="L37" i="3"/>
  <c r="L36" i="3" s="1"/>
  <c r="L35" i="3" s="1"/>
  <c r="L34" i="3" s="1"/>
  <c r="L32" i="3"/>
  <c r="L31" i="3" s="1"/>
  <c r="L30" i="3" s="1"/>
  <c r="L27" i="3"/>
  <c r="L24" i="3" s="1"/>
  <c r="L19" i="3"/>
  <c r="L18" i="3" s="1"/>
  <c r="L17" i="3" l="1"/>
  <c r="L52" i="3"/>
  <c r="L12" i="3"/>
  <c r="L11" i="3" s="1"/>
  <c r="L10" i="3" s="1"/>
  <c r="L9" i="3" s="1"/>
  <c r="L29" i="3"/>
  <c r="L51" i="3" l="1"/>
  <c r="L50" i="3" s="1"/>
  <c r="L49" i="3" s="1"/>
  <c r="L48" i="3" s="1"/>
  <c r="L16" i="3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<sst xmlns="http://schemas.openxmlformats.org/spreadsheetml/2006/main" count="1952" uniqueCount="214">
  <si>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</si>
  <si>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</si>
  <si>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</si>
  <si>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</si>
  <si>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</si>
  <si>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</si>
  <si>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</si>
  <si>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</si>
  <si>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</si>
  <si>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</si>
  <si>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</si>
  <si>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</si>
  <si>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</si>
  <si>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</si>
  <si>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</si>
  <si>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</si>
  <si>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</si>
  <si>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</si>
  <si>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</si>
  <si>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</si>
  <si>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</si>
  <si>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</si>
  <si>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</si>
  <si>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</si>
  <si>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</si>
  <si>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</si>
  <si>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</si>
  <si>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</si>
  <si>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</si>
  <si>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</si>
  <si>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</si>
  <si>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</si>
  <si>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</si>
  <si>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</si>
  <si>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</si>
  <si>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</si>
  <si>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</si>
  <si>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</si>
  <si>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</si>
  <si>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</si>
  <si>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</si>
  <si>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</si>
  <si>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</si>
  <si>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</si>
  <si>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</si>
  <si>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</si>
  <si>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</si>
  <si>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</si>
  <si>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</si>
  <si>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</si>
  <si>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</si>
  <si>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</si>
  <si>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</si>
  <si>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</si>
  <si>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</si>
  <si>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</si>
  <si>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</si>
  <si>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</si>
  <si>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</si>
  <si>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</si>
  <si>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</si>
  <si>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</si>
  <si>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</si>
  <si>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</si>
  <si>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</si>
  <si>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</si>
  <si>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</si>
  <si>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</si>
  <si>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</si>
  <si>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</si>
  <si>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</si>
  <si>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</si>
  <si>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</si>
  <si>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</si>
  <si>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</si>
  <si>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</si>
  <si>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</si>
  <si>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</si>
  <si>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</si>
  <si>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</si>
  <si>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</si>
  <si>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</si>
  <si>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</si>
  <si>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</si>
  <si>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</si>
  <si>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</si>
  <si>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</si>
  <si>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</si>
  <si>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</si>
  <si>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</si>
  <si>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</si>
  <si>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</si>
  <si>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</si>
  <si>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</si>
  <si>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</si>
  <si>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</si>
  <si>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</si>
  <si>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</si>
  <si>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</si>
  <si>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</si>
  <si>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</si>
  <si>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</si>
  <si>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</si>
  <si>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</si>
  <si>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</si>
  <si>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</si>
  <si>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</si>
  <si>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</si>
  <si>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</si>
  <si>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</si>
  <si>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</si>
  <si>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</si>
  <si>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</si>
  <si>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</si>
  <si>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</si>
  <si>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</si>
  <si>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</si>
  <si>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</si>
  <si>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</si>
  <si>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</si>
  <si>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</si>
  <si>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</si>
  <si>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</si>
  <si>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</si>
  <si>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</si>
  <si>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</si>
  <si>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</si>
  <si>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</si>
  <si>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</si>
  <si>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</si>
  <si>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</si>
  <si>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</si>
  <si>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921</t>
  </si>
  <si>
    <t>08</t>
  </si>
  <si>
    <t>07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</si>
  <si>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</si>
  <si>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</si>
  <si>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</si>
  <si>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</si>
  <si>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</si>
  <si>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</si>
  <si>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</si>
  <si>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</si>
  <si>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</si>
  <si>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</si>
  <si>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</si>
  <si>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</si>
  <si>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</si>
  <si>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</si>
  <si>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</si>
  <si>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Пушкинского сельского поселения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</si>
  <si>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</si>
  <si>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</si>
  <si>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</si>
  <si>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</si>
  <si>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</si>
  <si>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</si>
  <si>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</si>
  <si>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</si>
  <si>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</si>
  <si>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</si>
  <si>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</si>
  <si>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</si>
  <si>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</si>
  <si>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"Благоустройство территории "</t>
  </si>
  <si>
    <t>2026 год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</si>
  <si>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</si>
  <si>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</si>
  <si>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Условно утвержденные расходы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</si>
  <si>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2025 ГОД И НА ПЛАНОВЫЙ ПЕРИОД 2026 И 2027  ГОДОВ
</t>
  </si>
  <si>
    <t>2027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</si>
  <si>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</si>
  <si>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</si>
  <si>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</si>
  <si>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2025 ГОД И НА ПЛАНОВЫЙ ПЕРИОД 2026 и 2027 ГОДОВ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</si>
  <si>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</si>
  <si>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</si>
  <si>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</si>
  <si>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</si>
  <si>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</si>
  <si>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</si>
  <si>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</si>
  <si>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</si>
  <si>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</si>
  <si>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</si>
  <si>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 xml:space="preserve"> 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</si>
  <si>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</si>
  <si>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</si>
  <si>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</si>
  <si>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</si>
  <si>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</si>
  <si>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</si>
  <si>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</si>
  <si>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2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</si>
  <si>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</si>
  <si>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</si>
  <si>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</si>
  <si>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трансферты, передаваемые бюджетам сельских поселений</t>
  </si>
  <si>
    <t>Приложение 3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</si>
  <si>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</si>
  <si>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</si>
  <si>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>Мероприятия,связанные с муниципальным управлением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</si>
  <si>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</si>
  <si>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</si>
  <si>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</si>
  <si>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</si>
  <si>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06</t>
  </si>
  <si>
    <t>42590</t>
  </si>
  <si>
    <t>Водное хозяйства</t>
  </si>
  <si>
    <t>Мероприятия в области водного хозяйства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</si>
  <si>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0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</si>
  <si>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Приложение 4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</si>
  <si>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</si>
  <si>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1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</si>
</sst>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3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22"/>
      <color rgb="FFFF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44" fontId="0" fillId="0" borderId="0">
      <alignment vertical="top" wrapText="1"/>
    </xf>
    <xf numFmtId="0" fontId="10" fillId="0" borderId="0"/>
    <xf numFmtId="0" fontId="8" fillId="0" borderId="0"/>
    <xf numFmtId="164" fontId="16" fillId="0" borderId="0" applyFont="0" applyFill="0" applyBorder="0" applyAlignment="0" applyProtection="0"/>
    <xf numFmtId="0" fontId="17" fillId="0" borderId="0"/>
    <xf numFmtId="0" fontId="18" fillId="0" borderId="0"/>
    <xf numFmtId="0" fontId="4" fillId="0" borderId="0"/>
    <xf numFmtId="0" fontId="3" fillId="0" borderId="0"/>
    <xf numFmtId="0" fontId="19" fillId="0" borderId="0"/>
    <xf numFmtId="0" fontId="20" fillId="0" borderId="0"/>
    <xf numFmtId="0" fontId="17" fillId="0" borderId="0">
      <alignment horizontal="left"/>
    </xf>
    <xf numFmtId="0" fontId="17" fillId="0" borderId="0">
      <alignment horizontal="left"/>
    </xf>
    <xf numFmtId="0" fontId="22" fillId="0" borderId="0"/>
    <xf numFmtId="0" fontId="18" fillId="0" borderId="0"/>
    <xf numFmtId="0" fontId="18" fillId="0" borderId="0"/>
    <xf numFmtId="0" fontId="17" fillId="0" borderId="0">
      <alignment horizontal="left"/>
    </xf>
    <xf numFmtId="4" fontId="23" fillId="0" borderId="12">
      <alignment horizontal="right"/>
    </xf>
    <xf numFmtId="4" fontId="23" fillId="0" borderId="13">
      <alignment horizontal="right"/>
    </xf>
    <xf numFmtId="49" fontId="23" fillId="0" borderId="0">
      <alignment horizontal="right"/>
    </xf>
    <xf numFmtId="0" fontId="23" fillId="0" borderId="14">
      <alignment horizontal="left" wrapText="1"/>
    </xf>
    <xf numFmtId="0" fontId="23" fillId="0" borderId="15">
      <alignment horizontal="left" wrapText="1" indent="1"/>
    </xf>
    <xf numFmtId="0" fontId="24" fillId="0" borderId="16">
      <alignment horizontal="left" wrapText="1"/>
    </xf>
    <xf numFmtId="0" fontId="23" fillId="3" borderId="0"/>
    <xf numFmtId="0" fontId="23" fillId="0" borderId="4"/>
    <xf numFmtId="0" fontId="23" fillId="0" borderId="0">
      <alignment horizontal="center"/>
    </xf>
    <xf numFmtId="0" fontId="18" fillId="0" borderId="4"/>
    <xf numFmtId="4" fontId="23" fillId="0" borderId="17">
      <alignment horizontal="right"/>
    </xf>
    <xf numFmtId="49" fontId="23" fillId="0" borderId="16">
      <alignment horizontal="center"/>
    </xf>
    <xf numFmtId="4" fontId="23" fillId="0" borderId="18">
      <alignment horizontal="right"/>
    </xf>
    <xf numFmtId="0" fontId="24" fillId="0" borderId="0">
      <alignment horizontal="center"/>
    </xf>
    <xf numFmtId="0" fontId="24" fillId="0" borderId="4"/>
    <xf numFmtId="0" fontId="23" fillId="0" borderId="19">
      <alignment horizontal="left" wrapText="1"/>
    </xf>
    <xf numFmtId="0" fontId="23" fillId="0" borderId="20">
      <alignment horizontal="left" wrapText="1" indent="1"/>
    </xf>
    <xf numFmtId="0" fontId="23" fillId="0" borderId="19">
      <alignment horizontal="left" wrapText="1" indent="2"/>
    </xf>
    <xf numFmtId="0" fontId="23" fillId="0" borderId="14">
      <alignment horizontal="left" wrapText="1" indent="2"/>
    </xf>
    <xf numFmtId="0" fontId="23" fillId="0" borderId="0">
      <alignment horizontal="center" wrapText="1"/>
    </xf>
    <xf numFmtId="49" fontId="23" fillId="0" borderId="4">
      <alignment horizontal="left"/>
    </xf>
    <xf numFmtId="49" fontId="23" fillId="0" borderId="21">
      <alignment horizontal="center" wrapText="1"/>
    </xf>
    <xf numFmtId="49" fontId="23" fillId="0" borderId="21">
      <alignment horizontal="left" wrapText="1"/>
    </xf>
    <xf numFmtId="49" fontId="23" fillId="0" borderId="21">
      <alignment horizontal="center" shrinkToFit="1"/>
    </xf>
    <xf numFmtId="49" fontId="23" fillId="0" borderId="12">
      <alignment horizontal="center" shrinkToFi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18" fillId="0" borderId="22"/>
    <xf numFmtId="0" fontId="18" fillId="0" borderId="23"/>
    <xf numFmtId="49" fontId="23" fillId="0" borderId="17">
      <alignment horizontal="center"/>
    </xf>
    <xf numFmtId="0" fontId="24" fillId="0" borderId="3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3" fillId="0" borderId="1">
      <alignment horizontal="center" vertical="top" wrapText="1"/>
    </xf>
    <xf numFmtId="0" fontId="24" fillId="0" borderId="25"/>
    <xf numFmtId="49" fontId="25" fillId="0" borderId="26">
      <alignment horizontal="left" vertical="center" wrapText="1"/>
    </xf>
    <xf numFmtId="49" fontId="23" fillId="0" borderId="15">
      <alignment horizontal="left" vertical="center" wrapText="1" indent="2"/>
    </xf>
    <xf numFmtId="49" fontId="23" fillId="0" borderId="14">
      <alignment horizontal="left" vertical="center" wrapText="1" indent="3"/>
    </xf>
    <xf numFmtId="49" fontId="23" fillId="0" borderId="26">
      <alignment horizontal="left" vertical="center" wrapText="1" indent="3"/>
    </xf>
    <xf numFmtId="49" fontId="23" fillId="0" borderId="27">
      <alignment horizontal="left" vertical="center" wrapText="1" indent="3"/>
    </xf>
    <xf numFmtId="0" fontId="25" fillId="0" borderId="25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4">
      <alignment horizontal="left" vertical="center" wrapText="1" indent="3"/>
    </xf>
    <xf numFmtId="49" fontId="25" fillId="0" borderId="25">
      <alignment horizontal="left" vertical="center" wrapText="1"/>
    </xf>
    <xf numFmtId="0" fontId="23" fillId="0" borderId="26">
      <alignment horizontal="left" vertical="center" wrapText="1"/>
    </xf>
    <xf numFmtId="0" fontId="23" fillId="0" borderId="27">
      <alignment horizontal="left" vertical="center" wrapText="1"/>
    </xf>
    <xf numFmtId="49" fontId="25" fillId="0" borderId="28">
      <alignment horizontal="left" vertical="center" wrapText="1"/>
    </xf>
    <xf numFmtId="49" fontId="23" fillId="0" borderId="29">
      <alignment horizontal="left" vertical="center" wrapText="1"/>
    </xf>
    <xf numFmtId="49" fontId="23" fillId="0" borderId="30">
      <alignment horizontal="left" vertical="center" wrapText="1"/>
    </xf>
    <xf numFmtId="49" fontId="24" fillId="0" borderId="31">
      <alignment horizontal="center"/>
    </xf>
    <xf numFmtId="49" fontId="24" fillId="0" borderId="32">
      <alignment horizontal="center" vertical="center" wrapText="1"/>
    </xf>
    <xf numFmtId="49" fontId="23" fillId="0" borderId="33">
      <alignment horizontal="center" vertical="center" wrapText="1"/>
    </xf>
    <xf numFmtId="49" fontId="23" fillId="0" borderId="21">
      <alignment horizontal="center" vertical="center" wrapText="1"/>
    </xf>
    <xf numFmtId="49" fontId="23" fillId="0" borderId="32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4">
      <alignment horizontal="center" vertical="center" wrapText="1"/>
    </xf>
    <xf numFmtId="49" fontId="24" fillId="0" borderId="31">
      <alignment horizontal="center" vertical="center" wrapText="1"/>
    </xf>
    <xf numFmtId="49" fontId="23" fillId="0" borderId="34">
      <alignment horizontal="center" vertical="center" wrapText="1"/>
    </xf>
    <xf numFmtId="0" fontId="18" fillId="0" borderId="35"/>
    <xf numFmtId="0" fontId="23" fillId="0" borderId="31">
      <alignment horizontal="center" vertical="center"/>
    </xf>
    <xf numFmtId="0" fontId="23" fillId="0" borderId="33">
      <alignment horizontal="center" vertical="center"/>
    </xf>
    <xf numFmtId="0" fontId="23" fillId="0" borderId="21">
      <alignment horizontal="center" vertical="center"/>
    </xf>
    <xf numFmtId="0" fontId="23" fillId="0" borderId="32">
      <alignment horizontal="center" vertical="center"/>
    </xf>
    <xf numFmtId="49" fontId="23" fillId="0" borderId="13">
      <alignment horizontal="center" vertical="center"/>
    </xf>
    <xf numFmtId="49" fontId="23" fillId="0" borderId="11">
      <alignment horizontal="center" vertical="center"/>
    </xf>
    <xf numFmtId="49" fontId="23" fillId="0" borderId="12">
      <alignment horizontal="center" vertical="center"/>
    </xf>
    <xf numFmtId="49" fontId="23" fillId="0" borderId="1">
      <alignment horizontal="center" vertical="center"/>
    </xf>
    <xf numFmtId="49" fontId="23" fillId="0" borderId="4">
      <alignment horizontal="center"/>
    </xf>
    <xf numFmtId="0" fontId="23" fillId="0" borderId="23">
      <alignment horizontal="center"/>
    </xf>
    <xf numFmtId="0" fontId="23" fillId="0" borderId="0">
      <alignment horizontal="center"/>
    </xf>
    <xf numFmtId="49" fontId="23" fillId="0" borderId="4"/>
    <xf numFmtId="0" fontId="23" fillId="0" borderId="1">
      <alignment horizontal="center" vertical="top"/>
    </xf>
    <xf numFmtId="49" fontId="23" fillId="0" borderId="1">
      <alignment horizontal="center" vertical="top" wrapText="1"/>
    </xf>
    <xf numFmtId="0" fontId="23" fillId="0" borderId="11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4">
      <alignment horizontal="right"/>
    </xf>
    <xf numFmtId="4" fontId="23" fillId="0" borderId="36">
      <alignment horizontal="right"/>
    </xf>
    <xf numFmtId="0" fontId="23" fillId="0" borderId="23"/>
    <xf numFmtId="0" fontId="23" fillId="0" borderId="1">
      <alignment horizontal="center" vertical="top" wrapText="1"/>
    </xf>
    <xf numFmtId="0" fontId="23" fillId="0" borderId="4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11">
      <alignment horizontal="right"/>
    </xf>
    <xf numFmtId="0" fontId="23" fillId="0" borderId="1">
      <alignment horizontal="center" vertical="top"/>
    </xf>
    <xf numFmtId="4" fontId="23" fillId="0" borderId="37">
      <alignment horizontal="right"/>
    </xf>
    <xf numFmtId="0" fontId="23" fillId="0" borderId="37"/>
    <xf numFmtId="4" fontId="23" fillId="0" borderId="38">
      <alignment horizontal="right"/>
    </xf>
    <xf numFmtId="0" fontId="18" fillId="4" borderId="0"/>
    <xf numFmtId="0" fontId="24" fillId="0" borderId="0"/>
    <xf numFmtId="0" fontId="26" fillId="0" borderId="0"/>
    <xf numFmtId="0" fontId="23" fillId="0" borderId="0">
      <alignment horizontal="left"/>
    </xf>
    <xf numFmtId="0" fontId="23" fillId="0" borderId="0"/>
    <xf numFmtId="0" fontId="27" fillId="0" borderId="0"/>
    <xf numFmtId="0" fontId="18" fillId="0" borderId="0"/>
    <xf numFmtId="0" fontId="18" fillId="4" borderId="4"/>
    <xf numFmtId="49" fontId="23" fillId="0" borderId="1">
      <alignment horizontal="center" vertical="center" wrapText="1"/>
    </xf>
    <xf numFmtId="49" fontId="23" fillId="0" borderId="1">
      <alignment horizontal="center" vertical="center" wrapText="1"/>
    </xf>
    <xf numFmtId="0" fontId="18" fillId="4" borderId="2"/>
    <xf numFmtId="0" fontId="23" fillId="0" borderId="39">
      <alignment horizontal="left" wrapText="1"/>
    </xf>
    <xf numFmtId="0" fontId="23" fillId="0" borderId="19">
      <alignment horizontal="left" wrapText="1" indent="1"/>
    </xf>
    <xf numFmtId="0" fontId="23" fillId="0" borderId="25">
      <alignment horizontal="left" wrapText="1" indent="2"/>
    </xf>
    <xf numFmtId="0" fontId="18" fillId="4" borderId="40"/>
    <xf numFmtId="0" fontId="28" fillId="0" borderId="0">
      <alignment horizontal="center" wrapText="1"/>
    </xf>
    <xf numFmtId="0" fontId="29" fillId="0" borderId="0">
      <alignment horizontal="center" vertical="top"/>
    </xf>
    <xf numFmtId="0" fontId="23" fillId="0" borderId="4">
      <alignment wrapText="1"/>
    </xf>
    <xf numFmtId="0" fontId="23" fillId="0" borderId="2">
      <alignment wrapText="1"/>
    </xf>
    <xf numFmtId="0" fontId="23" fillId="0" borderId="23">
      <alignment horizontal="left"/>
    </xf>
    <xf numFmtId="0" fontId="18" fillId="4" borderId="41"/>
    <xf numFmtId="49" fontId="23" fillId="0" borderId="31">
      <alignment horizontal="center" wrapText="1"/>
    </xf>
    <xf numFmtId="49" fontId="23" fillId="0" borderId="33">
      <alignment horizontal="center" wrapText="1"/>
    </xf>
    <xf numFmtId="49" fontId="23" fillId="0" borderId="32">
      <alignment horizontal="center"/>
    </xf>
    <xf numFmtId="0" fontId="18" fillId="4" borderId="23"/>
    <xf numFmtId="0" fontId="18" fillId="4" borderId="42"/>
    <xf numFmtId="0" fontId="23" fillId="0" borderId="35"/>
    <xf numFmtId="0" fontId="23" fillId="0" borderId="0">
      <alignment horizontal="left"/>
    </xf>
    <xf numFmtId="49" fontId="23" fillId="0" borderId="23"/>
    <xf numFmtId="49" fontId="23" fillId="0" borderId="0"/>
    <xf numFmtId="49" fontId="23" fillId="0" borderId="13">
      <alignment horizontal="center"/>
    </xf>
    <xf numFmtId="49" fontId="23" fillId="0" borderId="11">
      <alignment horizontal="center"/>
    </xf>
    <xf numFmtId="49" fontId="23" fillId="0" borderId="1">
      <alignment horizontal="center"/>
    </xf>
    <xf numFmtId="49" fontId="23" fillId="0" borderId="1">
      <alignment horizontal="center" vertical="center" wrapText="1"/>
    </xf>
    <xf numFmtId="49" fontId="23" fillId="0" borderId="36">
      <alignment horizontal="center" vertical="center" wrapText="1"/>
    </xf>
    <xf numFmtId="0" fontId="18" fillId="4" borderId="43"/>
    <xf numFmtId="4" fontId="23" fillId="0" borderId="1">
      <alignment horizontal="right"/>
    </xf>
    <xf numFmtId="0" fontId="23" fillId="3" borderId="35"/>
    <xf numFmtId="0" fontId="28" fillId="0" borderId="0">
      <alignment horizontal="center" wrapText="1"/>
    </xf>
    <xf numFmtId="0" fontId="30" fillId="0" borderId="24"/>
    <xf numFmtId="49" fontId="31" fillId="0" borderId="44">
      <alignment horizontal="right"/>
    </xf>
    <xf numFmtId="0" fontId="23" fillId="0" borderId="44">
      <alignment horizontal="right"/>
    </xf>
    <xf numFmtId="0" fontId="30" fillId="0" borderId="4"/>
    <xf numFmtId="0" fontId="23" fillId="0" borderId="36">
      <alignment horizontal="center"/>
    </xf>
    <xf numFmtId="49" fontId="18" fillId="0" borderId="45">
      <alignment horizontal="center"/>
    </xf>
    <xf numFmtId="14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7" fillId="0" borderId="35"/>
    <xf numFmtId="0" fontId="30" fillId="0" borderId="0"/>
    <xf numFmtId="0" fontId="18" fillId="0" borderId="50"/>
    <xf numFmtId="0" fontId="18" fillId="0" borderId="51"/>
    <xf numFmtId="0" fontId="23" fillId="0" borderId="16">
      <alignment horizontal="left" wrapText="1"/>
    </xf>
    <xf numFmtId="49" fontId="23" fillId="0" borderId="37">
      <alignment horizontal="center"/>
    </xf>
    <xf numFmtId="0" fontId="28" fillId="0" borderId="0">
      <alignment horizontal="left" wrapText="1"/>
    </xf>
    <xf numFmtId="49" fontId="18" fillId="0" borderId="0"/>
    <xf numFmtId="0" fontId="23" fillId="0" borderId="0">
      <alignment horizontal="right"/>
    </xf>
    <xf numFmtId="49" fontId="23" fillId="0" borderId="0">
      <alignment horizontal="right"/>
    </xf>
    <xf numFmtId="4" fontId="23" fillId="0" borderId="16">
      <alignment horizontal="right"/>
    </xf>
    <xf numFmtId="0" fontId="23" fillId="0" borderId="0">
      <alignment horizontal="left" wrapText="1"/>
    </xf>
    <xf numFmtId="0" fontId="23" fillId="0" borderId="4">
      <alignment horizontal="left"/>
    </xf>
    <xf numFmtId="0" fontId="23" fillId="0" borderId="20">
      <alignment horizontal="left" wrapText="1"/>
    </xf>
    <xf numFmtId="0" fontId="23" fillId="0" borderId="2"/>
    <xf numFmtId="0" fontId="24" fillId="0" borderId="52">
      <alignment horizontal="left" wrapText="1"/>
    </xf>
    <xf numFmtId="0" fontId="23" fillId="0" borderId="17">
      <alignment horizontal="left" wrapText="1" indent="2"/>
    </xf>
    <xf numFmtId="49" fontId="23" fillId="0" borderId="0">
      <alignment horizontal="center" wrapText="1"/>
    </xf>
    <xf numFmtId="49" fontId="23" fillId="0" borderId="32">
      <alignment horizontal="center" wrapText="1"/>
    </xf>
    <xf numFmtId="0" fontId="23" fillId="0" borderId="53"/>
    <xf numFmtId="0" fontId="23" fillId="0" borderId="54">
      <alignment horizontal="center" wrapText="1"/>
    </xf>
    <xf numFmtId="0" fontId="18" fillId="4" borderId="35"/>
    <xf numFmtId="49" fontId="23" fillId="0" borderId="21">
      <alignment horizontal="center"/>
    </xf>
    <xf numFmtId="49" fontId="23" fillId="0" borderId="0">
      <alignment horizontal="center"/>
    </xf>
    <xf numFmtId="49" fontId="23" fillId="0" borderId="12">
      <alignment horizontal="center" wrapText="1"/>
    </xf>
    <xf numFmtId="49" fontId="23" fillId="0" borderId="55">
      <alignment horizontal="center" wrapText="1"/>
    </xf>
    <xf numFmtId="49" fontId="23" fillId="0" borderId="12">
      <alignment horizontal="center"/>
    </xf>
    <xf numFmtId="49" fontId="23" fillId="0" borderId="4"/>
    <xf numFmtId="0" fontId="21" fillId="0" borderId="0"/>
    <xf numFmtId="169" fontId="18" fillId="0" borderId="0" applyFont="0" applyFill="0" applyBorder="0" applyAlignment="0" applyProtection="0"/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8" fillId="0" borderId="0"/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18" fillId="0" borderId="0"/>
    <xf numFmtId="0" fontId="18" fillId="0" borderId="0"/>
    <xf numFmtId="44" fontId="7" fillId="0" borderId="0">
      <alignment vertical="top" wrapText="1"/>
    </xf>
    <xf numFmtId="0" fontId="18" fillId="0" borderId="0"/>
    <xf numFmtId="44" fontId="7" fillId="0" borderId="0">
      <alignment vertical="top" wrapText="1"/>
    </xf>
    <xf numFmtId="0" fontId="2" fillId="0" borderId="0"/>
    <xf numFmtId="44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18" fillId="0" borderId="0"/>
    <xf numFmtId="0" fontId="55" fillId="0" borderId="16">
      <alignment horizontal="left" wrapText="1" indent="2"/>
    </xf>
    <xf numFmtId="49" fontId="55" fillId="0" borderId="11">
      <alignment horizontal="center"/>
    </xf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4" fillId="31" borderId="0" applyNumberFormat="0" applyBorder="0" applyAlignment="0" applyProtection="0"/>
    <xf numFmtId="0" fontId="44" fillId="32" borderId="0" applyNumberFormat="0" applyBorder="0" applyAlignment="0" applyProtection="0"/>
    <xf numFmtId="0" fontId="48" fillId="33" borderId="66" applyNumberFormat="0" applyAlignment="0" applyProtection="0"/>
    <xf numFmtId="0" fontId="50" fillId="34" borderId="69" applyNumberFormat="0" applyAlignment="0" applyProtection="0"/>
    <xf numFmtId="0" fontId="5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0" fillId="0" borderId="63" applyNumberFormat="0" applyFill="0" applyAlignment="0" applyProtection="0"/>
    <xf numFmtId="0" fontId="41" fillId="0" borderId="64" applyNumberFormat="0" applyFill="0" applyAlignment="0" applyProtection="0"/>
    <xf numFmtId="0" fontId="42" fillId="0" borderId="65" applyNumberFormat="0" applyFill="0" applyAlignment="0" applyProtection="0"/>
    <xf numFmtId="0" fontId="42" fillId="0" borderId="0" applyNumberFormat="0" applyFill="0" applyBorder="0" applyAlignment="0" applyProtection="0"/>
    <xf numFmtId="0" fontId="46" fillId="36" borderId="66" applyNumberFormat="0" applyAlignment="0" applyProtection="0"/>
    <xf numFmtId="0" fontId="49" fillId="0" borderId="68" applyNumberFormat="0" applyFill="0" applyAlignment="0" applyProtection="0"/>
    <xf numFmtId="0" fontId="45" fillId="37" borderId="0" applyNumberFormat="0" applyBorder="0" applyAlignment="0" applyProtection="0"/>
    <xf numFmtId="0" fontId="1" fillId="38" borderId="70" applyNumberFormat="0" applyFont="0" applyAlignment="0" applyProtection="0"/>
    <xf numFmtId="0" fontId="47" fillId="33" borderId="67" applyNumberFormat="0" applyAlignment="0" applyProtection="0"/>
    <xf numFmtId="0" fontId="56" fillId="0" borderId="0" applyNumberFormat="0" applyFill="0" applyBorder="0" applyAlignment="0" applyProtection="0"/>
    <xf numFmtId="0" fontId="53" fillId="0" borderId="71" applyNumberFormat="0" applyFill="0" applyAlignment="0" applyProtection="0"/>
    <xf numFmtId="0" fontId="51" fillId="0" borderId="0" applyNumberFormat="0" applyFill="0" applyBorder="0" applyAlignment="0" applyProtection="0"/>
  </cellStyleXfs>
  <cellXfs count="159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44" fontId="9" fillId="0" borderId="0" xfId="0" applyFont="1" applyAlignment="1"/>
    <xf numFmtId="44" fontId="11" fillId="0" borderId="0" xfId="0" applyFont="1" applyAlignment="1">
      <alignment horizontal="left"/>
    </xf>
    <xf numFmtId="165" fontId="11" fillId="0" borderId="0" xfId="0" applyNumberFormat="1" applyFont="1" applyAlignment="1"/>
    <xf numFmtId="166" fontId="11" fillId="0" borderId="0" xfId="0" applyNumberFormat="1" applyFont="1" applyAlignment="1"/>
    <xf numFmtId="44" fontId="11" fillId="0" borderId="0" xfId="0" applyFont="1" applyAlignment="1"/>
    <xf numFmtId="44" fontId="12" fillId="0" borderId="0" xfId="0" applyFont="1" applyAlignment="1">
      <alignment horizontal="left" wrapText="1"/>
    </xf>
    <xf numFmtId="44" fontId="12" fillId="0" borderId="0" xfId="0" applyFont="1" applyAlignment="1">
      <alignment horizontal="center"/>
    </xf>
    <xf numFmtId="165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5" fontId="11" fillId="2" borderId="0" xfId="0" applyNumberFormat="1" applyFont="1" applyFill="1" applyAlignment="1"/>
    <xf numFmtId="166" fontId="11" fillId="2" borderId="0" xfId="0" applyNumberFormat="1" applyFont="1" applyFill="1" applyAlignment="1"/>
    <xf numFmtId="44" fontId="11" fillId="2" borderId="0" xfId="0" applyFont="1" applyFill="1" applyAlignment="1"/>
    <xf numFmtId="1" fontId="13" fillId="2" borderId="5" xfId="5" applyNumberFormat="1" applyFont="1" applyFill="1" applyBorder="1" applyAlignment="1">
      <alignment horizontal="left" vertical="top" wrapText="1"/>
    </xf>
    <xf numFmtId="1" fontId="15" fillId="2" borderId="5" xfId="5" applyNumberFormat="1" applyFont="1" applyFill="1" applyBorder="1" applyAlignment="1">
      <alignment horizontal="left" vertical="top" wrapText="1"/>
    </xf>
    <xf numFmtId="49" fontId="0" fillId="0" borderId="0" xfId="0" applyNumberFormat="1">
      <alignment vertical="top" wrapText="1"/>
    </xf>
    <xf numFmtId="0" fontId="14" fillId="0" borderId="0" xfId="8" applyFont="1" applyAlignment="1">
      <alignment vertical="center" wrapText="1"/>
    </xf>
    <xf numFmtId="0" fontId="36" fillId="0" borderId="9" xfId="8" applyFont="1" applyBorder="1" applyAlignment="1">
      <alignment horizontal="center" vertical="center" wrapText="1"/>
    </xf>
    <xf numFmtId="0" fontId="13" fillId="0" borderId="0" xfId="8" applyFont="1" applyAlignment="1">
      <alignment horizontal="left" vertical="center"/>
    </xf>
    <xf numFmtId="0" fontId="11" fillId="0" borderId="0" xfId="194" applyFont="1"/>
    <xf numFmtId="0" fontId="11" fillId="0" borderId="0" xfId="194" applyFont="1" applyAlignment="1">
      <alignment horizontal="left"/>
    </xf>
    <xf numFmtId="167" fontId="33" fillId="0" borderId="5" xfId="194" applyNumberFormat="1" applyFont="1" applyBorder="1" applyAlignment="1">
      <alignment horizontal="center"/>
    </xf>
    <xf numFmtId="165" fontId="33" fillId="0" borderId="5" xfId="194" applyNumberFormat="1" applyFont="1" applyBorder="1" applyAlignment="1">
      <alignment horizontal="center"/>
    </xf>
    <xf numFmtId="0" fontId="32" fillId="0" borderId="7" xfId="194" applyFont="1" applyBorder="1" applyAlignment="1">
      <alignment horizontal="left" wrapText="1"/>
    </xf>
    <xf numFmtId="49" fontId="35" fillId="0" borderId="59" xfId="194" applyNumberFormat="1" applyFont="1" applyBorder="1" applyAlignment="1">
      <alignment horizontal="center" vertical="justify"/>
    </xf>
    <xf numFmtId="0" fontId="33" fillId="0" borderId="0" xfId="194" applyFont="1"/>
    <xf numFmtId="0" fontId="33" fillId="0" borderId="0" xfId="194" applyFont="1" applyAlignment="1">
      <alignment horizontal="left"/>
    </xf>
    <xf numFmtId="49" fontId="32" fillId="0" borderId="10" xfId="194" applyNumberFormat="1" applyFont="1" applyBorder="1" applyAlignment="1">
      <alignment horizontal="left" wrapText="1"/>
    </xf>
    <xf numFmtId="49" fontId="32" fillId="0" borderId="59" xfId="194" applyNumberFormat="1" applyFont="1" applyBorder="1" applyAlignment="1">
      <alignment horizontal="center" vertical="center"/>
    </xf>
    <xf numFmtId="0" fontId="32" fillId="0" borderId="6" xfId="194" applyFont="1" applyBorder="1" applyAlignment="1">
      <alignment horizontal="left" vertical="top" wrapText="1"/>
    </xf>
    <xf numFmtId="49" fontId="32" fillId="0" borderId="5" xfId="194" applyNumberFormat="1" applyFont="1" applyBorder="1" applyAlignment="1">
      <alignment horizontal="center" vertical="center"/>
    </xf>
    <xf numFmtId="0" fontId="32" fillId="0" borderId="60" xfId="194" applyFont="1" applyBorder="1" applyAlignment="1">
      <alignment horizontal="left" vertical="top" wrapText="1"/>
    </xf>
    <xf numFmtId="49" fontId="32" fillId="0" borderId="61" xfId="194" applyNumberFormat="1" applyFont="1" applyBorder="1" applyAlignment="1">
      <alignment horizontal="center" vertical="center"/>
    </xf>
    <xf numFmtId="0" fontId="34" fillId="0" borderId="0" xfId="194" applyFont="1"/>
    <xf numFmtId="0" fontId="34" fillId="0" borderId="0" xfId="194" applyFont="1" applyAlignment="1">
      <alignment horizontal="left"/>
    </xf>
    <xf numFmtId="167" fontId="34" fillId="0" borderId="5" xfId="194" applyNumberFormat="1" applyFont="1" applyBorder="1" applyAlignment="1">
      <alignment horizontal="center"/>
    </xf>
    <xf numFmtId="0" fontId="35" fillId="0" borderId="56" xfId="194" applyFont="1" applyBorder="1" applyAlignment="1">
      <alignment horizontal="left" vertical="top" wrapText="1"/>
    </xf>
    <xf numFmtId="49" fontId="35" fillId="0" borderId="57" xfId="194" applyNumberFormat="1" applyFont="1" applyBorder="1" applyAlignment="1">
      <alignment horizontal="center" vertical="center"/>
    </xf>
    <xf numFmtId="0" fontId="32" fillId="0" borderId="56" xfId="194" applyFont="1" applyBorder="1" applyAlignment="1">
      <alignment horizontal="left" vertical="top" wrapText="1"/>
    </xf>
    <xf numFmtId="49" fontId="32" fillId="0" borderId="57" xfId="194" applyNumberFormat="1" applyFont="1" applyBorder="1" applyAlignment="1">
      <alignment horizontal="center" vertical="center"/>
    </xf>
    <xf numFmtId="0" fontId="35" fillId="0" borderId="58" xfId="194" applyFont="1" applyBorder="1" applyAlignment="1">
      <alignment horizontal="left" vertical="top" wrapText="1"/>
    </xf>
    <xf numFmtId="0" fontId="38" fillId="0" borderId="0" xfId="194" applyFont="1"/>
    <xf numFmtId="0" fontId="38" fillId="0" borderId="0" xfId="194" applyFont="1" applyAlignment="1">
      <alignment horizontal="left"/>
    </xf>
    <xf numFmtId="167" fontId="34" fillId="0" borderId="8" xfId="194" applyNumberFormat="1" applyFont="1" applyBorder="1" applyAlignment="1">
      <alignment horizontal="center"/>
    </xf>
    <xf numFmtId="49" fontId="35" fillId="0" borderId="5" xfId="194" applyNumberFormat="1" applyFont="1" applyBorder="1" applyAlignment="1">
      <alignment horizontal="left" vertical="center" wrapText="1"/>
    </xf>
    <xf numFmtId="49" fontId="32" fillId="0" borderId="56" xfId="194" applyNumberFormat="1" applyFont="1" applyBorder="1" applyAlignment="1">
      <alignment horizontal="center" vertical="center"/>
    </xf>
    <xf numFmtId="49" fontId="32" fillId="0" borderId="5" xfId="194" applyNumberFormat="1" applyFont="1" applyBorder="1" applyAlignment="1">
      <alignment horizontal="left" wrapText="1"/>
    </xf>
    <xf numFmtId="167" fontId="34" fillId="0" borderId="9" xfId="194" applyNumberFormat="1" applyFont="1" applyBorder="1" applyAlignment="1">
      <alignment horizontal="center"/>
    </xf>
    <xf numFmtId="49" fontId="32" fillId="0" borderId="61" xfId="194" applyNumberFormat="1" applyFont="1" applyBorder="1" applyAlignment="1">
      <alignment horizontal="left" wrapText="1"/>
    </xf>
    <xf numFmtId="167" fontId="34" fillId="0" borderId="56" xfId="194" applyNumberFormat="1" applyFont="1" applyBorder="1" applyAlignment="1">
      <alignment horizontal="center"/>
    </xf>
    <xf numFmtId="49" fontId="32" fillId="0" borderId="57" xfId="194" applyNumberFormat="1" applyFont="1" applyBorder="1" applyAlignment="1">
      <alignment horizontal="left" wrapText="1"/>
    </xf>
    <xf numFmtId="49" fontId="32" fillId="0" borderId="56" xfId="194" applyNumberFormat="1" applyFont="1" applyBorder="1" applyAlignment="1">
      <alignment horizontal="left" wrapText="1"/>
    </xf>
    <xf numFmtId="0" fontId="32" fillId="0" borderId="8" xfId="194" applyFont="1" applyBorder="1" applyAlignment="1">
      <alignment horizontal="left" wrapText="1"/>
    </xf>
    <xf numFmtId="0" fontId="32" fillId="0" borderId="59" xfId="194" applyFont="1" applyBorder="1" applyAlignment="1">
      <alignment horizontal="center" vertical="justify"/>
    </xf>
    <xf numFmtId="0" fontId="32" fillId="0" borderId="8" xfId="194" applyFont="1" applyBorder="1" applyAlignment="1">
      <alignment horizontal="left" vertical="top" wrapText="1"/>
    </xf>
    <xf numFmtId="167" fontId="34" fillId="0" borderId="58" xfId="194" applyNumberFormat="1" applyFont="1" applyBorder="1" applyAlignment="1">
      <alignment horizontal="center"/>
    </xf>
    <xf numFmtId="1" fontId="37" fillId="0" borderId="5" xfId="194" applyNumberFormat="1" applyFont="1" applyBorder="1" applyAlignment="1">
      <alignment horizontal="center"/>
    </xf>
    <xf numFmtId="49" fontId="37" fillId="0" borderId="5" xfId="194" applyNumberFormat="1" applyFont="1" applyBorder="1" applyAlignment="1">
      <alignment horizontal="center"/>
    </xf>
    <xf numFmtId="49" fontId="37" fillId="0" borderId="5" xfId="194" applyNumberFormat="1" applyFont="1" applyBorder="1" applyAlignment="1">
      <alignment horizontal="center" vertical="top"/>
    </xf>
    <xf numFmtId="0" fontId="14" fillId="0" borderId="62" xfId="194" applyFont="1" applyBorder="1"/>
    <xf numFmtId="0" fontId="14" fillId="0" borderId="0" xfId="194" applyFont="1"/>
    <xf numFmtId="0" fontId="36" fillId="0" borderId="0" xfId="194" applyFont="1" applyAlignment="1">
      <alignment horizontal="left" wrapText="1"/>
    </xf>
    <xf numFmtId="0" fontId="21" fillId="0" borderId="0" xfId="194"/>
    <xf numFmtId="0" fontId="39" fillId="0" borderId="0" xfId="194" applyFont="1" applyAlignment="1">
      <alignment horizontal="left"/>
    </xf>
    <xf numFmtId="0" fontId="34" fillId="0" borderId="0" xfId="8" applyFont="1"/>
    <xf numFmtId="49" fontId="38" fillId="0" borderId="10" xfId="194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165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67" fontId="57" fillId="0" borderId="5" xfId="194" applyNumberFormat="1" applyFont="1" applyBorder="1" applyAlignment="1">
      <alignment horizontal="center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left" wrapText="1"/>
    </xf>
    <xf numFmtId="165" fontId="12" fillId="2" borderId="5" xfId="5" applyNumberFormat="1" applyFont="1" applyFill="1" applyBorder="1" applyAlignment="1">
      <alignment horizontal="center"/>
    </xf>
    <xf numFmtId="0" fontId="12" fillId="5" borderId="5" xfId="1" applyFont="1" applyFill="1" applyBorder="1" applyAlignment="1">
      <alignment horizontal="center" vertical="top"/>
    </xf>
    <xf numFmtId="0" fontId="12" fillId="5" borderId="5" xfId="1" applyFont="1" applyFill="1" applyBorder="1" applyAlignment="1">
      <alignment horizontal="justify" vertical="top" wrapText="1"/>
    </xf>
    <xf numFmtId="168" fontId="58" fillId="2" borderId="5" xfId="299" applyNumberFormat="1" applyFont="1" applyFill="1" applyBorder="1" applyAlignment="1">
      <alignment vertical="center" wrapText="1"/>
    </xf>
    <xf numFmtId="168" fontId="58" fillId="2" borderId="5" xfId="3" applyNumberFormat="1" applyFont="1" applyFill="1" applyBorder="1" applyAlignment="1">
      <alignment vertical="center" wrapText="1"/>
    </xf>
    <xf numFmtId="0" fontId="11" fillId="5" borderId="5" xfId="1" applyFont="1" applyFill="1" applyBorder="1" applyAlignment="1">
      <alignment horizontal="center" vertical="top"/>
    </xf>
    <xf numFmtId="0" fontId="11" fillId="5" borderId="5" xfId="1" applyFont="1" applyFill="1" applyBorder="1" applyAlignment="1">
      <alignment horizontal="justify" vertical="top" wrapText="1"/>
    </xf>
    <xf numFmtId="168" fontId="11" fillId="2" borderId="5" xfId="299" applyNumberFormat="1" applyFont="1" applyFill="1" applyBorder="1" applyAlignment="1">
      <alignment vertical="center" wrapText="1"/>
    </xf>
    <xf numFmtId="168" fontId="11" fillId="2" borderId="5" xfId="3" applyNumberFormat="1" applyFont="1" applyFill="1" applyBorder="1" applyAlignment="1">
      <alignment vertical="center" wrapText="1"/>
    </xf>
    <xf numFmtId="0" fontId="11" fillId="6" borderId="5" xfId="1" applyFont="1" applyFill="1" applyBorder="1" applyAlignment="1">
      <alignment horizontal="center" vertical="top"/>
    </xf>
    <xf numFmtId="49" fontId="7" fillId="7" borderId="1" xfId="304" applyFont="1" applyFill="1" applyBorder="1">
      <alignment horizontal="center"/>
    </xf>
    <xf numFmtId="0" fontId="7" fillId="7" borderId="16" xfId="303" applyFont="1" applyFill="1" applyAlignment="1">
      <alignment wrapText="1"/>
    </xf>
    <xf numFmtId="168" fontId="11" fillId="2" borderId="5" xfId="0" applyNumberFormat="1" applyFont="1" applyFill="1" applyBorder="1" applyAlignment="1"/>
    <xf numFmtId="49" fontId="7" fillId="0" borderId="1" xfId="304" applyFont="1" applyBorder="1">
      <alignment horizontal="center"/>
    </xf>
    <xf numFmtId="0" fontId="7" fillId="0" borderId="16" xfId="303" applyFont="1" applyAlignment="1">
      <alignment wrapText="1"/>
    </xf>
    <xf numFmtId="168" fontId="11" fillId="2" borderId="5" xfId="0" applyNumberFormat="1" applyFont="1" applyFill="1" applyBorder="1" applyAlignment="1">
      <alignment horizontal="center"/>
    </xf>
    <xf numFmtId="0" fontId="11" fillId="6" borderId="73" xfId="1" applyFont="1" applyFill="1" applyBorder="1" applyAlignment="1">
      <alignment horizontal="center" vertical="top"/>
    </xf>
    <xf numFmtId="0" fontId="7" fillId="6" borderId="16" xfId="125" applyFont="1" applyFill="1" applyBorder="1" applyAlignment="1">
      <alignment wrapText="1"/>
    </xf>
    <xf numFmtId="0" fontId="7" fillId="0" borderId="16" xfId="125" applyFont="1" applyFill="1" applyBorder="1" applyAlignment="1">
      <alignment wrapText="1"/>
    </xf>
    <xf numFmtId="49" fontId="7" fillId="6" borderId="1" xfId="304" applyFont="1" applyFill="1" applyBorder="1">
      <alignment horizontal="center"/>
    </xf>
    <xf numFmtId="0" fontId="7" fillId="6" borderId="16" xfId="303" applyFont="1" applyFill="1" applyAlignment="1">
      <alignment wrapText="1"/>
    </xf>
    <xf numFmtId="0" fontId="12" fillId="6" borderId="5" xfId="1" applyFont="1" applyFill="1" applyBorder="1" applyAlignment="1">
      <alignment horizontal="left" vertical="top" wrapText="1"/>
    </xf>
    <xf numFmtId="0" fontId="7" fillId="0" borderId="16" xfId="303" applyFont="1" applyAlignment="1">
      <alignment horizontal="left" wrapText="1"/>
    </xf>
    <xf numFmtId="0" fontId="7" fillId="7" borderId="16" xfId="303" applyFont="1" applyFill="1" applyAlignment="1">
      <alignment horizontal="left" wrapText="1"/>
    </xf>
    <xf numFmtId="1" fontId="11" fillId="2" borderId="5" xfId="5" applyNumberFormat="1" applyFont="1" applyFill="1" applyBorder="1" applyAlignment="1">
      <alignment horizontal="left" vertical="top" wrapText="1"/>
    </xf>
    <xf numFmtId="1" fontId="11" fillId="0" borderId="5" xfId="5" applyNumberFormat="1" applyFont="1" applyBorder="1" applyAlignment="1">
      <alignment horizontal="left" vertical="top" wrapText="1"/>
    </xf>
    <xf numFmtId="44" fontId="59" fillId="0" borderId="5" xfId="0" applyFont="1" applyBorder="1" applyAlignment="1">
      <alignment wrapText="1"/>
    </xf>
    <xf numFmtId="44" fontId="60" fillId="0" borderId="5" xfId="0" applyFont="1" applyBorder="1" applyAlignment="1">
      <alignment wrapText="1"/>
    </xf>
    <xf numFmtId="49" fontId="12" fillId="2" borderId="5" xfId="5" applyNumberFormat="1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49" fontId="12" fillId="0" borderId="5" xfId="5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5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5" fontId="11" fillId="0" borderId="5" xfId="5" applyNumberFormat="1" applyFont="1" applyBorder="1" applyAlignment="1">
      <alignment horizontal="center"/>
    </xf>
    <xf numFmtId="167" fontId="11" fillId="2" borderId="5" xfId="5" applyNumberFormat="1" applyFont="1" applyFill="1" applyBorder="1" applyAlignment="1">
      <alignment horizontal="center"/>
    </xf>
    <xf numFmtId="0" fontId="11" fillId="0" borderId="5" xfId="4" applyFont="1" applyBorder="1" applyAlignment="1">
      <alignment horizontal="left" vertical="center" wrapText="1"/>
    </xf>
    <xf numFmtId="0" fontId="11" fillId="2" borderId="5" xfId="5" applyFont="1" applyFill="1" applyBorder="1" applyAlignment="1">
      <alignment horizontal="left" vertical="top" wrapText="1"/>
    </xf>
    <xf numFmtId="0" fontId="11" fillId="0" borderId="5" xfId="0" applyNumberFormat="1" applyFont="1" applyBorder="1" applyAlignment="1">
      <alignment horizontal="left" vertical="top" wrapText="1"/>
    </xf>
    <xf numFmtId="0" fontId="60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5" fontId="11" fillId="2" borderId="9" xfId="5" applyNumberFormat="1" applyFont="1" applyFill="1" applyBorder="1" applyAlignment="1">
      <alignment horizontal="center"/>
    </xf>
    <xf numFmtId="44" fontId="7" fillId="0" borderId="5" xfId="0" applyFont="1" applyBorder="1">
      <alignment vertical="top" wrapText="1"/>
    </xf>
    <xf numFmtId="170" fontId="7" fillId="0" borderId="5" xfId="0" applyNumberFormat="1" applyFont="1" applyBorder="1" applyAlignment="1">
      <alignment horizontal="center" vertical="top" wrapText="1"/>
    </xf>
    <xf numFmtId="0" fontId="6" fillId="0" borderId="0" xfId="0" applyNumberFormat="1" applyFont="1" applyAlignment="1">
      <alignment horizontal="center" wrapText="1"/>
    </xf>
    <xf numFmtId="165" fontId="6" fillId="0" borderId="72" xfId="0" applyNumberFormat="1" applyFont="1" applyBorder="1" applyAlignment="1">
      <alignment horizontal="center" wrapText="1"/>
    </xf>
    <xf numFmtId="49" fontId="61" fillId="0" borderId="5" xfId="5" applyNumberFormat="1" applyFont="1" applyBorder="1" applyAlignment="1">
      <alignment horizontal="left"/>
    </xf>
    <xf numFmtId="49" fontId="11" fillId="2" borderId="5" xfId="5" applyNumberFormat="1" applyFont="1" applyFill="1" applyBorder="1" applyAlignment="1">
      <alignment horizontal="left" wrapText="1"/>
    </xf>
    <xf numFmtId="0" fontId="59" fillId="2" borderId="5" xfId="5" applyFont="1" applyFill="1" applyBorder="1" applyAlignment="1">
      <alignment horizontal="left" vertical="top" wrapText="1"/>
    </xf>
    <xf numFmtId="49" fontId="11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5" fontId="6" fillId="0" borderId="5" xfId="0" applyNumberFormat="1" applyFont="1" applyBorder="1" applyAlignment="1">
      <alignment horizontal="right" wrapText="1"/>
    </xf>
    <xf numFmtId="49" fontId="7" fillId="0" borderId="5" xfId="298" applyNumberFormat="1" applyFont="1" applyBorder="1" applyAlignment="1">
      <alignment horizontal="left" wrapText="1"/>
    </xf>
    <xf numFmtId="49" fontId="62" fillId="0" borderId="5" xfId="297" applyNumberFormat="1" applyFont="1" applyBorder="1"/>
    <xf numFmtId="165" fontId="7" fillId="0" borderId="5" xfId="0" applyNumberFormat="1" applyFont="1" applyBorder="1" applyAlignment="1">
      <alignment horizontal="right" wrapText="1"/>
    </xf>
    <xf numFmtId="49" fontId="62" fillId="0" borderId="5" xfId="301" applyNumberFormat="1" applyFont="1" applyBorder="1"/>
    <xf numFmtId="0" fontId="60" fillId="0" borderId="5" xfId="5" applyFont="1" applyBorder="1" applyAlignment="1">
      <alignment horizontal="left" vertical="top" wrapText="1"/>
    </xf>
    <xf numFmtId="0" fontId="62" fillId="0" borderId="5" xfId="297" applyFont="1" applyBorder="1"/>
    <xf numFmtId="44" fontId="12" fillId="0" borderId="0" xfId="0" applyFont="1" applyAlignment="1">
      <alignment horizontal="center" vertical="top" wrapText="1"/>
    </xf>
    <xf numFmtId="44" fontId="12" fillId="0" borderId="5" xfId="0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left" vertical="top" wrapText="1"/>
    </xf>
    <xf numFmtId="165" fontId="11" fillId="0" borderId="0" xfId="0" applyNumberFormat="1" applyFont="1" applyAlignment="1">
      <alignment horizontal="left" vertical="top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4" fillId="0" borderId="0" xfId="194" applyFont="1" applyAlignment="1">
      <alignment horizontal="center" vertical="center" wrapText="1"/>
    </xf>
    <xf numFmtId="0" fontId="38" fillId="0" borderId="0" xfId="8" applyFont="1" applyAlignment="1">
      <alignment horizontal="left" wrapText="1"/>
    </xf>
    <xf numFmtId="0" fontId="37" fillId="0" borderId="0" xfId="8" applyFont="1"/>
    <xf numFmtId="0" fontId="34" fillId="0" borderId="5" xfId="194" applyFont="1" applyBorder="1" applyAlignment="1">
      <alignment horizontal="center" vertical="center"/>
    </xf>
    <xf numFmtId="0" fontId="35" fillId="0" borderId="5" xfId="194" applyFont="1" applyBorder="1" applyAlignment="1">
      <alignment horizontal="center" vertical="center" wrapText="1"/>
    </xf>
    <xf numFmtId="0" fontId="37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46" t="s">
        <v>213</v>
      </c>
      <c r="D1" s="147"/>
      <c r="E1" s="147"/>
    </row>
    <row r="2" spans="1:8" ht="15" x14ac:dyDescent="0.25">
      <c r="B2" s="5"/>
      <c r="C2" s="147"/>
      <c r="D2" s="147"/>
      <c r="E2" s="147"/>
    </row>
    <row r="3" spans="1:8" ht="15" x14ac:dyDescent="0.25">
      <c r="B3" s="5"/>
      <c r="C3" s="147"/>
      <c r="D3" s="147"/>
      <c r="E3" s="147"/>
    </row>
    <row r="4" spans="1:8" ht="33.75" customHeight="1" x14ac:dyDescent="0.25">
      <c r="B4" s="5"/>
      <c r="C4" s="147"/>
      <c r="D4" s="147"/>
      <c r="E4" s="147"/>
    </row>
    <row r="5" spans="1:8" ht="179.25" customHeight="1" x14ac:dyDescent="0.2">
      <c r="C5" s="147"/>
      <c r="D5" s="147"/>
      <c r="E5" s="147"/>
    </row>
    <row r="6" spans="1:8" ht="63" customHeight="1" x14ac:dyDescent="0.2">
      <c r="A6" s="143" t="s">
        <v>169</v>
      </c>
      <c r="B6" s="143"/>
      <c r="C6" s="143"/>
      <c r="D6" s="143"/>
      <c r="E6" s="143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44" t="s">
        <v>23</v>
      </c>
      <c r="B8" s="144" t="s">
        <v>2</v>
      </c>
      <c r="C8" s="145" t="s">
        <v>7</v>
      </c>
      <c r="D8" s="145"/>
      <c r="E8" s="145"/>
    </row>
    <row r="9" spans="1:8" ht="16.5" customHeight="1" x14ac:dyDescent="0.2">
      <c r="A9" s="144"/>
      <c r="B9" s="144"/>
      <c r="C9" s="72" t="s">
        <v>149</v>
      </c>
      <c r="D9" s="72" t="s">
        <v>165</v>
      </c>
      <c r="E9" s="72" t="s">
        <v>170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79" t="s">
        <v>26</v>
      </c>
      <c r="B11" s="80" t="s">
        <v>27</v>
      </c>
      <c r="C11" s="81">
        <f>C13+C21+C26+C18</f>
        <v>1560.8000000000002</v>
      </c>
      <c r="D11" s="81">
        <f>D13+D21+D26</f>
        <v>1126.5999999999999</v>
      </c>
      <c r="E11" s="82">
        <f>E13+E21+E26</f>
        <v>1146.7</v>
      </c>
      <c r="F11" s="15"/>
      <c r="G11" s="16"/>
    </row>
    <row r="12" spans="1:8" s="17" customFormat="1" ht="25.5" x14ac:dyDescent="0.2">
      <c r="A12" s="83" t="s">
        <v>28</v>
      </c>
      <c r="B12" s="84" t="s">
        <v>29</v>
      </c>
      <c r="C12" s="85">
        <f>C13+C18+C21+C26</f>
        <v>1560.8000000000002</v>
      </c>
      <c r="D12" s="85">
        <f>D11</f>
        <v>1126.5999999999999</v>
      </c>
      <c r="E12" s="86">
        <f>E11</f>
        <v>1146.7</v>
      </c>
      <c r="F12" s="15"/>
      <c r="G12" s="16"/>
    </row>
    <row r="13" spans="1:8" s="17" customFormat="1" ht="25.5" x14ac:dyDescent="0.2">
      <c r="A13" s="87" t="s">
        <v>118</v>
      </c>
      <c r="B13" s="99" t="s">
        <v>130</v>
      </c>
      <c r="C13" s="85">
        <f t="shared" ref="C13:D13" si="0">C14+C16</f>
        <v>820.80000000000007</v>
      </c>
      <c r="D13" s="85">
        <f t="shared" si="0"/>
        <v>592.4</v>
      </c>
      <c r="E13" s="86">
        <f t="shared" ref="E13" si="1">E14+E16</f>
        <v>592.1</v>
      </c>
      <c r="F13" s="15"/>
      <c r="G13" s="16"/>
    </row>
    <row r="14" spans="1:8" s="17" customFormat="1" x14ac:dyDescent="0.2">
      <c r="A14" s="88" t="s">
        <v>119</v>
      </c>
      <c r="B14" s="89" t="s">
        <v>184</v>
      </c>
      <c r="C14" s="90">
        <f>C15</f>
        <v>734.2</v>
      </c>
      <c r="D14" s="90">
        <f>D15</f>
        <v>592.4</v>
      </c>
      <c r="E14" s="90">
        <f>E15</f>
        <v>592.1</v>
      </c>
      <c r="F14" s="15"/>
      <c r="G14" s="16"/>
    </row>
    <row r="15" spans="1:8" s="17" customFormat="1" ht="38.25" x14ac:dyDescent="0.2">
      <c r="A15" s="91" t="s">
        <v>138</v>
      </c>
      <c r="B15" s="100" t="s">
        <v>185</v>
      </c>
      <c r="C15" s="90">
        <v>734.2</v>
      </c>
      <c r="D15" s="90">
        <v>592.4</v>
      </c>
      <c r="E15" s="90">
        <v>592.1</v>
      </c>
      <c r="F15" s="15"/>
      <c r="G15" s="16"/>
    </row>
    <row r="16" spans="1:8" s="17" customFormat="1" ht="25.5" x14ac:dyDescent="0.2">
      <c r="A16" s="88" t="s">
        <v>120</v>
      </c>
      <c r="B16" s="101" t="s">
        <v>186</v>
      </c>
      <c r="C16" s="93">
        <f>C17</f>
        <v>86.6</v>
      </c>
      <c r="D16" s="93">
        <f>D17</f>
        <v>0</v>
      </c>
      <c r="E16" s="93">
        <f>E17</f>
        <v>0</v>
      </c>
      <c r="F16" s="15"/>
      <c r="G16" s="16"/>
    </row>
    <row r="17" spans="1:7" s="17" customFormat="1" ht="25.5" x14ac:dyDescent="0.2">
      <c r="A17" s="91" t="s">
        <v>121</v>
      </c>
      <c r="B17" s="92" t="s">
        <v>187</v>
      </c>
      <c r="C17" s="93">
        <v>86.6</v>
      </c>
      <c r="D17" s="93"/>
      <c r="E17" s="93"/>
      <c r="F17" s="15"/>
      <c r="G17" s="16"/>
    </row>
    <row r="18" spans="1:7" s="17" customFormat="1" ht="25.5" x14ac:dyDescent="0.2">
      <c r="A18" s="94" t="s">
        <v>175</v>
      </c>
      <c r="B18" s="95" t="s">
        <v>188</v>
      </c>
      <c r="C18" s="93">
        <f>C19</f>
        <v>200</v>
      </c>
      <c r="D18" s="93"/>
      <c r="E18" s="93"/>
      <c r="F18" s="15"/>
      <c r="G18" s="16"/>
    </row>
    <row r="19" spans="1:7" s="17" customFormat="1" x14ac:dyDescent="0.2">
      <c r="A19" s="91" t="s">
        <v>176</v>
      </c>
      <c r="B19" s="96" t="s">
        <v>177</v>
      </c>
      <c r="C19" s="93">
        <f>C20</f>
        <v>200</v>
      </c>
      <c r="D19" s="93"/>
      <c r="E19" s="93"/>
      <c r="F19" s="15"/>
      <c r="G19" s="16"/>
    </row>
    <row r="20" spans="1:7" s="17" customFormat="1" x14ac:dyDescent="0.2">
      <c r="A20" s="91" t="s">
        <v>178</v>
      </c>
      <c r="B20" s="96" t="s">
        <v>179</v>
      </c>
      <c r="C20" s="93">
        <v>200</v>
      </c>
      <c r="D20" s="93"/>
      <c r="E20" s="93"/>
      <c r="F20" s="15"/>
      <c r="G20" s="16"/>
    </row>
    <row r="21" spans="1:7" s="17" customFormat="1" ht="25.5" x14ac:dyDescent="0.2">
      <c r="A21" s="97" t="s">
        <v>122</v>
      </c>
      <c r="B21" s="98" t="s">
        <v>189</v>
      </c>
      <c r="C21" s="93">
        <f t="shared" ref="C21:D21" si="2">C22+C24</f>
        <v>159.30000000000001</v>
      </c>
      <c r="D21" s="93">
        <f t="shared" si="2"/>
        <v>174.20000000000002</v>
      </c>
      <c r="E21" s="93">
        <f t="shared" ref="E21" si="3">E22+E24</f>
        <v>180.6</v>
      </c>
      <c r="F21" s="15"/>
      <c r="G21" s="16"/>
    </row>
    <row r="22" spans="1:7" s="17" customFormat="1" ht="25.5" x14ac:dyDescent="0.2">
      <c r="A22" s="88" t="s">
        <v>123</v>
      </c>
      <c r="B22" s="101" t="s">
        <v>190</v>
      </c>
      <c r="C22" s="93">
        <f>C23</f>
        <v>0.3</v>
      </c>
      <c r="D22" s="93">
        <f>D23</f>
        <v>0.3</v>
      </c>
      <c r="E22" s="93">
        <f>E23</f>
        <v>0.4</v>
      </c>
      <c r="F22" s="15"/>
      <c r="G22" s="16"/>
    </row>
    <row r="23" spans="1:7" s="17" customFormat="1" ht="25.5" x14ac:dyDescent="0.2">
      <c r="A23" s="91" t="s">
        <v>124</v>
      </c>
      <c r="B23" s="92" t="s">
        <v>191</v>
      </c>
      <c r="C23" s="93">
        <v>0.3</v>
      </c>
      <c r="D23" s="93">
        <v>0.3</v>
      </c>
      <c r="E23" s="93">
        <v>0.4</v>
      </c>
      <c r="F23" s="15"/>
      <c r="G23" s="16"/>
    </row>
    <row r="24" spans="1:7" s="17" customFormat="1" ht="38.25" x14ac:dyDescent="0.2">
      <c r="A24" s="88" t="s">
        <v>125</v>
      </c>
      <c r="B24" s="89" t="s">
        <v>192</v>
      </c>
      <c r="C24" s="93">
        <f>C25</f>
        <v>159</v>
      </c>
      <c r="D24" s="93">
        <f>D25</f>
        <v>173.9</v>
      </c>
      <c r="E24" s="93">
        <f>E25</f>
        <v>180.2</v>
      </c>
      <c r="F24" s="15"/>
      <c r="G24" s="16"/>
    </row>
    <row r="25" spans="1:7" s="17" customFormat="1" ht="51" x14ac:dyDescent="0.2">
      <c r="A25" s="91" t="s">
        <v>126</v>
      </c>
      <c r="B25" s="100" t="s">
        <v>148</v>
      </c>
      <c r="C25" s="93">
        <v>159</v>
      </c>
      <c r="D25" s="93">
        <v>173.9</v>
      </c>
      <c r="E25" s="93">
        <v>180.2</v>
      </c>
      <c r="F25" s="15"/>
      <c r="G25" s="16"/>
    </row>
    <row r="26" spans="1:7" s="17" customFormat="1" x14ac:dyDescent="0.2">
      <c r="A26" s="97" t="s">
        <v>127</v>
      </c>
      <c r="B26" s="98" t="s">
        <v>31</v>
      </c>
      <c r="C26" s="93">
        <f>C27+C29</f>
        <v>380.7</v>
      </c>
      <c r="D26" s="93">
        <f>D27</f>
        <v>360</v>
      </c>
      <c r="E26" s="93">
        <f>E27</f>
        <v>374</v>
      </c>
      <c r="F26" s="15"/>
      <c r="G26" s="16"/>
    </row>
    <row r="27" spans="1:7" s="17" customFormat="1" ht="53.25" customHeight="1" x14ac:dyDescent="0.2">
      <c r="A27" s="88" t="s">
        <v>128</v>
      </c>
      <c r="B27" s="89" t="s">
        <v>141</v>
      </c>
      <c r="C27" s="93">
        <f>C28</f>
        <v>340</v>
      </c>
      <c r="D27" s="93">
        <f>D28</f>
        <v>360</v>
      </c>
      <c r="E27" s="93">
        <f>E28</f>
        <v>374</v>
      </c>
      <c r="F27" s="15"/>
      <c r="G27" s="16"/>
    </row>
    <row r="28" spans="1:7" s="17" customFormat="1" ht="64.5" customHeight="1" x14ac:dyDescent="0.2">
      <c r="A28" s="88" t="s">
        <v>129</v>
      </c>
      <c r="B28" s="89" t="s">
        <v>142</v>
      </c>
      <c r="C28" s="93">
        <v>340</v>
      </c>
      <c r="D28" s="93">
        <v>360</v>
      </c>
      <c r="E28" s="93">
        <v>374</v>
      </c>
      <c r="F28" s="15"/>
      <c r="G28" s="16"/>
    </row>
    <row r="29" spans="1:7" s="17" customFormat="1" ht="21" customHeight="1" x14ac:dyDescent="0.2">
      <c r="A29" s="88" t="s">
        <v>194</v>
      </c>
      <c r="B29" s="89" t="s">
        <v>195</v>
      </c>
      <c r="C29" s="93">
        <f>C30</f>
        <v>40.700000000000003</v>
      </c>
      <c r="D29" s="93"/>
      <c r="E29" s="93"/>
      <c r="F29" s="15"/>
      <c r="G29" s="16"/>
    </row>
    <row r="30" spans="1:7" s="17" customFormat="1" ht="25.5" customHeight="1" x14ac:dyDescent="0.2">
      <c r="A30" s="88" t="s">
        <v>196</v>
      </c>
      <c r="B30" s="89" t="s">
        <v>197</v>
      </c>
      <c r="C30" s="93">
        <v>40.700000000000003</v>
      </c>
      <c r="D30" s="93"/>
      <c r="E30" s="93"/>
      <c r="F30" s="15"/>
      <c r="G30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7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8" t="s">
        <v>193</v>
      </c>
      <c r="J1" s="149"/>
      <c r="K1" s="149"/>
      <c r="L1" s="149"/>
    </row>
    <row r="2" spans="1:12" ht="66" customHeight="1" x14ac:dyDescent="0.2">
      <c r="A2" s="150" t="s">
        <v>171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1" t="s">
        <v>1</v>
      </c>
      <c r="J3" s="151"/>
      <c r="K3" s="151"/>
      <c r="L3" s="151"/>
    </row>
    <row r="4" spans="1:12" ht="19.899999999999999" customHeight="1" x14ac:dyDescent="0.2">
      <c r="A4" s="152" t="s">
        <v>2</v>
      </c>
      <c r="B4" s="152" t="s">
        <v>21</v>
      </c>
      <c r="C4" s="152" t="s">
        <v>3</v>
      </c>
      <c r="D4" s="152" t="s">
        <v>4</v>
      </c>
      <c r="E4" s="152" t="s">
        <v>5</v>
      </c>
      <c r="F4" s="152"/>
      <c r="G4" s="152"/>
      <c r="H4" s="152"/>
      <c r="I4" s="152" t="s">
        <v>6</v>
      </c>
      <c r="J4" s="152" t="s">
        <v>7</v>
      </c>
      <c r="K4" s="152"/>
      <c r="L4" s="152"/>
    </row>
    <row r="5" spans="1:12" ht="16.350000000000001" customHeight="1" x14ac:dyDescent="0.2">
      <c r="A5" s="152" t="s">
        <v>0</v>
      </c>
      <c r="B5" s="152" t="s">
        <v>0</v>
      </c>
      <c r="C5" s="152" t="s">
        <v>0</v>
      </c>
      <c r="D5" s="152" t="s">
        <v>0</v>
      </c>
      <c r="E5" s="152" t="s">
        <v>0</v>
      </c>
      <c r="F5" s="152"/>
      <c r="G5" s="152"/>
      <c r="H5" s="152"/>
      <c r="I5" s="152" t="s">
        <v>0</v>
      </c>
      <c r="J5" s="73" t="s">
        <v>149</v>
      </c>
      <c r="K5" s="73" t="s">
        <v>165</v>
      </c>
      <c r="L5" s="73" t="s">
        <v>170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75" t="s">
        <v>143</v>
      </c>
      <c r="B7" s="106" t="s">
        <v>132</v>
      </c>
      <c r="C7" s="106"/>
      <c r="D7" s="106"/>
      <c r="E7" s="77"/>
      <c r="F7" s="77"/>
      <c r="G7" s="77"/>
      <c r="H7" s="77"/>
      <c r="I7" s="76"/>
      <c r="J7" s="78">
        <f>J8+J48+J64+J77+J88+J95+J57</f>
        <v>2152.5</v>
      </c>
      <c r="K7" s="78">
        <f>K8+K48+K64+K77+K88+K95</f>
        <v>1606.3999999999999</v>
      </c>
      <c r="L7" s="78">
        <f>L8+L48+L64+L77+L88+L95</f>
        <v>1637.8</v>
      </c>
    </row>
    <row r="8" spans="1:12" x14ac:dyDescent="0.2">
      <c r="A8" s="75" t="s">
        <v>32</v>
      </c>
      <c r="B8" s="107" t="s">
        <v>132</v>
      </c>
      <c r="C8" s="108" t="s">
        <v>33</v>
      </c>
      <c r="D8" s="107"/>
      <c r="E8" s="109"/>
      <c r="F8" s="109"/>
      <c r="G8" s="109"/>
      <c r="H8" s="109"/>
      <c r="I8" s="110"/>
      <c r="J8" s="111">
        <f>J9+J15+J34+J40</f>
        <v>1194.0999999999999</v>
      </c>
      <c r="K8" s="111">
        <f>K9+K15+K34</f>
        <v>863.4</v>
      </c>
      <c r="L8" s="111">
        <f>L9+L15+L34</f>
        <v>854.3</v>
      </c>
    </row>
    <row r="9" spans="1:12" ht="51" x14ac:dyDescent="0.2">
      <c r="A9" s="102" t="s">
        <v>34</v>
      </c>
      <c r="B9" s="107" t="s">
        <v>132</v>
      </c>
      <c r="C9" s="112" t="s">
        <v>33</v>
      </c>
      <c r="D9" s="112" t="s">
        <v>35</v>
      </c>
      <c r="E9" s="109"/>
      <c r="F9" s="109"/>
      <c r="G9" s="109"/>
      <c r="H9" s="109"/>
      <c r="I9" s="107"/>
      <c r="J9" s="111">
        <f>J10</f>
        <v>320.8</v>
      </c>
      <c r="K9" s="111">
        <f>K10</f>
        <v>419.9</v>
      </c>
      <c r="L9" s="111">
        <f>L10</f>
        <v>382.8</v>
      </c>
    </row>
    <row r="10" spans="1:12" ht="66.75" customHeight="1" x14ac:dyDescent="0.2">
      <c r="A10" s="102" t="s">
        <v>157</v>
      </c>
      <c r="B10" s="107" t="s">
        <v>132</v>
      </c>
      <c r="C10" s="107" t="s">
        <v>33</v>
      </c>
      <c r="D10" s="107" t="s">
        <v>35</v>
      </c>
      <c r="E10" s="113">
        <v>65</v>
      </c>
      <c r="F10" s="113"/>
      <c r="G10" s="113"/>
      <c r="H10" s="113"/>
      <c r="I10" s="107"/>
      <c r="J10" s="111">
        <f t="shared" ref="J10:K12" si="0">J11</f>
        <v>320.8</v>
      </c>
      <c r="K10" s="111">
        <f t="shared" si="0"/>
        <v>419.9</v>
      </c>
      <c r="L10" s="111">
        <f t="shared" ref="L10:L12" si="1">L11</f>
        <v>382.8</v>
      </c>
    </row>
    <row r="11" spans="1:12" x14ac:dyDescent="0.2">
      <c r="A11" s="102" t="s">
        <v>36</v>
      </c>
      <c r="B11" s="107" t="s">
        <v>132</v>
      </c>
      <c r="C11" s="107" t="s">
        <v>33</v>
      </c>
      <c r="D11" s="107" t="s">
        <v>35</v>
      </c>
      <c r="E11" s="113">
        <v>65</v>
      </c>
      <c r="F11" s="113">
        <v>1</v>
      </c>
      <c r="G11" s="113"/>
      <c r="H11" s="113"/>
      <c r="I11" s="107"/>
      <c r="J11" s="111">
        <f>J12</f>
        <v>320.8</v>
      </c>
      <c r="K11" s="111">
        <f t="shared" si="0"/>
        <v>419.9</v>
      </c>
      <c r="L11" s="111">
        <f t="shared" si="1"/>
        <v>382.8</v>
      </c>
    </row>
    <row r="12" spans="1:12" ht="25.5" customHeight="1" x14ac:dyDescent="0.2">
      <c r="A12" s="102" t="s">
        <v>37</v>
      </c>
      <c r="B12" s="107" t="s">
        <v>132</v>
      </c>
      <c r="C12" s="107" t="s">
        <v>33</v>
      </c>
      <c r="D12" s="107" t="s">
        <v>35</v>
      </c>
      <c r="E12" s="113">
        <v>65</v>
      </c>
      <c r="F12" s="113">
        <v>1</v>
      </c>
      <c r="G12" s="113" t="s">
        <v>59</v>
      </c>
      <c r="H12" s="113" t="s">
        <v>70</v>
      </c>
      <c r="I12" s="107"/>
      <c r="J12" s="111">
        <f t="shared" si="0"/>
        <v>320.8</v>
      </c>
      <c r="K12" s="111">
        <f t="shared" si="0"/>
        <v>419.9</v>
      </c>
      <c r="L12" s="111">
        <f t="shared" si="1"/>
        <v>382.8</v>
      </c>
    </row>
    <row r="13" spans="1:12" ht="102" x14ac:dyDescent="0.2">
      <c r="A13" s="102" t="s">
        <v>38</v>
      </c>
      <c r="B13" s="107" t="s">
        <v>132</v>
      </c>
      <c r="C13" s="107" t="s">
        <v>33</v>
      </c>
      <c r="D13" s="107" t="s">
        <v>35</v>
      </c>
      <c r="E13" s="113">
        <v>65</v>
      </c>
      <c r="F13" s="113">
        <v>1</v>
      </c>
      <c r="G13" s="113" t="s">
        <v>59</v>
      </c>
      <c r="H13" s="113" t="s">
        <v>70</v>
      </c>
      <c r="I13" s="107" t="s">
        <v>61</v>
      </c>
      <c r="J13" s="111">
        <f>J14</f>
        <v>320.8</v>
      </c>
      <c r="K13" s="111">
        <f>K14</f>
        <v>419.9</v>
      </c>
      <c r="L13" s="111">
        <f>L14</f>
        <v>382.8</v>
      </c>
    </row>
    <row r="14" spans="1:12" ht="38.25" x14ac:dyDescent="0.2">
      <c r="A14" s="102" t="s">
        <v>39</v>
      </c>
      <c r="B14" s="107" t="s">
        <v>132</v>
      </c>
      <c r="C14" s="107" t="s">
        <v>33</v>
      </c>
      <c r="D14" s="107" t="s">
        <v>35</v>
      </c>
      <c r="E14" s="113">
        <v>65</v>
      </c>
      <c r="F14" s="113">
        <v>1</v>
      </c>
      <c r="G14" s="113" t="s">
        <v>59</v>
      </c>
      <c r="H14" s="113" t="s">
        <v>70</v>
      </c>
      <c r="I14" s="107" t="s">
        <v>62</v>
      </c>
      <c r="J14" s="111">
        <v>320.8</v>
      </c>
      <c r="K14" s="111">
        <v>419.9</v>
      </c>
      <c r="L14" s="111">
        <v>382.8</v>
      </c>
    </row>
    <row r="15" spans="1:12" ht="64.5" customHeight="1" x14ac:dyDescent="0.2">
      <c r="A15" s="102" t="s">
        <v>183</v>
      </c>
      <c r="B15" s="107" t="s">
        <v>132</v>
      </c>
      <c r="C15" s="112" t="s">
        <v>33</v>
      </c>
      <c r="D15" s="112" t="s">
        <v>40</v>
      </c>
      <c r="E15" s="113"/>
      <c r="F15" s="113"/>
      <c r="G15" s="113"/>
      <c r="H15" s="113"/>
      <c r="I15" s="110"/>
      <c r="J15" s="114">
        <f>J16+J29+J21</f>
        <v>849.3</v>
      </c>
      <c r="K15" s="114">
        <f>K16+K29</f>
        <v>438.5</v>
      </c>
      <c r="L15" s="114">
        <f>L16+L29</f>
        <v>466.5</v>
      </c>
    </row>
    <row r="16" spans="1:12" ht="62.25" customHeight="1" x14ac:dyDescent="0.2">
      <c r="A16" s="102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07" t="s">
        <v>132</v>
      </c>
      <c r="C16" s="112" t="s">
        <v>33</v>
      </c>
      <c r="D16" s="112" t="s">
        <v>40</v>
      </c>
      <c r="E16" s="113">
        <v>65</v>
      </c>
      <c r="F16" s="113"/>
      <c r="G16" s="113"/>
      <c r="H16" s="113"/>
      <c r="I16" s="110"/>
      <c r="J16" s="111">
        <f t="shared" ref="J16:K16" si="2">J17</f>
        <v>649</v>
      </c>
      <c r="K16" s="111">
        <f t="shared" si="2"/>
        <v>438.2</v>
      </c>
      <c r="L16" s="111">
        <f t="shared" ref="L16" si="3">L17</f>
        <v>466.1</v>
      </c>
    </row>
    <row r="17" spans="1:12" ht="41.25" customHeight="1" x14ac:dyDescent="0.2">
      <c r="A17" s="102" t="s">
        <v>150</v>
      </c>
      <c r="B17" s="107" t="s">
        <v>132</v>
      </c>
      <c r="C17" s="107" t="s">
        <v>33</v>
      </c>
      <c r="D17" s="107" t="s">
        <v>40</v>
      </c>
      <c r="E17" s="113">
        <v>65</v>
      </c>
      <c r="F17" s="113">
        <v>2</v>
      </c>
      <c r="G17" s="113"/>
      <c r="H17" s="113"/>
      <c r="I17" s="110"/>
      <c r="J17" s="111">
        <f>J18+J24</f>
        <v>649</v>
      </c>
      <c r="K17" s="111">
        <f>K18+K24</f>
        <v>438.2</v>
      </c>
      <c r="L17" s="111">
        <f>L18+L24</f>
        <v>466.1</v>
      </c>
    </row>
    <row r="18" spans="1:12" ht="39.75" customHeight="1" x14ac:dyDescent="0.2">
      <c r="A18" s="102" t="s">
        <v>42</v>
      </c>
      <c r="B18" s="107" t="s">
        <v>132</v>
      </c>
      <c r="C18" s="107" t="s">
        <v>33</v>
      </c>
      <c r="D18" s="107" t="s">
        <v>40</v>
      </c>
      <c r="E18" s="113">
        <v>65</v>
      </c>
      <c r="F18" s="113">
        <v>2</v>
      </c>
      <c r="G18" s="113" t="s">
        <v>59</v>
      </c>
      <c r="H18" s="113" t="s">
        <v>71</v>
      </c>
      <c r="I18" s="110"/>
      <c r="J18" s="111">
        <f t="shared" ref="J18:K19" si="4">J19</f>
        <v>390.6</v>
      </c>
      <c r="K18" s="111">
        <f t="shared" si="4"/>
        <v>325.5</v>
      </c>
      <c r="L18" s="111">
        <f t="shared" ref="L18:L19" si="5">L19</f>
        <v>325.5</v>
      </c>
    </row>
    <row r="19" spans="1:12" ht="73.5" customHeight="1" x14ac:dyDescent="0.2">
      <c r="A19" s="102" t="s">
        <v>38</v>
      </c>
      <c r="B19" s="107" t="s">
        <v>132</v>
      </c>
      <c r="C19" s="107" t="s">
        <v>33</v>
      </c>
      <c r="D19" s="107" t="s">
        <v>40</v>
      </c>
      <c r="E19" s="113">
        <v>65</v>
      </c>
      <c r="F19" s="113">
        <v>2</v>
      </c>
      <c r="G19" s="113" t="s">
        <v>59</v>
      </c>
      <c r="H19" s="113" t="s">
        <v>71</v>
      </c>
      <c r="I19" s="110" t="s">
        <v>61</v>
      </c>
      <c r="J19" s="111">
        <f t="shared" si="4"/>
        <v>390.6</v>
      </c>
      <c r="K19" s="111">
        <f>K20</f>
        <v>325.5</v>
      </c>
      <c r="L19" s="111">
        <f t="shared" si="5"/>
        <v>325.5</v>
      </c>
    </row>
    <row r="20" spans="1:12" ht="39.75" customHeight="1" x14ac:dyDescent="0.2">
      <c r="A20" s="102" t="s">
        <v>39</v>
      </c>
      <c r="B20" s="107" t="s">
        <v>132</v>
      </c>
      <c r="C20" s="107" t="s">
        <v>33</v>
      </c>
      <c r="D20" s="107" t="s">
        <v>40</v>
      </c>
      <c r="E20" s="113">
        <v>65</v>
      </c>
      <c r="F20" s="113">
        <v>2</v>
      </c>
      <c r="G20" s="113" t="s">
        <v>59</v>
      </c>
      <c r="H20" s="113" t="s">
        <v>71</v>
      </c>
      <c r="I20" s="110" t="s">
        <v>62</v>
      </c>
      <c r="J20" s="111">
        <v>390.6</v>
      </c>
      <c r="K20" s="111">
        <v>325.5</v>
      </c>
      <c r="L20" s="111">
        <v>325.5</v>
      </c>
    </row>
    <row r="21" spans="1:12" ht="76.5" x14ac:dyDescent="0.2">
      <c r="A21" s="102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107" t="s">
        <v>132</v>
      </c>
      <c r="C21" s="107" t="s">
        <v>33</v>
      </c>
      <c r="D21" s="107" t="s">
        <v>40</v>
      </c>
      <c r="E21" s="113" t="s">
        <v>136</v>
      </c>
      <c r="F21" s="113" t="s">
        <v>9</v>
      </c>
      <c r="G21" s="113" t="s">
        <v>59</v>
      </c>
      <c r="H21" s="113" t="s">
        <v>180</v>
      </c>
      <c r="I21" s="107"/>
      <c r="J21" s="111">
        <f>J22</f>
        <v>200</v>
      </c>
      <c r="K21" s="111"/>
      <c r="L21" s="111"/>
    </row>
    <row r="22" spans="1:12" ht="102" x14ac:dyDescent="0.2">
      <c r="A22" s="102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07" t="s">
        <v>132</v>
      </c>
      <c r="C22" s="107" t="s">
        <v>33</v>
      </c>
      <c r="D22" s="107" t="s">
        <v>40</v>
      </c>
      <c r="E22" s="113" t="s">
        <v>136</v>
      </c>
      <c r="F22" s="113" t="s">
        <v>9</v>
      </c>
      <c r="G22" s="113" t="s">
        <v>59</v>
      </c>
      <c r="H22" s="113" t="s">
        <v>180</v>
      </c>
      <c r="I22" s="107" t="s">
        <v>61</v>
      </c>
      <c r="J22" s="111">
        <f>J23</f>
        <v>200</v>
      </c>
      <c r="K22" s="111"/>
      <c r="L22" s="111"/>
    </row>
    <row r="23" spans="1:12" ht="38.25" x14ac:dyDescent="0.2">
      <c r="A23" s="102" t="str">
        <f>A14</f>
        <v>Расходы на выплаты персоналу государственных (муниципальных) органов</v>
      </c>
      <c r="B23" s="107" t="s">
        <v>132</v>
      </c>
      <c r="C23" s="107" t="s">
        <v>33</v>
      </c>
      <c r="D23" s="107" t="s">
        <v>40</v>
      </c>
      <c r="E23" s="113" t="s">
        <v>136</v>
      </c>
      <c r="F23" s="113" t="s">
        <v>9</v>
      </c>
      <c r="G23" s="113" t="s">
        <v>59</v>
      </c>
      <c r="H23" s="113" t="s">
        <v>180</v>
      </c>
      <c r="I23" s="107" t="s">
        <v>62</v>
      </c>
      <c r="J23" s="111">
        <v>200</v>
      </c>
      <c r="K23" s="111"/>
      <c r="L23" s="111"/>
    </row>
    <row r="24" spans="1:12" ht="39.75" customHeight="1" x14ac:dyDescent="0.2">
      <c r="A24" s="102" t="s">
        <v>182</v>
      </c>
      <c r="B24" s="107" t="s">
        <v>132</v>
      </c>
      <c r="C24" s="107" t="s">
        <v>33</v>
      </c>
      <c r="D24" s="107" t="s">
        <v>40</v>
      </c>
      <c r="E24" s="113">
        <v>65</v>
      </c>
      <c r="F24" s="113">
        <v>2</v>
      </c>
      <c r="G24" s="113" t="s">
        <v>59</v>
      </c>
      <c r="H24" s="113" t="s">
        <v>72</v>
      </c>
      <c r="I24" s="110"/>
      <c r="J24" s="111">
        <f>J25+J27</f>
        <v>258.40000000000003</v>
      </c>
      <c r="K24" s="111">
        <f>+K25+K27</f>
        <v>112.7</v>
      </c>
      <c r="L24" s="111">
        <f>+L25+L27</f>
        <v>140.6</v>
      </c>
    </row>
    <row r="25" spans="1:12" ht="40.5" customHeight="1" x14ac:dyDescent="0.2">
      <c r="A25" s="102" t="s">
        <v>162</v>
      </c>
      <c r="B25" s="107" t="s">
        <v>132</v>
      </c>
      <c r="C25" s="107" t="s">
        <v>33</v>
      </c>
      <c r="D25" s="107" t="s">
        <v>40</v>
      </c>
      <c r="E25" s="113">
        <v>65</v>
      </c>
      <c r="F25" s="113">
        <v>2</v>
      </c>
      <c r="G25" s="113" t="s">
        <v>59</v>
      </c>
      <c r="H25" s="113" t="s">
        <v>72</v>
      </c>
      <c r="I25" s="110" t="s">
        <v>63</v>
      </c>
      <c r="J25" s="111">
        <f>J26</f>
        <v>253.8</v>
      </c>
      <c r="K25" s="111">
        <f>K26</f>
        <v>107.7</v>
      </c>
      <c r="L25" s="111">
        <f>L26</f>
        <v>135.6</v>
      </c>
    </row>
    <row r="26" spans="1:12" ht="38.25" x14ac:dyDescent="0.2">
      <c r="A26" s="102" t="s">
        <v>41</v>
      </c>
      <c r="B26" s="107" t="s">
        <v>132</v>
      </c>
      <c r="C26" s="107" t="s">
        <v>33</v>
      </c>
      <c r="D26" s="107" t="s">
        <v>40</v>
      </c>
      <c r="E26" s="113">
        <v>65</v>
      </c>
      <c r="F26" s="113">
        <v>2</v>
      </c>
      <c r="G26" s="113" t="s">
        <v>59</v>
      </c>
      <c r="H26" s="113" t="s">
        <v>72</v>
      </c>
      <c r="I26" s="110" t="s">
        <v>64</v>
      </c>
      <c r="J26" s="111">
        <v>253.8</v>
      </c>
      <c r="K26" s="111">
        <v>107.7</v>
      </c>
      <c r="L26" s="111">
        <v>135.6</v>
      </c>
    </row>
    <row r="27" spans="1:12" x14ac:dyDescent="0.2">
      <c r="A27" s="102" t="s">
        <v>43</v>
      </c>
      <c r="B27" s="107" t="s">
        <v>132</v>
      </c>
      <c r="C27" s="107" t="s">
        <v>33</v>
      </c>
      <c r="D27" s="107" t="s">
        <v>40</v>
      </c>
      <c r="E27" s="113">
        <v>65</v>
      </c>
      <c r="F27" s="113">
        <v>2</v>
      </c>
      <c r="G27" s="113" t="s">
        <v>59</v>
      </c>
      <c r="H27" s="113" t="s">
        <v>72</v>
      </c>
      <c r="I27" s="110" t="s">
        <v>65</v>
      </c>
      <c r="J27" s="111">
        <f>J28</f>
        <v>4.5999999999999996</v>
      </c>
      <c r="K27" s="111">
        <f>K28</f>
        <v>5</v>
      </c>
      <c r="L27" s="111">
        <f>L28</f>
        <v>5</v>
      </c>
    </row>
    <row r="28" spans="1:12" ht="25.5" x14ac:dyDescent="0.2">
      <c r="A28" s="102" t="s">
        <v>44</v>
      </c>
      <c r="B28" s="107" t="s">
        <v>132</v>
      </c>
      <c r="C28" s="107" t="s">
        <v>33</v>
      </c>
      <c r="D28" s="107" t="s">
        <v>40</v>
      </c>
      <c r="E28" s="113">
        <v>65</v>
      </c>
      <c r="F28" s="113">
        <v>2</v>
      </c>
      <c r="G28" s="113" t="s">
        <v>59</v>
      </c>
      <c r="H28" s="113" t="s">
        <v>72</v>
      </c>
      <c r="I28" s="110" t="s">
        <v>66</v>
      </c>
      <c r="J28" s="111">
        <v>4.5999999999999996</v>
      </c>
      <c r="K28" s="111">
        <v>5</v>
      </c>
      <c r="L28" s="111">
        <v>5</v>
      </c>
    </row>
    <row r="29" spans="1:12" ht="64.5" customHeight="1" x14ac:dyDescent="0.2">
      <c r="A29" s="102" t="s">
        <v>154</v>
      </c>
      <c r="B29" s="107" t="s">
        <v>132</v>
      </c>
      <c r="C29" s="107" t="s">
        <v>33</v>
      </c>
      <c r="D29" s="107" t="s">
        <v>40</v>
      </c>
      <c r="E29" s="113">
        <v>89</v>
      </c>
      <c r="F29" s="113"/>
      <c r="G29" s="113"/>
      <c r="H29" s="113"/>
      <c r="I29" s="110"/>
      <c r="J29" s="111">
        <f t="shared" ref="J29:K32" si="6">J30</f>
        <v>0.3</v>
      </c>
      <c r="K29" s="111">
        <f t="shared" si="6"/>
        <v>0.3</v>
      </c>
      <c r="L29" s="111">
        <f t="shared" ref="L29:L30" si="7">L30</f>
        <v>0.4</v>
      </c>
    </row>
    <row r="30" spans="1:12" ht="76.5" customHeight="1" x14ac:dyDescent="0.2">
      <c r="A30" s="102" t="s">
        <v>155</v>
      </c>
      <c r="B30" s="107" t="s">
        <v>132</v>
      </c>
      <c r="C30" s="107" t="s">
        <v>33</v>
      </c>
      <c r="D30" s="107" t="s">
        <v>40</v>
      </c>
      <c r="E30" s="113">
        <v>89</v>
      </c>
      <c r="F30" s="113">
        <v>1</v>
      </c>
      <c r="G30" s="113"/>
      <c r="H30" s="113"/>
      <c r="I30" s="110"/>
      <c r="J30" s="111">
        <f t="shared" si="6"/>
        <v>0.3</v>
      </c>
      <c r="K30" s="111">
        <f t="shared" si="6"/>
        <v>0.3</v>
      </c>
      <c r="L30" s="111">
        <f t="shared" si="7"/>
        <v>0.4</v>
      </c>
    </row>
    <row r="31" spans="1:12" ht="127.5" customHeight="1" x14ac:dyDescent="0.2">
      <c r="A31" s="102" t="s">
        <v>30</v>
      </c>
      <c r="B31" s="107" t="s">
        <v>132</v>
      </c>
      <c r="C31" s="107" t="s">
        <v>33</v>
      </c>
      <c r="D31" s="107" t="s">
        <v>40</v>
      </c>
      <c r="E31" s="113">
        <v>89</v>
      </c>
      <c r="F31" s="113">
        <v>1</v>
      </c>
      <c r="G31" s="113" t="s">
        <v>59</v>
      </c>
      <c r="H31" s="113" t="s">
        <v>73</v>
      </c>
      <c r="I31" s="110"/>
      <c r="J31" s="115">
        <f t="shared" si="6"/>
        <v>0.3</v>
      </c>
      <c r="K31" s="115">
        <f t="shared" si="6"/>
        <v>0.3</v>
      </c>
      <c r="L31" s="115">
        <f t="shared" ref="L31:L32" si="8">L32</f>
        <v>0.4</v>
      </c>
    </row>
    <row r="32" spans="1:12" ht="39" customHeight="1" x14ac:dyDescent="0.2">
      <c r="A32" s="102" t="s">
        <v>162</v>
      </c>
      <c r="B32" s="107" t="s">
        <v>132</v>
      </c>
      <c r="C32" s="107" t="s">
        <v>33</v>
      </c>
      <c r="D32" s="107" t="s">
        <v>40</v>
      </c>
      <c r="E32" s="113">
        <v>89</v>
      </c>
      <c r="F32" s="113">
        <v>1</v>
      </c>
      <c r="G32" s="113" t="s">
        <v>59</v>
      </c>
      <c r="H32" s="113" t="s">
        <v>73</v>
      </c>
      <c r="I32" s="110" t="s">
        <v>63</v>
      </c>
      <c r="J32" s="115">
        <f t="shared" si="6"/>
        <v>0.3</v>
      </c>
      <c r="K32" s="115">
        <f t="shared" si="6"/>
        <v>0.3</v>
      </c>
      <c r="L32" s="115">
        <f t="shared" si="8"/>
        <v>0.4</v>
      </c>
    </row>
    <row r="33" spans="1:12" ht="38.25" x14ac:dyDescent="0.2">
      <c r="A33" s="102" t="s">
        <v>41</v>
      </c>
      <c r="B33" s="107" t="s">
        <v>132</v>
      </c>
      <c r="C33" s="107" t="s">
        <v>33</v>
      </c>
      <c r="D33" s="107" t="s">
        <v>40</v>
      </c>
      <c r="E33" s="113">
        <v>89</v>
      </c>
      <c r="F33" s="113">
        <v>1</v>
      </c>
      <c r="G33" s="113" t="s">
        <v>59</v>
      </c>
      <c r="H33" s="113" t="s">
        <v>73</v>
      </c>
      <c r="I33" s="110" t="s">
        <v>64</v>
      </c>
      <c r="J33" s="115">
        <v>0.3</v>
      </c>
      <c r="K33" s="115">
        <v>0.3</v>
      </c>
      <c r="L33" s="115">
        <v>0.4</v>
      </c>
    </row>
    <row r="34" spans="1:12" x14ac:dyDescent="0.2">
      <c r="A34" s="102" t="s">
        <v>46</v>
      </c>
      <c r="B34" s="107" t="s">
        <v>132</v>
      </c>
      <c r="C34" s="112" t="s">
        <v>33</v>
      </c>
      <c r="D34" s="112" t="s">
        <v>18</v>
      </c>
      <c r="E34" s="113"/>
      <c r="F34" s="113"/>
      <c r="G34" s="113"/>
      <c r="H34" s="113"/>
      <c r="I34" s="110"/>
      <c r="J34" s="111">
        <f t="shared" ref="J34:K36" si="9">J35</f>
        <v>5</v>
      </c>
      <c r="K34" s="111">
        <f t="shared" si="9"/>
        <v>5</v>
      </c>
      <c r="L34" s="111">
        <f t="shared" ref="L34:L36" si="10">L35</f>
        <v>5</v>
      </c>
    </row>
    <row r="35" spans="1:12" ht="65.25" customHeight="1" x14ac:dyDescent="0.2">
      <c r="A35" s="102" t="str">
        <f>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07" t="s">
        <v>132</v>
      </c>
      <c r="C35" s="107" t="s">
        <v>33</v>
      </c>
      <c r="D35" s="107" t="s">
        <v>18</v>
      </c>
      <c r="E35" s="113" t="s">
        <v>74</v>
      </c>
      <c r="F35" s="113"/>
      <c r="G35" s="113"/>
      <c r="H35" s="113"/>
      <c r="I35" s="110"/>
      <c r="J35" s="111">
        <f t="shared" si="9"/>
        <v>5</v>
      </c>
      <c r="K35" s="111">
        <f t="shared" si="9"/>
        <v>5</v>
      </c>
      <c r="L35" s="111">
        <f t="shared" si="10"/>
        <v>5</v>
      </c>
    </row>
    <row r="36" spans="1:12" ht="78" customHeight="1" x14ac:dyDescent="0.2">
      <c r="A36" s="102" t="str">
        <f>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7" t="s">
        <v>132</v>
      </c>
      <c r="C36" s="107" t="s">
        <v>33</v>
      </c>
      <c r="D36" s="107" t="s">
        <v>18</v>
      </c>
      <c r="E36" s="113" t="s">
        <v>74</v>
      </c>
      <c r="F36" s="113" t="s">
        <v>8</v>
      </c>
      <c r="G36" s="113"/>
      <c r="H36" s="113"/>
      <c r="I36" s="110"/>
      <c r="J36" s="111">
        <f t="shared" si="9"/>
        <v>5</v>
      </c>
      <c r="K36" s="111">
        <f t="shared" si="9"/>
        <v>5</v>
      </c>
      <c r="L36" s="111">
        <f t="shared" si="10"/>
        <v>5</v>
      </c>
    </row>
    <row r="37" spans="1:12" ht="53.25" customHeight="1" x14ac:dyDescent="0.2">
      <c r="A37" s="102" t="s">
        <v>166</v>
      </c>
      <c r="B37" s="107" t="s">
        <v>132</v>
      </c>
      <c r="C37" s="107" t="s">
        <v>33</v>
      </c>
      <c r="D37" s="107" t="s">
        <v>18</v>
      </c>
      <c r="E37" s="113" t="s">
        <v>74</v>
      </c>
      <c r="F37" s="113" t="s">
        <v>8</v>
      </c>
      <c r="G37" s="113" t="s">
        <v>59</v>
      </c>
      <c r="H37" s="113" t="s">
        <v>76</v>
      </c>
      <c r="I37" s="110"/>
      <c r="J37" s="111">
        <f>J39</f>
        <v>5</v>
      </c>
      <c r="K37" s="111">
        <f>K39</f>
        <v>5</v>
      </c>
      <c r="L37" s="111">
        <f>L39</f>
        <v>5</v>
      </c>
    </row>
    <row r="38" spans="1:12" x14ac:dyDescent="0.2">
      <c r="A38" s="102" t="s">
        <v>43</v>
      </c>
      <c r="B38" s="107" t="s">
        <v>132</v>
      </c>
      <c r="C38" s="107" t="s">
        <v>33</v>
      </c>
      <c r="D38" s="107" t="s">
        <v>18</v>
      </c>
      <c r="E38" s="113" t="s">
        <v>74</v>
      </c>
      <c r="F38" s="113" t="s">
        <v>8</v>
      </c>
      <c r="G38" s="113" t="s">
        <v>59</v>
      </c>
      <c r="H38" s="113" t="s">
        <v>76</v>
      </c>
      <c r="I38" s="110" t="s">
        <v>65</v>
      </c>
      <c r="J38" s="111">
        <f>J39</f>
        <v>5</v>
      </c>
      <c r="K38" s="111">
        <f>K39</f>
        <v>5</v>
      </c>
      <c r="L38" s="111">
        <f>L39</f>
        <v>5</v>
      </c>
    </row>
    <row r="39" spans="1:12" x14ac:dyDescent="0.2">
      <c r="A39" s="102" t="s">
        <v>47</v>
      </c>
      <c r="B39" s="107" t="s">
        <v>132</v>
      </c>
      <c r="C39" s="107" t="s">
        <v>33</v>
      </c>
      <c r="D39" s="107" t="s">
        <v>48</v>
      </c>
      <c r="E39" s="113" t="s">
        <v>74</v>
      </c>
      <c r="F39" s="113" t="s">
        <v>8</v>
      </c>
      <c r="G39" s="113" t="s">
        <v>59</v>
      </c>
      <c r="H39" s="113" t="s">
        <v>76</v>
      </c>
      <c r="I39" s="110" t="s">
        <v>67</v>
      </c>
      <c r="J39" s="111">
        <v>5</v>
      </c>
      <c r="K39" s="111">
        <v>5</v>
      </c>
      <c r="L39" s="111">
        <v>5</v>
      </c>
    </row>
    <row r="40" spans="1:12" ht="25.5" x14ac:dyDescent="0.2">
      <c r="A40" s="102" t="s">
        <v>200</v>
      </c>
      <c r="B40" s="107" t="s">
        <v>132</v>
      </c>
      <c r="C40" s="107" t="s">
        <v>33</v>
      </c>
      <c r="D40" s="107" t="s">
        <v>160</v>
      </c>
      <c r="E40" s="113"/>
      <c r="F40" s="113"/>
      <c r="G40" s="113"/>
      <c r="H40" s="113"/>
      <c r="I40" s="110"/>
      <c r="J40" s="111">
        <f>J41</f>
        <v>19</v>
      </c>
      <c r="K40" s="111"/>
      <c r="L40" s="111"/>
    </row>
    <row r="41" spans="1:12" ht="65.25" customHeight="1" x14ac:dyDescent="0.2">
      <c r="A41" s="102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1" s="107" t="s">
        <v>132</v>
      </c>
      <c r="C41" s="107" t="s">
        <v>33</v>
      </c>
      <c r="D41" s="107" t="s">
        <v>160</v>
      </c>
      <c r="E41" s="113" t="s">
        <v>74</v>
      </c>
      <c r="F41" s="113"/>
      <c r="G41" s="113"/>
      <c r="H41" s="113"/>
      <c r="I41" s="110"/>
      <c r="J41" s="111">
        <f>J42</f>
        <v>19</v>
      </c>
      <c r="K41" s="111"/>
      <c r="L41" s="111"/>
    </row>
    <row r="42" spans="1:12" ht="75.75" customHeight="1" x14ac:dyDescent="0.2">
      <c r="A42" s="102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2" s="107" t="s">
        <v>132</v>
      </c>
      <c r="C42" s="107" t="s">
        <v>33</v>
      </c>
      <c r="D42" s="107" t="s">
        <v>160</v>
      </c>
      <c r="E42" s="113" t="s">
        <v>74</v>
      </c>
      <c r="F42" s="113" t="s">
        <v>8</v>
      </c>
      <c r="G42" s="113"/>
      <c r="H42" s="113"/>
      <c r="I42" s="110"/>
      <c r="J42" s="111">
        <f>J43</f>
        <v>19</v>
      </c>
      <c r="K42" s="111"/>
      <c r="L42" s="111"/>
    </row>
    <row r="43" spans="1:12" ht="25.5" x14ac:dyDescent="0.2">
      <c r="A43" s="103" t="s">
        <v>201</v>
      </c>
      <c r="B43" s="107" t="s">
        <v>132</v>
      </c>
      <c r="C43" s="107" t="s">
        <v>33</v>
      </c>
      <c r="D43" s="107" t="s">
        <v>160</v>
      </c>
      <c r="E43" s="113" t="s">
        <v>74</v>
      </c>
      <c r="F43" s="113" t="s">
        <v>8</v>
      </c>
      <c r="G43" s="113" t="s">
        <v>59</v>
      </c>
      <c r="H43" s="113" t="s">
        <v>199</v>
      </c>
      <c r="I43" s="110"/>
      <c r="J43" s="111">
        <f>J44+J46</f>
        <v>19</v>
      </c>
      <c r="K43" s="111"/>
      <c r="L43" s="111"/>
    </row>
    <row r="44" spans="1:12" ht="42" customHeight="1" x14ac:dyDescent="0.2">
      <c r="A44" s="102" t="str">
        <f>A32</f>
        <v>Закупка товаров, работ и услуг для обеспечения государственных (муниципальных) нужд</v>
      </c>
      <c r="B44" s="107" t="s">
        <v>132</v>
      </c>
      <c r="C44" s="107" t="s">
        <v>33</v>
      </c>
      <c r="D44" s="107" t="s">
        <v>160</v>
      </c>
      <c r="E44" s="113" t="s">
        <v>74</v>
      </c>
      <c r="F44" s="113" t="s">
        <v>8</v>
      </c>
      <c r="G44" s="113" t="s">
        <v>59</v>
      </c>
      <c r="H44" s="113" t="s">
        <v>199</v>
      </c>
      <c r="I44" s="110" t="s">
        <v>63</v>
      </c>
      <c r="J44" s="111">
        <f>J45</f>
        <v>10</v>
      </c>
      <c r="K44" s="111"/>
      <c r="L44" s="111"/>
    </row>
    <row r="45" spans="1:12" ht="42.75" customHeight="1" x14ac:dyDescent="0.2">
      <c r="A45" s="102" t="str">
        <f>A33</f>
        <v>Иные закупки товаров, работ и услуг для обеспечения государственных (муниципальных) нужд</v>
      </c>
      <c r="B45" s="107" t="s">
        <v>132</v>
      </c>
      <c r="C45" s="107" t="s">
        <v>33</v>
      </c>
      <c r="D45" s="107" t="s">
        <v>160</v>
      </c>
      <c r="E45" s="113" t="s">
        <v>74</v>
      </c>
      <c r="F45" s="113" t="s">
        <v>8</v>
      </c>
      <c r="G45" s="113" t="s">
        <v>59</v>
      </c>
      <c r="H45" s="113" t="s">
        <v>199</v>
      </c>
      <c r="I45" s="110" t="s">
        <v>64</v>
      </c>
      <c r="J45" s="111">
        <v>10</v>
      </c>
      <c r="K45" s="111"/>
      <c r="L45" s="111"/>
    </row>
    <row r="46" spans="1:12" ht="17.25" customHeight="1" x14ac:dyDescent="0.2">
      <c r="A46" s="102" t="str">
        <f>A38</f>
        <v>Иные бюджетные ассигнования</v>
      </c>
      <c r="B46" s="107" t="s">
        <v>132</v>
      </c>
      <c r="C46" s="107" t="s">
        <v>33</v>
      </c>
      <c r="D46" s="107" t="s">
        <v>160</v>
      </c>
      <c r="E46" s="113" t="s">
        <v>74</v>
      </c>
      <c r="F46" s="113" t="s">
        <v>8</v>
      </c>
      <c r="G46" s="113" t="s">
        <v>59</v>
      </c>
      <c r="H46" s="113" t="s">
        <v>199</v>
      </c>
      <c r="I46" s="110" t="s">
        <v>65</v>
      </c>
      <c r="J46" s="111">
        <f>J47</f>
        <v>9</v>
      </c>
      <c r="K46" s="111"/>
      <c r="L46" s="111"/>
    </row>
    <row r="47" spans="1:12" ht="27" customHeight="1" x14ac:dyDescent="0.2">
      <c r="A47" s="102" t="str">
        <f>A28</f>
        <v>Уплата налогов, сборов и иных платежей</v>
      </c>
      <c r="B47" s="107" t="s">
        <v>132</v>
      </c>
      <c r="C47" s="107" t="s">
        <v>33</v>
      </c>
      <c r="D47" s="107" t="s">
        <v>160</v>
      </c>
      <c r="E47" s="113" t="s">
        <v>74</v>
      </c>
      <c r="F47" s="113" t="s">
        <v>8</v>
      </c>
      <c r="G47" s="113" t="s">
        <v>59</v>
      </c>
      <c r="H47" s="113" t="s">
        <v>199</v>
      </c>
      <c r="I47" s="110" t="s">
        <v>66</v>
      </c>
      <c r="J47" s="111">
        <v>9</v>
      </c>
      <c r="K47" s="111"/>
      <c r="L47" s="111"/>
    </row>
    <row r="48" spans="1:12" x14ac:dyDescent="0.2">
      <c r="A48" s="75" t="s">
        <v>111</v>
      </c>
      <c r="B48" s="106" t="s">
        <v>132</v>
      </c>
      <c r="C48" s="106" t="s">
        <v>35</v>
      </c>
      <c r="D48" s="107"/>
      <c r="E48" s="113"/>
      <c r="F48" s="113"/>
      <c r="G48" s="113"/>
      <c r="H48" s="113"/>
      <c r="I48" s="110"/>
      <c r="J48" s="111">
        <f t="shared" ref="J48:K55" si="11">J49</f>
        <v>159</v>
      </c>
      <c r="K48" s="111">
        <f t="shared" si="11"/>
        <v>173.9</v>
      </c>
      <c r="L48" s="111">
        <f t="shared" ref="L48" si="12">L49</f>
        <v>180.2</v>
      </c>
    </row>
    <row r="49" spans="1:12" ht="25.5" x14ac:dyDescent="0.2">
      <c r="A49" s="102" t="s">
        <v>163</v>
      </c>
      <c r="B49" s="107" t="s">
        <v>132</v>
      </c>
      <c r="C49" s="107" t="s">
        <v>35</v>
      </c>
      <c r="D49" s="107" t="s">
        <v>49</v>
      </c>
      <c r="E49" s="113"/>
      <c r="F49" s="113"/>
      <c r="G49" s="113"/>
      <c r="H49" s="113"/>
      <c r="I49" s="110"/>
      <c r="J49" s="111">
        <f t="shared" si="11"/>
        <v>159</v>
      </c>
      <c r="K49" s="111">
        <f t="shared" si="11"/>
        <v>173.9</v>
      </c>
      <c r="L49" s="111">
        <f t="shared" ref="L49:L50" si="13">L50</f>
        <v>180.2</v>
      </c>
    </row>
    <row r="50" spans="1:12" ht="63" customHeight="1" x14ac:dyDescent="0.2">
      <c r="A50" s="102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0" s="107" t="s">
        <v>132</v>
      </c>
      <c r="C50" s="107" t="s">
        <v>35</v>
      </c>
      <c r="D50" s="107" t="s">
        <v>49</v>
      </c>
      <c r="E50" s="113" t="s">
        <v>74</v>
      </c>
      <c r="F50" s="113"/>
      <c r="G50" s="113"/>
      <c r="H50" s="113"/>
      <c r="I50" s="110"/>
      <c r="J50" s="111">
        <f t="shared" si="11"/>
        <v>159</v>
      </c>
      <c r="K50" s="111">
        <f t="shared" si="11"/>
        <v>173.9</v>
      </c>
      <c r="L50" s="111">
        <f t="shared" si="13"/>
        <v>180.2</v>
      </c>
    </row>
    <row r="51" spans="1:12" ht="76.5" customHeight="1" x14ac:dyDescent="0.2">
      <c r="A51" s="102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1" s="107" t="s">
        <v>132</v>
      </c>
      <c r="C51" s="107" t="s">
        <v>35</v>
      </c>
      <c r="D51" s="107" t="s">
        <v>49</v>
      </c>
      <c r="E51" s="113" t="s">
        <v>74</v>
      </c>
      <c r="F51" s="113" t="s">
        <v>8</v>
      </c>
      <c r="G51" s="113"/>
      <c r="H51" s="113"/>
      <c r="I51" s="110"/>
      <c r="J51" s="111">
        <f>J52</f>
        <v>159</v>
      </c>
      <c r="K51" s="111">
        <f>K52</f>
        <v>173.9</v>
      </c>
      <c r="L51" s="111">
        <f>L52</f>
        <v>180.2</v>
      </c>
    </row>
    <row r="52" spans="1:12" ht="81.75" customHeight="1" x14ac:dyDescent="0.2">
      <c r="A52" s="116" t="s">
        <v>167</v>
      </c>
      <c r="B52" s="107" t="s">
        <v>132</v>
      </c>
      <c r="C52" s="107" t="s">
        <v>35</v>
      </c>
      <c r="D52" s="107" t="s">
        <v>49</v>
      </c>
      <c r="E52" s="113" t="s">
        <v>74</v>
      </c>
      <c r="F52" s="113" t="s">
        <v>8</v>
      </c>
      <c r="G52" s="113" t="s">
        <v>59</v>
      </c>
      <c r="H52" s="113" t="s">
        <v>113</v>
      </c>
      <c r="I52" s="110"/>
      <c r="J52" s="111">
        <f t="shared" ref="J52:K52" si="14">J55+J53</f>
        <v>159</v>
      </c>
      <c r="K52" s="111">
        <f t="shared" si="14"/>
        <v>173.9</v>
      </c>
      <c r="L52" s="111">
        <f t="shared" ref="L52" si="15">L55+L53</f>
        <v>180.2</v>
      </c>
    </row>
    <row r="53" spans="1:12" ht="102" x14ac:dyDescent="0.2">
      <c r="A53" s="102" t="s">
        <v>38</v>
      </c>
      <c r="B53" s="107" t="s">
        <v>132</v>
      </c>
      <c r="C53" s="107" t="s">
        <v>35</v>
      </c>
      <c r="D53" s="107" t="s">
        <v>49</v>
      </c>
      <c r="E53" s="113" t="s">
        <v>74</v>
      </c>
      <c r="F53" s="113" t="s">
        <v>8</v>
      </c>
      <c r="G53" s="113" t="s">
        <v>59</v>
      </c>
      <c r="H53" s="113" t="s">
        <v>113</v>
      </c>
      <c r="I53" s="110" t="s">
        <v>61</v>
      </c>
      <c r="J53" s="111">
        <f t="shared" ref="J53:K53" si="16">J54</f>
        <v>154</v>
      </c>
      <c r="K53" s="111">
        <f t="shared" si="16"/>
        <v>168.9</v>
      </c>
      <c r="L53" s="111">
        <f t="shared" ref="L53" si="17">L54</f>
        <v>175.2</v>
      </c>
    </row>
    <row r="54" spans="1:12" ht="38.25" x14ac:dyDescent="0.2">
      <c r="A54" s="102" t="s">
        <v>39</v>
      </c>
      <c r="B54" s="107" t="s">
        <v>132</v>
      </c>
      <c r="C54" s="107" t="s">
        <v>35</v>
      </c>
      <c r="D54" s="107" t="s">
        <v>49</v>
      </c>
      <c r="E54" s="113" t="s">
        <v>74</v>
      </c>
      <c r="F54" s="113" t="s">
        <v>8</v>
      </c>
      <c r="G54" s="113" t="s">
        <v>59</v>
      </c>
      <c r="H54" s="113" t="s">
        <v>113</v>
      </c>
      <c r="I54" s="110" t="s">
        <v>62</v>
      </c>
      <c r="J54" s="111">
        <v>154</v>
      </c>
      <c r="K54" s="111">
        <v>168.9</v>
      </c>
      <c r="L54" s="111">
        <v>175.2</v>
      </c>
    </row>
    <row r="55" spans="1:12" ht="45" customHeight="1" x14ac:dyDescent="0.2">
      <c r="A55" s="102" t="s">
        <v>162</v>
      </c>
      <c r="B55" s="107" t="s">
        <v>132</v>
      </c>
      <c r="C55" s="107" t="s">
        <v>35</v>
      </c>
      <c r="D55" s="107" t="s">
        <v>49</v>
      </c>
      <c r="E55" s="113" t="s">
        <v>74</v>
      </c>
      <c r="F55" s="113" t="s">
        <v>8</v>
      </c>
      <c r="G55" s="113" t="s">
        <v>59</v>
      </c>
      <c r="H55" s="113" t="s">
        <v>113</v>
      </c>
      <c r="I55" s="110" t="s">
        <v>63</v>
      </c>
      <c r="J55" s="111">
        <f>J56</f>
        <v>5</v>
      </c>
      <c r="K55" s="111">
        <f t="shared" si="11"/>
        <v>5</v>
      </c>
      <c r="L55" s="111">
        <f t="shared" ref="L55" si="18">L56</f>
        <v>5</v>
      </c>
    </row>
    <row r="56" spans="1:12" ht="38.25" x14ac:dyDescent="0.2">
      <c r="A56" s="102" t="s">
        <v>41</v>
      </c>
      <c r="B56" s="107" t="s">
        <v>132</v>
      </c>
      <c r="C56" s="107" t="s">
        <v>35</v>
      </c>
      <c r="D56" s="107" t="s">
        <v>49</v>
      </c>
      <c r="E56" s="113" t="s">
        <v>74</v>
      </c>
      <c r="F56" s="113" t="s">
        <v>8</v>
      </c>
      <c r="G56" s="113" t="s">
        <v>59</v>
      </c>
      <c r="H56" s="113" t="s">
        <v>113</v>
      </c>
      <c r="I56" s="110" t="s">
        <v>64</v>
      </c>
      <c r="J56" s="111">
        <v>5</v>
      </c>
      <c r="K56" s="111">
        <v>5</v>
      </c>
      <c r="L56" s="111">
        <v>5</v>
      </c>
    </row>
    <row r="57" spans="1:12" ht="25.5" x14ac:dyDescent="0.2">
      <c r="A57" s="104" t="s">
        <v>203</v>
      </c>
      <c r="B57" s="107" t="s">
        <v>132</v>
      </c>
      <c r="C57" s="107" t="s">
        <v>49</v>
      </c>
      <c r="D57" s="107"/>
      <c r="E57" s="113"/>
      <c r="F57" s="113"/>
      <c r="G57" s="113"/>
      <c r="H57" s="113"/>
      <c r="I57" s="110"/>
      <c r="J57" s="111">
        <f t="shared" ref="J57:J62" si="19">J58</f>
        <v>41.1</v>
      </c>
      <c r="K57" s="111"/>
      <c r="L57" s="111"/>
    </row>
    <row r="58" spans="1:12" ht="51" x14ac:dyDescent="0.2">
      <c r="A58" s="105" t="s">
        <v>204</v>
      </c>
      <c r="B58" s="107" t="s">
        <v>132</v>
      </c>
      <c r="C58" s="107" t="s">
        <v>49</v>
      </c>
      <c r="D58" s="107" t="s">
        <v>17</v>
      </c>
      <c r="E58" s="113"/>
      <c r="F58" s="113"/>
      <c r="G58" s="113"/>
      <c r="H58" s="113"/>
      <c r="I58" s="110"/>
      <c r="J58" s="111">
        <f t="shared" si="19"/>
        <v>41.1</v>
      </c>
      <c r="K58" s="111"/>
      <c r="L58" s="111"/>
    </row>
    <row r="59" spans="1:12" ht="63" customHeight="1" x14ac:dyDescent="0.2">
      <c r="A59" s="102" t="str">
        <f>A50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9" s="107" t="s">
        <v>132</v>
      </c>
      <c r="C59" s="107" t="s">
        <v>49</v>
      </c>
      <c r="D59" s="107" t="s">
        <v>17</v>
      </c>
      <c r="E59" s="113" t="s">
        <v>74</v>
      </c>
      <c r="F59" s="113"/>
      <c r="G59" s="113"/>
      <c r="H59" s="113"/>
      <c r="I59" s="110"/>
      <c r="J59" s="111">
        <f t="shared" si="19"/>
        <v>41.1</v>
      </c>
      <c r="K59" s="111"/>
      <c r="L59" s="111"/>
    </row>
    <row r="60" spans="1:12" ht="78.75" customHeight="1" x14ac:dyDescent="0.2">
      <c r="A60" s="102" t="str">
        <f>A51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0" s="107" t="s">
        <v>132</v>
      </c>
      <c r="C60" s="107" t="s">
        <v>49</v>
      </c>
      <c r="D60" s="107" t="s">
        <v>17</v>
      </c>
      <c r="E60" s="113" t="s">
        <v>74</v>
      </c>
      <c r="F60" s="113" t="s">
        <v>8</v>
      </c>
      <c r="G60" s="113"/>
      <c r="H60" s="113"/>
      <c r="I60" s="110"/>
      <c r="J60" s="111">
        <f t="shared" si="19"/>
        <v>41.1</v>
      </c>
      <c r="K60" s="111"/>
      <c r="L60" s="111"/>
    </row>
    <row r="61" spans="1:12" ht="38.25" x14ac:dyDescent="0.2">
      <c r="A61" s="103" t="s">
        <v>205</v>
      </c>
      <c r="B61" s="107" t="s">
        <v>132</v>
      </c>
      <c r="C61" s="107" t="s">
        <v>49</v>
      </c>
      <c r="D61" s="107" t="s">
        <v>17</v>
      </c>
      <c r="E61" s="113" t="s">
        <v>74</v>
      </c>
      <c r="F61" s="113" t="s">
        <v>8</v>
      </c>
      <c r="G61" s="113" t="s">
        <v>59</v>
      </c>
      <c r="H61" s="113" t="s">
        <v>202</v>
      </c>
      <c r="I61" s="110"/>
      <c r="J61" s="111">
        <f t="shared" si="19"/>
        <v>41.1</v>
      </c>
      <c r="K61" s="111"/>
      <c r="L61" s="111"/>
    </row>
    <row r="62" spans="1:12" ht="40.5" customHeight="1" x14ac:dyDescent="0.2">
      <c r="A62" s="102" t="str">
        <f>A55</f>
        <v>Закупка товаров, работ и услуг для обеспечения государственных (муниципальных) нужд</v>
      </c>
      <c r="B62" s="107" t="s">
        <v>132</v>
      </c>
      <c r="C62" s="107" t="s">
        <v>49</v>
      </c>
      <c r="D62" s="107" t="s">
        <v>17</v>
      </c>
      <c r="E62" s="113" t="s">
        <v>74</v>
      </c>
      <c r="F62" s="113" t="s">
        <v>8</v>
      </c>
      <c r="G62" s="113" t="s">
        <v>59</v>
      </c>
      <c r="H62" s="113" t="s">
        <v>202</v>
      </c>
      <c r="I62" s="110" t="s">
        <v>63</v>
      </c>
      <c r="J62" s="111">
        <f t="shared" si="19"/>
        <v>41.1</v>
      </c>
      <c r="K62" s="111"/>
      <c r="L62" s="111"/>
    </row>
    <row r="63" spans="1:12" ht="42" customHeight="1" x14ac:dyDescent="0.2">
      <c r="A63" s="102" t="str">
        <f>A56</f>
        <v>Иные закупки товаров, работ и услуг для обеспечения государственных (муниципальных) нужд</v>
      </c>
      <c r="B63" s="107" t="s">
        <v>132</v>
      </c>
      <c r="C63" s="107" t="s">
        <v>49</v>
      </c>
      <c r="D63" s="107" t="s">
        <v>17</v>
      </c>
      <c r="E63" s="113" t="s">
        <v>74</v>
      </c>
      <c r="F63" s="113" t="s">
        <v>8</v>
      </c>
      <c r="G63" s="113" t="s">
        <v>59</v>
      </c>
      <c r="H63" s="113" t="s">
        <v>202</v>
      </c>
      <c r="I63" s="110" t="s">
        <v>64</v>
      </c>
      <c r="J63" s="111">
        <v>41.1</v>
      </c>
      <c r="K63" s="111"/>
      <c r="L63" s="111"/>
    </row>
    <row r="64" spans="1:12" ht="15.75" customHeight="1" x14ac:dyDescent="0.2">
      <c r="A64" s="75" t="s">
        <v>50</v>
      </c>
      <c r="B64" s="106" t="s">
        <v>132</v>
      </c>
      <c r="C64" s="108" t="s">
        <v>40</v>
      </c>
      <c r="D64" s="107"/>
      <c r="E64" s="113"/>
      <c r="F64" s="113"/>
      <c r="G64" s="113"/>
      <c r="H64" s="113"/>
      <c r="I64" s="110"/>
      <c r="J64" s="111">
        <f>J71+J65</f>
        <v>490</v>
      </c>
      <c r="K64" s="111">
        <f>K71</f>
        <v>360</v>
      </c>
      <c r="L64" s="111">
        <f>L71</f>
        <v>374</v>
      </c>
    </row>
    <row r="65" spans="1:12" ht="13.5" customHeight="1" x14ac:dyDescent="0.2">
      <c r="A65" s="102" t="s">
        <v>208</v>
      </c>
      <c r="B65" s="107" t="s">
        <v>132</v>
      </c>
      <c r="C65" s="112" t="s">
        <v>40</v>
      </c>
      <c r="D65" s="107" t="s">
        <v>206</v>
      </c>
      <c r="E65" s="113"/>
      <c r="F65" s="113"/>
      <c r="G65" s="113"/>
      <c r="H65" s="113"/>
      <c r="I65" s="110"/>
      <c r="J65" s="111">
        <f>J66</f>
        <v>150</v>
      </c>
      <c r="K65" s="111"/>
      <c r="L65" s="111"/>
    </row>
    <row r="66" spans="1:12" ht="64.5" customHeight="1" x14ac:dyDescent="0.2">
      <c r="A66" s="102" t="str">
        <f>A59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66" s="107" t="s">
        <v>132</v>
      </c>
      <c r="C66" s="112" t="s">
        <v>40</v>
      </c>
      <c r="D66" s="107" t="s">
        <v>206</v>
      </c>
      <c r="E66" s="113" t="s">
        <v>74</v>
      </c>
      <c r="F66" s="113"/>
      <c r="G66" s="113"/>
      <c r="H66" s="113"/>
      <c r="I66" s="110"/>
      <c r="J66" s="111">
        <f>J67</f>
        <v>150</v>
      </c>
      <c r="K66" s="111"/>
      <c r="L66" s="111"/>
    </row>
    <row r="67" spans="1:12" ht="75.75" customHeight="1" x14ac:dyDescent="0.2">
      <c r="A67" s="102" t="str">
        <f>A60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107" t="s">
        <v>132</v>
      </c>
      <c r="C67" s="112" t="s">
        <v>40</v>
      </c>
      <c r="D67" s="107" t="s">
        <v>206</v>
      </c>
      <c r="E67" s="113" t="s">
        <v>74</v>
      </c>
      <c r="F67" s="113" t="s">
        <v>8</v>
      </c>
      <c r="G67" s="113"/>
      <c r="H67" s="113"/>
      <c r="I67" s="110"/>
      <c r="J67" s="111">
        <f>J68</f>
        <v>150</v>
      </c>
      <c r="K67" s="111"/>
      <c r="L67" s="111"/>
    </row>
    <row r="68" spans="1:12" ht="27.75" customHeight="1" x14ac:dyDescent="0.2">
      <c r="A68" s="102" t="s">
        <v>209</v>
      </c>
      <c r="B68" s="107" t="s">
        <v>132</v>
      </c>
      <c r="C68" s="112" t="s">
        <v>40</v>
      </c>
      <c r="D68" s="107" t="s">
        <v>206</v>
      </c>
      <c r="E68" s="113" t="s">
        <v>74</v>
      </c>
      <c r="F68" s="113" t="s">
        <v>8</v>
      </c>
      <c r="G68" s="113" t="s">
        <v>59</v>
      </c>
      <c r="H68" s="113" t="s">
        <v>207</v>
      </c>
      <c r="I68" s="110"/>
      <c r="J68" s="111">
        <f>J69</f>
        <v>150</v>
      </c>
      <c r="K68" s="111"/>
      <c r="L68" s="111"/>
    </row>
    <row r="69" spans="1:12" ht="42" customHeight="1" x14ac:dyDescent="0.2">
      <c r="A69" s="102" t="str">
        <f>A62</f>
        <v>Закупка товаров, работ и услуг для обеспечения государственных (муниципальных) нужд</v>
      </c>
      <c r="B69" s="107" t="s">
        <v>132</v>
      </c>
      <c r="C69" s="112" t="s">
        <v>40</v>
      </c>
      <c r="D69" s="107" t="s">
        <v>206</v>
      </c>
      <c r="E69" s="113" t="s">
        <v>74</v>
      </c>
      <c r="F69" s="113" t="s">
        <v>8</v>
      </c>
      <c r="G69" s="113" t="s">
        <v>59</v>
      </c>
      <c r="H69" s="113" t="s">
        <v>207</v>
      </c>
      <c r="I69" s="110" t="s">
        <v>63</v>
      </c>
      <c r="J69" s="111">
        <f>J70</f>
        <v>150</v>
      </c>
      <c r="K69" s="111"/>
      <c r="L69" s="111"/>
    </row>
    <row r="70" spans="1:12" ht="42.75" customHeight="1" x14ac:dyDescent="0.2">
      <c r="A70" s="102" t="str">
        <f>A63</f>
        <v>Иные закупки товаров, работ и услуг для обеспечения государственных (муниципальных) нужд</v>
      </c>
      <c r="B70" s="107" t="s">
        <v>132</v>
      </c>
      <c r="C70" s="112" t="s">
        <v>40</v>
      </c>
      <c r="D70" s="107" t="s">
        <v>206</v>
      </c>
      <c r="E70" s="113" t="s">
        <v>74</v>
      </c>
      <c r="F70" s="113" t="s">
        <v>8</v>
      </c>
      <c r="G70" s="113" t="s">
        <v>59</v>
      </c>
      <c r="H70" s="113" t="s">
        <v>207</v>
      </c>
      <c r="I70" s="110" t="s">
        <v>64</v>
      </c>
      <c r="J70" s="111">
        <v>150</v>
      </c>
      <c r="K70" s="111"/>
      <c r="L70" s="111"/>
    </row>
    <row r="71" spans="1:12" ht="25.5" x14ac:dyDescent="0.2">
      <c r="A71" s="102" t="s">
        <v>52</v>
      </c>
      <c r="B71" s="107" t="s">
        <v>132</v>
      </c>
      <c r="C71" s="107" t="s">
        <v>40</v>
      </c>
      <c r="D71" s="107" t="s">
        <v>53</v>
      </c>
      <c r="E71" s="113"/>
      <c r="F71" s="113"/>
      <c r="G71" s="113"/>
      <c r="H71" s="113"/>
      <c r="I71" s="110"/>
      <c r="J71" s="111">
        <f t="shared" ref="J71:K71" si="20">J72</f>
        <v>340</v>
      </c>
      <c r="K71" s="111">
        <f t="shared" si="20"/>
        <v>360</v>
      </c>
      <c r="L71" s="111">
        <f t="shared" ref="L71" si="21">L72</f>
        <v>374</v>
      </c>
    </row>
    <row r="72" spans="1:12" ht="89.25" customHeight="1" x14ac:dyDescent="0.2">
      <c r="A72" s="117" t="s">
        <v>158</v>
      </c>
      <c r="B72" s="107" t="s">
        <v>132</v>
      </c>
      <c r="C72" s="107" t="s">
        <v>40</v>
      </c>
      <c r="D72" s="107" t="s">
        <v>53</v>
      </c>
      <c r="E72" s="113" t="s">
        <v>160</v>
      </c>
      <c r="F72" s="113"/>
      <c r="G72" s="113"/>
      <c r="H72" s="113"/>
      <c r="I72" s="110"/>
      <c r="J72" s="111">
        <f t="shared" ref="J72:K72" si="22">J74</f>
        <v>340</v>
      </c>
      <c r="K72" s="111">
        <f t="shared" si="22"/>
        <v>360</v>
      </c>
      <c r="L72" s="111">
        <f t="shared" ref="L72" si="23">L74</f>
        <v>374</v>
      </c>
    </row>
    <row r="73" spans="1:12" ht="54.75" customHeight="1" x14ac:dyDescent="0.2">
      <c r="A73" s="117" t="s">
        <v>151</v>
      </c>
      <c r="B73" s="107" t="s">
        <v>132</v>
      </c>
      <c r="C73" s="107" t="s">
        <v>40</v>
      </c>
      <c r="D73" s="107" t="s">
        <v>53</v>
      </c>
      <c r="E73" s="113" t="s">
        <v>160</v>
      </c>
      <c r="F73" s="113" t="s">
        <v>75</v>
      </c>
      <c r="G73" s="113" t="s">
        <v>33</v>
      </c>
      <c r="H73" s="113"/>
      <c r="I73" s="110"/>
      <c r="J73" s="111">
        <f t="shared" ref="J73:K75" si="24">J74</f>
        <v>340</v>
      </c>
      <c r="K73" s="111">
        <f t="shared" si="24"/>
        <v>360</v>
      </c>
      <c r="L73" s="111">
        <f t="shared" ref="L73" si="25">L74</f>
        <v>374</v>
      </c>
    </row>
    <row r="74" spans="1:12" ht="293.25" customHeight="1" x14ac:dyDescent="0.2">
      <c r="A74" s="118" t="s">
        <v>210</v>
      </c>
      <c r="B74" s="107" t="s">
        <v>132</v>
      </c>
      <c r="C74" s="107" t="s">
        <v>40</v>
      </c>
      <c r="D74" s="107" t="s">
        <v>53</v>
      </c>
      <c r="E74" s="113" t="s">
        <v>160</v>
      </c>
      <c r="F74" s="113" t="s">
        <v>75</v>
      </c>
      <c r="G74" s="113" t="s">
        <v>33</v>
      </c>
      <c r="H74" s="113" t="s">
        <v>181</v>
      </c>
      <c r="I74" s="110"/>
      <c r="J74" s="111">
        <f t="shared" si="24"/>
        <v>340</v>
      </c>
      <c r="K74" s="111">
        <f t="shared" si="24"/>
        <v>360</v>
      </c>
      <c r="L74" s="111">
        <f t="shared" ref="L74" si="26">L75</f>
        <v>374</v>
      </c>
    </row>
    <row r="75" spans="1:12" ht="36.75" customHeight="1" x14ac:dyDescent="0.2">
      <c r="A75" s="102" t="s">
        <v>162</v>
      </c>
      <c r="B75" s="107" t="s">
        <v>132</v>
      </c>
      <c r="C75" s="107" t="s">
        <v>40</v>
      </c>
      <c r="D75" s="107" t="s">
        <v>53</v>
      </c>
      <c r="E75" s="113" t="s">
        <v>160</v>
      </c>
      <c r="F75" s="113" t="s">
        <v>75</v>
      </c>
      <c r="G75" s="113" t="s">
        <v>33</v>
      </c>
      <c r="H75" s="113" t="s">
        <v>181</v>
      </c>
      <c r="I75" s="110" t="s">
        <v>63</v>
      </c>
      <c r="J75" s="111">
        <f t="shared" si="24"/>
        <v>340</v>
      </c>
      <c r="K75" s="111">
        <f t="shared" si="24"/>
        <v>360</v>
      </c>
      <c r="L75" s="111">
        <f t="shared" ref="L75" si="27">L76</f>
        <v>374</v>
      </c>
    </row>
    <row r="76" spans="1:12" ht="38.25" x14ac:dyDescent="0.2">
      <c r="A76" s="102" t="s">
        <v>41</v>
      </c>
      <c r="B76" s="107" t="s">
        <v>132</v>
      </c>
      <c r="C76" s="107" t="s">
        <v>40</v>
      </c>
      <c r="D76" s="107" t="s">
        <v>53</v>
      </c>
      <c r="E76" s="113" t="s">
        <v>160</v>
      </c>
      <c r="F76" s="113" t="s">
        <v>75</v>
      </c>
      <c r="G76" s="113" t="s">
        <v>33</v>
      </c>
      <c r="H76" s="113" t="s">
        <v>181</v>
      </c>
      <c r="I76" s="110" t="s">
        <v>64</v>
      </c>
      <c r="J76" s="111">
        <v>340</v>
      </c>
      <c r="K76" s="111">
        <v>360</v>
      </c>
      <c r="L76" s="111">
        <v>374</v>
      </c>
    </row>
    <row r="77" spans="1:12" ht="15.75" customHeight="1" x14ac:dyDescent="0.2">
      <c r="A77" s="75" t="s">
        <v>54</v>
      </c>
      <c r="B77" s="106" t="s">
        <v>132</v>
      </c>
      <c r="C77" s="106" t="s">
        <v>45</v>
      </c>
      <c r="D77" s="107"/>
      <c r="E77" s="113"/>
      <c r="F77" s="113"/>
      <c r="G77" s="113"/>
      <c r="H77" s="113"/>
      <c r="I77" s="110"/>
      <c r="J77" s="111">
        <f t="shared" ref="J77:K77" si="28">J78</f>
        <v>217</v>
      </c>
      <c r="K77" s="111">
        <f t="shared" si="28"/>
        <v>81</v>
      </c>
      <c r="L77" s="111">
        <f t="shared" ref="L77" si="29">L78</f>
        <v>64.099999999999994</v>
      </c>
    </row>
    <row r="78" spans="1:12" x14ac:dyDescent="0.2">
      <c r="A78" s="119" t="s">
        <v>60</v>
      </c>
      <c r="B78" s="107" t="s">
        <v>132</v>
      </c>
      <c r="C78" s="107" t="s">
        <v>45</v>
      </c>
      <c r="D78" s="107" t="s">
        <v>49</v>
      </c>
      <c r="E78" s="113"/>
      <c r="F78" s="113"/>
      <c r="G78" s="113"/>
      <c r="H78" s="113"/>
      <c r="I78" s="107"/>
      <c r="J78" s="111">
        <f>J79</f>
        <v>217</v>
      </c>
      <c r="K78" s="111">
        <f>K79</f>
        <v>81</v>
      </c>
      <c r="L78" s="111">
        <f>L79</f>
        <v>64.099999999999994</v>
      </c>
    </row>
    <row r="79" spans="1:12" ht="75" customHeight="1" x14ac:dyDescent="0.2">
      <c r="A79" s="119" t="s">
        <v>161</v>
      </c>
      <c r="B79" s="107" t="s">
        <v>132</v>
      </c>
      <c r="C79" s="107" t="s">
        <v>45</v>
      </c>
      <c r="D79" s="107" t="s">
        <v>49</v>
      </c>
      <c r="E79" s="113" t="s">
        <v>17</v>
      </c>
      <c r="F79" s="113"/>
      <c r="G79" s="113"/>
      <c r="H79" s="113"/>
      <c r="I79" s="107"/>
      <c r="J79" s="111">
        <f>J84+J80</f>
        <v>217</v>
      </c>
      <c r="K79" s="111">
        <f>K84+K80</f>
        <v>81</v>
      </c>
      <c r="L79" s="111">
        <f>L84+L80</f>
        <v>64.099999999999994</v>
      </c>
    </row>
    <row r="80" spans="1:12" ht="26.25" customHeight="1" x14ac:dyDescent="0.2">
      <c r="A80" s="102" t="s">
        <v>164</v>
      </c>
      <c r="B80" s="107" t="s">
        <v>132</v>
      </c>
      <c r="C80" s="107" t="s">
        <v>45</v>
      </c>
      <c r="D80" s="107" t="s">
        <v>49</v>
      </c>
      <c r="E80" s="113" t="s">
        <v>17</v>
      </c>
      <c r="F80" s="113" t="s">
        <v>75</v>
      </c>
      <c r="G80" s="113" t="s">
        <v>134</v>
      </c>
      <c r="H80" s="113"/>
      <c r="I80" s="107"/>
      <c r="J80" s="111">
        <f>J81</f>
        <v>27</v>
      </c>
      <c r="K80" s="111">
        <f>K81</f>
        <v>11</v>
      </c>
      <c r="L80" s="111">
        <f>L81</f>
        <v>10</v>
      </c>
    </row>
    <row r="81" spans="1:12" ht="25.5" customHeight="1" x14ac:dyDescent="0.2">
      <c r="A81" s="119" t="s">
        <v>117</v>
      </c>
      <c r="B81" s="107" t="s">
        <v>132</v>
      </c>
      <c r="C81" s="107" t="s">
        <v>45</v>
      </c>
      <c r="D81" s="107" t="s">
        <v>49</v>
      </c>
      <c r="E81" s="113" t="s">
        <v>17</v>
      </c>
      <c r="F81" s="113" t="s">
        <v>75</v>
      </c>
      <c r="G81" s="113" t="s">
        <v>134</v>
      </c>
      <c r="H81" s="113" t="s">
        <v>116</v>
      </c>
      <c r="I81" s="107"/>
      <c r="J81" s="111">
        <f>J82</f>
        <v>27</v>
      </c>
      <c r="K81" s="111">
        <f t="shared" ref="K81" si="30">K82</f>
        <v>11</v>
      </c>
      <c r="L81" s="111">
        <f t="shared" ref="L81:L82" si="31">L82</f>
        <v>10</v>
      </c>
    </row>
    <row r="82" spans="1:12" ht="37.5" customHeight="1" x14ac:dyDescent="0.2">
      <c r="A82" s="102" t="s">
        <v>162</v>
      </c>
      <c r="B82" s="107" t="s">
        <v>132</v>
      </c>
      <c r="C82" s="107" t="s">
        <v>45</v>
      </c>
      <c r="D82" s="107" t="s">
        <v>49</v>
      </c>
      <c r="E82" s="113" t="s">
        <v>17</v>
      </c>
      <c r="F82" s="113" t="s">
        <v>75</v>
      </c>
      <c r="G82" s="113" t="s">
        <v>134</v>
      </c>
      <c r="H82" s="113" t="s">
        <v>116</v>
      </c>
      <c r="I82" s="107" t="s">
        <v>63</v>
      </c>
      <c r="J82" s="111">
        <f t="shared" ref="J82" si="32">J83</f>
        <v>27</v>
      </c>
      <c r="K82" s="111">
        <f>K83</f>
        <v>11</v>
      </c>
      <c r="L82" s="111">
        <f t="shared" si="31"/>
        <v>10</v>
      </c>
    </row>
    <row r="83" spans="1:12" ht="45" customHeight="1" x14ac:dyDescent="0.2">
      <c r="A83" s="102" t="s">
        <v>41</v>
      </c>
      <c r="B83" s="107" t="s">
        <v>132</v>
      </c>
      <c r="C83" s="107" t="s">
        <v>45</v>
      </c>
      <c r="D83" s="107" t="s">
        <v>49</v>
      </c>
      <c r="E83" s="113" t="s">
        <v>17</v>
      </c>
      <c r="F83" s="113" t="s">
        <v>75</v>
      </c>
      <c r="G83" s="113" t="s">
        <v>134</v>
      </c>
      <c r="H83" s="113" t="s">
        <v>116</v>
      </c>
      <c r="I83" s="107" t="s">
        <v>64</v>
      </c>
      <c r="J83" s="111">
        <v>27</v>
      </c>
      <c r="K83" s="111">
        <v>11</v>
      </c>
      <c r="L83" s="111">
        <v>10</v>
      </c>
    </row>
    <row r="84" spans="1:12" ht="24.75" customHeight="1" x14ac:dyDescent="0.2">
      <c r="A84" s="120" t="s">
        <v>156</v>
      </c>
      <c r="B84" s="107" t="s">
        <v>132</v>
      </c>
      <c r="C84" s="107" t="s">
        <v>45</v>
      </c>
      <c r="D84" s="107" t="s">
        <v>49</v>
      </c>
      <c r="E84" s="113" t="s">
        <v>17</v>
      </c>
      <c r="F84" s="113" t="s">
        <v>75</v>
      </c>
      <c r="G84" s="113" t="s">
        <v>133</v>
      </c>
      <c r="H84" s="113"/>
      <c r="I84" s="107"/>
      <c r="J84" s="111">
        <f>J85</f>
        <v>190</v>
      </c>
      <c r="K84" s="111">
        <f>K85</f>
        <v>70</v>
      </c>
      <c r="L84" s="111">
        <f>L85</f>
        <v>54.1</v>
      </c>
    </row>
    <row r="85" spans="1:12" x14ac:dyDescent="0.2">
      <c r="A85" s="119" t="s">
        <v>115</v>
      </c>
      <c r="B85" s="107" t="s">
        <v>132</v>
      </c>
      <c r="C85" s="107" t="s">
        <v>45</v>
      </c>
      <c r="D85" s="107" t="s">
        <v>49</v>
      </c>
      <c r="E85" s="113" t="s">
        <v>17</v>
      </c>
      <c r="F85" s="113" t="s">
        <v>75</v>
      </c>
      <c r="G85" s="113" t="s">
        <v>133</v>
      </c>
      <c r="H85" s="113" t="s">
        <v>114</v>
      </c>
      <c r="I85" s="107"/>
      <c r="J85" s="111">
        <f t="shared" ref="J85:K86" si="33">J86</f>
        <v>190</v>
      </c>
      <c r="K85" s="111">
        <f t="shared" si="33"/>
        <v>70</v>
      </c>
      <c r="L85" s="111">
        <f t="shared" ref="L85:L86" si="34">L86</f>
        <v>54.1</v>
      </c>
    </row>
    <row r="86" spans="1:12" ht="40.5" customHeight="1" x14ac:dyDescent="0.2">
      <c r="A86" s="102" t="s">
        <v>162</v>
      </c>
      <c r="B86" s="107" t="s">
        <v>132</v>
      </c>
      <c r="C86" s="107" t="s">
        <v>45</v>
      </c>
      <c r="D86" s="107" t="s">
        <v>49</v>
      </c>
      <c r="E86" s="113" t="s">
        <v>17</v>
      </c>
      <c r="F86" s="113" t="s">
        <v>75</v>
      </c>
      <c r="G86" s="113" t="s">
        <v>133</v>
      </c>
      <c r="H86" s="113" t="s">
        <v>114</v>
      </c>
      <c r="I86" s="107" t="s">
        <v>63</v>
      </c>
      <c r="J86" s="111">
        <f t="shared" si="33"/>
        <v>190</v>
      </c>
      <c r="K86" s="111">
        <f t="shared" si="33"/>
        <v>70</v>
      </c>
      <c r="L86" s="111">
        <f t="shared" si="34"/>
        <v>54.1</v>
      </c>
    </row>
    <row r="87" spans="1:12" ht="38.25" x14ac:dyDescent="0.2">
      <c r="A87" s="102" t="s">
        <v>41</v>
      </c>
      <c r="B87" s="107" t="s">
        <v>132</v>
      </c>
      <c r="C87" s="107" t="s">
        <v>45</v>
      </c>
      <c r="D87" s="107" t="s">
        <v>49</v>
      </c>
      <c r="E87" s="113" t="s">
        <v>17</v>
      </c>
      <c r="F87" s="113" t="s">
        <v>75</v>
      </c>
      <c r="G87" s="113" t="s">
        <v>133</v>
      </c>
      <c r="H87" s="113" t="s">
        <v>114</v>
      </c>
      <c r="I87" s="107" t="s">
        <v>64</v>
      </c>
      <c r="J87" s="111">
        <v>190</v>
      </c>
      <c r="K87" s="111">
        <v>70</v>
      </c>
      <c r="L87" s="111">
        <v>54.1</v>
      </c>
    </row>
    <row r="88" spans="1:12" x14ac:dyDescent="0.2">
      <c r="A88" s="75" t="s">
        <v>55</v>
      </c>
      <c r="B88" s="106" t="s">
        <v>132</v>
      </c>
      <c r="C88" s="108" t="s">
        <v>17</v>
      </c>
      <c r="D88" s="107"/>
      <c r="E88" s="113"/>
      <c r="F88" s="113"/>
      <c r="G88" s="113"/>
      <c r="H88" s="113"/>
      <c r="I88" s="110"/>
      <c r="J88" s="114">
        <f t="shared" ref="J88:K93" si="35">J89</f>
        <v>51.3</v>
      </c>
      <c r="K88" s="111">
        <f t="shared" si="35"/>
        <v>92.3</v>
      </c>
      <c r="L88" s="111">
        <f t="shared" ref="L88:L93" si="36">L89</f>
        <v>92.3</v>
      </c>
    </row>
    <row r="89" spans="1:12" x14ac:dyDescent="0.2">
      <c r="A89" s="102" t="s">
        <v>56</v>
      </c>
      <c r="B89" s="107" t="s">
        <v>132</v>
      </c>
      <c r="C89" s="107" t="s">
        <v>17</v>
      </c>
      <c r="D89" s="107" t="s">
        <v>33</v>
      </c>
      <c r="E89" s="113"/>
      <c r="F89" s="113"/>
      <c r="G89" s="113"/>
      <c r="H89" s="113"/>
      <c r="I89" s="110"/>
      <c r="J89" s="111">
        <f t="shared" si="35"/>
        <v>51.3</v>
      </c>
      <c r="K89" s="111">
        <f t="shared" si="35"/>
        <v>92.3</v>
      </c>
      <c r="L89" s="111">
        <f t="shared" si="36"/>
        <v>92.3</v>
      </c>
    </row>
    <row r="90" spans="1:12" ht="62.25" customHeight="1" x14ac:dyDescent="0.2">
      <c r="A90" s="102" t="s">
        <v>152</v>
      </c>
      <c r="B90" s="107" t="s">
        <v>132</v>
      </c>
      <c r="C90" s="107" t="s">
        <v>17</v>
      </c>
      <c r="D90" s="107" t="s">
        <v>33</v>
      </c>
      <c r="E90" s="113" t="s">
        <v>74</v>
      </c>
      <c r="F90" s="113"/>
      <c r="G90" s="113"/>
      <c r="H90" s="113"/>
      <c r="I90" s="110"/>
      <c r="J90" s="111">
        <f t="shared" si="35"/>
        <v>51.3</v>
      </c>
      <c r="K90" s="111">
        <f t="shared" si="35"/>
        <v>92.3</v>
      </c>
      <c r="L90" s="111">
        <f t="shared" si="36"/>
        <v>92.3</v>
      </c>
    </row>
    <row r="91" spans="1:12" ht="75" customHeight="1" x14ac:dyDescent="0.2">
      <c r="A91" s="102" t="s">
        <v>153</v>
      </c>
      <c r="B91" s="107" t="s">
        <v>132</v>
      </c>
      <c r="C91" s="107" t="s">
        <v>17</v>
      </c>
      <c r="D91" s="107" t="s">
        <v>33</v>
      </c>
      <c r="E91" s="113" t="s">
        <v>74</v>
      </c>
      <c r="F91" s="113" t="s">
        <v>8</v>
      </c>
      <c r="G91" s="113"/>
      <c r="H91" s="113"/>
      <c r="I91" s="110"/>
      <c r="J91" s="111">
        <f>J92</f>
        <v>51.3</v>
      </c>
      <c r="K91" s="111">
        <f>K92</f>
        <v>92.3</v>
      </c>
      <c r="L91" s="111">
        <f>L92</f>
        <v>92.3</v>
      </c>
    </row>
    <row r="92" spans="1:12" ht="25.5" x14ac:dyDescent="0.2">
      <c r="A92" s="102" t="s">
        <v>57</v>
      </c>
      <c r="B92" s="107" t="s">
        <v>132</v>
      </c>
      <c r="C92" s="107" t="s">
        <v>17</v>
      </c>
      <c r="D92" s="107" t="s">
        <v>33</v>
      </c>
      <c r="E92" s="113" t="s">
        <v>74</v>
      </c>
      <c r="F92" s="113" t="s">
        <v>8</v>
      </c>
      <c r="G92" s="113" t="s">
        <v>59</v>
      </c>
      <c r="H92" s="113" t="s">
        <v>77</v>
      </c>
      <c r="I92" s="110"/>
      <c r="J92" s="111">
        <f t="shared" si="35"/>
        <v>51.3</v>
      </c>
      <c r="K92" s="111">
        <f t="shared" si="35"/>
        <v>92.3</v>
      </c>
      <c r="L92" s="111">
        <f t="shared" si="36"/>
        <v>92.3</v>
      </c>
    </row>
    <row r="93" spans="1:12" ht="25.5" x14ac:dyDescent="0.2">
      <c r="A93" s="102" t="s">
        <v>51</v>
      </c>
      <c r="B93" s="107" t="s">
        <v>132</v>
      </c>
      <c r="C93" s="107" t="s">
        <v>17</v>
      </c>
      <c r="D93" s="107" t="s">
        <v>33</v>
      </c>
      <c r="E93" s="113" t="s">
        <v>74</v>
      </c>
      <c r="F93" s="113" t="s">
        <v>8</v>
      </c>
      <c r="G93" s="113" t="s">
        <v>59</v>
      </c>
      <c r="H93" s="113" t="s">
        <v>77</v>
      </c>
      <c r="I93" s="110" t="s">
        <v>68</v>
      </c>
      <c r="J93" s="111">
        <f t="shared" si="35"/>
        <v>51.3</v>
      </c>
      <c r="K93" s="111">
        <f t="shared" si="35"/>
        <v>92.3</v>
      </c>
      <c r="L93" s="111">
        <f t="shared" si="36"/>
        <v>92.3</v>
      </c>
    </row>
    <row r="94" spans="1:12" ht="25.5" x14ac:dyDescent="0.2">
      <c r="A94" s="121" t="s">
        <v>58</v>
      </c>
      <c r="B94" s="122" t="s">
        <v>132</v>
      </c>
      <c r="C94" s="122" t="s">
        <v>17</v>
      </c>
      <c r="D94" s="122" t="s">
        <v>33</v>
      </c>
      <c r="E94" s="123" t="s">
        <v>74</v>
      </c>
      <c r="F94" s="123" t="s">
        <v>8</v>
      </c>
      <c r="G94" s="123" t="s">
        <v>59</v>
      </c>
      <c r="H94" s="123" t="s">
        <v>77</v>
      </c>
      <c r="I94" s="124" t="s">
        <v>69</v>
      </c>
      <c r="J94" s="125">
        <v>51.3</v>
      </c>
      <c r="K94" s="125">
        <v>92.3</v>
      </c>
      <c r="L94" s="125">
        <v>92.3</v>
      </c>
    </row>
    <row r="95" spans="1:12" x14ac:dyDescent="0.2">
      <c r="A95" s="126" t="s">
        <v>168</v>
      </c>
      <c r="B95" s="107" t="s">
        <v>132</v>
      </c>
      <c r="C95" s="107" t="s">
        <v>135</v>
      </c>
      <c r="D95" s="107"/>
      <c r="E95" s="113"/>
      <c r="F95" s="113"/>
      <c r="G95" s="113"/>
      <c r="H95" s="113"/>
      <c r="I95" s="110"/>
      <c r="J95" s="127">
        <f t="shared" ref="J95:K100" si="37">J96</f>
        <v>0</v>
      </c>
      <c r="K95" s="127">
        <f t="shared" si="37"/>
        <v>35.799999999999997</v>
      </c>
      <c r="L95" s="127">
        <f t="shared" ref="L95:L100" si="38">L96</f>
        <v>72.900000000000006</v>
      </c>
    </row>
    <row r="96" spans="1:12" x14ac:dyDescent="0.2">
      <c r="A96" s="126" t="s">
        <v>168</v>
      </c>
      <c r="B96" s="107" t="s">
        <v>132</v>
      </c>
      <c r="C96" s="122" t="s">
        <v>135</v>
      </c>
      <c r="D96" s="122" t="s">
        <v>135</v>
      </c>
      <c r="E96" s="123"/>
      <c r="F96" s="123"/>
      <c r="G96" s="123"/>
      <c r="H96" s="123"/>
      <c r="I96" s="124"/>
      <c r="J96" s="127">
        <f t="shared" si="37"/>
        <v>0</v>
      </c>
      <c r="K96" s="127">
        <f t="shared" si="37"/>
        <v>35.799999999999997</v>
      </c>
      <c r="L96" s="127">
        <f t="shared" si="38"/>
        <v>72.900000000000006</v>
      </c>
    </row>
    <row r="97" spans="1:12" ht="68.25" customHeight="1" x14ac:dyDescent="0.2">
      <c r="A97" s="126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97" s="122" t="s">
        <v>132</v>
      </c>
      <c r="C97" s="107" t="s">
        <v>135</v>
      </c>
      <c r="D97" s="107" t="s">
        <v>135</v>
      </c>
      <c r="E97" s="113" t="s">
        <v>136</v>
      </c>
      <c r="F97" s="113"/>
      <c r="G97" s="113"/>
      <c r="H97" s="113"/>
      <c r="I97" s="110"/>
      <c r="J97" s="127">
        <f t="shared" si="37"/>
        <v>0</v>
      </c>
      <c r="K97" s="127">
        <f t="shared" si="37"/>
        <v>35.799999999999997</v>
      </c>
      <c r="L97" s="127">
        <f t="shared" si="38"/>
        <v>72.900000000000006</v>
      </c>
    </row>
    <row r="98" spans="1:12" x14ac:dyDescent="0.2">
      <c r="A98" s="126" t="s">
        <v>36</v>
      </c>
      <c r="B98" s="107" t="s">
        <v>132</v>
      </c>
      <c r="C98" s="107" t="s">
        <v>135</v>
      </c>
      <c r="D98" s="107" t="s">
        <v>135</v>
      </c>
      <c r="E98" s="113" t="s">
        <v>136</v>
      </c>
      <c r="F98" s="113" t="s">
        <v>8</v>
      </c>
      <c r="G98" s="113"/>
      <c r="H98" s="113"/>
      <c r="I98" s="110"/>
      <c r="J98" s="127">
        <f t="shared" si="37"/>
        <v>0</v>
      </c>
      <c r="K98" s="127">
        <f t="shared" si="37"/>
        <v>35.799999999999997</v>
      </c>
      <c r="L98" s="127">
        <f t="shared" si="38"/>
        <v>72.900000000000006</v>
      </c>
    </row>
    <row r="99" spans="1:12" x14ac:dyDescent="0.2">
      <c r="A99" s="126" t="s">
        <v>168</v>
      </c>
      <c r="B99" s="107" t="s">
        <v>132</v>
      </c>
      <c r="C99" s="122" t="s">
        <v>135</v>
      </c>
      <c r="D99" s="122" t="s">
        <v>135</v>
      </c>
      <c r="E99" s="123" t="s">
        <v>136</v>
      </c>
      <c r="F99" s="123" t="s">
        <v>8</v>
      </c>
      <c r="G99" s="123" t="s">
        <v>59</v>
      </c>
      <c r="H99" s="123" t="s">
        <v>137</v>
      </c>
      <c r="I99" s="124"/>
      <c r="J99" s="127">
        <f t="shared" si="37"/>
        <v>0</v>
      </c>
      <c r="K99" s="127">
        <f t="shared" si="37"/>
        <v>35.799999999999997</v>
      </c>
      <c r="L99" s="127">
        <f t="shared" si="38"/>
        <v>72.900000000000006</v>
      </c>
    </row>
    <row r="100" spans="1:12" x14ac:dyDescent="0.2">
      <c r="A100" s="126" t="s">
        <v>43</v>
      </c>
      <c r="B100" s="107" t="s">
        <v>132</v>
      </c>
      <c r="C100" s="122" t="s">
        <v>135</v>
      </c>
      <c r="D100" s="122" t="s">
        <v>135</v>
      </c>
      <c r="E100" s="123" t="s">
        <v>136</v>
      </c>
      <c r="F100" s="123" t="s">
        <v>8</v>
      </c>
      <c r="G100" s="123" t="s">
        <v>59</v>
      </c>
      <c r="H100" s="123" t="s">
        <v>137</v>
      </c>
      <c r="I100" s="124" t="s">
        <v>65</v>
      </c>
      <c r="J100" s="127">
        <f t="shared" si="37"/>
        <v>0</v>
      </c>
      <c r="K100" s="127">
        <f t="shared" si="37"/>
        <v>35.799999999999997</v>
      </c>
      <c r="L100" s="127">
        <f t="shared" si="38"/>
        <v>72.900000000000006</v>
      </c>
    </row>
    <row r="101" spans="1:12" x14ac:dyDescent="0.2">
      <c r="A101" s="126" t="s">
        <v>47</v>
      </c>
      <c r="B101" s="122" t="s">
        <v>132</v>
      </c>
      <c r="C101" s="122" t="s">
        <v>135</v>
      </c>
      <c r="D101" s="122" t="s">
        <v>135</v>
      </c>
      <c r="E101" s="123" t="s">
        <v>136</v>
      </c>
      <c r="F101" s="123" t="s">
        <v>8</v>
      </c>
      <c r="G101" s="123" t="s">
        <v>59</v>
      </c>
      <c r="H101" s="123" t="s">
        <v>137</v>
      </c>
      <c r="I101" s="124" t="s">
        <v>67</v>
      </c>
      <c r="J101" s="127">
        <v>0</v>
      </c>
      <c r="K101" s="127">
        <v>35.799999999999997</v>
      </c>
      <c r="L101" s="127">
        <v>72.900000000000006</v>
      </c>
    </row>
    <row r="102" spans="1:12" x14ac:dyDescent="0.2">
      <c r="E102" s="20"/>
      <c r="F102" s="20"/>
      <c r="G102" s="20"/>
      <c r="H102" s="20"/>
      <c r="I102" s="20"/>
    </row>
    <row r="103" spans="1:12" x14ac:dyDescent="0.2">
      <c r="E103" s="20"/>
      <c r="F103" s="20"/>
      <c r="G103" s="20"/>
      <c r="H103" s="20"/>
      <c r="I103" s="20"/>
    </row>
    <row r="104" spans="1:12" x14ac:dyDescent="0.2">
      <c r="E104" s="20"/>
      <c r="F104" s="20"/>
      <c r="G104" s="20"/>
      <c r="H104" s="20"/>
      <c r="I104" s="20"/>
    </row>
    <row r="105" spans="1:12" x14ac:dyDescent="0.2">
      <c r="E105" s="20"/>
      <c r="F105" s="20"/>
      <c r="G105" s="20"/>
      <c r="H105" s="20"/>
      <c r="I105" s="20"/>
    </row>
    <row r="106" spans="1:12" x14ac:dyDescent="0.2">
      <c r="E106" s="20"/>
      <c r="F106" s="20"/>
      <c r="G106" s="20"/>
      <c r="H106" s="20"/>
      <c r="I106" s="20"/>
    </row>
    <row r="107" spans="1:12" x14ac:dyDescent="0.2">
      <c r="E107" s="20"/>
      <c r="F107" s="20"/>
      <c r="G107" s="20"/>
      <c r="H107" s="20"/>
      <c r="I107" s="20"/>
    </row>
    <row r="108" spans="1:12" x14ac:dyDescent="0.2">
      <c r="E108" s="20"/>
      <c r="F108" s="20"/>
      <c r="G108" s="20"/>
      <c r="H108" s="20"/>
      <c r="I108" s="20"/>
    </row>
    <row r="109" spans="1:12" x14ac:dyDescent="0.2">
      <c r="E109" s="20"/>
      <c r="F109" s="20"/>
      <c r="G109" s="20"/>
      <c r="H109" s="20"/>
      <c r="I109" s="20"/>
    </row>
    <row r="110" spans="1:12" x14ac:dyDescent="0.2">
      <c r="E110" s="20"/>
      <c r="F110" s="20"/>
      <c r="G110" s="20"/>
      <c r="H110" s="20"/>
      <c r="I110" s="20"/>
    </row>
    <row r="111" spans="1:12" x14ac:dyDescent="0.2">
      <c r="E111" s="20"/>
      <c r="F111" s="20"/>
      <c r="G111" s="20"/>
      <c r="H111" s="20"/>
      <c r="I111" s="20"/>
    </row>
    <row r="112" spans="1:12" x14ac:dyDescent="0.2">
      <c r="E112" s="20"/>
      <c r="F112" s="20"/>
      <c r="G112" s="20"/>
      <c r="H112" s="20"/>
      <c r="I112" s="20"/>
    </row>
    <row r="113" spans="5:9" x14ac:dyDescent="0.2">
      <c r="E113" s="20"/>
      <c r="F113" s="20"/>
      <c r="G113" s="20"/>
      <c r="H113" s="20"/>
      <c r="I113" s="20"/>
    </row>
    <row r="114" spans="5:9" x14ac:dyDescent="0.2">
      <c r="E114" s="20"/>
      <c r="F114" s="20"/>
      <c r="G114" s="20"/>
      <c r="H114" s="20"/>
      <c r="I114" s="20"/>
    </row>
    <row r="115" spans="5:9" x14ac:dyDescent="0.2">
      <c r="E115" s="20"/>
      <c r="F115" s="20"/>
      <c r="G115" s="20"/>
      <c r="H115" s="20"/>
      <c r="I115" s="20"/>
    </row>
    <row r="116" spans="5:9" x14ac:dyDescent="0.2">
      <c r="E116" s="20"/>
      <c r="F116" s="20"/>
      <c r="G116" s="20"/>
      <c r="H116" s="20"/>
      <c r="I116" s="20"/>
    </row>
    <row r="117" spans="5:9" x14ac:dyDescent="0.2">
      <c r="E117" s="20"/>
      <c r="F117" s="20"/>
      <c r="G117" s="20"/>
      <c r="H117" s="20"/>
      <c r="I117" s="20"/>
    </row>
    <row r="118" spans="5:9" x14ac:dyDescent="0.2">
      <c r="E118" s="20"/>
      <c r="F118" s="20"/>
      <c r="G118" s="20"/>
      <c r="H118" s="20"/>
      <c r="I118" s="20"/>
    </row>
    <row r="119" spans="5:9" x14ac:dyDescent="0.2">
      <c r="E119" s="20"/>
      <c r="F119" s="20"/>
      <c r="G119" s="20"/>
      <c r="H119" s="20"/>
      <c r="I119" s="20"/>
    </row>
    <row r="120" spans="5:9" x14ac:dyDescent="0.2">
      <c r="E120" s="20"/>
      <c r="F120" s="20"/>
      <c r="G120" s="20"/>
      <c r="H120" s="20"/>
      <c r="I120" s="20"/>
    </row>
    <row r="121" spans="5:9" x14ac:dyDescent="0.2">
      <c r="E121" s="20"/>
      <c r="F121" s="20"/>
      <c r="G121" s="20"/>
      <c r="H121" s="20"/>
      <c r="I121" s="20"/>
    </row>
    <row r="122" spans="5:9" x14ac:dyDescent="0.2">
      <c r="E122" s="20"/>
      <c r="F122" s="20"/>
      <c r="G122" s="20"/>
      <c r="H122" s="20"/>
      <c r="I122" s="20"/>
    </row>
    <row r="123" spans="5:9" x14ac:dyDescent="0.2">
      <c r="E123" s="20"/>
      <c r="F123" s="20"/>
      <c r="G123" s="20"/>
      <c r="H123" s="20"/>
      <c r="I123" s="20"/>
    </row>
    <row r="124" spans="5:9" x14ac:dyDescent="0.2">
      <c r="E124" s="20"/>
      <c r="F124" s="20"/>
      <c r="G124" s="20"/>
      <c r="H124" s="20"/>
      <c r="I124" s="20"/>
    </row>
    <row r="125" spans="5:9" x14ac:dyDescent="0.2">
      <c r="E125" s="20"/>
      <c r="F125" s="20"/>
      <c r="G125" s="20"/>
      <c r="H125" s="20"/>
      <c r="I125" s="20"/>
    </row>
    <row r="126" spans="5:9" x14ac:dyDescent="0.2">
      <c r="E126" s="20"/>
      <c r="F126" s="20"/>
      <c r="G126" s="20"/>
      <c r="H126" s="20"/>
      <c r="I126" s="20"/>
    </row>
    <row r="127" spans="5:9" x14ac:dyDescent="0.2">
      <c r="E127" s="20"/>
      <c r="F127" s="20"/>
      <c r="G127" s="20"/>
      <c r="H127" s="20"/>
      <c r="I127" s="20"/>
    </row>
    <row r="128" spans="5:9" x14ac:dyDescent="0.2">
      <c r="E128" s="20"/>
      <c r="F128" s="20"/>
      <c r="G128" s="20"/>
      <c r="H128" s="20"/>
      <c r="I128" s="20"/>
    </row>
    <row r="129" spans="5:9" x14ac:dyDescent="0.2">
      <c r="E129" s="20"/>
      <c r="F129" s="20"/>
      <c r="G129" s="20"/>
      <c r="H129" s="20"/>
      <c r="I129" s="20"/>
    </row>
    <row r="130" spans="5:9" x14ac:dyDescent="0.2">
      <c r="E130" s="20"/>
      <c r="F130" s="20"/>
      <c r="G130" s="20"/>
      <c r="H130" s="20"/>
      <c r="I130" s="20"/>
    </row>
  </sheetData>
  <autoFilter ref="A1:L101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2">
    <cfRule type="expression" dxfId="12" priority="49" stopIfTrue="1">
      <formula>$F52=""</formula>
    </cfRule>
    <cfRule type="expression" dxfId="11" priority="50" stopIfTrue="1">
      <formula>#REF!&lt;&gt;""</formula>
    </cfRule>
    <cfRule type="expression" dxfId="10" priority="51" stopIfTrue="1">
      <formula>AND($G52="",$F52&lt;&gt;"")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55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48" t="s">
        <v>198</v>
      </c>
      <c r="I1" s="149"/>
      <c r="J1" s="149"/>
      <c r="K1" s="149"/>
    </row>
    <row r="2" spans="1:11" ht="126.75" customHeight="1" x14ac:dyDescent="0.2">
      <c r="A2" s="150" t="s">
        <v>172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1" t="s">
        <v>1</v>
      </c>
      <c r="I3" s="151"/>
      <c r="J3" s="151"/>
      <c r="K3" s="151"/>
    </row>
    <row r="4" spans="1:11" ht="20.45" customHeight="1" x14ac:dyDescent="0.2">
      <c r="A4" s="4" t="s">
        <v>8</v>
      </c>
      <c r="B4" s="152" t="s">
        <v>3</v>
      </c>
      <c r="C4" s="152" t="s">
        <v>4</v>
      </c>
      <c r="D4" s="152" t="s">
        <v>5</v>
      </c>
      <c r="E4" s="152"/>
      <c r="F4" s="152"/>
      <c r="G4" s="152"/>
      <c r="H4" s="152" t="s">
        <v>6</v>
      </c>
      <c r="I4" s="152" t="s">
        <v>7</v>
      </c>
      <c r="J4" s="152"/>
      <c r="K4" s="152"/>
    </row>
    <row r="5" spans="1:11" ht="16.7" customHeight="1" x14ac:dyDescent="0.2">
      <c r="A5" s="18"/>
      <c r="B5" s="152" t="s">
        <v>0</v>
      </c>
      <c r="C5" s="152" t="s">
        <v>0</v>
      </c>
      <c r="D5" s="152" t="s">
        <v>0</v>
      </c>
      <c r="E5" s="152"/>
      <c r="F5" s="152"/>
      <c r="G5" s="152"/>
      <c r="H5" s="152" t="s">
        <v>0</v>
      </c>
      <c r="I5" s="73" t="s">
        <v>149</v>
      </c>
      <c r="J5" s="73" t="s">
        <v>165</v>
      </c>
      <c r="K5" s="73" t="s">
        <v>170</v>
      </c>
    </row>
    <row r="6" spans="1:11" ht="13.7" customHeight="1" x14ac:dyDescent="0.2">
      <c r="A6" s="19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75" t="s">
        <v>159</v>
      </c>
      <c r="B7" s="128"/>
      <c r="C7" s="128"/>
      <c r="D7" s="4"/>
      <c r="E7" s="4"/>
      <c r="F7" s="4"/>
      <c r="G7" s="4"/>
      <c r="H7" s="128"/>
      <c r="I7" s="129">
        <f>I8+I48+I57+I64+I77+I88</f>
        <v>2152.5</v>
      </c>
      <c r="J7" s="129">
        <f>J8+J48+J64+J77+J88+J95</f>
        <v>1606.3999999999999</v>
      </c>
      <c r="K7" s="129">
        <f>K8+K48+K64+K77+K88+K95</f>
        <v>1637.8</v>
      </c>
    </row>
    <row r="8" spans="1:11" ht="14.45" customHeight="1" x14ac:dyDescent="0.2">
      <c r="A8" s="75" t="s">
        <v>32</v>
      </c>
      <c r="B8" s="76" t="s">
        <v>33</v>
      </c>
      <c r="C8" s="76"/>
      <c r="D8" s="77" t="s">
        <v>0</v>
      </c>
      <c r="E8" s="77" t="s">
        <v>0</v>
      </c>
      <c r="F8" s="77" t="s">
        <v>0</v>
      </c>
      <c r="G8" s="77" t="s">
        <v>0</v>
      </c>
      <c r="H8" s="76" t="s">
        <v>0</v>
      </c>
      <c r="I8" s="78">
        <f>I9+I15+I34+I40</f>
        <v>1194.0999999999999</v>
      </c>
      <c r="J8" s="78">
        <f>J9+J15+J34</f>
        <v>863.4</v>
      </c>
      <c r="K8" s="78">
        <f>K9+K15+K34</f>
        <v>854.3</v>
      </c>
    </row>
    <row r="9" spans="1:11" ht="40.5" customHeight="1" x14ac:dyDescent="0.2">
      <c r="A9" s="102" t="s">
        <v>34</v>
      </c>
      <c r="B9" s="130" t="s">
        <v>33</v>
      </c>
      <c r="C9" s="107" t="s">
        <v>35</v>
      </c>
      <c r="D9" s="109"/>
      <c r="E9" s="109"/>
      <c r="F9" s="109"/>
      <c r="G9" s="109"/>
      <c r="H9" s="110"/>
      <c r="I9" s="111">
        <f t="shared" ref="I9:K10" si="0">I10</f>
        <v>520.79999999999995</v>
      </c>
      <c r="J9" s="111">
        <f t="shared" si="0"/>
        <v>419.9</v>
      </c>
      <c r="K9" s="111">
        <f t="shared" si="0"/>
        <v>382.8</v>
      </c>
    </row>
    <row r="10" spans="1:11" ht="53.25" customHeight="1" x14ac:dyDescent="0.2">
      <c r="A10" s="102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2" t="s">
        <v>33</v>
      </c>
      <c r="C10" s="112" t="s">
        <v>35</v>
      </c>
      <c r="D10" s="113" t="s">
        <v>136</v>
      </c>
      <c r="E10" s="109"/>
      <c r="F10" s="109"/>
      <c r="G10" s="109"/>
      <c r="H10" s="107"/>
      <c r="I10" s="114">
        <f t="shared" si="0"/>
        <v>520.79999999999995</v>
      </c>
      <c r="J10" s="111">
        <f t="shared" si="0"/>
        <v>419.9</v>
      </c>
      <c r="K10" s="111">
        <f t="shared" si="0"/>
        <v>382.8</v>
      </c>
    </row>
    <row r="11" spans="1:11" x14ac:dyDescent="0.2">
      <c r="A11" s="102" t="s">
        <v>36</v>
      </c>
      <c r="B11" s="107" t="s">
        <v>33</v>
      </c>
      <c r="C11" s="107" t="s">
        <v>35</v>
      </c>
      <c r="D11" s="113">
        <v>65</v>
      </c>
      <c r="E11" s="113" t="s">
        <v>8</v>
      </c>
      <c r="F11" s="113"/>
      <c r="G11" s="113"/>
      <c r="H11" s="107"/>
      <c r="I11" s="111">
        <f>I12+I21</f>
        <v>520.79999999999995</v>
      </c>
      <c r="J11" s="111">
        <f t="shared" ref="I11:K13" si="1">J12</f>
        <v>419.9</v>
      </c>
      <c r="K11" s="111">
        <f t="shared" si="1"/>
        <v>382.8</v>
      </c>
    </row>
    <row r="12" spans="1:11" ht="25.5" x14ac:dyDescent="0.2">
      <c r="A12" s="102" t="s">
        <v>37</v>
      </c>
      <c r="B12" s="107" t="s">
        <v>33</v>
      </c>
      <c r="C12" s="107" t="s">
        <v>35</v>
      </c>
      <c r="D12" s="113">
        <v>65</v>
      </c>
      <c r="E12" s="113">
        <v>1</v>
      </c>
      <c r="F12" s="113" t="s">
        <v>59</v>
      </c>
      <c r="G12" s="113" t="s">
        <v>70</v>
      </c>
      <c r="H12" s="107"/>
      <c r="I12" s="111">
        <f t="shared" si="1"/>
        <v>320.8</v>
      </c>
      <c r="J12" s="111">
        <f t="shared" si="1"/>
        <v>419.9</v>
      </c>
      <c r="K12" s="111">
        <f t="shared" si="1"/>
        <v>382.8</v>
      </c>
    </row>
    <row r="13" spans="1:11" ht="76.5" x14ac:dyDescent="0.2">
      <c r="A13" s="102" t="s">
        <v>38</v>
      </c>
      <c r="B13" s="107" t="s">
        <v>33</v>
      </c>
      <c r="C13" s="107" t="s">
        <v>35</v>
      </c>
      <c r="D13" s="113">
        <v>65</v>
      </c>
      <c r="E13" s="113">
        <v>1</v>
      </c>
      <c r="F13" s="113" t="s">
        <v>59</v>
      </c>
      <c r="G13" s="113" t="s">
        <v>70</v>
      </c>
      <c r="H13" s="107" t="s">
        <v>61</v>
      </c>
      <c r="I13" s="111">
        <f t="shared" si="1"/>
        <v>320.8</v>
      </c>
      <c r="J13" s="111">
        <f t="shared" si="1"/>
        <v>419.9</v>
      </c>
      <c r="K13" s="111">
        <f t="shared" si="1"/>
        <v>382.8</v>
      </c>
    </row>
    <row r="14" spans="1:11" ht="25.5" customHeight="1" x14ac:dyDescent="0.2">
      <c r="A14" s="102" t="s">
        <v>39</v>
      </c>
      <c r="B14" s="107" t="s">
        <v>33</v>
      </c>
      <c r="C14" s="107" t="s">
        <v>35</v>
      </c>
      <c r="D14" s="113">
        <v>65</v>
      </c>
      <c r="E14" s="113">
        <v>1</v>
      </c>
      <c r="F14" s="113" t="s">
        <v>59</v>
      </c>
      <c r="G14" s="113" t="s">
        <v>70</v>
      </c>
      <c r="H14" s="107" t="s">
        <v>62</v>
      </c>
      <c r="I14" s="111">
        <f>'Приложение 2'!J14</f>
        <v>320.8</v>
      </c>
      <c r="J14" s="111">
        <f>'Приложение 2'!K14</f>
        <v>419.9</v>
      </c>
      <c r="K14" s="111">
        <f>'Приложение 2'!L14</f>
        <v>382.8</v>
      </c>
    </row>
    <row r="15" spans="1:11" ht="63.75" customHeight="1" x14ac:dyDescent="0.2">
      <c r="A15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5" s="107" t="s">
        <v>33</v>
      </c>
      <c r="C15" s="107" t="s">
        <v>40</v>
      </c>
      <c r="D15" s="113"/>
      <c r="E15" s="113"/>
      <c r="F15" s="113"/>
      <c r="G15" s="113"/>
      <c r="H15" s="107"/>
      <c r="I15" s="111">
        <f>I16+I29</f>
        <v>649.29999999999995</v>
      </c>
      <c r="J15" s="111">
        <f>J16+J29</f>
        <v>438.5</v>
      </c>
      <c r="K15" s="111">
        <f>K16+K29</f>
        <v>466.5</v>
      </c>
    </row>
    <row r="16" spans="1:11" ht="50.25" customHeight="1" x14ac:dyDescent="0.2">
      <c r="A16" s="102" t="str">
        <f>'Приложение 2'!A16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12" t="s">
        <v>33</v>
      </c>
      <c r="C16" s="112" t="s">
        <v>40</v>
      </c>
      <c r="D16" s="113" t="s">
        <v>136</v>
      </c>
      <c r="E16" s="113"/>
      <c r="F16" s="113"/>
      <c r="G16" s="113"/>
      <c r="H16" s="110"/>
      <c r="I16" s="114">
        <f>I17</f>
        <v>649</v>
      </c>
      <c r="J16" s="114">
        <f>J17+J24</f>
        <v>438.2</v>
      </c>
      <c r="K16" s="114">
        <f>K17+K24</f>
        <v>466.1</v>
      </c>
    </row>
    <row r="17" spans="1:11" ht="36.75" customHeight="1" x14ac:dyDescent="0.2">
      <c r="A17" s="102" t="str">
        <f>'Приложение 2'!A17</f>
        <v>Расходы в рамках обеспечения деятельности администрации Пушкинского сельского поселения</v>
      </c>
      <c r="B17" s="131" t="s">
        <v>33</v>
      </c>
      <c r="C17" s="131" t="s">
        <v>40</v>
      </c>
      <c r="D17" s="113">
        <v>65</v>
      </c>
      <c r="E17" s="113" t="s">
        <v>9</v>
      </c>
      <c r="F17" s="113"/>
      <c r="G17" s="113"/>
      <c r="H17" s="110"/>
      <c r="I17" s="111">
        <f>I18+I24</f>
        <v>649</v>
      </c>
      <c r="J17" s="111">
        <f t="shared" ref="J17:K17" si="2">J18</f>
        <v>325.5</v>
      </c>
      <c r="K17" s="111">
        <f t="shared" si="2"/>
        <v>325.5</v>
      </c>
    </row>
    <row r="18" spans="1:11" ht="41.25" customHeight="1" x14ac:dyDescent="0.2">
      <c r="A18" s="102" t="s">
        <v>42</v>
      </c>
      <c r="B18" s="107" t="s">
        <v>33</v>
      </c>
      <c r="C18" s="107" t="s">
        <v>40</v>
      </c>
      <c r="D18" s="113">
        <v>65</v>
      </c>
      <c r="E18" s="113">
        <v>2</v>
      </c>
      <c r="F18" s="113" t="s">
        <v>59</v>
      </c>
      <c r="G18" s="113" t="s">
        <v>71</v>
      </c>
      <c r="H18" s="110"/>
      <c r="I18" s="111">
        <f>I19</f>
        <v>390.6</v>
      </c>
      <c r="J18" s="111">
        <f>J19</f>
        <v>325.5</v>
      </c>
      <c r="K18" s="111">
        <f>K19</f>
        <v>325.5</v>
      </c>
    </row>
    <row r="19" spans="1:11" ht="75.75" customHeight="1" x14ac:dyDescent="0.2">
      <c r="A19" s="102" t="s">
        <v>38</v>
      </c>
      <c r="B19" s="107" t="s">
        <v>33</v>
      </c>
      <c r="C19" s="107" t="s">
        <v>40</v>
      </c>
      <c r="D19" s="113">
        <v>65</v>
      </c>
      <c r="E19" s="113">
        <v>2</v>
      </c>
      <c r="F19" s="113" t="s">
        <v>59</v>
      </c>
      <c r="G19" s="113" t="s">
        <v>71</v>
      </c>
      <c r="H19" s="110" t="s">
        <v>61</v>
      </c>
      <c r="I19" s="111">
        <f>I20</f>
        <v>390.6</v>
      </c>
      <c r="J19" s="111">
        <f t="shared" ref="J19:K19" si="3">J20</f>
        <v>325.5</v>
      </c>
      <c r="K19" s="111">
        <f t="shared" si="3"/>
        <v>325.5</v>
      </c>
    </row>
    <row r="20" spans="1:11" ht="28.5" customHeight="1" x14ac:dyDescent="0.2">
      <c r="A20" s="102" t="s">
        <v>39</v>
      </c>
      <c r="B20" s="107" t="s">
        <v>33</v>
      </c>
      <c r="C20" s="107" t="s">
        <v>40</v>
      </c>
      <c r="D20" s="113">
        <v>65</v>
      </c>
      <c r="E20" s="113">
        <v>2</v>
      </c>
      <c r="F20" s="113" t="s">
        <v>59</v>
      </c>
      <c r="G20" s="113" t="s">
        <v>71</v>
      </c>
      <c r="H20" s="110" t="s">
        <v>62</v>
      </c>
      <c r="I20" s="111">
        <f>'Приложение 2'!J20</f>
        <v>390.6</v>
      </c>
      <c r="J20" s="111">
        <f>'Приложение 2'!K20</f>
        <v>325.5</v>
      </c>
      <c r="K20" s="111">
        <f>'Приложение 2'!L20</f>
        <v>325.5</v>
      </c>
    </row>
    <row r="21" spans="1:11" ht="63.75" x14ac:dyDescent="0.2">
      <c r="A21" s="102" t="str">
        <f>'Приложение 2'!A21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107" t="s">
        <v>33</v>
      </c>
      <c r="C21" s="107" t="s">
        <v>40</v>
      </c>
      <c r="D21" s="113" t="s">
        <v>136</v>
      </c>
      <c r="E21" s="113" t="s">
        <v>9</v>
      </c>
      <c r="F21" s="113" t="s">
        <v>59</v>
      </c>
      <c r="G21" s="113" t="s">
        <v>180</v>
      </c>
      <c r="H21" s="107"/>
      <c r="I21" s="111">
        <f>I22</f>
        <v>200</v>
      </c>
      <c r="J21" s="111"/>
      <c r="K21" s="111"/>
    </row>
    <row r="22" spans="1:11" ht="76.5" x14ac:dyDescent="0.2">
      <c r="A22" s="102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07" t="s">
        <v>33</v>
      </c>
      <c r="C22" s="107" t="s">
        <v>40</v>
      </c>
      <c r="D22" s="113" t="s">
        <v>136</v>
      </c>
      <c r="E22" s="113" t="s">
        <v>9</v>
      </c>
      <c r="F22" s="113" t="s">
        <v>59</v>
      </c>
      <c r="G22" s="113" t="s">
        <v>180</v>
      </c>
      <c r="H22" s="107" t="s">
        <v>61</v>
      </c>
      <c r="I22" s="111">
        <f>I23</f>
        <v>200</v>
      </c>
      <c r="J22" s="111"/>
      <c r="K22" s="111"/>
    </row>
    <row r="23" spans="1:11" ht="28.5" customHeight="1" x14ac:dyDescent="0.2">
      <c r="A23" s="102" t="str">
        <f>'Приложение 2'!A23</f>
        <v>Расходы на выплаты персоналу государственных (муниципальных) органов</v>
      </c>
      <c r="B23" s="107" t="s">
        <v>33</v>
      </c>
      <c r="C23" s="107" t="s">
        <v>40</v>
      </c>
      <c r="D23" s="113" t="s">
        <v>136</v>
      </c>
      <c r="E23" s="113" t="s">
        <v>9</v>
      </c>
      <c r="F23" s="113" t="s">
        <v>59</v>
      </c>
      <c r="G23" s="113" t="s">
        <v>180</v>
      </c>
      <c r="H23" s="107" t="s">
        <v>62</v>
      </c>
      <c r="I23" s="111">
        <f>'Приложение 2'!J23</f>
        <v>200</v>
      </c>
      <c r="J23" s="111"/>
      <c r="K23" s="111"/>
    </row>
    <row r="24" spans="1:11" ht="29.25" customHeight="1" x14ac:dyDescent="0.2">
      <c r="A24" s="102" t="str">
        <f>'Приложение 2'!A24</f>
        <v>Расходы на обеспечение выполнения функций органов местного самоуправления</v>
      </c>
      <c r="B24" s="107" t="s">
        <v>33</v>
      </c>
      <c r="C24" s="107" t="s">
        <v>40</v>
      </c>
      <c r="D24" s="113">
        <v>65</v>
      </c>
      <c r="E24" s="113">
        <v>2</v>
      </c>
      <c r="F24" s="113" t="s">
        <v>59</v>
      </c>
      <c r="G24" s="113" t="s">
        <v>72</v>
      </c>
      <c r="H24" s="110"/>
      <c r="I24" s="111">
        <f>I25+I27</f>
        <v>258.40000000000003</v>
      </c>
      <c r="J24" s="111">
        <f>J25+J27</f>
        <v>112.7</v>
      </c>
      <c r="K24" s="111">
        <f>K25+K27</f>
        <v>140.6</v>
      </c>
    </row>
    <row r="25" spans="1:11" ht="38.25" x14ac:dyDescent="0.2">
      <c r="A25" s="102" t="s">
        <v>162</v>
      </c>
      <c r="B25" s="107" t="s">
        <v>33</v>
      </c>
      <c r="C25" s="107" t="s">
        <v>40</v>
      </c>
      <c r="D25" s="113">
        <v>65</v>
      </c>
      <c r="E25" s="113">
        <v>2</v>
      </c>
      <c r="F25" s="113" t="s">
        <v>59</v>
      </c>
      <c r="G25" s="113" t="s">
        <v>72</v>
      </c>
      <c r="H25" s="110" t="s">
        <v>63</v>
      </c>
      <c r="I25" s="111">
        <f>I26</f>
        <v>253.8</v>
      </c>
      <c r="J25" s="111">
        <f>+J26</f>
        <v>107.7</v>
      </c>
      <c r="K25" s="111">
        <f>+K26</f>
        <v>135.6</v>
      </c>
    </row>
    <row r="26" spans="1:11" ht="38.25" x14ac:dyDescent="0.2">
      <c r="A26" s="102" t="s">
        <v>41</v>
      </c>
      <c r="B26" s="107" t="s">
        <v>33</v>
      </c>
      <c r="C26" s="107" t="s">
        <v>40</v>
      </c>
      <c r="D26" s="113">
        <v>65</v>
      </c>
      <c r="E26" s="113">
        <v>2</v>
      </c>
      <c r="F26" s="113" t="s">
        <v>59</v>
      </c>
      <c r="G26" s="113" t="s">
        <v>72</v>
      </c>
      <c r="H26" s="110" t="s">
        <v>64</v>
      </c>
      <c r="I26" s="111">
        <f>'Приложение 2'!J26</f>
        <v>253.8</v>
      </c>
      <c r="J26" s="111">
        <f>'Приложение 2'!K26</f>
        <v>107.7</v>
      </c>
      <c r="K26" s="111">
        <f>'Приложение 2'!L26</f>
        <v>135.6</v>
      </c>
    </row>
    <row r="27" spans="1:11" x14ac:dyDescent="0.2">
      <c r="A27" s="102" t="s">
        <v>43</v>
      </c>
      <c r="B27" s="107" t="s">
        <v>33</v>
      </c>
      <c r="C27" s="107" t="s">
        <v>40</v>
      </c>
      <c r="D27" s="113">
        <v>65</v>
      </c>
      <c r="E27" s="113">
        <v>2</v>
      </c>
      <c r="F27" s="113" t="s">
        <v>59</v>
      </c>
      <c r="G27" s="113" t="s">
        <v>72</v>
      </c>
      <c r="H27" s="110" t="s">
        <v>65</v>
      </c>
      <c r="I27" s="111">
        <f>I28</f>
        <v>4.5999999999999996</v>
      </c>
      <c r="J27" s="111">
        <f>J28</f>
        <v>5</v>
      </c>
      <c r="K27" s="111">
        <f>K28</f>
        <v>5</v>
      </c>
    </row>
    <row r="28" spans="1:11" x14ac:dyDescent="0.2">
      <c r="A28" s="102" t="s">
        <v>44</v>
      </c>
      <c r="B28" s="107" t="s">
        <v>33</v>
      </c>
      <c r="C28" s="107" t="s">
        <v>40</v>
      </c>
      <c r="D28" s="113">
        <v>65</v>
      </c>
      <c r="E28" s="113">
        <v>2</v>
      </c>
      <c r="F28" s="113" t="s">
        <v>59</v>
      </c>
      <c r="G28" s="113" t="s">
        <v>72</v>
      </c>
      <c r="H28" s="110" t="s">
        <v>66</v>
      </c>
      <c r="I28" s="111">
        <f>'Приложение 2'!J28</f>
        <v>4.5999999999999996</v>
      </c>
      <c r="J28" s="111">
        <f>'Приложение 2'!K28</f>
        <v>5</v>
      </c>
      <c r="K28" s="111">
        <f>'Приложение 2'!L28</f>
        <v>5</v>
      </c>
    </row>
    <row r="29" spans="1:11" ht="66.75" customHeight="1" x14ac:dyDescent="0.2">
      <c r="A29" s="102" t="str">
        <f>'Приложение 2'!A29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9" s="107" t="s">
        <v>33</v>
      </c>
      <c r="C29" s="107" t="s">
        <v>40</v>
      </c>
      <c r="D29" s="113" t="s">
        <v>74</v>
      </c>
      <c r="E29" s="113"/>
      <c r="F29" s="113"/>
      <c r="G29" s="113"/>
      <c r="H29" s="110"/>
      <c r="I29" s="111">
        <f>I30</f>
        <v>0.3</v>
      </c>
      <c r="J29" s="111">
        <f>J30</f>
        <v>0.3</v>
      </c>
      <c r="K29" s="111">
        <f>K30</f>
        <v>0.4</v>
      </c>
    </row>
    <row r="30" spans="1:11" ht="78.75" customHeight="1" x14ac:dyDescent="0.2">
      <c r="A30" s="102" t="str">
        <f>'Приложение 2'!A30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0" s="107" t="s">
        <v>33</v>
      </c>
      <c r="C30" s="107" t="s">
        <v>40</v>
      </c>
      <c r="D30" s="113">
        <v>89</v>
      </c>
      <c r="E30" s="113" t="s">
        <v>8</v>
      </c>
      <c r="F30" s="113"/>
      <c r="G30" s="113"/>
      <c r="H30" s="110"/>
      <c r="I30" s="111">
        <f t="shared" ref="I30:K31" si="4">I31</f>
        <v>0.3</v>
      </c>
      <c r="J30" s="111">
        <f t="shared" si="4"/>
        <v>0.3</v>
      </c>
      <c r="K30" s="111">
        <f t="shared" si="4"/>
        <v>0.4</v>
      </c>
    </row>
    <row r="31" spans="1:11" ht="114.75" x14ac:dyDescent="0.2">
      <c r="A31" s="102" t="s">
        <v>30</v>
      </c>
      <c r="B31" s="107" t="s">
        <v>33</v>
      </c>
      <c r="C31" s="107" t="s">
        <v>40</v>
      </c>
      <c r="D31" s="113">
        <v>89</v>
      </c>
      <c r="E31" s="113">
        <v>1</v>
      </c>
      <c r="F31" s="113" t="s">
        <v>59</v>
      </c>
      <c r="G31" s="113" t="s">
        <v>73</v>
      </c>
      <c r="H31" s="110"/>
      <c r="I31" s="111">
        <f>I32</f>
        <v>0.3</v>
      </c>
      <c r="J31" s="111">
        <f t="shared" si="4"/>
        <v>0.3</v>
      </c>
      <c r="K31" s="111">
        <f t="shared" si="4"/>
        <v>0.4</v>
      </c>
    </row>
    <row r="32" spans="1:11" ht="38.25" x14ac:dyDescent="0.2">
      <c r="A32" s="102" t="s">
        <v>162</v>
      </c>
      <c r="B32" s="107" t="s">
        <v>33</v>
      </c>
      <c r="C32" s="107" t="s">
        <v>40</v>
      </c>
      <c r="D32" s="113">
        <v>89</v>
      </c>
      <c r="E32" s="113">
        <v>1</v>
      </c>
      <c r="F32" s="113" t="s">
        <v>59</v>
      </c>
      <c r="G32" s="113" t="s">
        <v>73</v>
      </c>
      <c r="H32" s="110" t="s">
        <v>63</v>
      </c>
      <c r="I32" s="115">
        <f t="shared" ref="I32:K32" si="5">I33</f>
        <v>0.3</v>
      </c>
      <c r="J32" s="115">
        <f t="shared" si="5"/>
        <v>0.3</v>
      </c>
      <c r="K32" s="115">
        <f t="shared" si="5"/>
        <v>0.4</v>
      </c>
    </row>
    <row r="33" spans="1:11" ht="38.25" x14ac:dyDescent="0.2">
      <c r="A33" s="102" t="s">
        <v>41</v>
      </c>
      <c r="B33" s="107" t="s">
        <v>33</v>
      </c>
      <c r="C33" s="107" t="s">
        <v>40</v>
      </c>
      <c r="D33" s="113">
        <v>89</v>
      </c>
      <c r="E33" s="113">
        <v>1</v>
      </c>
      <c r="F33" s="113" t="s">
        <v>59</v>
      </c>
      <c r="G33" s="113" t="s">
        <v>73</v>
      </c>
      <c r="H33" s="110" t="s">
        <v>64</v>
      </c>
      <c r="I33" s="115">
        <f>'Приложение 2'!J33</f>
        <v>0.3</v>
      </c>
      <c r="J33" s="115">
        <f>'Приложение 2'!K33</f>
        <v>0.3</v>
      </c>
      <c r="K33" s="115">
        <f>'Приложение 2'!L33</f>
        <v>0.4</v>
      </c>
    </row>
    <row r="34" spans="1:11" x14ac:dyDescent="0.2">
      <c r="A34" s="102" t="s">
        <v>46</v>
      </c>
      <c r="B34" s="107" t="s">
        <v>33</v>
      </c>
      <c r="C34" s="107" t="s">
        <v>18</v>
      </c>
      <c r="D34" s="113"/>
      <c r="E34" s="113"/>
      <c r="F34" s="113"/>
      <c r="G34" s="113"/>
      <c r="H34" s="110"/>
      <c r="I34" s="115">
        <f>I35</f>
        <v>5</v>
      </c>
      <c r="J34" s="115">
        <f>J35</f>
        <v>5</v>
      </c>
      <c r="K34" s="115">
        <f>K35</f>
        <v>5</v>
      </c>
    </row>
    <row r="35" spans="1:11" ht="65.25" customHeight="1" x14ac:dyDescent="0.2">
      <c r="A35" s="102" t="str">
        <f>'Приложение 2'!A35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12" t="s">
        <v>33</v>
      </c>
      <c r="C35" s="112" t="s">
        <v>18</v>
      </c>
      <c r="D35" s="113" t="s">
        <v>74</v>
      </c>
      <c r="E35" s="113"/>
      <c r="F35" s="113"/>
      <c r="G35" s="113"/>
      <c r="H35" s="110"/>
      <c r="I35" s="114">
        <f t="shared" ref="I35:K37" si="6">I36</f>
        <v>5</v>
      </c>
      <c r="J35" s="111">
        <f t="shared" si="6"/>
        <v>5</v>
      </c>
      <c r="K35" s="111">
        <f t="shared" si="6"/>
        <v>5</v>
      </c>
    </row>
    <row r="36" spans="1:11" ht="78.75" customHeight="1" x14ac:dyDescent="0.2">
      <c r="A36" s="102" t="str">
        <f>'Приложение 2'!A36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7" t="s">
        <v>33</v>
      </c>
      <c r="C36" s="107" t="s">
        <v>18</v>
      </c>
      <c r="D36" s="113" t="s">
        <v>74</v>
      </c>
      <c r="E36" s="113" t="s">
        <v>8</v>
      </c>
      <c r="F36" s="113"/>
      <c r="G36" s="113"/>
      <c r="H36" s="110"/>
      <c r="I36" s="111">
        <f t="shared" si="6"/>
        <v>5</v>
      </c>
      <c r="J36" s="111">
        <f t="shared" si="6"/>
        <v>5</v>
      </c>
      <c r="K36" s="111">
        <f t="shared" si="6"/>
        <v>5</v>
      </c>
    </row>
    <row r="37" spans="1:11" ht="51.75" customHeight="1" x14ac:dyDescent="0.2">
      <c r="A37" s="102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37" s="107" t="s">
        <v>33</v>
      </c>
      <c r="C37" s="107" t="s">
        <v>18</v>
      </c>
      <c r="D37" s="113" t="s">
        <v>74</v>
      </c>
      <c r="E37" s="113" t="s">
        <v>8</v>
      </c>
      <c r="F37" s="113" t="s">
        <v>59</v>
      </c>
      <c r="G37" s="113" t="s">
        <v>76</v>
      </c>
      <c r="H37" s="110"/>
      <c r="I37" s="111">
        <f t="shared" si="6"/>
        <v>5</v>
      </c>
      <c r="J37" s="111">
        <f t="shared" si="6"/>
        <v>5</v>
      </c>
      <c r="K37" s="111">
        <f t="shared" si="6"/>
        <v>5</v>
      </c>
    </row>
    <row r="38" spans="1:11" x14ac:dyDescent="0.2">
      <c r="A38" s="102" t="s">
        <v>43</v>
      </c>
      <c r="B38" s="107" t="s">
        <v>33</v>
      </c>
      <c r="C38" s="107" t="s">
        <v>18</v>
      </c>
      <c r="D38" s="113" t="s">
        <v>74</v>
      </c>
      <c r="E38" s="113" t="s">
        <v>8</v>
      </c>
      <c r="F38" s="113" t="s">
        <v>59</v>
      </c>
      <c r="G38" s="113" t="s">
        <v>76</v>
      </c>
      <c r="H38" s="110" t="s">
        <v>65</v>
      </c>
      <c r="I38" s="111">
        <f>I39</f>
        <v>5</v>
      </c>
      <c r="J38" s="111">
        <f>J39</f>
        <v>5</v>
      </c>
      <c r="K38" s="111">
        <f>K39</f>
        <v>5</v>
      </c>
    </row>
    <row r="39" spans="1:11" x14ac:dyDescent="0.2">
      <c r="A39" s="102" t="s">
        <v>47</v>
      </c>
      <c r="B39" s="107" t="s">
        <v>33</v>
      </c>
      <c r="C39" s="107" t="s">
        <v>18</v>
      </c>
      <c r="D39" s="113" t="s">
        <v>74</v>
      </c>
      <c r="E39" s="113" t="s">
        <v>8</v>
      </c>
      <c r="F39" s="113" t="s">
        <v>59</v>
      </c>
      <c r="G39" s="113" t="s">
        <v>76</v>
      </c>
      <c r="H39" s="110" t="s">
        <v>67</v>
      </c>
      <c r="I39" s="111">
        <f>'Приложение 2'!J39</f>
        <v>5</v>
      </c>
      <c r="J39" s="111">
        <f>'Приложение 2'!K39</f>
        <v>5</v>
      </c>
      <c r="K39" s="111">
        <f>'Приложение 2'!L39</f>
        <v>5</v>
      </c>
    </row>
    <row r="40" spans="1:11" ht="16.5" customHeight="1" x14ac:dyDescent="0.2">
      <c r="A40" s="102" t="str">
        <f>'Приложение 2'!A40</f>
        <v>Другие общегосударственные вопросы</v>
      </c>
      <c r="B40" s="107" t="s">
        <v>33</v>
      </c>
      <c r="C40" s="107" t="s">
        <v>160</v>
      </c>
      <c r="D40" s="113"/>
      <c r="E40" s="113"/>
      <c r="F40" s="113"/>
      <c r="G40" s="113"/>
      <c r="H40" s="110"/>
      <c r="I40" s="111">
        <f>I41</f>
        <v>19</v>
      </c>
      <c r="J40" s="111"/>
      <c r="K40" s="111"/>
    </row>
    <row r="41" spans="1:11" ht="66.75" customHeight="1" x14ac:dyDescent="0.2">
      <c r="A41" s="102" t="str">
        <f>'Приложение 2'!A41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1" s="107" t="s">
        <v>33</v>
      </c>
      <c r="C41" s="107" t="s">
        <v>160</v>
      </c>
      <c r="D41" s="113" t="s">
        <v>74</v>
      </c>
      <c r="E41" s="113"/>
      <c r="F41" s="113"/>
      <c r="G41" s="113"/>
      <c r="H41" s="110"/>
      <c r="I41" s="111">
        <f>I42</f>
        <v>19</v>
      </c>
      <c r="J41" s="111"/>
      <c r="K41" s="111"/>
    </row>
    <row r="42" spans="1:11" ht="77.25" customHeight="1" x14ac:dyDescent="0.2">
      <c r="A42" s="102" t="str">
        <f>'Приложение 2'!A42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2" s="107" t="s">
        <v>33</v>
      </c>
      <c r="C42" s="107" t="s">
        <v>160</v>
      </c>
      <c r="D42" s="113" t="s">
        <v>74</v>
      </c>
      <c r="E42" s="113" t="s">
        <v>8</v>
      </c>
      <c r="F42" s="113"/>
      <c r="G42" s="113"/>
      <c r="H42" s="110"/>
      <c r="I42" s="111">
        <f>I43+I46</f>
        <v>19</v>
      </c>
      <c r="J42" s="111"/>
      <c r="K42" s="111"/>
    </row>
    <row r="43" spans="1:11" ht="26.25" customHeight="1" x14ac:dyDescent="0.2">
      <c r="A43" s="102" t="str">
        <f>'Приложение 2'!A43</f>
        <v>Мероприятия,связанные с муниципальным управлением</v>
      </c>
      <c r="B43" s="107" t="s">
        <v>33</v>
      </c>
      <c r="C43" s="107" t="s">
        <v>160</v>
      </c>
      <c r="D43" s="113" t="s">
        <v>74</v>
      </c>
      <c r="E43" s="113" t="s">
        <v>8</v>
      </c>
      <c r="F43" s="113" t="s">
        <v>59</v>
      </c>
      <c r="G43" s="113" t="s">
        <v>199</v>
      </c>
      <c r="H43" s="110"/>
      <c r="I43" s="111">
        <f>I44</f>
        <v>10</v>
      </c>
      <c r="J43" s="111"/>
      <c r="K43" s="111"/>
    </row>
    <row r="44" spans="1:11" ht="41.25" customHeight="1" x14ac:dyDescent="0.2">
      <c r="A44" s="102" t="str">
        <f>A32</f>
        <v>Закупка товаров, работ и услуг для обеспечения государственных (муниципальных) нужд</v>
      </c>
      <c r="B44" s="107" t="s">
        <v>33</v>
      </c>
      <c r="C44" s="107" t="s">
        <v>160</v>
      </c>
      <c r="D44" s="113" t="s">
        <v>74</v>
      </c>
      <c r="E44" s="113" t="s">
        <v>8</v>
      </c>
      <c r="F44" s="113" t="s">
        <v>59</v>
      </c>
      <c r="G44" s="113" t="s">
        <v>199</v>
      </c>
      <c r="H44" s="110" t="s">
        <v>63</v>
      </c>
      <c r="I44" s="111">
        <f>I45</f>
        <v>10</v>
      </c>
      <c r="J44" s="111"/>
      <c r="K44" s="111"/>
    </row>
    <row r="45" spans="1:11" ht="40.5" customHeight="1" x14ac:dyDescent="0.2">
      <c r="A45" s="102" t="str">
        <f>A33</f>
        <v>Иные закупки товаров, работ и услуг для обеспечения государственных (муниципальных) нужд</v>
      </c>
      <c r="B45" s="107" t="s">
        <v>33</v>
      </c>
      <c r="C45" s="107" t="s">
        <v>160</v>
      </c>
      <c r="D45" s="113" t="s">
        <v>74</v>
      </c>
      <c r="E45" s="113" t="s">
        <v>8</v>
      </c>
      <c r="F45" s="113" t="s">
        <v>59</v>
      </c>
      <c r="G45" s="113" t="s">
        <v>199</v>
      </c>
      <c r="H45" s="110" t="s">
        <v>64</v>
      </c>
      <c r="I45" s="111">
        <f>'Приложение 2'!J45</f>
        <v>10</v>
      </c>
      <c r="J45" s="111"/>
      <c r="K45" s="111"/>
    </row>
    <row r="46" spans="1:11" ht="16.5" customHeight="1" x14ac:dyDescent="0.2">
      <c r="A46" s="102" t="str">
        <f>'Приложение 2'!A46</f>
        <v>Иные бюджетные ассигнования</v>
      </c>
      <c r="B46" s="107" t="s">
        <v>33</v>
      </c>
      <c r="C46" s="107" t="s">
        <v>160</v>
      </c>
      <c r="D46" s="113" t="s">
        <v>74</v>
      </c>
      <c r="E46" s="113" t="s">
        <v>8</v>
      </c>
      <c r="F46" s="113" t="s">
        <v>59</v>
      </c>
      <c r="G46" s="113" t="s">
        <v>199</v>
      </c>
      <c r="H46" s="110" t="s">
        <v>65</v>
      </c>
      <c r="I46" s="111">
        <f>I47</f>
        <v>9</v>
      </c>
      <c r="J46" s="111"/>
      <c r="K46" s="111"/>
    </row>
    <row r="47" spans="1:11" ht="14.25" customHeight="1" x14ac:dyDescent="0.2">
      <c r="A47" s="102" t="str">
        <f>'Приложение 2'!A47</f>
        <v>Уплата налогов, сборов и иных платежей</v>
      </c>
      <c r="B47" s="107" t="s">
        <v>33</v>
      </c>
      <c r="C47" s="107" t="s">
        <v>160</v>
      </c>
      <c r="D47" s="113" t="s">
        <v>74</v>
      </c>
      <c r="E47" s="113" t="s">
        <v>8</v>
      </c>
      <c r="F47" s="113" t="s">
        <v>59</v>
      </c>
      <c r="G47" s="113" t="s">
        <v>199</v>
      </c>
      <c r="H47" s="110" t="s">
        <v>66</v>
      </c>
      <c r="I47" s="111">
        <f>'Приложение 2'!J47</f>
        <v>9</v>
      </c>
      <c r="J47" s="111"/>
      <c r="K47" s="111"/>
    </row>
    <row r="48" spans="1:11" x14ac:dyDescent="0.2">
      <c r="A48" s="75" t="str">
        <f>'Приложение 2'!A48</f>
        <v>Национальная оборона</v>
      </c>
      <c r="B48" s="106" t="s">
        <v>35</v>
      </c>
      <c r="C48" s="107"/>
      <c r="D48" s="113"/>
      <c r="E48" s="113"/>
      <c r="F48" s="113"/>
      <c r="G48" s="113"/>
      <c r="H48" s="110"/>
      <c r="I48" s="111">
        <f>I49</f>
        <v>159</v>
      </c>
      <c r="J48" s="111">
        <f>J49</f>
        <v>173.9</v>
      </c>
      <c r="K48" s="111">
        <f>K49</f>
        <v>180.2</v>
      </c>
    </row>
    <row r="49" spans="1:11" ht="25.5" x14ac:dyDescent="0.2">
      <c r="A49" s="102" t="s">
        <v>163</v>
      </c>
      <c r="B49" s="107" t="s">
        <v>35</v>
      </c>
      <c r="C49" s="107" t="s">
        <v>49</v>
      </c>
      <c r="D49" s="113"/>
      <c r="E49" s="113"/>
      <c r="F49" s="113"/>
      <c r="G49" s="113"/>
      <c r="H49" s="110"/>
      <c r="I49" s="111">
        <f>I50</f>
        <v>159</v>
      </c>
      <c r="J49" s="111">
        <f t="shared" ref="J49:K49" si="7">J50</f>
        <v>173.9</v>
      </c>
      <c r="K49" s="111">
        <f t="shared" si="7"/>
        <v>180.2</v>
      </c>
    </row>
    <row r="50" spans="1:11" ht="63.75" customHeight="1" x14ac:dyDescent="0.2">
      <c r="A50" s="102" t="str">
        <f>'Приложение 2'!A50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0" s="107" t="s">
        <v>35</v>
      </c>
      <c r="C50" s="107" t="s">
        <v>49</v>
      </c>
      <c r="D50" s="113" t="s">
        <v>74</v>
      </c>
      <c r="E50" s="113"/>
      <c r="F50" s="113"/>
      <c r="G50" s="113"/>
      <c r="H50" s="110"/>
      <c r="I50" s="111">
        <f t="shared" ref="I50:K52" si="8">I51</f>
        <v>159</v>
      </c>
      <c r="J50" s="111">
        <f t="shared" si="8"/>
        <v>173.9</v>
      </c>
      <c r="K50" s="111">
        <f t="shared" si="8"/>
        <v>180.2</v>
      </c>
    </row>
    <row r="51" spans="1:11" ht="75" customHeight="1" x14ac:dyDescent="0.2">
      <c r="A51" s="102" t="str">
        <f>'Приложение 2'!A51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1" s="107" t="s">
        <v>35</v>
      </c>
      <c r="C51" s="107" t="s">
        <v>49</v>
      </c>
      <c r="D51" s="113" t="s">
        <v>74</v>
      </c>
      <c r="E51" s="113" t="s">
        <v>8</v>
      </c>
      <c r="F51" s="113"/>
      <c r="G51" s="113"/>
      <c r="H51" s="110"/>
      <c r="I51" s="111">
        <f>I52</f>
        <v>159</v>
      </c>
      <c r="J51" s="111">
        <f>J52</f>
        <v>173.9</v>
      </c>
      <c r="K51" s="111">
        <f>K52</f>
        <v>180.2</v>
      </c>
    </row>
    <row r="52" spans="1:11" ht="79.5" customHeight="1" x14ac:dyDescent="0.2">
      <c r="A52" s="102" t="str">
        <f>'Приложение 2'!A52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2" s="107" t="s">
        <v>35</v>
      </c>
      <c r="C52" s="107" t="s">
        <v>49</v>
      </c>
      <c r="D52" s="113" t="s">
        <v>74</v>
      </c>
      <c r="E52" s="113" t="s">
        <v>8</v>
      </c>
      <c r="F52" s="113" t="s">
        <v>59</v>
      </c>
      <c r="G52" s="113" t="s">
        <v>113</v>
      </c>
      <c r="H52" s="110"/>
      <c r="I52" s="111">
        <f t="shared" ref="I52" si="9">I53</f>
        <v>159</v>
      </c>
      <c r="J52" s="111">
        <f t="shared" si="8"/>
        <v>173.9</v>
      </c>
      <c r="K52" s="111">
        <f t="shared" si="8"/>
        <v>180.2</v>
      </c>
    </row>
    <row r="53" spans="1:11" ht="76.5" x14ac:dyDescent="0.2">
      <c r="A53" s="102" t="s">
        <v>38</v>
      </c>
      <c r="B53" s="107" t="s">
        <v>35</v>
      </c>
      <c r="C53" s="107" t="s">
        <v>49</v>
      </c>
      <c r="D53" s="113" t="s">
        <v>74</v>
      </c>
      <c r="E53" s="113" t="s">
        <v>8</v>
      </c>
      <c r="F53" s="113" t="s">
        <v>59</v>
      </c>
      <c r="G53" s="113" t="s">
        <v>113</v>
      </c>
      <c r="H53" s="110" t="s">
        <v>61</v>
      </c>
      <c r="I53" s="111">
        <f>I56+I54</f>
        <v>159</v>
      </c>
      <c r="J53" s="111">
        <f t="shared" ref="J53:K53" si="10">J56+J54</f>
        <v>173.9</v>
      </c>
      <c r="K53" s="111">
        <f t="shared" si="10"/>
        <v>180.2</v>
      </c>
    </row>
    <row r="54" spans="1:11" ht="29.25" customHeight="1" x14ac:dyDescent="0.2">
      <c r="A54" s="102" t="s">
        <v>39</v>
      </c>
      <c r="B54" s="107" t="s">
        <v>35</v>
      </c>
      <c r="C54" s="107" t="s">
        <v>49</v>
      </c>
      <c r="D54" s="113" t="s">
        <v>74</v>
      </c>
      <c r="E54" s="113" t="s">
        <v>8</v>
      </c>
      <c r="F54" s="113" t="s">
        <v>59</v>
      </c>
      <c r="G54" s="113" t="s">
        <v>113</v>
      </c>
      <c r="H54" s="110" t="s">
        <v>62</v>
      </c>
      <c r="I54" s="111">
        <f>I55</f>
        <v>154</v>
      </c>
      <c r="J54" s="111">
        <f t="shared" ref="J54:K54" si="11">J55</f>
        <v>168.9</v>
      </c>
      <c r="K54" s="111">
        <f t="shared" si="11"/>
        <v>175.2</v>
      </c>
    </row>
    <row r="55" spans="1:11" ht="44.25" customHeight="1" x14ac:dyDescent="0.2">
      <c r="A55" s="102" t="s">
        <v>162</v>
      </c>
      <c r="B55" s="107" t="s">
        <v>35</v>
      </c>
      <c r="C55" s="107" t="s">
        <v>49</v>
      </c>
      <c r="D55" s="113" t="s">
        <v>74</v>
      </c>
      <c r="E55" s="113" t="s">
        <v>8</v>
      </c>
      <c r="F55" s="113" t="s">
        <v>59</v>
      </c>
      <c r="G55" s="113" t="s">
        <v>113</v>
      </c>
      <c r="H55" s="110" t="s">
        <v>63</v>
      </c>
      <c r="I55" s="111">
        <f>'Приложение 2'!J54</f>
        <v>154</v>
      </c>
      <c r="J55" s="111">
        <f>'Приложение 2'!K54</f>
        <v>168.9</v>
      </c>
      <c r="K55" s="111">
        <f>'Приложение 2'!L54</f>
        <v>175.2</v>
      </c>
    </row>
    <row r="56" spans="1:11" ht="38.25" x14ac:dyDescent="0.2">
      <c r="A56" s="102" t="s">
        <v>41</v>
      </c>
      <c r="B56" s="107" t="s">
        <v>35</v>
      </c>
      <c r="C56" s="107" t="s">
        <v>49</v>
      </c>
      <c r="D56" s="113" t="s">
        <v>74</v>
      </c>
      <c r="E56" s="113" t="s">
        <v>8</v>
      </c>
      <c r="F56" s="113" t="s">
        <v>59</v>
      </c>
      <c r="G56" s="113" t="s">
        <v>113</v>
      </c>
      <c r="H56" s="110" t="s">
        <v>64</v>
      </c>
      <c r="I56" s="111">
        <f>'Приложение 2'!J56</f>
        <v>5</v>
      </c>
      <c r="J56" s="111">
        <f>'Приложение 2'!K56</f>
        <v>5</v>
      </c>
      <c r="K56" s="111">
        <f>'Приложение 2'!L56</f>
        <v>5</v>
      </c>
    </row>
    <row r="57" spans="1:11" ht="27" customHeight="1" x14ac:dyDescent="0.2">
      <c r="A57" s="102" t="str">
        <f>'Приложение 2'!A57</f>
        <v>Национальная безопасность и правоохранительная деятельность</v>
      </c>
      <c r="B57" s="107" t="s">
        <v>49</v>
      </c>
      <c r="C57" s="107"/>
      <c r="D57" s="113"/>
      <c r="E57" s="113"/>
      <c r="F57" s="113"/>
      <c r="G57" s="113"/>
      <c r="H57" s="110"/>
      <c r="I57" s="111">
        <f t="shared" ref="I57:I62" si="12">I58</f>
        <v>41.1</v>
      </c>
      <c r="J57" s="111"/>
      <c r="K57" s="111"/>
    </row>
    <row r="58" spans="1:11" ht="53.25" customHeight="1" x14ac:dyDescent="0.2">
      <c r="A58" s="102" t="str">
        <f>'Приложение 2'!A58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8" s="107" t="s">
        <v>49</v>
      </c>
      <c r="C58" s="107" t="s">
        <v>17</v>
      </c>
      <c r="D58" s="113"/>
      <c r="E58" s="113"/>
      <c r="F58" s="113"/>
      <c r="G58" s="113"/>
      <c r="H58" s="110"/>
      <c r="I58" s="111">
        <f t="shared" si="12"/>
        <v>41.1</v>
      </c>
      <c r="J58" s="111"/>
      <c r="K58" s="111"/>
    </row>
    <row r="59" spans="1:11" ht="66.75" customHeight="1" x14ac:dyDescent="0.2">
      <c r="A59" s="102" t="str">
        <f>'Приложение 2'!A59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9" s="107" t="s">
        <v>49</v>
      </c>
      <c r="C59" s="107" t="s">
        <v>17</v>
      </c>
      <c r="D59" s="113" t="s">
        <v>74</v>
      </c>
      <c r="E59" s="113"/>
      <c r="F59" s="113"/>
      <c r="G59" s="113"/>
      <c r="H59" s="110"/>
      <c r="I59" s="111">
        <f t="shared" si="12"/>
        <v>41.1</v>
      </c>
      <c r="J59" s="111"/>
      <c r="K59" s="111"/>
    </row>
    <row r="60" spans="1:11" ht="78.75" customHeight="1" x14ac:dyDescent="0.2">
      <c r="A60" s="102" t="str">
        <f>'Приложение 2'!A60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0" s="107" t="s">
        <v>49</v>
      </c>
      <c r="C60" s="107" t="s">
        <v>17</v>
      </c>
      <c r="D60" s="113" t="s">
        <v>74</v>
      </c>
      <c r="E60" s="113" t="s">
        <v>8</v>
      </c>
      <c r="F60" s="113"/>
      <c r="G60" s="113"/>
      <c r="H60" s="110"/>
      <c r="I60" s="111">
        <f t="shared" si="12"/>
        <v>41.1</v>
      </c>
      <c r="J60" s="111"/>
      <c r="K60" s="111"/>
    </row>
    <row r="61" spans="1:11" ht="40.5" customHeight="1" x14ac:dyDescent="0.2">
      <c r="A61" s="102" t="str">
        <f>'Приложение 2'!A61</f>
        <v>Выполнение работ на гидротехнических сооружениях по пропуску весеннего паводка</v>
      </c>
      <c r="B61" s="107" t="s">
        <v>49</v>
      </c>
      <c r="C61" s="107" t="s">
        <v>17</v>
      </c>
      <c r="D61" s="113" t="s">
        <v>74</v>
      </c>
      <c r="E61" s="113" t="s">
        <v>8</v>
      </c>
      <c r="F61" s="113" t="s">
        <v>59</v>
      </c>
      <c r="G61" s="113" t="s">
        <v>202</v>
      </c>
      <c r="H61" s="110"/>
      <c r="I61" s="111">
        <f t="shared" si="12"/>
        <v>41.1</v>
      </c>
      <c r="J61" s="111"/>
      <c r="K61" s="111"/>
    </row>
    <row r="62" spans="1:11" ht="40.5" customHeight="1" x14ac:dyDescent="0.2">
      <c r="A62" s="102" t="str">
        <f>'Приложение 2'!A62</f>
        <v>Закупка товаров, работ и услуг для обеспечения государственных (муниципальных) нужд</v>
      </c>
      <c r="B62" s="107" t="s">
        <v>49</v>
      </c>
      <c r="C62" s="107" t="s">
        <v>17</v>
      </c>
      <c r="D62" s="113" t="s">
        <v>74</v>
      </c>
      <c r="E62" s="113" t="s">
        <v>8</v>
      </c>
      <c r="F62" s="113" t="s">
        <v>59</v>
      </c>
      <c r="G62" s="113" t="s">
        <v>202</v>
      </c>
      <c r="H62" s="110" t="s">
        <v>63</v>
      </c>
      <c r="I62" s="111">
        <f t="shared" si="12"/>
        <v>41.1</v>
      </c>
      <c r="J62" s="111"/>
      <c r="K62" s="111"/>
    </row>
    <row r="63" spans="1:11" ht="41.25" customHeight="1" x14ac:dyDescent="0.2">
      <c r="A63" s="102" t="str">
        <f>'Приложение 2'!A63</f>
        <v>Иные закупки товаров, работ и услуг для обеспечения государственных (муниципальных) нужд</v>
      </c>
      <c r="B63" s="107" t="s">
        <v>49</v>
      </c>
      <c r="C63" s="107" t="s">
        <v>17</v>
      </c>
      <c r="D63" s="113" t="s">
        <v>74</v>
      </c>
      <c r="E63" s="113" t="s">
        <v>8</v>
      </c>
      <c r="F63" s="113" t="s">
        <v>59</v>
      </c>
      <c r="G63" s="113" t="s">
        <v>202</v>
      </c>
      <c r="H63" s="110" t="s">
        <v>64</v>
      </c>
      <c r="I63" s="111">
        <f>'Приложение 2'!J63</f>
        <v>41.1</v>
      </c>
      <c r="J63" s="111"/>
      <c r="K63" s="111"/>
    </row>
    <row r="64" spans="1:11" x14ac:dyDescent="0.2">
      <c r="A64" s="75" t="s">
        <v>50</v>
      </c>
      <c r="B64" s="106" t="s">
        <v>40</v>
      </c>
      <c r="C64" s="107"/>
      <c r="D64" s="113"/>
      <c r="E64" s="113"/>
      <c r="F64" s="113"/>
      <c r="G64" s="113"/>
      <c r="H64" s="110"/>
      <c r="I64" s="111">
        <f>I71+I65</f>
        <v>490</v>
      </c>
      <c r="J64" s="111">
        <f>J71</f>
        <v>360</v>
      </c>
      <c r="K64" s="111">
        <f>K71</f>
        <v>374</v>
      </c>
    </row>
    <row r="65" spans="1:11" x14ac:dyDescent="0.2">
      <c r="A65" s="102" t="str">
        <f>'Приложение 2'!A65</f>
        <v>Водное хозяйства</v>
      </c>
      <c r="B65" s="107" t="s">
        <v>40</v>
      </c>
      <c r="C65" s="107" t="s">
        <v>206</v>
      </c>
      <c r="D65" s="113"/>
      <c r="E65" s="113"/>
      <c r="F65" s="113"/>
      <c r="G65" s="113"/>
      <c r="H65" s="110"/>
      <c r="I65" s="111">
        <f>I66</f>
        <v>150</v>
      </c>
      <c r="J65" s="111"/>
      <c r="K65" s="111"/>
    </row>
    <row r="66" spans="1:11" ht="63.75" x14ac:dyDescent="0.2">
      <c r="A66" s="102" t="str">
        <f>'Приложение 2'!A66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66" s="107" t="s">
        <v>40</v>
      </c>
      <c r="C66" s="107" t="s">
        <v>206</v>
      </c>
      <c r="D66" s="113" t="s">
        <v>74</v>
      </c>
      <c r="E66" s="113"/>
      <c r="F66" s="113"/>
      <c r="G66" s="113"/>
      <c r="H66" s="110"/>
      <c r="I66" s="111">
        <f>I67</f>
        <v>150</v>
      </c>
      <c r="J66" s="111"/>
      <c r="K66" s="111"/>
    </row>
    <row r="67" spans="1:11" ht="76.5" x14ac:dyDescent="0.2">
      <c r="A67" s="102" t="str">
        <f>'Приложение 2'!A67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107" t="s">
        <v>40</v>
      </c>
      <c r="C67" s="107" t="s">
        <v>206</v>
      </c>
      <c r="D67" s="113" t="s">
        <v>74</v>
      </c>
      <c r="E67" s="113" t="s">
        <v>8</v>
      </c>
      <c r="F67" s="113"/>
      <c r="G67" s="113"/>
      <c r="H67" s="110"/>
      <c r="I67" s="111">
        <f>I68</f>
        <v>150</v>
      </c>
      <c r="J67" s="111"/>
      <c r="K67" s="111"/>
    </row>
    <row r="68" spans="1:11" x14ac:dyDescent="0.2">
      <c r="A68" s="102" t="str">
        <f>'Приложение 2'!A68</f>
        <v>Мероприятия в области водного хозяйства</v>
      </c>
      <c r="B68" s="107" t="s">
        <v>40</v>
      </c>
      <c r="C68" s="107" t="s">
        <v>206</v>
      </c>
      <c r="D68" s="113" t="s">
        <v>74</v>
      </c>
      <c r="E68" s="113" t="s">
        <v>8</v>
      </c>
      <c r="F68" s="113" t="s">
        <v>59</v>
      </c>
      <c r="G68" s="113" t="s">
        <v>207</v>
      </c>
      <c r="H68" s="110"/>
      <c r="I68" s="111">
        <f>I69</f>
        <v>150</v>
      </c>
      <c r="J68" s="111"/>
      <c r="K68" s="111"/>
    </row>
    <row r="69" spans="1:11" ht="38.25" x14ac:dyDescent="0.2">
      <c r="A69" s="102" t="str">
        <f>'Приложение 2'!A69</f>
        <v>Закупка товаров, работ и услуг для обеспечения государственных (муниципальных) нужд</v>
      </c>
      <c r="B69" s="107" t="s">
        <v>40</v>
      </c>
      <c r="C69" s="107" t="s">
        <v>206</v>
      </c>
      <c r="D69" s="113" t="s">
        <v>74</v>
      </c>
      <c r="E69" s="113" t="s">
        <v>8</v>
      </c>
      <c r="F69" s="113" t="s">
        <v>59</v>
      </c>
      <c r="G69" s="113" t="s">
        <v>207</v>
      </c>
      <c r="H69" s="110" t="s">
        <v>63</v>
      </c>
      <c r="I69" s="111">
        <f>I70</f>
        <v>150</v>
      </c>
      <c r="J69" s="111"/>
      <c r="K69" s="111"/>
    </row>
    <row r="70" spans="1:11" ht="38.25" x14ac:dyDescent="0.2">
      <c r="A70" s="102" t="str">
        <f>'Приложение 2'!A70</f>
        <v>Иные закупки товаров, работ и услуг для обеспечения государственных (муниципальных) нужд</v>
      </c>
      <c r="B70" s="107" t="s">
        <v>40</v>
      </c>
      <c r="C70" s="107" t="s">
        <v>206</v>
      </c>
      <c r="D70" s="113" t="s">
        <v>74</v>
      </c>
      <c r="E70" s="113" t="s">
        <v>8</v>
      </c>
      <c r="F70" s="113" t="s">
        <v>59</v>
      </c>
      <c r="G70" s="113" t="s">
        <v>207</v>
      </c>
      <c r="H70" s="110" t="s">
        <v>64</v>
      </c>
      <c r="I70" s="111">
        <f>'Приложение 2'!J70</f>
        <v>150</v>
      </c>
      <c r="J70" s="111"/>
      <c r="K70" s="111"/>
    </row>
    <row r="71" spans="1:11" ht="19.5" customHeight="1" x14ac:dyDescent="0.2">
      <c r="A71" s="102" t="s">
        <v>52</v>
      </c>
      <c r="B71" s="107" t="s">
        <v>40</v>
      </c>
      <c r="C71" s="107" t="s">
        <v>53</v>
      </c>
      <c r="D71" s="113"/>
      <c r="E71" s="113"/>
      <c r="F71" s="113"/>
      <c r="G71" s="113"/>
      <c r="H71" s="110"/>
      <c r="I71" s="111">
        <f t="shared" ref="I71:K71" si="13">I72</f>
        <v>340</v>
      </c>
      <c r="J71" s="111">
        <f t="shared" si="13"/>
        <v>360</v>
      </c>
      <c r="K71" s="111">
        <f t="shared" si="13"/>
        <v>374</v>
      </c>
    </row>
    <row r="72" spans="1:11" ht="62.25" customHeight="1" x14ac:dyDescent="0.2">
      <c r="A72" s="117" t="str">
        <f>'Приложение 2'!A72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72" s="107" t="s">
        <v>40</v>
      </c>
      <c r="C72" s="107" t="s">
        <v>53</v>
      </c>
      <c r="D72" s="113" t="s">
        <v>160</v>
      </c>
      <c r="E72" s="113"/>
      <c r="F72" s="113"/>
      <c r="G72" s="113"/>
      <c r="H72" s="110"/>
      <c r="I72" s="111">
        <f>I73</f>
        <v>340</v>
      </c>
      <c r="J72" s="111">
        <f t="shared" ref="J72:K72" si="14">J73</f>
        <v>360</v>
      </c>
      <c r="K72" s="111">
        <f t="shared" si="14"/>
        <v>374</v>
      </c>
    </row>
    <row r="73" spans="1:11" ht="51.75" customHeight="1" x14ac:dyDescent="0.2">
      <c r="A73" s="117" t="str">
        <f>'Приложение 2'!A73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73" s="107" t="s">
        <v>40</v>
      </c>
      <c r="C73" s="107" t="s">
        <v>53</v>
      </c>
      <c r="D73" s="113" t="s">
        <v>160</v>
      </c>
      <c r="E73" s="113" t="s">
        <v>75</v>
      </c>
      <c r="F73" s="113" t="s">
        <v>33</v>
      </c>
      <c r="G73" s="113"/>
      <c r="H73" s="110"/>
      <c r="I73" s="111">
        <f t="shared" ref="I73:I75" si="15">I74</f>
        <v>340</v>
      </c>
      <c r="J73" s="111">
        <f t="shared" ref="J73:K73" si="16">J74</f>
        <v>360</v>
      </c>
      <c r="K73" s="111">
        <f t="shared" si="16"/>
        <v>374</v>
      </c>
    </row>
    <row r="74" spans="1:11" ht="243" customHeight="1" x14ac:dyDescent="0.2">
      <c r="A74" s="117" t="str">
        <f>'Приложение 2'!A74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4" s="107" t="s">
        <v>40</v>
      </c>
      <c r="C74" s="107" t="s">
        <v>53</v>
      </c>
      <c r="D74" s="113" t="s">
        <v>160</v>
      </c>
      <c r="E74" s="113" t="s">
        <v>75</v>
      </c>
      <c r="F74" s="113" t="s">
        <v>33</v>
      </c>
      <c r="G74" s="113" t="s">
        <v>181</v>
      </c>
      <c r="H74" s="110"/>
      <c r="I74" s="111">
        <f>I75</f>
        <v>340</v>
      </c>
      <c r="J74" s="111">
        <f>J75</f>
        <v>360</v>
      </c>
      <c r="K74" s="111">
        <f>K75</f>
        <v>374</v>
      </c>
    </row>
    <row r="75" spans="1:11" ht="40.5" customHeight="1" x14ac:dyDescent="0.2">
      <c r="A75" s="102" t="s">
        <v>162</v>
      </c>
      <c r="B75" s="107" t="s">
        <v>40</v>
      </c>
      <c r="C75" s="107" t="s">
        <v>53</v>
      </c>
      <c r="D75" s="113" t="s">
        <v>160</v>
      </c>
      <c r="E75" s="113" t="s">
        <v>75</v>
      </c>
      <c r="F75" s="113" t="s">
        <v>33</v>
      </c>
      <c r="G75" s="113" t="s">
        <v>181</v>
      </c>
      <c r="H75" s="110" t="s">
        <v>63</v>
      </c>
      <c r="I75" s="111">
        <f t="shared" si="15"/>
        <v>340</v>
      </c>
      <c r="J75" s="111">
        <f>J76</f>
        <v>360</v>
      </c>
      <c r="K75" s="111">
        <f t="shared" ref="K75" si="17">K76</f>
        <v>374</v>
      </c>
    </row>
    <row r="76" spans="1:11" ht="38.25" x14ac:dyDescent="0.2">
      <c r="A76" s="102" t="s">
        <v>41</v>
      </c>
      <c r="B76" s="107" t="s">
        <v>40</v>
      </c>
      <c r="C76" s="107" t="s">
        <v>53</v>
      </c>
      <c r="D76" s="113" t="s">
        <v>160</v>
      </c>
      <c r="E76" s="113" t="s">
        <v>75</v>
      </c>
      <c r="F76" s="113" t="s">
        <v>33</v>
      </c>
      <c r="G76" s="113" t="s">
        <v>181</v>
      </c>
      <c r="H76" s="110" t="s">
        <v>64</v>
      </c>
      <c r="I76" s="111">
        <f>'Приложение 2'!J76</f>
        <v>340</v>
      </c>
      <c r="J76" s="111">
        <f>'Приложение 2'!K76</f>
        <v>360</v>
      </c>
      <c r="K76" s="111">
        <f>'Приложение 2'!L76</f>
        <v>374</v>
      </c>
    </row>
    <row r="77" spans="1:11" ht="15.75" customHeight="1" x14ac:dyDescent="0.2">
      <c r="A77" s="132" t="s">
        <v>54</v>
      </c>
      <c r="B77" s="108" t="s">
        <v>45</v>
      </c>
      <c r="C77" s="107"/>
      <c r="D77" s="113"/>
      <c r="E77" s="113"/>
      <c r="F77" s="113"/>
      <c r="G77" s="113"/>
      <c r="H77" s="110"/>
      <c r="I77" s="111">
        <f>I79</f>
        <v>217</v>
      </c>
      <c r="J77" s="111">
        <f t="shared" ref="J77:K77" si="18">J79</f>
        <v>81</v>
      </c>
      <c r="K77" s="111">
        <f t="shared" si="18"/>
        <v>64.099999999999994</v>
      </c>
    </row>
    <row r="78" spans="1:11" ht="15.75" customHeight="1" x14ac:dyDescent="0.2">
      <c r="A78" s="119" t="s">
        <v>60</v>
      </c>
      <c r="B78" s="112" t="s">
        <v>45</v>
      </c>
      <c r="C78" s="107" t="s">
        <v>49</v>
      </c>
      <c r="D78" s="113"/>
      <c r="E78" s="113"/>
      <c r="F78" s="113"/>
      <c r="G78" s="113"/>
      <c r="H78" s="110"/>
      <c r="I78" s="111">
        <f>I79</f>
        <v>217</v>
      </c>
      <c r="J78" s="111">
        <f>J79</f>
        <v>81</v>
      </c>
      <c r="K78" s="111">
        <f>K79</f>
        <v>64.099999999999994</v>
      </c>
    </row>
    <row r="79" spans="1:11" ht="64.5" customHeight="1" x14ac:dyDescent="0.2">
      <c r="A79" s="119" t="str">
        <f>'Приложение 2'!A79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79" s="107" t="s">
        <v>45</v>
      </c>
      <c r="C79" s="107" t="s">
        <v>49</v>
      </c>
      <c r="D79" s="113" t="s">
        <v>17</v>
      </c>
      <c r="E79" s="113"/>
      <c r="F79" s="113"/>
      <c r="G79" s="113"/>
      <c r="H79" s="107"/>
      <c r="I79" s="111">
        <f>I84+I80</f>
        <v>217</v>
      </c>
      <c r="J79" s="111">
        <f>J80+J84</f>
        <v>81</v>
      </c>
      <c r="K79" s="111">
        <f>K84+K80</f>
        <v>64.099999999999994</v>
      </c>
    </row>
    <row r="80" spans="1:11" ht="28.5" customHeight="1" x14ac:dyDescent="0.2">
      <c r="A80" s="102" t="str">
        <f>'Приложение 2'!A80</f>
        <v>Основное мероприятие "Благоустройство территории "</v>
      </c>
      <c r="B80" s="107" t="s">
        <v>45</v>
      </c>
      <c r="C80" s="107" t="s">
        <v>49</v>
      </c>
      <c r="D80" s="113" t="s">
        <v>17</v>
      </c>
      <c r="E80" s="113" t="s">
        <v>75</v>
      </c>
      <c r="F80" s="113" t="s">
        <v>134</v>
      </c>
      <c r="G80" s="113"/>
      <c r="H80" s="107"/>
      <c r="I80" s="111">
        <f t="shared" ref="I80:K81" si="19">I81</f>
        <v>27</v>
      </c>
      <c r="J80" s="111">
        <f t="shared" si="19"/>
        <v>11</v>
      </c>
      <c r="K80" s="111">
        <f t="shared" si="19"/>
        <v>10</v>
      </c>
    </row>
    <row r="81" spans="1:11" ht="15" customHeight="1" x14ac:dyDescent="0.2">
      <c r="A81" s="119" t="s">
        <v>117</v>
      </c>
      <c r="B81" s="107" t="s">
        <v>45</v>
      </c>
      <c r="C81" s="107" t="s">
        <v>49</v>
      </c>
      <c r="D81" s="113" t="s">
        <v>17</v>
      </c>
      <c r="E81" s="113" t="s">
        <v>75</v>
      </c>
      <c r="F81" s="113" t="s">
        <v>134</v>
      </c>
      <c r="G81" s="113" t="s">
        <v>116</v>
      </c>
      <c r="H81" s="107"/>
      <c r="I81" s="111">
        <f t="shared" si="19"/>
        <v>27</v>
      </c>
      <c r="J81" s="111">
        <f t="shared" si="19"/>
        <v>11</v>
      </c>
      <c r="K81" s="111">
        <f t="shared" si="19"/>
        <v>10</v>
      </c>
    </row>
    <row r="82" spans="1:11" ht="37.5" customHeight="1" x14ac:dyDescent="0.2">
      <c r="A82" s="102" t="s">
        <v>162</v>
      </c>
      <c r="B82" s="107" t="s">
        <v>45</v>
      </c>
      <c r="C82" s="107" t="s">
        <v>49</v>
      </c>
      <c r="D82" s="113" t="s">
        <v>17</v>
      </c>
      <c r="E82" s="113" t="s">
        <v>75</v>
      </c>
      <c r="F82" s="113" t="s">
        <v>134</v>
      </c>
      <c r="G82" s="113" t="s">
        <v>116</v>
      </c>
      <c r="H82" s="107" t="s">
        <v>63</v>
      </c>
      <c r="I82" s="111">
        <f>I83</f>
        <v>27</v>
      </c>
      <c r="J82" s="111">
        <f t="shared" ref="J82:K82" si="20">J83</f>
        <v>11</v>
      </c>
      <c r="K82" s="111">
        <f t="shared" si="20"/>
        <v>10</v>
      </c>
    </row>
    <row r="83" spans="1:11" ht="39" customHeight="1" x14ac:dyDescent="0.2">
      <c r="A83" s="102" t="s">
        <v>41</v>
      </c>
      <c r="B83" s="107" t="s">
        <v>45</v>
      </c>
      <c r="C83" s="107" t="s">
        <v>49</v>
      </c>
      <c r="D83" s="113" t="s">
        <v>17</v>
      </c>
      <c r="E83" s="113" t="s">
        <v>75</v>
      </c>
      <c r="F83" s="113" t="s">
        <v>134</v>
      </c>
      <c r="G83" s="113" t="s">
        <v>116</v>
      </c>
      <c r="H83" s="107" t="s">
        <v>64</v>
      </c>
      <c r="I83" s="111">
        <f>'Приложение 2'!J83</f>
        <v>27</v>
      </c>
      <c r="J83" s="111">
        <f>'Приложение 2'!K83</f>
        <v>11</v>
      </c>
      <c r="K83" s="111">
        <f>'Приложение 2'!L83</f>
        <v>10</v>
      </c>
    </row>
    <row r="84" spans="1:11" ht="30.75" customHeight="1" x14ac:dyDescent="0.2">
      <c r="A84" s="120" t="str">
        <f>'Приложение 2'!A84</f>
        <v>Основное мероприятие "Освещение территории сельского поселения"</v>
      </c>
      <c r="B84" s="107" t="s">
        <v>45</v>
      </c>
      <c r="C84" s="107" t="s">
        <v>49</v>
      </c>
      <c r="D84" s="113" t="s">
        <v>17</v>
      </c>
      <c r="E84" s="113" t="s">
        <v>75</v>
      </c>
      <c r="F84" s="113" t="s">
        <v>133</v>
      </c>
      <c r="G84" s="113"/>
      <c r="H84" s="107"/>
      <c r="I84" s="111">
        <f>I85</f>
        <v>190</v>
      </c>
      <c r="J84" s="111">
        <f>J85</f>
        <v>70</v>
      </c>
      <c r="K84" s="111">
        <f>K85</f>
        <v>54.1</v>
      </c>
    </row>
    <row r="85" spans="1:11" x14ac:dyDescent="0.2">
      <c r="A85" s="119" t="s">
        <v>115</v>
      </c>
      <c r="B85" s="107" t="s">
        <v>45</v>
      </c>
      <c r="C85" s="107" t="s">
        <v>49</v>
      </c>
      <c r="D85" s="113" t="s">
        <v>17</v>
      </c>
      <c r="E85" s="113" t="s">
        <v>75</v>
      </c>
      <c r="F85" s="113" t="s">
        <v>133</v>
      </c>
      <c r="G85" s="113" t="s">
        <v>114</v>
      </c>
      <c r="H85" s="107"/>
      <c r="I85" s="111">
        <f t="shared" ref="I85:K85" si="21">I86</f>
        <v>190</v>
      </c>
      <c r="J85" s="111">
        <f t="shared" si="21"/>
        <v>70</v>
      </c>
      <c r="K85" s="111">
        <f t="shared" si="21"/>
        <v>54.1</v>
      </c>
    </row>
    <row r="86" spans="1:11" ht="38.25" x14ac:dyDescent="0.2">
      <c r="A86" s="102" t="s">
        <v>162</v>
      </c>
      <c r="B86" s="107" t="s">
        <v>45</v>
      </c>
      <c r="C86" s="107" t="s">
        <v>49</v>
      </c>
      <c r="D86" s="113" t="s">
        <v>17</v>
      </c>
      <c r="E86" s="113" t="s">
        <v>75</v>
      </c>
      <c r="F86" s="113" t="s">
        <v>133</v>
      </c>
      <c r="G86" s="113" t="s">
        <v>114</v>
      </c>
      <c r="H86" s="107" t="s">
        <v>63</v>
      </c>
      <c r="I86" s="111">
        <f t="shared" ref="I86:K86" si="22">I87</f>
        <v>190</v>
      </c>
      <c r="J86" s="111">
        <f t="shared" si="22"/>
        <v>70</v>
      </c>
      <c r="K86" s="111">
        <f t="shared" si="22"/>
        <v>54.1</v>
      </c>
    </row>
    <row r="87" spans="1:11" ht="38.25" x14ac:dyDescent="0.2">
      <c r="A87" s="102" t="s">
        <v>41</v>
      </c>
      <c r="B87" s="107" t="s">
        <v>45</v>
      </c>
      <c r="C87" s="107" t="s">
        <v>49</v>
      </c>
      <c r="D87" s="113" t="s">
        <v>17</v>
      </c>
      <c r="E87" s="113" t="s">
        <v>75</v>
      </c>
      <c r="F87" s="113" t="s">
        <v>133</v>
      </c>
      <c r="G87" s="113" t="s">
        <v>114</v>
      </c>
      <c r="H87" s="107" t="s">
        <v>64</v>
      </c>
      <c r="I87" s="111">
        <f>'Приложение 2'!J87</f>
        <v>190</v>
      </c>
      <c r="J87" s="111">
        <f>'Приложение 2'!K87</f>
        <v>70</v>
      </c>
      <c r="K87" s="111">
        <f>'Приложение 2'!L87</f>
        <v>54.1</v>
      </c>
    </row>
    <row r="88" spans="1:11" x14ac:dyDescent="0.2">
      <c r="A88" s="75" t="s">
        <v>55</v>
      </c>
      <c r="B88" s="106" t="s">
        <v>17</v>
      </c>
      <c r="C88" s="107"/>
      <c r="D88" s="113"/>
      <c r="E88" s="113"/>
      <c r="F88" s="113"/>
      <c r="G88" s="113"/>
      <c r="H88" s="107"/>
      <c r="I88" s="111">
        <f>I89</f>
        <v>51.3</v>
      </c>
      <c r="J88" s="111">
        <f>J89</f>
        <v>92.3</v>
      </c>
      <c r="K88" s="111">
        <f>K89</f>
        <v>92.3</v>
      </c>
    </row>
    <row r="89" spans="1:11" x14ac:dyDescent="0.2">
      <c r="A89" s="102" t="s">
        <v>56</v>
      </c>
      <c r="B89" s="107" t="s">
        <v>17</v>
      </c>
      <c r="C89" s="107" t="s">
        <v>33</v>
      </c>
      <c r="D89" s="113"/>
      <c r="E89" s="113"/>
      <c r="F89" s="113"/>
      <c r="G89" s="113"/>
      <c r="H89" s="110"/>
      <c r="I89" s="111">
        <f t="shared" ref="I89:K92" si="23">I90</f>
        <v>51.3</v>
      </c>
      <c r="J89" s="114">
        <f t="shared" si="23"/>
        <v>92.3</v>
      </c>
      <c r="K89" s="111">
        <f t="shared" si="23"/>
        <v>92.3</v>
      </c>
    </row>
    <row r="90" spans="1:11" ht="65.25" customHeight="1" x14ac:dyDescent="0.2">
      <c r="A90" s="102" t="str">
        <f>'Приложение 2'!A90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90" s="107" t="s">
        <v>17</v>
      </c>
      <c r="C90" s="107" t="s">
        <v>33</v>
      </c>
      <c r="D90" s="113" t="s">
        <v>74</v>
      </c>
      <c r="E90" s="113"/>
      <c r="F90" s="113"/>
      <c r="G90" s="113"/>
      <c r="H90" s="110"/>
      <c r="I90" s="111">
        <f t="shared" si="23"/>
        <v>51.3</v>
      </c>
      <c r="J90" s="111">
        <f t="shared" si="23"/>
        <v>92.3</v>
      </c>
      <c r="K90" s="111">
        <f t="shared" si="23"/>
        <v>92.3</v>
      </c>
    </row>
    <row r="91" spans="1:11" ht="76.5" customHeight="1" x14ac:dyDescent="0.2">
      <c r="A91" s="102" t="str">
        <f>'Приложение 2'!A91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91" s="107" t="s">
        <v>17</v>
      </c>
      <c r="C91" s="107" t="s">
        <v>33</v>
      </c>
      <c r="D91" s="113" t="s">
        <v>74</v>
      </c>
      <c r="E91" s="113" t="s">
        <v>8</v>
      </c>
      <c r="F91" s="113"/>
      <c r="G91" s="113"/>
      <c r="H91" s="110"/>
      <c r="I91" s="111">
        <f>I92</f>
        <v>51.3</v>
      </c>
      <c r="J91" s="111">
        <f>J92</f>
        <v>92.3</v>
      </c>
      <c r="K91" s="111">
        <f>K92</f>
        <v>92.3</v>
      </c>
    </row>
    <row r="92" spans="1:11" ht="25.5" x14ac:dyDescent="0.2">
      <c r="A92" s="102" t="s">
        <v>57</v>
      </c>
      <c r="B92" s="107" t="s">
        <v>17</v>
      </c>
      <c r="C92" s="107" t="s">
        <v>33</v>
      </c>
      <c r="D92" s="113" t="s">
        <v>74</v>
      </c>
      <c r="E92" s="113" t="s">
        <v>8</v>
      </c>
      <c r="F92" s="113" t="s">
        <v>59</v>
      </c>
      <c r="G92" s="113" t="s">
        <v>77</v>
      </c>
      <c r="H92" s="110"/>
      <c r="I92" s="111">
        <f t="shared" si="23"/>
        <v>51.3</v>
      </c>
      <c r="J92" s="111">
        <f t="shared" si="23"/>
        <v>92.3</v>
      </c>
      <c r="K92" s="111">
        <f t="shared" si="23"/>
        <v>92.3</v>
      </c>
    </row>
    <row r="93" spans="1:11" ht="25.5" x14ac:dyDescent="0.2">
      <c r="A93" s="102" t="s">
        <v>51</v>
      </c>
      <c r="B93" s="107" t="s">
        <v>17</v>
      </c>
      <c r="C93" s="107" t="s">
        <v>33</v>
      </c>
      <c r="D93" s="113" t="s">
        <v>74</v>
      </c>
      <c r="E93" s="113" t="s">
        <v>8</v>
      </c>
      <c r="F93" s="113" t="s">
        <v>59</v>
      </c>
      <c r="G93" s="113" t="s">
        <v>77</v>
      </c>
      <c r="H93" s="110" t="s">
        <v>68</v>
      </c>
      <c r="I93" s="111">
        <f>I94</f>
        <v>51.3</v>
      </c>
      <c r="J93" s="111">
        <f>J94</f>
        <v>92.3</v>
      </c>
      <c r="K93" s="111">
        <f>K94</f>
        <v>92.3</v>
      </c>
    </row>
    <row r="94" spans="1:11" ht="25.5" x14ac:dyDescent="0.2">
      <c r="A94" s="102" t="s">
        <v>58</v>
      </c>
      <c r="B94" s="107" t="s">
        <v>17</v>
      </c>
      <c r="C94" s="107" t="s">
        <v>33</v>
      </c>
      <c r="D94" s="113" t="s">
        <v>74</v>
      </c>
      <c r="E94" s="113" t="s">
        <v>8</v>
      </c>
      <c r="F94" s="113" t="s">
        <v>59</v>
      </c>
      <c r="G94" s="113" t="s">
        <v>77</v>
      </c>
      <c r="H94" s="110" t="s">
        <v>69</v>
      </c>
      <c r="I94" s="111">
        <f>'Приложение 2'!J94</f>
        <v>51.3</v>
      </c>
      <c r="J94" s="111">
        <f>'Приложение 2'!K94</f>
        <v>92.3</v>
      </c>
      <c r="K94" s="111">
        <f>'Приложение 2'!L94</f>
        <v>92.3</v>
      </c>
    </row>
    <row r="95" spans="1:11" x14ac:dyDescent="0.2">
      <c r="A95" s="102" t="str">
        <f>'Приложение 2'!A95</f>
        <v>Условно утвержденные расходы</v>
      </c>
      <c r="B95" s="107" t="s">
        <v>135</v>
      </c>
      <c r="C95" s="107"/>
      <c r="D95" s="113"/>
      <c r="E95" s="113"/>
      <c r="F95" s="113"/>
      <c r="G95" s="113"/>
      <c r="H95" s="133"/>
      <c r="I95" s="114"/>
      <c r="J95" s="114">
        <f>'Приложение 2'!K95</f>
        <v>35.799999999999997</v>
      </c>
      <c r="K95" s="114">
        <f t="shared" ref="K95:K100" si="24">K96</f>
        <v>72.900000000000006</v>
      </c>
    </row>
    <row r="96" spans="1:11" x14ac:dyDescent="0.2">
      <c r="A96" s="102" t="str">
        <f>'Приложение 2'!A96</f>
        <v>Условно утвержденные расходы</v>
      </c>
      <c r="B96" s="107" t="s">
        <v>135</v>
      </c>
      <c r="C96" s="107" t="s">
        <v>135</v>
      </c>
      <c r="D96" s="113"/>
      <c r="E96" s="113"/>
      <c r="F96" s="113"/>
      <c r="G96" s="113"/>
      <c r="H96" s="110"/>
      <c r="I96" s="111"/>
      <c r="J96" s="111">
        <f>'Приложение 2'!K96</f>
        <v>35.799999999999997</v>
      </c>
      <c r="K96" s="111">
        <f t="shared" si="24"/>
        <v>72.900000000000006</v>
      </c>
    </row>
    <row r="97" spans="1:11" ht="52.5" customHeight="1" x14ac:dyDescent="0.2">
      <c r="A97" s="102" t="str">
        <f>'Приложение 2'!A97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97" s="107" t="s">
        <v>135</v>
      </c>
      <c r="C97" s="107" t="s">
        <v>135</v>
      </c>
      <c r="D97" s="113" t="s">
        <v>136</v>
      </c>
      <c r="E97" s="113"/>
      <c r="F97" s="113"/>
      <c r="G97" s="113"/>
      <c r="H97" s="110"/>
      <c r="I97" s="111"/>
      <c r="J97" s="111">
        <f>'Приложение 2'!K97</f>
        <v>35.799999999999997</v>
      </c>
      <c r="K97" s="111">
        <f t="shared" si="24"/>
        <v>72.900000000000006</v>
      </c>
    </row>
    <row r="98" spans="1:11" x14ac:dyDescent="0.2">
      <c r="A98" s="102" t="str">
        <f>'Приложение 2'!A98</f>
        <v xml:space="preserve">Высшее должностное лицо </v>
      </c>
      <c r="B98" s="107" t="s">
        <v>135</v>
      </c>
      <c r="C98" s="107" t="s">
        <v>135</v>
      </c>
      <c r="D98" s="113" t="s">
        <v>136</v>
      </c>
      <c r="E98" s="113" t="s">
        <v>8</v>
      </c>
      <c r="F98" s="113"/>
      <c r="G98" s="113"/>
      <c r="H98" s="110"/>
      <c r="I98" s="111"/>
      <c r="J98" s="111">
        <f>'Приложение 2'!K98</f>
        <v>35.799999999999997</v>
      </c>
      <c r="K98" s="111">
        <f t="shared" si="24"/>
        <v>72.900000000000006</v>
      </c>
    </row>
    <row r="99" spans="1:11" x14ac:dyDescent="0.2">
      <c r="A99" s="102" t="str">
        <f>'Приложение 2'!A99</f>
        <v>Условно утвержденные расходы</v>
      </c>
      <c r="B99" s="107" t="s">
        <v>135</v>
      </c>
      <c r="C99" s="107" t="s">
        <v>135</v>
      </c>
      <c r="D99" s="113" t="s">
        <v>136</v>
      </c>
      <c r="E99" s="113" t="s">
        <v>8</v>
      </c>
      <c r="F99" s="113" t="s">
        <v>59</v>
      </c>
      <c r="G99" s="113" t="s">
        <v>137</v>
      </c>
      <c r="H99" s="110"/>
      <c r="I99" s="111"/>
      <c r="J99" s="111">
        <f>'Приложение 2'!K99</f>
        <v>35.799999999999997</v>
      </c>
      <c r="K99" s="111">
        <f t="shared" si="24"/>
        <v>72.900000000000006</v>
      </c>
    </row>
    <row r="100" spans="1:11" x14ac:dyDescent="0.2">
      <c r="A100" s="102" t="str">
        <f>'Приложение 2'!A100</f>
        <v>Иные бюджетные ассигнования</v>
      </c>
      <c r="B100" s="107" t="s">
        <v>135</v>
      </c>
      <c r="C100" s="107" t="s">
        <v>135</v>
      </c>
      <c r="D100" s="113" t="s">
        <v>136</v>
      </c>
      <c r="E100" s="113" t="s">
        <v>8</v>
      </c>
      <c r="F100" s="113" t="s">
        <v>59</v>
      </c>
      <c r="G100" s="113" t="s">
        <v>137</v>
      </c>
      <c r="H100" s="110" t="s">
        <v>65</v>
      </c>
      <c r="I100" s="111"/>
      <c r="J100" s="111">
        <f>'Приложение 2'!K100</f>
        <v>35.799999999999997</v>
      </c>
      <c r="K100" s="111">
        <f t="shared" si="24"/>
        <v>72.900000000000006</v>
      </c>
    </row>
    <row r="101" spans="1:11" x14ac:dyDescent="0.2">
      <c r="A101" s="102" t="str">
        <f>'Приложение 2'!A101</f>
        <v>Резервные средства</v>
      </c>
      <c r="B101" s="107" t="s">
        <v>135</v>
      </c>
      <c r="C101" s="107" t="s">
        <v>135</v>
      </c>
      <c r="D101" s="113" t="s">
        <v>136</v>
      </c>
      <c r="E101" s="113" t="s">
        <v>8</v>
      </c>
      <c r="F101" s="113" t="s">
        <v>59</v>
      </c>
      <c r="G101" s="113" t="s">
        <v>137</v>
      </c>
      <c r="H101" s="110" t="s">
        <v>67</v>
      </c>
      <c r="I101" s="111"/>
      <c r="J101" s="111">
        <f>'Приложение 2'!K101</f>
        <v>35.799999999999997</v>
      </c>
      <c r="K101" s="111">
        <f>'Приложение 2'!L101</f>
        <v>72.900000000000006</v>
      </c>
    </row>
  </sheetData>
  <autoFilter ref="A1:K101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52:A53">
    <cfRule type="expression" dxfId="9" priority="1" stopIfTrue="1">
      <formula>$F52=""</formula>
    </cfRule>
    <cfRule type="expression" dxfId="8" priority="2" stopIfTrue="1">
      <formula>#REF!&lt;&gt;""</formula>
    </cfRule>
    <cfRule type="expression" dxfId="7" priority="3" stopIfTrue="1">
      <formula>AND($G52="",$F52&lt;&gt;"")</formula>
    </cfRule>
  </conditionalFormatting>
  <conditionalFormatting sqref="A53">
    <cfRule type="expression" dxfId="6" priority="22" stopIfTrue="1">
      <formula>$F53=""</formula>
    </cfRule>
    <cfRule type="expression" dxfId="5" priority="23" stopIfTrue="1">
      <formula>#REF!&lt;&gt;""</formula>
    </cfRule>
    <cfRule type="expression" dxfId="4" priority="24" stopIfTrue="1">
      <formula>AND($G53="",$F53&lt;&gt;"")</formula>
    </cfRule>
  </conditionalFormatting>
  <conditionalFormatting sqref="B17:C17">
    <cfRule type="expression" dxfId="3" priority="4" stopIfTrue="1">
      <formula>$F17=""</formula>
    </cfRule>
    <cfRule type="expression" dxfId="2" priority="5" stopIfTrue="1">
      <formula>#REF!&lt;&gt;""</formula>
    </cfRule>
    <cfRule type="expression" dxfId="1" priority="6" stopIfTrue="1">
      <formula>AND($G17="",$F17&lt;&gt;"")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3"/>
  <sheetViews>
    <sheetView view="pageBreakPreview" zoomScaleSheetLayoutView="100" workbookViewId="0">
      <selection activeCell="N7" sqref="N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4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8" t="s">
        <v>211</v>
      </c>
      <c r="J1" s="149"/>
      <c r="K1" s="149"/>
      <c r="L1" s="149"/>
    </row>
    <row r="2" spans="1:12" ht="129.75" customHeight="1" x14ac:dyDescent="0.2">
      <c r="A2" s="150" t="s">
        <v>173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1" t="s">
        <v>1</v>
      </c>
      <c r="J3" s="151"/>
      <c r="K3" s="151"/>
      <c r="L3" s="151"/>
    </row>
    <row r="4" spans="1:12" ht="19.5" customHeight="1" x14ac:dyDescent="0.2">
      <c r="A4" s="152" t="s">
        <v>2</v>
      </c>
      <c r="B4" s="152" t="s">
        <v>5</v>
      </c>
      <c r="C4" s="152"/>
      <c r="D4" s="152"/>
      <c r="E4" s="152"/>
      <c r="F4" s="152" t="s">
        <v>22</v>
      </c>
      <c r="G4" s="152" t="s">
        <v>3</v>
      </c>
      <c r="H4" s="152" t="s">
        <v>4</v>
      </c>
      <c r="I4" s="152" t="s">
        <v>21</v>
      </c>
      <c r="J4" s="152" t="s">
        <v>7</v>
      </c>
      <c r="K4" s="152"/>
      <c r="L4" s="152"/>
    </row>
    <row r="5" spans="1:12" ht="14.85" customHeight="1" x14ac:dyDescent="0.2">
      <c r="A5" s="152" t="s">
        <v>0</v>
      </c>
      <c r="B5" s="152" t="s">
        <v>0</v>
      </c>
      <c r="C5" s="152"/>
      <c r="D5" s="152"/>
      <c r="E5" s="152"/>
      <c r="F5" s="152" t="s">
        <v>0</v>
      </c>
      <c r="G5" s="152" t="s">
        <v>0</v>
      </c>
      <c r="H5" s="152" t="s">
        <v>0</v>
      </c>
      <c r="I5" s="152" t="s">
        <v>0</v>
      </c>
      <c r="J5" s="73" t="s">
        <v>149</v>
      </c>
      <c r="K5" s="73" t="s">
        <v>165</v>
      </c>
      <c r="L5" s="73" t="s">
        <v>170</v>
      </c>
    </row>
    <row r="6" spans="1:12" ht="13.7" customHeight="1" x14ac:dyDescent="0.2">
      <c r="A6" s="71" t="s">
        <v>8</v>
      </c>
      <c r="B6" s="71" t="s">
        <v>9</v>
      </c>
      <c r="C6" s="71" t="s">
        <v>10</v>
      </c>
      <c r="D6" s="71" t="s">
        <v>11</v>
      </c>
      <c r="E6" s="71" t="s">
        <v>12</v>
      </c>
      <c r="F6" s="71" t="s">
        <v>13</v>
      </c>
      <c r="G6" s="71" t="s">
        <v>14</v>
      </c>
      <c r="H6" s="71" t="s">
        <v>15</v>
      </c>
      <c r="I6" s="71" t="s">
        <v>16</v>
      </c>
      <c r="J6" s="71" t="s">
        <v>17</v>
      </c>
      <c r="K6" s="71" t="s">
        <v>18</v>
      </c>
      <c r="L6" s="71" t="s">
        <v>20</v>
      </c>
    </row>
    <row r="7" spans="1:12" ht="13.7" customHeight="1" x14ac:dyDescent="0.2">
      <c r="A7" s="134" t="s">
        <v>19</v>
      </c>
      <c r="B7" s="135" t="s">
        <v>0</v>
      </c>
      <c r="C7" s="135" t="s">
        <v>0</v>
      </c>
      <c r="D7" s="135" t="s">
        <v>0</v>
      </c>
      <c r="E7" s="135" t="s">
        <v>0</v>
      </c>
      <c r="F7" s="135" t="s">
        <v>0</v>
      </c>
      <c r="G7" s="135" t="s">
        <v>0</v>
      </c>
      <c r="H7" s="135" t="s">
        <v>0</v>
      </c>
      <c r="I7" s="135" t="s">
        <v>0</v>
      </c>
      <c r="J7" s="136">
        <f>J8+J23+J31+J69</f>
        <v>2152.5</v>
      </c>
      <c r="K7" s="136">
        <f>K8+K23+K31+K69</f>
        <v>1606.4</v>
      </c>
      <c r="L7" s="136">
        <f>L8+L23+L31+L69</f>
        <v>1637.8000000000002</v>
      </c>
    </row>
    <row r="8" spans="1:12" ht="75.75" customHeight="1" x14ac:dyDescent="0.2">
      <c r="A8" s="119" t="str">
        <f>'Приложение 2'!A79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7" t="s">
        <v>17</v>
      </c>
      <c r="C8" s="137"/>
      <c r="D8" s="137"/>
      <c r="E8" s="137"/>
      <c r="F8" s="133"/>
      <c r="G8" s="138"/>
      <c r="H8" s="138"/>
      <c r="I8" s="138"/>
      <c r="J8" s="139">
        <f>J9+J16</f>
        <v>217</v>
      </c>
      <c r="K8" s="139">
        <f>K16+K9</f>
        <v>81</v>
      </c>
      <c r="L8" s="139">
        <f>L16+L9</f>
        <v>64.099999999999994</v>
      </c>
    </row>
    <row r="9" spans="1:12" ht="27.75" customHeight="1" x14ac:dyDescent="0.2">
      <c r="A9" s="103" t="str">
        <f>'Приложение 2'!A80</f>
        <v>Основное мероприятие "Благоустройство территории "</v>
      </c>
      <c r="B9" s="137" t="s">
        <v>17</v>
      </c>
      <c r="C9" s="137" t="s">
        <v>75</v>
      </c>
      <c r="D9" s="137" t="s">
        <v>134</v>
      </c>
      <c r="E9" s="137"/>
      <c r="F9" s="112"/>
      <c r="G9" s="140"/>
      <c r="H9" s="140"/>
      <c r="I9" s="140"/>
      <c r="J9" s="139">
        <f>J10</f>
        <v>27</v>
      </c>
      <c r="K9" s="139">
        <f>K10</f>
        <v>11</v>
      </c>
      <c r="L9" s="139">
        <f>L10</f>
        <v>10</v>
      </c>
    </row>
    <row r="10" spans="1:12" ht="25.5" customHeight="1" x14ac:dyDescent="0.2">
      <c r="A10" s="141" t="s">
        <v>117</v>
      </c>
      <c r="B10" s="137" t="s">
        <v>17</v>
      </c>
      <c r="C10" s="137" t="s">
        <v>75</v>
      </c>
      <c r="D10" s="137" t="s">
        <v>134</v>
      </c>
      <c r="E10" s="137" t="s">
        <v>116</v>
      </c>
      <c r="F10" s="112"/>
      <c r="G10" s="142"/>
      <c r="H10" s="142"/>
      <c r="I10" s="142"/>
      <c r="J10" s="139">
        <f t="shared" ref="J10:J14" si="0">J11</f>
        <v>27</v>
      </c>
      <c r="K10" s="139">
        <f t="shared" ref="K10:K14" si="1">K11</f>
        <v>11</v>
      </c>
      <c r="L10" s="139">
        <f t="shared" ref="L10:L14" si="2">L11</f>
        <v>10</v>
      </c>
    </row>
    <row r="11" spans="1:12" ht="39.75" customHeight="1" x14ac:dyDescent="0.2">
      <c r="A11" s="103" t="s">
        <v>162</v>
      </c>
      <c r="B11" s="137" t="s">
        <v>17</v>
      </c>
      <c r="C11" s="137" t="s">
        <v>75</v>
      </c>
      <c r="D11" s="137" t="s">
        <v>134</v>
      </c>
      <c r="E11" s="137" t="s">
        <v>116</v>
      </c>
      <c r="F11" s="112" t="s">
        <v>63</v>
      </c>
      <c r="G11" s="142"/>
      <c r="H11" s="142"/>
      <c r="I11" s="142"/>
      <c r="J11" s="139">
        <f t="shared" si="0"/>
        <v>27</v>
      </c>
      <c r="K11" s="139">
        <f t="shared" si="1"/>
        <v>11</v>
      </c>
      <c r="L11" s="139">
        <f t="shared" si="2"/>
        <v>10</v>
      </c>
    </row>
    <row r="12" spans="1:12" ht="40.5" customHeight="1" x14ac:dyDescent="0.2">
      <c r="A12" s="103" t="s">
        <v>41</v>
      </c>
      <c r="B12" s="137" t="s">
        <v>17</v>
      </c>
      <c r="C12" s="137" t="s">
        <v>75</v>
      </c>
      <c r="D12" s="137" t="s">
        <v>134</v>
      </c>
      <c r="E12" s="137" t="s">
        <v>116</v>
      </c>
      <c r="F12" s="112" t="s">
        <v>64</v>
      </c>
      <c r="G12" s="142"/>
      <c r="H12" s="142"/>
      <c r="I12" s="142"/>
      <c r="J12" s="139">
        <f t="shared" si="0"/>
        <v>27</v>
      </c>
      <c r="K12" s="139">
        <f t="shared" si="1"/>
        <v>11</v>
      </c>
      <c r="L12" s="139">
        <f t="shared" si="2"/>
        <v>10</v>
      </c>
    </row>
    <row r="13" spans="1:12" ht="13.5" customHeight="1" x14ac:dyDescent="0.2">
      <c r="A13" s="103" t="s">
        <v>54</v>
      </c>
      <c r="B13" s="137" t="s">
        <v>17</v>
      </c>
      <c r="C13" s="137" t="s">
        <v>75</v>
      </c>
      <c r="D13" s="137" t="s">
        <v>134</v>
      </c>
      <c r="E13" s="137" t="s">
        <v>116</v>
      </c>
      <c r="F13" s="112" t="s">
        <v>64</v>
      </c>
      <c r="G13" s="138" t="s">
        <v>45</v>
      </c>
      <c r="H13" s="138"/>
      <c r="I13" s="138"/>
      <c r="J13" s="139">
        <f t="shared" si="0"/>
        <v>27</v>
      </c>
      <c r="K13" s="139">
        <f t="shared" si="1"/>
        <v>11</v>
      </c>
      <c r="L13" s="139">
        <f t="shared" si="2"/>
        <v>10</v>
      </c>
    </row>
    <row r="14" spans="1:12" ht="13.5" customHeight="1" x14ac:dyDescent="0.2">
      <c r="A14" s="119" t="s">
        <v>60</v>
      </c>
      <c r="B14" s="137" t="s">
        <v>17</v>
      </c>
      <c r="C14" s="137" t="s">
        <v>75</v>
      </c>
      <c r="D14" s="137" t="s">
        <v>134</v>
      </c>
      <c r="E14" s="137" t="s">
        <v>116</v>
      </c>
      <c r="F14" s="112" t="s">
        <v>64</v>
      </c>
      <c r="G14" s="138" t="s">
        <v>45</v>
      </c>
      <c r="H14" s="138" t="s">
        <v>49</v>
      </c>
      <c r="I14" s="138"/>
      <c r="J14" s="139">
        <f t="shared" si="0"/>
        <v>27</v>
      </c>
      <c r="K14" s="139">
        <f t="shared" si="1"/>
        <v>11</v>
      </c>
      <c r="L14" s="139">
        <f t="shared" si="2"/>
        <v>10</v>
      </c>
    </row>
    <row r="15" spans="1:12" ht="53.25" customHeight="1" x14ac:dyDescent="0.2">
      <c r="A15" s="103" t="s">
        <v>143</v>
      </c>
      <c r="B15" s="137" t="s">
        <v>17</v>
      </c>
      <c r="C15" s="137" t="s">
        <v>75</v>
      </c>
      <c r="D15" s="137" t="s">
        <v>134</v>
      </c>
      <c r="E15" s="137" t="s">
        <v>116</v>
      </c>
      <c r="F15" s="112" t="s">
        <v>64</v>
      </c>
      <c r="G15" s="138" t="s">
        <v>45</v>
      </c>
      <c r="H15" s="138" t="s">
        <v>49</v>
      </c>
      <c r="I15" s="138" t="s">
        <v>132</v>
      </c>
      <c r="J15" s="139">
        <f>'Приложение 2'!J83</f>
        <v>27</v>
      </c>
      <c r="K15" s="139">
        <f>'Приложение 2'!K83</f>
        <v>11</v>
      </c>
      <c r="L15" s="139">
        <f>'Приложение 2'!L83</f>
        <v>10</v>
      </c>
    </row>
    <row r="16" spans="1:12" ht="27.75" customHeight="1" x14ac:dyDescent="0.2">
      <c r="A16" s="120" t="str">
        <f>'Приложение 2'!A84</f>
        <v>Основное мероприятие "Освещение территории сельского поселения"</v>
      </c>
      <c r="B16" s="137" t="s">
        <v>17</v>
      </c>
      <c r="C16" s="137" t="s">
        <v>75</v>
      </c>
      <c r="D16" s="137" t="s">
        <v>133</v>
      </c>
      <c r="E16" s="137"/>
      <c r="F16" s="112"/>
      <c r="G16" s="142"/>
      <c r="H16" s="142"/>
      <c r="I16" s="142"/>
      <c r="J16" s="139">
        <f>J17</f>
        <v>190</v>
      </c>
      <c r="K16" s="139">
        <f>K17</f>
        <v>70</v>
      </c>
      <c r="L16" s="139">
        <f>L17</f>
        <v>54.1</v>
      </c>
    </row>
    <row r="17" spans="1:12" x14ac:dyDescent="0.2">
      <c r="A17" s="141" t="s">
        <v>115</v>
      </c>
      <c r="B17" s="137" t="s">
        <v>17</v>
      </c>
      <c r="C17" s="137" t="s">
        <v>75</v>
      </c>
      <c r="D17" s="137" t="s">
        <v>133</v>
      </c>
      <c r="E17" s="137" t="s">
        <v>114</v>
      </c>
      <c r="F17" s="112"/>
      <c r="G17" s="142"/>
      <c r="H17" s="142"/>
      <c r="I17" s="142"/>
      <c r="J17" s="139">
        <f t="shared" ref="J17:J21" si="3">J18</f>
        <v>190</v>
      </c>
      <c r="K17" s="139">
        <f t="shared" ref="K17:K21" si="4">K18</f>
        <v>70</v>
      </c>
      <c r="L17" s="139">
        <f t="shared" ref="L17:L21" si="5">L18</f>
        <v>54.1</v>
      </c>
    </row>
    <row r="18" spans="1:12" ht="38.25" customHeight="1" x14ac:dyDescent="0.2">
      <c r="A18" s="103" t="s">
        <v>162</v>
      </c>
      <c r="B18" s="137" t="s">
        <v>17</v>
      </c>
      <c r="C18" s="137" t="s">
        <v>75</v>
      </c>
      <c r="D18" s="137" t="s">
        <v>133</v>
      </c>
      <c r="E18" s="137" t="s">
        <v>114</v>
      </c>
      <c r="F18" s="112" t="s">
        <v>63</v>
      </c>
      <c r="G18" s="142"/>
      <c r="H18" s="142"/>
      <c r="I18" s="142"/>
      <c r="J18" s="139">
        <f t="shared" si="3"/>
        <v>190</v>
      </c>
      <c r="K18" s="139">
        <f t="shared" si="4"/>
        <v>70</v>
      </c>
      <c r="L18" s="139">
        <f t="shared" si="5"/>
        <v>54.1</v>
      </c>
    </row>
    <row r="19" spans="1:12" ht="38.25" x14ac:dyDescent="0.2">
      <c r="A19" s="103" t="s">
        <v>41</v>
      </c>
      <c r="B19" s="137" t="s">
        <v>17</v>
      </c>
      <c r="C19" s="137" t="s">
        <v>75</v>
      </c>
      <c r="D19" s="137" t="s">
        <v>133</v>
      </c>
      <c r="E19" s="137" t="s">
        <v>114</v>
      </c>
      <c r="F19" s="112" t="s">
        <v>64</v>
      </c>
      <c r="G19" s="142"/>
      <c r="H19" s="142"/>
      <c r="I19" s="142"/>
      <c r="J19" s="139">
        <f t="shared" si="3"/>
        <v>190</v>
      </c>
      <c r="K19" s="139">
        <f t="shared" si="4"/>
        <v>70</v>
      </c>
      <c r="L19" s="139">
        <f t="shared" si="5"/>
        <v>54.1</v>
      </c>
    </row>
    <row r="20" spans="1:12" ht="13.5" customHeight="1" x14ac:dyDescent="0.2">
      <c r="A20" s="103" t="s">
        <v>54</v>
      </c>
      <c r="B20" s="137" t="s">
        <v>17</v>
      </c>
      <c r="C20" s="137" t="s">
        <v>75</v>
      </c>
      <c r="D20" s="137" t="s">
        <v>133</v>
      </c>
      <c r="E20" s="137" t="s">
        <v>114</v>
      </c>
      <c r="F20" s="112" t="s">
        <v>64</v>
      </c>
      <c r="G20" s="140" t="s">
        <v>45</v>
      </c>
      <c r="H20" s="140"/>
      <c r="I20" s="140"/>
      <c r="J20" s="139">
        <f t="shared" si="3"/>
        <v>190</v>
      </c>
      <c r="K20" s="139">
        <f t="shared" si="4"/>
        <v>70</v>
      </c>
      <c r="L20" s="139">
        <f t="shared" si="5"/>
        <v>54.1</v>
      </c>
    </row>
    <row r="21" spans="1:12" x14ac:dyDescent="0.2">
      <c r="A21" s="119" t="s">
        <v>60</v>
      </c>
      <c r="B21" s="137" t="s">
        <v>17</v>
      </c>
      <c r="C21" s="137" t="s">
        <v>75</v>
      </c>
      <c r="D21" s="137" t="s">
        <v>133</v>
      </c>
      <c r="E21" s="137" t="s">
        <v>114</v>
      </c>
      <c r="F21" s="112" t="s">
        <v>64</v>
      </c>
      <c r="G21" s="140" t="s">
        <v>45</v>
      </c>
      <c r="H21" s="140" t="s">
        <v>49</v>
      </c>
      <c r="I21" s="140"/>
      <c r="J21" s="139">
        <f t="shared" si="3"/>
        <v>190</v>
      </c>
      <c r="K21" s="139">
        <f t="shared" si="4"/>
        <v>70</v>
      </c>
      <c r="L21" s="139">
        <f t="shared" si="5"/>
        <v>54.1</v>
      </c>
    </row>
    <row r="22" spans="1:12" ht="51" x14ac:dyDescent="0.2">
      <c r="A22" s="103" t="s">
        <v>143</v>
      </c>
      <c r="B22" s="137" t="s">
        <v>17</v>
      </c>
      <c r="C22" s="137" t="s">
        <v>75</v>
      </c>
      <c r="D22" s="137" t="s">
        <v>133</v>
      </c>
      <c r="E22" s="137" t="s">
        <v>114</v>
      </c>
      <c r="F22" s="112" t="s">
        <v>64</v>
      </c>
      <c r="G22" s="140" t="s">
        <v>45</v>
      </c>
      <c r="H22" s="140" t="s">
        <v>49</v>
      </c>
      <c r="I22" s="140" t="s">
        <v>132</v>
      </c>
      <c r="J22" s="139">
        <f>'Приложение 2'!J87</f>
        <v>190</v>
      </c>
      <c r="K22" s="139">
        <f>'Приложение 2'!K87</f>
        <v>70</v>
      </c>
      <c r="L22" s="139">
        <f>'Приложение 2'!L87</f>
        <v>54.1</v>
      </c>
    </row>
    <row r="23" spans="1:12" ht="93" customHeight="1" x14ac:dyDescent="0.2">
      <c r="A23" s="117" t="str">
        <f>'Приложение 2'!A72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37" t="s">
        <v>160</v>
      </c>
      <c r="C23" s="137"/>
      <c r="D23" s="137"/>
      <c r="E23" s="137"/>
      <c r="F23" s="133"/>
      <c r="G23" s="142"/>
      <c r="H23" s="142"/>
      <c r="I23" s="142"/>
      <c r="J23" s="139">
        <f>J24</f>
        <v>340</v>
      </c>
      <c r="K23" s="139">
        <f>K24</f>
        <v>360</v>
      </c>
      <c r="L23" s="139">
        <f>L24</f>
        <v>374</v>
      </c>
    </row>
    <row r="24" spans="1:12" ht="54" customHeight="1" x14ac:dyDescent="0.2">
      <c r="A24" s="117" t="str">
        <f>'Приложение 2'!A73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37" t="s">
        <v>160</v>
      </c>
      <c r="C24" s="137" t="s">
        <v>75</v>
      </c>
      <c r="D24" s="137" t="s">
        <v>33</v>
      </c>
      <c r="E24" s="137"/>
      <c r="F24" s="133"/>
      <c r="G24" s="142"/>
      <c r="H24" s="142"/>
      <c r="I24" s="142"/>
      <c r="J24" s="139">
        <f t="shared" ref="J24:J25" si="6">J25</f>
        <v>340</v>
      </c>
      <c r="K24" s="139">
        <f t="shared" ref="K24:K25" si="7">K25</f>
        <v>360</v>
      </c>
      <c r="L24" s="139">
        <f t="shared" ref="L24:L25" si="8">L25</f>
        <v>374</v>
      </c>
    </row>
    <row r="25" spans="1:12" ht="295.5" customHeight="1" x14ac:dyDescent="0.2">
      <c r="A25" s="117" t="str">
        <f>'Приложение 2'!A74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7" t="s">
        <v>160</v>
      </c>
      <c r="C25" s="137" t="s">
        <v>75</v>
      </c>
      <c r="D25" s="137" t="s">
        <v>33</v>
      </c>
      <c r="E25" s="137" t="s">
        <v>181</v>
      </c>
      <c r="F25" s="133"/>
      <c r="G25" s="142"/>
      <c r="H25" s="142"/>
      <c r="I25" s="142"/>
      <c r="J25" s="139">
        <f t="shared" si="6"/>
        <v>340</v>
      </c>
      <c r="K25" s="139">
        <f t="shared" si="7"/>
        <v>360</v>
      </c>
      <c r="L25" s="139">
        <f t="shared" si="8"/>
        <v>374</v>
      </c>
    </row>
    <row r="26" spans="1:12" ht="39.75" customHeight="1" x14ac:dyDescent="0.2">
      <c r="A26" s="103" t="s">
        <v>162</v>
      </c>
      <c r="B26" s="137" t="s">
        <v>160</v>
      </c>
      <c r="C26" s="137" t="s">
        <v>75</v>
      </c>
      <c r="D26" s="137" t="s">
        <v>33</v>
      </c>
      <c r="E26" s="137" t="s">
        <v>181</v>
      </c>
      <c r="F26" s="133" t="s">
        <v>63</v>
      </c>
      <c r="G26" s="142"/>
      <c r="H26" s="142"/>
      <c r="I26" s="142"/>
      <c r="J26" s="139">
        <f t="shared" ref="J26:J29" si="9">J27</f>
        <v>340</v>
      </c>
      <c r="K26" s="139">
        <f t="shared" ref="K26:K29" si="10">K27</f>
        <v>360</v>
      </c>
      <c r="L26" s="139">
        <f t="shared" ref="L26:L29" si="11">L27</f>
        <v>374</v>
      </c>
    </row>
    <row r="27" spans="1:12" ht="38.25" x14ac:dyDescent="0.2">
      <c r="A27" s="103" t="s">
        <v>41</v>
      </c>
      <c r="B27" s="137" t="s">
        <v>160</v>
      </c>
      <c r="C27" s="137" t="s">
        <v>75</v>
      </c>
      <c r="D27" s="137" t="s">
        <v>33</v>
      </c>
      <c r="E27" s="137" t="s">
        <v>181</v>
      </c>
      <c r="F27" s="133" t="s">
        <v>64</v>
      </c>
      <c r="G27" s="142"/>
      <c r="H27" s="142"/>
      <c r="I27" s="142"/>
      <c r="J27" s="139">
        <f t="shared" si="9"/>
        <v>340</v>
      </c>
      <c r="K27" s="139">
        <f t="shared" si="10"/>
        <v>360</v>
      </c>
      <c r="L27" s="139">
        <f t="shared" si="11"/>
        <v>374</v>
      </c>
    </row>
    <row r="28" spans="1:12" x14ac:dyDescent="0.2">
      <c r="A28" s="141" t="s">
        <v>50</v>
      </c>
      <c r="B28" s="137" t="s">
        <v>160</v>
      </c>
      <c r="C28" s="137" t="s">
        <v>75</v>
      </c>
      <c r="D28" s="137" t="s">
        <v>33</v>
      </c>
      <c r="E28" s="137" t="s">
        <v>181</v>
      </c>
      <c r="F28" s="133" t="s">
        <v>64</v>
      </c>
      <c r="G28" s="138" t="s">
        <v>40</v>
      </c>
      <c r="H28" s="138"/>
      <c r="I28" s="138"/>
      <c r="J28" s="139">
        <f t="shared" si="9"/>
        <v>340</v>
      </c>
      <c r="K28" s="139">
        <f t="shared" si="10"/>
        <v>360</v>
      </c>
      <c r="L28" s="139">
        <f t="shared" si="11"/>
        <v>374</v>
      </c>
    </row>
    <row r="29" spans="1:12" ht="25.5" x14ac:dyDescent="0.2">
      <c r="A29" s="103" t="str">
        <f>'Приложение 2'!A71</f>
        <v>Дорожное хозяйство (дорожные фонды)</v>
      </c>
      <c r="B29" s="137" t="s">
        <v>160</v>
      </c>
      <c r="C29" s="137" t="s">
        <v>75</v>
      </c>
      <c r="D29" s="137" t="s">
        <v>33</v>
      </c>
      <c r="E29" s="137" t="s">
        <v>181</v>
      </c>
      <c r="F29" s="133" t="s">
        <v>64</v>
      </c>
      <c r="G29" s="138" t="s">
        <v>40</v>
      </c>
      <c r="H29" s="138" t="s">
        <v>53</v>
      </c>
      <c r="I29" s="138"/>
      <c r="J29" s="139">
        <f t="shared" si="9"/>
        <v>340</v>
      </c>
      <c r="K29" s="139">
        <f t="shared" si="10"/>
        <v>360</v>
      </c>
      <c r="L29" s="139">
        <f t="shared" si="11"/>
        <v>374</v>
      </c>
    </row>
    <row r="30" spans="1:12" ht="51" x14ac:dyDescent="0.2">
      <c r="A30" s="103" t="s">
        <v>143</v>
      </c>
      <c r="B30" s="137" t="s">
        <v>160</v>
      </c>
      <c r="C30" s="137" t="s">
        <v>75</v>
      </c>
      <c r="D30" s="137" t="s">
        <v>33</v>
      </c>
      <c r="E30" s="137" t="s">
        <v>181</v>
      </c>
      <c r="F30" s="133" t="s">
        <v>64</v>
      </c>
      <c r="G30" s="138" t="s">
        <v>40</v>
      </c>
      <c r="H30" s="138" t="s">
        <v>53</v>
      </c>
      <c r="I30" s="138" t="s">
        <v>132</v>
      </c>
      <c r="J30" s="139">
        <f>'Приложение 2'!J76</f>
        <v>340</v>
      </c>
      <c r="K30" s="139">
        <f>'Приложение 2'!K76</f>
        <v>360</v>
      </c>
      <c r="L30" s="139">
        <f>'Приложение 2'!L76</f>
        <v>374</v>
      </c>
    </row>
    <row r="31" spans="1:12" ht="67.5" customHeight="1" x14ac:dyDescent="0.2">
      <c r="A31" s="103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31" s="137">
        <v>65</v>
      </c>
      <c r="C31" s="137"/>
      <c r="D31" s="137"/>
      <c r="E31" s="137"/>
      <c r="F31" s="112"/>
      <c r="G31" s="142"/>
      <c r="H31" s="142"/>
      <c r="I31" s="142"/>
      <c r="J31" s="139">
        <f>J32+J45</f>
        <v>1169.8</v>
      </c>
      <c r="K31" s="139">
        <f>K32+K45</f>
        <v>893.9</v>
      </c>
      <c r="L31" s="139">
        <f>L32+L45</f>
        <v>921.80000000000007</v>
      </c>
    </row>
    <row r="32" spans="1:12" x14ac:dyDescent="0.2">
      <c r="A32" s="103" t="s">
        <v>36</v>
      </c>
      <c r="B32" s="137">
        <v>65</v>
      </c>
      <c r="C32" s="137">
        <v>1</v>
      </c>
      <c r="D32" s="137"/>
      <c r="E32" s="137"/>
      <c r="F32" s="112"/>
      <c r="G32" s="142"/>
      <c r="H32" s="142"/>
      <c r="I32" s="142"/>
      <c r="J32" s="139">
        <f>J33+J63</f>
        <v>520.79999999999995</v>
      </c>
      <c r="K32" s="139">
        <f>K33+K39</f>
        <v>455.7</v>
      </c>
      <c r="L32" s="139">
        <f>L33+L39</f>
        <v>455.70000000000005</v>
      </c>
    </row>
    <row r="33" spans="1:12" ht="27.75" customHeight="1" x14ac:dyDescent="0.2">
      <c r="A33" s="103" t="s">
        <v>37</v>
      </c>
      <c r="B33" s="137">
        <v>65</v>
      </c>
      <c r="C33" s="137">
        <v>1</v>
      </c>
      <c r="D33" s="137" t="s">
        <v>59</v>
      </c>
      <c r="E33" s="137" t="s">
        <v>70</v>
      </c>
      <c r="F33" s="112"/>
      <c r="G33" s="142"/>
      <c r="H33" s="142"/>
      <c r="I33" s="142"/>
      <c r="J33" s="139">
        <f>J34</f>
        <v>320.8</v>
      </c>
      <c r="K33" s="139">
        <f t="shared" ref="K33:L37" si="12">K34</f>
        <v>419.9</v>
      </c>
      <c r="L33" s="139">
        <f t="shared" si="12"/>
        <v>382.8</v>
      </c>
    </row>
    <row r="34" spans="1:12" ht="89.25" x14ac:dyDescent="0.2">
      <c r="A34" s="103" t="s">
        <v>38</v>
      </c>
      <c r="B34" s="137">
        <v>65</v>
      </c>
      <c r="C34" s="137">
        <v>1</v>
      </c>
      <c r="D34" s="137" t="s">
        <v>59</v>
      </c>
      <c r="E34" s="137" t="s">
        <v>70</v>
      </c>
      <c r="F34" s="112" t="s">
        <v>61</v>
      </c>
      <c r="G34" s="142"/>
      <c r="H34" s="142"/>
      <c r="I34" s="142"/>
      <c r="J34" s="139">
        <f t="shared" ref="J34:J37" si="13">J35</f>
        <v>320.8</v>
      </c>
      <c r="K34" s="139">
        <f t="shared" si="12"/>
        <v>419.9</v>
      </c>
      <c r="L34" s="139">
        <f t="shared" si="12"/>
        <v>382.8</v>
      </c>
    </row>
    <row r="35" spans="1:12" ht="38.25" x14ac:dyDescent="0.2">
      <c r="A35" s="103" t="s">
        <v>39</v>
      </c>
      <c r="B35" s="137">
        <v>65</v>
      </c>
      <c r="C35" s="137">
        <v>1</v>
      </c>
      <c r="D35" s="137" t="s">
        <v>59</v>
      </c>
      <c r="E35" s="137" t="s">
        <v>70</v>
      </c>
      <c r="F35" s="112" t="s">
        <v>62</v>
      </c>
      <c r="G35" s="142"/>
      <c r="H35" s="142"/>
      <c r="I35" s="142"/>
      <c r="J35" s="139">
        <f t="shared" si="13"/>
        <v>320.8</v>
      </c>
      <c r="K35" s="139">
        <f t="shared" si="12"/>
        <v>419.9</v>
      </c>
      <c r="L35" s="139">
        <f t="shared" si="12"/>
        <v>382.8</v>
      </c>
    </row>
    <row r="36" spans="1:12" x14ac:dyDescent="0.2">
      <c r="A36" s="103" t="s">
        <v>32</v>
      </c>
      <c r="B36" s="137">
        <v>65</v>
      </c>
      <c r="C36" s="137">
        <v>1</v>
      </c>
      <c r="D36" s="137" t="s">
        <v>59</v>
      </c>
      <c r="E36" s="137" t="s">
        <v>70</v>
      </c>
      <c r="F36" s="112" t="s">
        <v>62</v>
      </c>
      <c r="G36" s="138" t="s">
        <v>33</v>
      </c>
      <c r="H36" s="138"/>
      <c r="I36" s="138"/>
      <c r="J36" s="139">
        <f t="shared" si="13"/>
        <v>320.8</v>
      </c>
      <c r="K36" s="139">
        <f t="shared" si="12"/>
        <v>419.9</v>
      </c>
      <c r="L36" s="139">
        <f t="shared" si="12"/>
        <v>382.8</v>
      </c>
    </row>
    <row r="37" spans="1:12" ht="51" x14ac:dyDescent="0.2">
      <c r="A37" s="102" t="s">
        <v>34</v>
      </c>
      <c r="B37" s="137">
        <v>65</v>
      </c>
      <c r="C37" s="137">
        <v>1</v>
      </c>
      <c r="D37" s="137" t="s">
        <v>59</v>
      </c>
      <c r="E37" s="137" t="s">
        <v>70</v>
      </c>
      <c r="F37" s="112" t="s">
        <v>62</v>
      </c>
      <c r="G37" s="138" t="s">
        <v>33</v>
      </c>
      <c r="H37" s="138" t="s">
        <v>35</v>
      </c>
      <c r="I37" s="138"/>
      <c r="J37" s="139">
        <f t="shared" si="13"/>
        <v>320.8</v>
      </c>
      <c r="K37" s="139">
        <f t="shared" si="12"/>
        <v>419.9</v>
      </c>
      <c r="L37" s="139">
        <f t="shared" si="12"/>
        <v>382.8</v>
      </c>
    </row>
    <row r="38" spans="1:12" ht="51" x14ac:dyDescent="0.2">
      <c r="A38" s="103" t="s">
        <v>143</v>
      </c>
      <c r="B38" s="137">
        <v>65</v>
      </c>
      <c r="C38" s="137">
        <v>1</v>
      </c>
      <c r="D38" s="137" t="s">
        <v>59</v>
      </c>
      <c r="E38" s="137" t="s">
        <v>70</v>
      </c>
      <c r="F38" s="112" t="s">
        <v>62</v>
      </c>
      <c r="G38" s="138" t="s">
        <v>33</v>
      </c>
      <c r="H38" s="138" t="s">
        <v>35</v>
      </c>
      <c r="I38" s="138" t="s">
        <v>132</v>
      </c>
      <c r="J38" s="139">
        <f>'Приложение 2'!J14</f>
        <v>320.8</v>
      </c>
      <c r="K38" s="139">
        <f>'Приложение 2'!K14</f>
        <v>419.9</v>
      </c>
      <c r="L38" s="139">
        <f>'Приложение 2'!L14</f>
        <v>382.8</v>
      </c>
    </row>
    <row r="39" spans="1:12" x14ac:dyDescent="0.2">
      <c r="A39" s="103" t="str">
        <f>'Приложение 3'!A99</f>
        <v>Условно утвержденные расходы</v>
      </c>
      <c r="B39" s="137" t="s">
        <v>136</v>
      </c>
      <c r="C39" s="137" t="s">
        <v>8</v>
      </c>
      <c r="D39" s="137" t="s">
        <v>59</v>
      </c>
      <c r="E39" s="137" t="s">
        <v>137</v>
      </c>
      <c r="F39" s="112"/>
      <c r="G39" s="138"/>
      <c r="H39" s="138"/>
      <c r="I39" s="138"/>
      <c r="J39" s="139"/>
      <c r="K39" s="139">
        <f t="shared" ref="K39:L43" si="14">K40</f>
        <v>35.799999999999997</v>
      </c>
      <c r="L39" s="139">
        <f t="shared" si="14"/>
        <v>72.900000000000006</v>
      </c>
    </row>
    <row r="40" spans="1:12" x14ac:dyDescent="0.2">
      <c r="A40" s="103" t="str">
        <f>'Приложение 3'!A100</f>
        <v>Иные бюджетные ассигнования</v>
      </c>
      <c r="B40" s="137" t="s">
        <v>136</v>
      </c>
      <c r="C40" s="137" t="s">
        <v>8</v>
      </c>
      <c r="D40" s="137" t="s">
        <v>59</v>
      </c>
      <c r="E40" s="137" t="s">
        <v>137</v>
      </c>
      <c r="F40" s="112" t="s">
        <v>65</v>
      </c>
      <c r="G40" s="138"/>
      <c r="H40" s="138"/>
      <c r="I40" s="138"/>
      <c r="J40" s="139"/>
      <c r="K40" s="139">
        <f t="shared" si="14"/>
        <v>35.799999999999997</v>
      </c>
      <c r="L40" s="139">
        <f t="shared" si="14"/>
        <v>72.900000000000006</v>
      </c>
    </row>
    <row r="41" spans="1:12" x14ac:dyDescent="0.2">
      <c r="A41" s="103" t="str">
        <f>'Приложение 3'!A101</f>
        <v>Резервные средства</v>
      </c>
      <c r="B41" s="137" t="s">
        <v>136</v>
      </c>
      <c r="C41" s="137" t="s">
        <v>8</v>
      </c>
      <c r="D41" s="137" t="s">
        <v>59</v>
      </c>
      <c r="E41" s="137" t="s">
        <v>137</v>
      </c>
      <c r="F41" s="112" t="s">
        <v>67</v>
      </c>
      <c r="G41" s="138"/>
      <c r="H41" s="138"/>
      <c r="I41" s="138"/>
      <c r="J41" s="139"/>
      <c r="K41" s="139">
        <f t="shared" si="14"/>
        <v>35.799999999999997</v>
      </c>
      <c r="L41" s="139">
        <f t="shared" si="14"/>
        <v>72.900000000000006</v>
      </c>
    </row>
    <row r="42" spans="1:12" ht="15" customHeight="1" x14ac:dyDescent="0.2">
      <c r="A42" s="103" t="str">
        <f>'Приложение 3'!A95</f>
        <v>Условно утвержденные расходы</v>
      </c>
      <c r="B42" s="137" t="s">
        <v>136</v>
      </c>
      <c r="C42" s="137" t="s">
        <v>8</v>
      </c>
      <c r="D42" s="137" t="s">
        <v>59</v>
      </c>
      <c r="E42" s="137" t="s">
        <v>137</v>
      </c>
      <c r="F42" s="112" t="s">
        <v>67</v>
      </c>
      <c r="G42" s="138" t="s">
        <v>135</v>
      </c>
      <c r="H42" s="138"/>
      <c r="I42" s="138"/>
      <c r="J42" s="139"/>
      <c r="K42" s="139">
        <f t="shared" si="14"/>
        <v>35.799999999999997</v>
      </c>
      <c r="L42" s="139">
        <f t="shared" si="14"/>
        <v>72.900000000000006</v>
      </c>
    </row>
    <row r="43" spans="1:12" ht="14.25" customHeight="1" x14ac:dyDescent="0.2">
      <c r="A43" s="103" t="str">
        <f>'Приложение 3'!A96</f>
        <v>Условно утвержденные расходы</v>
      </c>
      <c r="B43" s="137" t="s">
        <v>136</v>
      </c>
      <c r="C43" s="137" t="s">
        <v>8</v>
      </c>
      <c r="D43" s="137" t="s">
        <v>59</v>
      </c>
      <c r="E43" s="137" t="s">
        <v>137</v>
      </c>
      <c r="F43" s="112" t="s">
        <v>67</v>
      </c>
      <c r="G43" s="138" t="s">
        <v>135</v>
      </c>
      <c r="H43" s="138" t="s">
        <v>135</v>
      </c>
      <c r="I43" s="138"/>
      <c r="J43" s="139"/>
      <c r="K43" s="139">
        <f t="shared" si="14"/>
        <v>35.799999999999997</v>
      </c>
      <c r="L43" s="139">
        <f t="shared" si="14"/>
        <v>72.900000000000006</v>
      </c>
    </row>
    <row r="44" spans="1:12" ht="51" x14ac:dyDescent="0.2">
      <c r="A44" s="103" t="s">
        <v>143</v>
      </c>
      <c r="B44" s="137" t="s">
        <v>136</v>
      </c>
      <c r="C44" s="137" t="s">
        <v>8</v>
      </c>
      <c r="D44" s="137" t="s">
        <v>59</v>
      </c>
      <c r="E44" s="137" t="s">
        <v>137</v>
      </c>
      <c r="F44" s="112" t="s">
        <v>67</v>
      </c>
      <c r="G44" s="138" t="s">
        <v>135</v>
      </c>
      <c r="H44" s="138" t="s">
        <v>135</v>
      </c>
      <c r="I44" s="138" t="s">
        <v>132</v>
      </c>
      <c r="J44" s="139"/>
      <c r="K44" s="139">
        <f>'Приложение 3'!J101</f>
        <v>35.799999999999997</v>
      </c>
      <c r="L44" s="139">
        <f>'Приложение 3'!K101</f>
        <v>72.900000000000006</v>
      </c>
    </row>
    <row r="45" spans="1:12" ht="39" customHeight="1" x14ac:dyDescent="0.2">
      <c r="A45" s="102" t="str">
        <f>'Приложение 2'!A17</f>
        <v>Расходы в рамках обеспечения деятельности администрации Пушкинского сельского поселения</v>
      </c>
      <c r="B45" s="137">
        <v>65</v>
      </c>
      <c r="C45" s="137">
        <v>2</v>
      </c>
      <c r="D45" s="137"/>
      <c r="E45" s="137"/>
      <c r="F45" s="133"/>
      <c r="G45" s="142"/>
      <c r="H45" s="142"/>
      <c r="I45" s="142"/>
      <c r="J45" s="139">
        <f>J46+J52</f>
        <v>649</v>
      </c>
      <c r="K45" s="139">
        <f>K46+K52</f>
        <v>438.2</v>
      </c>
      <c r="L45" s="139">
        <f>L46+L52</f>
        <v>466.1</v>
      </c>
    </row>
    <row r="46" spans="1:12" ht="40.5" customHeight="1" x14ac:dyDescent="0.2">
      <c r="A46" s="103" t="s">
        <v>42</v>
      </c>
      <c r="B46" s="137">
        <v>65</v>
      </c>
      <c r="C46" s="137">
        <v>2</v>
      </c>
      <c r="D46" s="137" t="s">
        <v>59</v>
      </c>
      <c r="E46" s="137" t="s">
        <v>71</v>
      </c>
      <c r="F46" s="133"/>
      <c r="G46" s="142"/>
      <c r="H46" s="142"/>
      <c r="I46" s="142"/>
      <c r="J46" s="139">
        <f>J47</f>
        <v>390.6</v>
      </c>
      <c r="K46" s="139">
        <f t="shared" ref="K46:L46" si="15">K47</f>
        <v>325.5</v>
      </c>
      <c r="L46" s="139">
        <f t="shared" si="15"/>
        <v>325.5</v>
      </c>
    </row>
    <row r="47" spans="1:12" ht="92.25" customHeight="1" x14ac:dyDescent="0.2">
      <c r="A47" s="103" t="s">
        <v>38</v>
      </c>
      <c r="B47" s="137">
        <v>65</v>
      </c>
      <c r="C47" s="137">
        <v>2</v>
      </c>
      <c r="D47" s="137" t="s">
        <v>59</v>
      </c>
      <c r="E47" s="137" t="s">
        <v>71</v>
      </c>
      <c r="F47" s="133" t="s">
        <v>61</v>
      </c>
      <c r="G47" s="142"/>
      <c r="H47" s="142"/>
      <c r="I47" s="142"/>
      <c r="J47" s="139">
        <f t="shared" ref="J47:J50" si="16">J48</f>
        <v>390.6</v>
      </c>
      <c r="K47" s="139">
        <f t="shared" ref="K47:K50" si="17">K48</f>
        <v>325.5</v>
      </c>
      <c r="L47" s="139">
        <f t="shared" ref="L47:L50" si="18">L48</f>
        <v>325.5</v>
      </c>
    </row>
    <row r="48" spans="1:12" ht="38.25" x14ac:dyDescent="0.2">
      <c r="A48" s="103" t="s">
        <v>39</v>
      </c>
      <c r="B48" s="137">
        <v>65</v>
      </c>
      <c r="C48" s="137">
        <v>2</v>
      </c>
      <c r="D48" s="137" t="s">
        <v>59</v>
      </c>
      <c r="E48" s="137" t="s">
        <v>71</v>
      </c>
      <c r="F48" s="133" t="s">
        <v>62</v>
      </c>
      <c r="G48" s="142"/>
      <c r="H48" s="142"/>
      <c r="I48" s="142"/>
      <c r="J48" s="139">
        <f t="shared" si="16"/>
        <v>390.6</v>
      </c>
      <c r="K48" s="139">
        <f t="shared" si="17"/>
        <v>325.5</v>
      </c>
      <c r="L48" s="139">
        <f t="shared" si="18"/>
        <v>325.5</v>
      </c>
    </row>
    <row r="49" spans="1:12" ht="13.5" customHeight="1" x14ac:dyDescent="0.2">
      <c r="A49" s="103" t="s">
        <v>32</v>
      </c>
      <c r="B49" s="137">
        <v>65</v>
      </c>
      <c r="C49" s="137">
        <v>2</v>
      </c>
      <c r="D49" s="137" t="s">
        <v>59</v>
      </c>
      <c r="E49" s="137" t="s">
        <v>71</v>
      </c>
      <c r="F49" s="133" t="s">
        <v>62</v>
      </c>
      <c r="G49" s="138" t="s">
        <v>33</v>
      </c>
      <c r="H49" s="138"/>
      <c r="I49" s="138"/>
      <c r="J49" s="139">
        <f t="shared" si="16"/>
        <v>390.6</v>
      </c>
      <c r="K49" s="139">
        <f t="shared" si="17"/>
        <v>325.5</v>
      </c>
      <c r="L49" s="139">
        <f t="shared" si="18"/>
        <v>325.5</v>
      </c>
    </row>
    <row r="50" spans="1:12" ht="67.5" customHeight="1" x14ac:dyDescent="0.2">
      <c r="A50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0" s="137">
        <v>65</v>
      </c>
      <c r="C50" s="137">
        <v>2</v>
      </c>
      <c r="D50" s="137" t="s">
        <v>59</v>
      </c>
      <c r="E50" s="137" t="s">
        <v>71</v>
      </c>
      <c r="F50" s="133" t="s">
        <v>62</v>
      </c>
      <c r="G50" s="138" t="s">
        <v>33</v>
      </c>
      <c r="H50" s="138" t="s">
        <v>40</v>
      </c>
      <c r="I50" s="138"/>
      <c r="J50" s="139">
        <f t="shared" si="16"/>
        <v>390.6</v>
      </c>
      <c r="K50" s="139">
        <f t="shared" si="17"/>
        <v>325.5</v>
      </c>
      <c r="L50" s="139">
        <f t="shared" si="18"/>
        <v>325.5</v>
      </c>
    </row>
    <row r="51" spans="1:12" ht="54.75" customHeight="1" x14ac:dyDescent="0.2">
      <c r="A51" s="103" t="s">
        <v>143</v>
      </c>
      <c r="B51" s="137">
        <v>65</v>
      </c>
      <c r="C51" s="137">
        <v>2</v>
      </c>
      <c r="D51" s="137" t="s">
        <v>59</v>
      </c>
      <c r="E51" s="137" t="s">
        <v>71</v>
      </c>
      <c r="F51" s="133" t="s">
        <v>62</v>
      </c>
      <c r="G51" s="138" t="s">
        <v>33</v>
      </c>
      <c r="H51" s="138" t="s">
        <v>40</v>
      </c>
      <c r="I51" s="138" t="s">
        <v>132</v>
      </c>
      <c r="J51" s="139">
        <f>'Приложение 2'!J20</f>
        <v>390.6</v>
      </c>
      <c r="K51" s="139">
        <f>'Приложение 2'!K20</f>
        <v>325.5</v>
      </c>
      <c r="L51" s="139">
        <f>'Приложение 2'!L20</f>
        <v>325.5</v>
      </c>
    </row>
    <row r="52" spans="1:12" ht="38.25" x14ac:dyDescent="0.2">
      <c r="A52" s="103" t="str">
        <f>'Приложение 2'!A24</f>
        <v>Расходы на обеспечение выполнения функций органов местного самоуправления</v>
      </c>
      <c r="B52" s="137" t="s">
        <v>136</v>
      </c>
      <c r="C52" s="137" t="s">
        <v>9</v>
      </c>
      <c r="D52" s="137" t="s">
        <v>59</v>
      </c>
      <c r="E52" s="137" t="s">
        <v>72</v>
      </c>
      <c r="F52" s="133"/>
      <c r="G52" s="138"/>
      <c r="H52" s="138"/>
      <c r="I52" s="138"/>
      <c r="J52" s="139">
        <f>J53+J58</f>
        <v>258.40000000000003</v>
      </c>
      <c r="K52" s="139">
        <f>K53+K58</f>
        <v>112.7</v>
      </c>
      <c r="L52" s="139">
        <f>L53+L58</f>
        <v>140.6</v>
      </c>
    </row>
    <row r="53" spans="1:12" ht="40.5" customHeight="1" x14ac:dyDescent="0.2">
      <c r="A53" s="103" t="s">
        <v>162</v>
      </c>
      <c r="B53" s="137">
        <v>65</v>
      </c>
      <c r="C53" s="137">
        <v>2</v>
      </c>
      <c r="D53" s="137" t="s">
        <v>59</v>
      </c>
      <c r="E53" s="137" t="s">
        <v>72</v>
      </c>
      <c r="F53" s="133" t="s">
        <v>63</v>
      </c>
      <c r="G53" s="142"/>
      <c r="H53" s="142"/>
      <c r="I53" s="142"/>
      <c r="J53" s="139">
        <f>J54</f>
        <v>253.8</v>
      </c>
      <c r="K53" s="139">
        <f>K54</f>
        <v>107.7</v>
      </c>
      <c r="L53" s="139">
        <f>L54</f>
        <v>135.6</v>
      </c>
    </row>
    <row r="54" spans="1:12" ht="38.25" x14ac:dyDescent="0.2">
      <c r="A54" s="103" t="s">
        <v>41</v>
      </c>
      <c r="B54" s="137">
        <v>65</v>
      </c>
      <c r="C54" s="137">
        <v>2</v>
      </c>
      <c r="D54" s="137" t="s">
        <v>59</v>
      </c>
      <c r="E54" s="137" t="s">
        <v>72</v>
      </c>
      <c r="F54" s="133" t="s">
        <v>64</v>
      </c>
      <c r="G54" s="142"/>
      <c r="H54" s="142"/>
      <c r="I54" s="142"/>
      <c r="J54" s="139">
        <f>J55</f>
        <v>253.8</v>
      </c>
      <c r="K54" s="139">
        <f t="shared" ref="K54:K56" si="19">K55</f>
        <v>107.7</v>
      </c>
      <c r="L54" s="139">
        <f t="shared" ref="L54:L56" si="20">L55</f>
        <v>135.6</v>
      </c>
    </row>
    <row r="55" spans="1:12" ht="12.75" customHeight="1" x14ac:dyDescent="0.2">
      <c r="A55" s="103" t="s">
        <v>32</v>
      </c>
      <c r="B55" s="137">
        <v>65</v>
      </c>
      <c r="C55" s="137">
        <v>2</v>
      </c>
      <c r="D55" s="137" t="s">
        <v>59</v>
      </c>
      <c r="E55" s="137" t="s">
        <v>72</v>
      </c>
      <c r="F55" s="133" t="s">
        <v>64</v>
      </c>
      <c r="G55" s="138" t="s">
        <v>33</v>
      </c>
      <c r="H55" s="138"/>
      <c r="I55" s="138"/>
      <c r="J55" s="139">
        <f t="shared" ref="J55:J56" si="21">J56</f>
        <v>253.8</v>
      </c>
      <c r="K55" s="139">
        <f t="shared" si="19"/>
        <v>107.7</v>
      </c>
      <c r="L55" s="139">
        <f t="shared" si="20"/>
        <v>135.6</v>
      </c>
    </row>
    <row r="56" spans="1:12" ht="63" customHeight="1" x14ac:dyDescent="0.2">
      <c r="A56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37">
        <v>65</v>
      </c>
      <c r="C56" s="137">
        <v>2</v>
      </c>
      <c r="D56" s="137" t="s">
        <v>59</v>
      </c>
      <c r="E56" s="137" t="s">
        <v>72</v>
      </c>
      <c r="F56" s="133" t="s">
        <v>64</v>
      </c>
      <c r="G56" s="138" t="s">
        <v>33</v>
      </c>
      <c r="H56" s="138" t="s">
        <v>40</v>
      </c>
      <c r="I56" s="138"/>
      <c r="J56" s="139">
        <f t="shared" si="21"/>
        <v>253.8</v>
      </c>
      <c r="K56" s="139">
        <f t="shared" si="19"/>
        <v>107.7</v>
      </c>
      <c r="L56" s="139">
        <f t="shared" si="20"/>
        <v>135.6</v>
      </c>
    </row>
    <row r="57" spans="1:12" ht="51" x14ac:dyDescent="0.2">
      <c r="A57" s="103" t="s">
        <v>143</v>
      </c>
      <c r="B57" s="137">
        <v>65</v>
      </c>
      <c r="C57" s="137">
        <v>2</v>
      </c>
      <c r="D57" s="137" t="s">
        <v>59</v>
      </c>
      <c r="E57" s="137" t="s">
        <v>72</v>
      </c>
      <c r="F57" s="133" t="s">
        <v>64</v>
      </c>
      <c r="G57" s="138" t="s">
        <v>33</v>
      </c>
      <c r="H57" s="138" t="s">
        <v>40</v>
      </c>
      <c r="I57" s="138" t="s">
        <v>132</v>
      </c>
      <c r="J57" s="139">
        <f>'Приложение 2'!J26</f>
        <v>253.8</v>
      </c>
      <c r="K57" s="139">
        <f>'Приложение 2'!K26</f>
        <v>107.7</v>
      </c>
      <c r="L57" s="139">
        <f>'Приложение 2'!L26</f>
        <v>135.6</v>
      </c>
    </row>
    <row r="58" spans="1:12" ht="18.75" customHeight="1" x14ac:dyDescent="0.2">
      <c r="A58" s="103" t="s">
        <v>43</v>
      </c>
      <c r="B58" s="137">
        <v>65</v>
      </c>
      <c r="C58" s="137">
        <v>2</v>
      </c>
      <c r="D58" s="137" t="s">
        <v>59</v>
      </c>
      <c r="E58" s="137" t="s">
        <v>72</v>
      </c>
      <c r="F58" s="133" t="s">
        <v>65</v>
      </c>
      <c r="G58" s="142"/>
      <c r="H58" s="142"/>
      <c r="I58" s="142"/>
      <c r="J58" s="139">
        <f>J59</f>
        <v>4.5999999999999996</v>
      </c>
      <c r="K58" s="139">
        <f t="shared" ref="K58:K61" si="22">K59</f>
        <v>5</v>
      </c>
      <c r="L58" s="139">
        <f t="shared" ref="L58:L61" si="23">L59</f>
        <v>5</v>
      </c>
    </row>
    <row r="59" spans="1:12" ht="27.75" customHeight="1" x14ac:dyDescent="0.2">
      <c r="A59" s="103" t="s">
        <v>44</v>
      </c>
      <c r="B59" s="137">
        <v>65</v>
      </c>
      <c r="C59" s="137">
        <v>2</v>
      </c>
      <c r="D59" s="137" t="s">
        <v>59</v>
      </c>
      <c r="E59" s="137" t="s">
        <v>72</v>
      </c>
      <c r="F59" s="133" t="s">
        <v>66</v>
      </c>
      <c r="G59" s="142"/>
      <c r="H59" s="142"/>
      <c r="I59" s="142"/>
      <c r="J59" s="139">
        <f t="shared" ref="J59:J61" si="24">J60</f>
        <v>4.5999999999999996</v>
      </c>
      <c r="K59" s="139">
        <f t="shared" si="22"/>
        <v>5</v>
      </c>
      <c r="L59" s="139">
        <f t="shared" si="23"/>
        <v>5</v>
      </c>
    </row>
    <row r="60" spans="1:12" x14ac:dyDescent="0.2">
      <c r="A60" s="103" t="s">
        <v>32</v>
      </c>
      <c r="B60" s="137">
        <v>65</v>
      </c>
      <c r="C60" s="137">
        <v>2</v>
      </c>
      <c r="D60" s="137" t="s">
        <v>59</v>
      </c>
      <c r="E60" s="137" t="s">
        <v>72</v>
      </c>
      <c r="F60" s="133" t="s">
        <v>66</v>
      </c>
      <c r="G60" s="138" t="s">
        <v>33</v>
      </c>
      <c r="H60" s="138"/>
      <c r="I60" s="138"/>
      <c r="J60" s="139">
        <f t="shared" si="24"/>
        <v>4.5999999999999996</v>
      </c>
      <c r="K60" s="139">
        <f t="shared" si="22"/>
        <v>5</v>
      </c>
      <c r="L60" s="139">
        <f t="shared" si="23"/>
        <v>5</v>
      </c>
    </row>
    <row r="61" spans="1:12" ht="66.75" customHeight="1" x14ac:dyDescent="0.2">
      <c r="A61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1" s="137">
        <v>65</v>
      </c>
      <c r="C61" s="137">
        <v>2</v>
      </c>
      <c r="D61" s="137" t="s">
        <v>59</v>
      </c>
      <c r="E61" s="137" t="s">
        <v>72</v>
      </c>
      <c r="F61" s="133" t="s">
        <v>66</v>
      </c>
      <c r="G61" s="138" t="s">
        <v>33</v>
      </c>
      <c r="H61" s="138" t="s">
        <v>40</v>
      </c>
      <c r="I61" s="138"/>
      <c r="J61" s="139">
        <f t="shared" si="24"/>
        <v>4.5999999999999996</v>
      </c>
      <c r="K61" s="139">
        <f t="shared" si="22"/>
        <v>5</v>
      </c>
      <c r="L61" s="139">
        <f t="shared" si="23"/>
        <v>5</v>
      </c>
    </row>
    <row r="62" spans="1:12" ht="52.5" customHeight="1" x14ac:dyDescent="0.2">
      <c r="A62" s="103" t="s">
        <v>143</v>
      </c>
      <c r="B62" s="137">
        <v>65</v>
      </c>
      <c r="C62" s="137">
        <v>2</v>
      </c>
      <c r="D62" s="137" t="s">
        <v>59</v>
      </c>
      <c r="E62" s="137" t="s">
        <v>72</v>
      </c>
      <c r="F62" s="133" t="s">
        <v>66</v>
      </c>
      <c r="G62" s="138" t="s">
        <v>33</v>
      </c>
      <c r="H62" s="138" t="s">
        <v>40</v>
      </c>
      <c r="I62" s="138" t="s">
        <v>132</v>
      </c>
      <c r="J62" s="139">
        <f>'Приложение 2'!J28</f>
        <v>4.5999999999999996</v>
      </c>
      <c r="K62" s="139">
        <f>'Приложение 2'!K28</f>
        <v>5</v>
      </c>
      <c r="L62" s="139">
        <f>'Приложение 2'!L28</f>
        <v>5</v>
      </c>
    </row>
    <row r="63" spans="1:12" ht="76.5" x14ac:dyDescent="0.2">
      <c r="A63" s="103" t="str">
        <f>'Приложение 2'!A21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3" s="137" t="s">
        <v>136</v>
      </c>
      <c r="C63" s="137" t="s">
        <v>9</v>
      </c>
      <c r="D63" s="137" t="s">
        <v>59</v>
      </c>
      <c r="E63" s="137" t="s">
        <v>180</v>
      </c>
      <c r="F63" s="112"/>
      <c r="G63" s="138"/>
      <c r="H63" s="138"/>
      <c r="I63" s="138"/>
      <c r="J63" s="139">
        <f>J64</f>
        <v>200</v>
      </c>
      <c r="K63" s="139"/>
      <c r="L63" s="139"/>
    </row>
    <row r="64" spans="1:12" ht="89.25" x14ac:dyDescent="0.2">
      <c r="A64" s="103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137" t="s">
        <v>136</v>
      </c>
      <c r="C64" s="137" t="s">
        <v>9</v>
      </c>
      <c r="D64" s="137" t="s">
        <v>59</v>
      </c>
      <c r="E64" s="137" t="s">
        <v>180</v>
      </c>
      <c r="F64" s="112" t="s">
        <v>61</v>
      </c>
      <c r="G64" s="138"/>
      <c r="H64" s="138"/>
      <c r="I64" s="138"/>
      <c r="J64" s="139">
        <f>J65</f>
        <v>200</v>
      </c>
      <c r="K64" s="139"/>
      <c r="L64" s="139"/>
    </row>
    <row r="65" spans="1:12" ht="38.25" x14ac:dyDescent="0.2">
      <c r="A65" s="103" t="str">
        <f>A35</f>
        <v>Расходы на выплаты персоналу государственных (муниципальных) органов</v>
      </c>
      <c r="B65" s="137" t="s">
        <v>136</v>
      </c>
      <c r="C65" s="137" t="s">
        <v>9</v>
      </c>
      <c r="D65" s="137" t="s">
        <v>59</v>
      </c>
      <c r="E65" s="137" t="s">
        <v>180</v>
      </c>
      <c r="F65" s="112" t="s">
        <v>62</v>
      </c>
      <c r="G65" s="138"/>
      <c r="H65" s="138"/>
      <c r="I65" s="138"/>
      <c r="J65" s="139">
        <f>J66</f>
        <v>200</v>
      </c>
      <c r="K65" s="139"/>
      <c r="L65" s="139"/>
    </row>
    <row r="66" spans="1:12" x14ac:dyDescent="0.2">
      <c r="A66" s="103" t="str">
        <f>A36</f>
        <v>Общегосударственные вопросы</v>
      </c>
      <c r="B66" s="137" t="s">
        <v>136</v>
      </c>
      <c r="C66" s="137" t="s">
        <v>9</v>
      </c>
      <c r="D66" s="137" t="s">
        <v>59</v>
      </c>
      <c r="E66" s="137" t="s">
        <v>180</v>
      </c>
      <c r="F66" s="112" t="s">
        <v>62</v>
      </c>
      <c r="G66" s="138" t="s">
        <v>33</v>
      </c>
      <c r="H66" s="138"/>
      <c r="I66" s="138"/>
      <c r="J66" s="139">
        <f>J67</f>
        <v>200</v>
      </c>
      <c r="K66" s="139"/>
      <c r="L66" s="139"/>
    </row>
    <row r="67" spans="1:12" ht="65.25" customHeight="1" x14ac:dyDescent="0.2">
      <c r="A67" s="103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37" t="s">
        <v>136</v>
      </c>
      <c r="C67" s="137" t="s">
        <v>9</v>
      </c>
      <c r="D67" s="137" t="s">
        <v>59</v>
      </c>
      <c r="E67" s="137" t="s">
        <v>180</v>
      </c>
      <c r="F67" s="112" t="s">
        <v>62</v>
      </c>
      <c r="G67" s="138" t="s">
        <v>33</v>
      </c>
      <c r="H67" s="138" t="s">
        <v>40</v>
      </c>
      <c r="I67" s="138"/>
      <c r="J67" s="139">
        <f>J68</f>
        <v>200</v>
      </c>
      <c r="K67" s="139"/>
      <c r="L67" s="139"/>
    </row>
    <row r="68" spans="1:12" ht="51" x14ac:dyDescent="0.2">
      <c r="A68" s="103" t="str">
        <f>A44</f>
        <v>Администрация Пушкинского сельского поселения Ромодановского муниципального района Республики Мордовия</v>
      </c>
      <c r="B68" s="137" t="s">
        <v>136</v>
      </c>
      <c r="C68" s="137" t="s">
        <v>9</v>
      </c>
      <c r="D68" s="137" t="s">
        <v>59</v>
      </c>
      <c r="E68" s="137" t="s">
        <v>180</v>
      </c>
      <c r="F68" s="112" t="s">
        <v>62</v>
      </c>
      <c r="G68" s="138" t="s">
        <v>33</v>
      </c>
      <c r="H68" s="138" t="s">
        <v>40</v>
      </c>
      <c r="I68" s="138" t="s">
        <v>132</v>
      </c>
      <c r="J68" s="139">
        <f>'Приложение 2'!J23</f>
        <v>200</v>
      </c>
      <c r="K68" s="139"/>
      <c r="L68" s="139"/>
    </row>
    <row r="69" spans="1:12" ht="66" customHeight="1" x14ac:dyDescent="0.2">
      <c r="A69" s="103" t="str">
        <f>'Приложение 2'!A90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9" s="137" t="s">
        <v>74</v>
      </c>
      <c r="C69" s="137"/>
      <c r="D69" s="137"/>
      <c r="E69" s="137"/>
      <c r="F69" s="133"/>
      <c r="G69" s="138"/>
      <c r="H69" s="138"/>
      <c r="I69" s="138"/>
      <c r="J69" s="139">
        <f>J70</f>
        <v>425.7</v>
      </c>
      <c r="K69" s="139">
        <f>K70</f>
        <v>271.5</v>
      </c>
      <c r="L69" s="139">
        <f>L70</f>
        <v>277.89999999999998</v>
      </c>
    </row>
    <row r="70" spans="1:12" ht="75" customHeight="1" x14ac:dyDescent="0.2">
      <c r="A70" s="103" t="str">
        <f>'Приложение 2'!A91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0" s="137" t="s">
        <v>74</v>
      </c>
      <c r="C70" s="137" t="s">
        <v>8</v>
      </c>
      <c r="D70" s="137"/>
      <c r="E70" s="137"/>
      <c r="F70" s="133"/>
      <c r="G70" s="138"/>
      <c r="H70" s="138"/>
      <c r="I70" s="138"/>
      <c r="J70" s="139">
        <f>J71+J77+J111+J100+J83+J117+J94</f>
        <v>425.7</v>
      </c>
      <c r="K70" s="139">
        <f>K71+K77+K111+K100</f>
        <v>271.5</v>
      </c>
      <c r="L70" s="139">
        <f>L71+L77+L111+L100</f>
        <v>277.89999999999998</v>
      </c>
    </row>
    <row r="71" spans="1:12" ht="25.5" x14ac:dyDescent="0.2">
      <c r="A71" s="103" t="str">
        <f>'Приложение 2'!A92</f>
        <v>Доплаты к пенсиям муниципальных служащих Республики Мордовия</v>
      </c>
      <c r="B71" s="137" t="s">
        <v>74</v>
      </c>
      <c r="C71" s="137" t="s">
        <v>8</v>
      </c>
      <c r="D71" s="137" t="s">
        <v>59</v>
      </c>
      <c r="E71" s="137" t="s">
        <v>77</v>
      </c>
      <c r="F71" s="133"/>
      <c r="G71" s="138"/>
      <c r="H71" s="138"/>
      <c r="I71" s="138"/>
      <c r="J71" s="139">
        <f t="shared" ref="J71:L75" si="25">J72</f>
        <v>51.3</v>
      </c>
      <c r="K71" s="139">
        <f t="shared" si="25"/>
        <v>92.3</v>
      </c>
      <c r="L71" s="139">
        <f t="shared" si="25"/>
        <v>92.3</v>
      </c>
    </row>
    <row r="72" spans="1:12" ht="25.5" x14ac:dyDescent="0.2">
      <c r="A72" s="103" t="str">
        <f>'Приложение 2'!A93</f>
        <v>Социальное обеспечение и иные выплаты населению</v>
      </c>
      <c r="B72" s="137" t="s">
        <v>74</v>
      </c>
      <c r="C72" s="137" t="s">
        <v>8</v>
      </c>
      <c r="D72" s="137" t="s">
        <v>59</v>
      </c>
      <c r="E72" s="137" t="s">
        <v>77</v>
      </c>
      <c r="F72" s="133" t="s">
        <v>68</v>
      </c>
      <c r="G72" s="138"/>
      <c r="H72" s="138"/>
      <c r="I72" s="138"/>
      <c r="J72" s="139">
        <f t="shared" si="25"/>
        <v>51.3</v>
      </c>
      <c r="K72" s="139">
        <f t="shared" si="25"/>
        <v>92.3</v>
      </c>
      <c r="L72" s="139">
        <f t="shared" si="25"/>
        <v>92.3</v>
      </c>
    </row>
    <row r="73" spans="1:12" ht="25.5" x14ac:dyDescent="0.2">
      <c r="A73" s="103" t="str">
        <f>'Приложение 2'!A94</f>
        <v>Публичные нормативные социальные выплаты гражданам</v>
      </c>
      <c r="B73" s="137" t="s">
        <v>74</v>
      </c>
      <c r="C73" s="137" t="s">
        <v>8</v>
      </c>
      <c r="D73" s="137" t="s">
        <v>59</v>
      </c>
      <c r="E73" s="137" t="s">
        <v>77</v>
      </c>
      <c r="F73" s="133" t="s">
        <v>69</v>
      </c>
      <c r="G73" s="138"/>
      <c r="H73" s="138"/>
      <c r="I73" s="138"/>
      <c r="J73" s="139">
        <f t="shared" si="25"/>
        <v>51.3</v>
      </c>
      <c r="K73" s="139">
        <f t="shared" si="25"/>
        <v>92.3</v>
      </c>
      <c r="L73" s="139">
        <f t="shared" si="25"/>
        <v>92.3</v>
      </c>
    </row>
    <row r="74" spans="1:12" x14ac:dyDescent="0.2">
      <c r="A74" s="103" t="str">
        <f>'Приложение 2'!A88</f>
        <v>Социальная политика</v>
      </c>
      <c r="B74" s="137" t="s">
        <v>74</v>
      </c>
      <c r="C74" s="137" t="s">
        <v>8</v>
      </c>
      <c r="D74" s="137" t="s">
        <v>59</v>
      </c>
      <c r="E74" s="137" t="s">
        <v>77</v>
      </c>
      <c r="F74" s="133" t="s">
        <v>69</v>
      </c>
      <c r="G74" s="138" t="s">
        <v>17</v>
      </c>
      <c r="H74" s="138"/>
      <c r="I74" s="138"/>
      <c r="J74" s="139">
        <f t="shared" si="25"/>
        <v>51.3</v>
      </c>
      <c r="K74" s="139">
        <f t="shared" si="25"/>
        <v>92.3</v>
      </c>
      <c r="L74" s="139">
        <f t="shared" si="25"/>
        <v>92.3</v>
      </c>
    </row>
    <row r="75" spans="1:12" x14ac:dyDescent="0.2">
      <c r="A75" s="103" t="str">
        <f>'Приложение 2'!A89</f>
        <v xml:space="preserve"> Пенсионное обеспечение</v>
      </c>
      <c r="B75" s="137" t="s">
        <v>74</v>
      </c>
      <c r="C75" s="137" t="s">
        <v>8</v>
      </c>
      <c r="D75" s="137" t="s">
        <v>59</v>
      </c>
      <c r="E75" s="137" t="s">
        <v>77</v>
      </c>
      <c r="F75" s="133" t="s">
        <v>69</v>
      </c>
      <c r="G75" s="138" t="s">
        <v>17</v>
      </c>
      <c r="H75" s="138" t="s">
        <v>33</v>
      </c>
      <c r="I75" s="138"/>
      <c r="J75" s="139">
        <f t="shared" si="25"/>
        <v>51.3</v>
      </c>
      <c r="K75" s="139">
        <f t="shared" si="25"/>
        <v>92.3</v>
      </c>
      <c r="L75" s="139">
        <f t="shared" si="25"/>
        <v>92.3</v>
      </c>
    </row>
    <row r="76" spans="1:12" ht="51" x14ac:dyDescent="0.2">
      <c r="A76" s="103" t="str">
        <f>A62</f>
        <v>Администрация Пушкинского сельского поселения Ромодановского муниципального района Республики Мордовия</v>
      </c>
      <c r="B76" s="137" t="s">
        <v>74</v>
      </c>
      <c r="C76" s="137" t="s">
        <v>8</v>
      </c>
      <c r="D76" s="137" t="s">
        <v>59</v>
      </c>
      <c r="E76" s="137" t="s">
        <v>77</v>
      </c>
      <c r="F76" s="133" t="s">
        <v>69</v>
      </c>
      <c r="G76" s="138" t="s">
        <v>17</v>
      </c>
      <c r="H76" s="138" t="s">
        <v>33</v>
      </c>
      <c r="I76" s="138" t="s">
        <v>132</v>
      </c>
      <c r="J76" s="139">
        <f>'Приложение 2'!J94</f>
        <v>51.3</v>
      </c>
      <c r="K76" s="139">
        <f>'Приложение 2'!K94</f>
        <v>92.3</v>
      </c>
      <c r="L76" s="139">
        <f>'Приложение 2'!L94</f>
        <v>92.3</v>
      </c>
    </row>
    <row r="77" spans="1:12" ht="48.75" customHeight="1" x14ac:dyDescent="0.2">
      <c r="A77" s="103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77" s="137" t="s">
        <v>74</v>
      </c>
      <c r="C77" s="137" t="s">
        <v>8</v>
      </c>
      <c r="D77" s="137" t="s">
        <v>59</v>
      </c>
      <c r="E77" s="137" t="s">
        <v>76</v>
      </c>
      <c r="F77" s="133"/>
      <c r="G77" s="138"/>
      <c r="H77" s="138"/>
      <c r="I77" s="138"/>
      <c r="J77" s="139">
        <f t="shared" ref="J77:L81" si="26">J78</f>
        <v>5</v>
      </c>
      <c r="K77" s="139">
        <f t="shared" si="26"/>
        <v>5</v>
      </c>
      <c r="L77" s="139">
        <f t="shared" si="26"/>
        <v>5</v>
      </c>
    </row>
    <row r="78" spans="1:12" x14ac:dyDescent="0.2">
      <c r="A78" s="103" t="str">
        <f>'Приложение 2'!A38</f>
        <v>Иные бюджетные ассигнования</v>
      </c>
      <c r="B78" s="137" t="s">
        <v>74</v>
      </c>
      <c r="C78" s="137" t="s">
        <v>8</v>
      </c>
      <c r="D78" s="137" t="s">
        <v>59</v>
      </c>
      <c r="E78" s="137" t="s">
        <v>76</v>
      </c>
      <c r="F78" s="133" t="s">
        <v>65</v>
      </c>
      <c r="G78" s="138"/>
      <c r="H78" s="138"/>
      <c r="I78" s="138"/>
      <c r="J78" s="139">
        <f t="shared" si="26"/>
        <v>5</v>
      </c>
      <c r="K78" s="139">
        <f t="shared" si="26"/>
        <v>5</v>
      </c>
      <c r="L78" s="139">
        <f t="shared" si="26"/>
        <v>5</v>
      </c>
    </row>
    <row r="79" spans="1:12" x14ac:dyDescent="0.2">
      <c r="A79" s="103" t="str">
        <f>'Приложение 2'!A39</f>
        <v>Резервные средства</v>
      </c>
      <c r="B79" s="137" t="s">
        <v>74</v>
      </c>
      <c r="C79" s="137" t="s">
        <v>8</v>
      </c>
      <c r="D79" s="137" t="s">
        <v>59</v>
      </c>
      <c r="E79" s="137" t="s">
        <v>76</v>
      </c>
      <c r="F79" s="133" t="s">
        <v>67</v>
      </c>
      <c r="G79" s="138"/>
      <c r="H79" s="138"/>
      <c r="I79" s="138"/>
      <c r="J79" s="139">
        <f t="shared" si="26"/>
        <v>5</v>
      </c>
      <c r="K79" s="139">
        <f t="shared" si="26"/>
        <v>5</v>
      </c>
      <c r="L79" s="139">
        <f t="shared" si="26"/>
        <v>5</v>
      </c>
    </row>
    <row r="80" spans="1:12" ht="18" customHeight="1" x14ac:dyDescent="0.2">
      <c r="A80" s="103" t="str">
        <f>'Приложение 2'!A8</f>
        <v>Общегосударственные вопросы</v>
      </c>
      <c r="B80" s="137" t="s">
        <v>74</v>
      </c>
      <c r="C80" s="137" t="s">
        <v>8</v>
      </c>
      <c r="D80" s="137" t="s">
        <v>59</v>
      </c>
      <c r="E80" s="137" t="s">
        <v>76</v>
      </c>
      <c r="F80" s="133" t="s">
        <v>67</v>
      </c>
      <c r="G80" s="138" t="s">
        <v>33</v>
      </c>
      <c r="H80" s="138"/>
      <c r="I80" s="138"/>
      <c r="J80" s="139">
        <f t="shared" si="26"/>
        <v>5</v>
      </c>
      <c r="K80" s="139">
        <f t="shared" si="26"/>
        <v>5</v>
      </c>
      <c r="L80" s="139">
        <f t="shared" si="26"/>
        <v>5</v>
      </c>
    </row>
    <row r="81" spans="1:12" ht="17.25" customHeight="1" x14ac:dyDescent="0.2">
      <c r="A81" s="103" t="str">
        <f>'Приложение 2'!A34</f>
        <v xml:space="preserve">Резервные фонды </v>
      </c>
      <c r="B81" s="137" t="s">
        <v>74</v>
      </c>
      <c r="C81" s="137" t="s">
        <v>8</v>
      </c>
      <c r="D81" s="137" t="s">
        <v>59</v>
      </c>
      <c r="E81" s="137" t="s">
        <v>76</v>
      </c>
      <c r="F81" s="133" t="s">
        <v>67</v>
      </c>
      <c r="G81" s="138" t="s">
        <v>33</v>
      </c>
      <c r="H81" s="138" t="s">
        <v>18</v>
      </c>
      <c r="I81" s="138"/>
      <c r="J81" s="139">
        <f t="shared" si="26"/>
        <v>5</v>
      </c>
      <c r="K81" s="139">
        <f t="shared" si="26"/>
        <v>5</v>
      </c>
      <c r="L81" s="139">
        <f t="shared" si="26"/>
        <v>5</v>
      </c>
    </row>
    <row r="82" spans="1:12" ht="46.5" customHeight="1" x14ac:dyDescent="0.2">
      <c r="A82" s="103" t="str">
        <f>A76</f>
        <v>Администрация Пушкинского сельского поселения Ромодановского муниципального района Республики Мордовия</v>
      </c>
      <c r="B82" s="137" t="s">
        <v>74</v>
      </c>
      <c r="C82" s="137" t="s">
        <v>8</v>
      </c>
      <c r="D82" s="137" t="s">
        <v>59</v>
      </c>
      <c r="E82" s="137" t="s">
        <v>76</v>
      </c>
      <c r="F82" s="133" t="s">
        <v>67</v>
      </c>
      <c r="G82" s="138" t="s">
        <v>33</v>
      </c>
      <c r="H82" s="138" t="s">
        <v>18</v>
      </c>
      <c r="I82" s="138" t="s">
        <v>132</v>
      </c>
      <c r="J82" s="139">
        <f>'Приложение 2'!J39</f>
        <v>5</v>
      </c>
      <c r="K82" s="139">
        <f>'Приложение 2'!K39</f>
        <v>5</v>
      </c>
      <c r="L82" s="139">
        <f>'Приложение 2'!L39</f>
        <v>5</v>
      </c>
    </row>
    <row r="83" spans="1:12" ht="25.5" customHeight="1" x14ac:dyDescent="0.2">
      <c r="A83" s="103" t="str">
        <f>'Приложение 2'!A43</f>
        <v>Мероприятия,связанные с муниципальным управлением</v>
      </c>
      <c r="B83" s="137" t="s">
        <v>74</v>
      </c>
      <c r="C83" s="137" t="s">
        <v>8</v>
      </c>
      <c r="D83" s="137" t="s">
        <v>59</v>
      </c>
      <c r="E83" s="137" t="s">
        <v>199</v>
      </c>
      <c r="F83" s="133"/>
      <c r="G83" s="138"/>
      <c r="H83" s="138"/>
      <c r="I83" s="138"/>
      <c r="J83" s="139">
        <f>J84+J89</f>
        <v>19</v>
      </c>
      <c r="K83" s="139"/>
      <c r="L83" s="139"/>
    </row>
    <row r="84" spans="1:12" ht="38.25" customHeight="1" x14ac:dyDescent="0.2">
      <c r="A84" s="103" t="str">
        <f>'Приложение 2'!A44</f>
        <v>Закупка товаров, работ и услуг для обеспечения государственных (муниципальных) нужд</v>
      </c>
      <c r="B84" s="137" t="s">
        <v>74</v>
      </c>
      <c r="C84" s="137" t="s">
        <v>8</v>
      </c>
      <c r="D84" s="137" t="s">
        <v>59</v>
      </c>
      <c r="E84" s="137" t="s">
        <v>199</v>
      </c>
      <c r="F84" s="133" t="s">
        <v>63</v>
      </c>
      <c r="G84" s="138"/>
      <c r="H84" s="138"/>
      <c r="I84" s="138"/>
      <c r="J84" s="139">
        <f>J85</f>
        <v>10</v>
      </c>
      <c r="K84" s="139"/>
      <c r="L84" s="139"/>
    </row>
    <row r="85" spans="1:12" ht="38.25" customHeight="1" x14ac:dyDescent="0.2">
      <c r="A85" s="103" t="str">
        <f>'Приложение 2'!A45</f>
        <v>Иные закупки товаров, работ и услуг для обеспечения государственных (муниципальных) нужд</v>
      </c>
      <c r="B85" s="137" t="s">
        <v>74</v>
      </c>
      <c r="C85" s="137" t="s">
        <v>8</v>
      </c>
      <c r="D85" s="137" t="s">
        <v>59</v>
      </c>
      <c r="E85" s="137" t="s">
        <v>199</v>
      </c>
      <c r="F85" s="133" t="s">
        <v>64</v>
      </c>
      <c r="G85" s="138"/>
      <c r="H85" s="138"/>
      <c r="I85" s="138"/>
      <c r="J85" s="139">
        <f>J86</f>
        <v>10</v>
      </c>
      <c r="K85" s="139"/>
      <c r="L85" s="139"/>
    </row>
    <row r="86" spans="1:12" ht="15" customHeight="1" x14ac:dyDescent="0.2">
      <c r="A86" s="103" t="str">
        <f>A80</f>
        <v>Общегосударственные вопросы</v>
      </c>
      <c r="B86" s="137" t="s">
        <v>74</v>
      </c>
      <c r="C86" s="137" t="s">
        <v>8</v>
      </c>
      <c r="D86" s="137" t="s">
        <v>59</v>
      </c>
      <c r="E86" s="137" t="s">
        <v>199</v>
      </c>
      <c r="F86" s="133" t="s">
        <v>64</v>
      </c>
      <c r="G86" s="138" t="s">
        <v>33</v>
      </c>
      <c r="H86" s="138"/>
      <c r="I86" s="138"/>
      <c r="J86" s="139">
        <f>J87</f>
        <v>10</v>
      </c>
      <c r="K86" s="139"/>
      <c r="L86" s="139"/>
    </row>
    <row r="87" spans="1:12" ht="29.25" customHeight="1" x14ac:dyDescent="0.2">
      <c r="A87" s="103" t="str">
        <f>'Приложение 2'!A40</f>
        <v>Другие общегосударственные вопросы</v>
      </c>
      <c r="B87" s="137" t="s">
        <v>74</v>
      </c>
      <c r="C87" s="137" t="s">
        <v>8</v>
      </c>
      <c r="D87" s="137" t="s">
        <v>59</v>
      </c>
      <c r="E87" s="137" t="s">
        <v>199</v>
      </c>
      <c r="F87" s="133" t="s">
        <v>64</v>
      </c>
      <c r="G87" s="138" t="s">
        <v>33</v>
      </c>
      <c r="H87" s="138" t="s">
        <v>160</v>
      </c>
      <c r="I87" s="138"/>
      <c r="J87" s="139">
        <f>J88</f>
        <v>10</v>
      </c>
      <c r="K87" s="139"/>
      <c r="L87" s="139"/>
    </row>
    <row r="88" spans="1:12" ht="54" customHeight="1" x14ac:dyDescent="0.2">
      <c r="A88" s="103" t="str">
        <f>A82</f>
        <v>Администрация Пушкинского сельского поселения Ромодановского муниципального района Республики Мордовия</v>
      </c>
      <c r="B88" s="137" t="s">
        <v>74</v>
      </c>
      <c r="C88" s="137" t="s">
        <v>8</v>
      </c>
      <c r="D88" s="137" t="s">
        <v>59</v>
      </c>
      <c r="E88" s="137" t="s">
        <v>199</v>
      </c>
      <c r="F88" s="133" t="s">
        <v>64</v>
      </c>
      <c r="G88" s="138" t="s">
        <v>33</v>
      </c>
      <c r="H88" s="138" t="s">
        <v>160</v>
      </c>
      <c r="I88" s="138" t="s">
        <v>132</v>
      </c>
      <c r="J88" s="139">
        <f>'Приложение 2'!J45</f>
        <v>10</v>
      </c>
      <c r="K88" s="139"/>
      <c r="L88" s="139"/>
    </row>
    <row r="89" spans="1:12" ht="16.5" customHeight="1" x14ac:dyDescent="0.2">
      <c r="A89" s="103" t="str">
        <f>'Приложение 2'!A46</f>
        <v>Иные бюджетные ассигнования</v>
      </c>
      <c r="B89" s="137" t="s">
        <v>74</v>
      </c>
      <c r="C89" s="137" t="s">
        <v>8</v>
      </c>
      <c r="D89" s="137" t="s">
        <v>59</v>
      </c>
      <c r="E89" s="137" t="s">
        <v>199</v>
      </c>
      <c r="F89" s="133" t="s">
        <v>65</v>
      </c>
      <c r="G89" s="138"/>
      <c r="H89" s="138"/>
      <c r="I89" s="138"/>
      <c r="J89" s="139">
        <f>J90</f>
        <v>9</v>
      </c>
      <c r="K89" s="139"/>
      <c r="L89" s="139"/>
    </row>
    <row r="90" spans="1:12" ht="26.25" customHeight="1" x14ac:dyDescent="0.2">
      <c r="A90" s="103" t="str">
        <f>'Приложение 2'!A47</f>
        <v>Уплата налогов, сборов и иных платежей</v>
      </c>
      <c r="B90" s="137" t="s">
        <v>74</v>
      </c>
      <c r="C90" s="137" t="s">
        <v>8</v>
      </c>
      <c r="D90" s="137" t="s">
        <v>59</v>
      </c>
      <c r="E90" s="137" t="s">
        <v>199</v>
      </c>
      <c r="F90" s="133" t="s">
        <v>66</v>
      </c>
      <c r="G90" s="138"/>
      <c r="H90" s="138"/>
      <c r="I90" s="138"/>
      <c r="J90" s="139">
        <f>J91</f>
        <v>9</v>
      </c>
      <c r="K90" s="139"/>
      <c r="L90" s="139"/>
    </row>
    <row r="91" spans="1:12" ht="17.25" customHeight="1" x14ac:dyDescent="0.2">
      <c r="A91" s="103" t="str">
        <f>A86</f>
        <v>Общегосударственные вопросы</v>
      </c>
      <c r="B91" s="137" t="s">
        <v>74</v>
      </c>
      <c r="C91" s="137" t="s">
        <v>8</v>
      </c>
      <c r="D91" s="137" t="s">
        <v>59</v>
      </c>
      <c r="E91" s="137" t="s">
        <v>199</v>
      </c>
      <c r="F91" s="133" t="s">
        <v>66</v>
      </c>
      <c r="G91" s="138" t="s">
        <v>33</v>
      </c>
      <c r="H91" s="138"/>
      <c r="I91" s="138"/>
      <c r="J91" s="139">
        <f>J92</f>
        <v>9</v>
      </c>
      <c r="K91" s="139"/>
      <c r="L91" s="139"/>
    </row>
    <row r="92" spans="1:12" ht="33" customHeight="1" x14ac:dyDescent="0.2">
      <c r="A92" s="103" t="str">
        <f>A87</f>
        <v>Другие общегосударственные вопросы</v>
      </c>
      <c r="B92" s="137" t="s">
        <v>74</v>
      </c>
      <c r="C92" s="137" t="s">
        <v>8</v>
      </c>
      <c r="D92" s="137" t="s">
        <v>59</v>
      </c>
      <c r="E92" s="137" t="s">
        <v>199</v>
      </c>
      <c r="F92" s="133" t="s">
        <v>66</v>
      </c>
      <c r="G92" s="138" t="s">
        <v>33</v>
      </c>
      <c r="H92" s="138" t="s">
        <v>160</v>
      </c>
      <c r="I92" s="138"/>
      <c r="J92" s="139">
        <f>J93</f>
        <v>9</v>
      </c>
      <c r="K92" s="139"/>
      <c r="L92" s="139"/>
    </row>
    <row r="93" spans="1:12" ht="53.25" customHeight="1" x14ac:dyDescent="0.2">
      <c r="A93" s="103" t="str">
        <f>A88</f>
        <v>Администрация Пушкинского сельского поселения Ромодановского муниципального района Республики Мордовия</v>
      </c>
      <c r="B93" s="137" t="s">
        <v>74</v>
      </c>
      <c r="C93" s="137" t="s">
        <v>8</v>
      </c>
      <c r="D93" s="137" t="s">
        <v>59</v>
      </c>
      <c r="E93" s="137" t="s">
        <v>199</v>
      </c>
      <c r="F93" s="133" t="s">
        <v>66</v>
      </c>
      <c r="G93" s="138" t="s">
        <v>33</v>
      </c>
      <c r="H93" s="138" t="s">
        <v>160</v>
      </c>
      <c r="I93" s="138" t="s">
        <v>132</v>
      </c>
      <c r="J93" s="139">
        <f>'Приложение 2'!J47</f>
        <v>9</v>
      </c>
      <c r="K93" s="139"/>
      <c r="L93" s="139"/>
    </row>
    <row r="94" spans="1:12" ht="27.75" customHeight="1" x14ac:dyDescent="0.2">
      <c r="A94" s="103" t="str">
        <f>'Приложение 2'!A68</f>
        <v>Мероприятия в области водного хозяйства</v>
      </c>
      <c r="B94" s="137" t="s">
        <v>74</v>
      </c>
      <c r="C94" s="137" t="s">
        <v>8</v>
      </c>
      <c r="D94" s="137" t="s">
        <v>59</v>
      </c>
      <c r="E94" s="137" t="s">
        <v>207</v>
      </c>
      <c r="F94" s="133"/>
      <c r="G94" s="138"/>
      <c r="H94" s="138"/>
      <c r="I94" s="138"/>
      <c r="J94" s="139">
        <f>J95</f>
        <v>150</v>
      </c>
      <c r="K94" s="139"/>
      <c r="L94" s="139"/>
    </row>
    <row r="95" spans="1:12" ht="37.5" customHeight="1" x14ac:dyDescent="0.2">
      <c r="A95" s="103" t="str">
        <f>'Приложение 2'!A69</f>
        <v>Закупка товаров, работ и услуг для обеспечения государственных (муниципальных) нужд</v>
      </c>
      <c r="B95" s="137" t="s">
        <v>74</v>
      </c>
      <c r="C95" s="137" t="s">
        <v>8</v>
      </c>
      <c r="D95" s="137" t="s">
        <v>59</v>
      </c>
      <c r="E95" s="137" t="s">
        <v>207</v>
      </c>
      <c r="F95" s="133" t="s">
        <v>63</v>
      </c>
      <c r="G95" s="138"/>
      <c r="H95" s="138"/>
      <c r="I95" s="138"/>
      <c r="J95" s="139">
        <f>J96</f>
        <v>150</v>
      </c>
      <c r="K95" s="139"/>
      <c r="L95" s="139"/>
    </row>
    <row r="96" spans="1:12" ht="41.25" customHeight="1" x14ac:dyDescent="0.2">
      <c r="A96" s="103" t="str">
        <f>'Приложение 2'!A70</f>
        <v>Иные закупки товаров, работ и услуг для обеспечения государственных (муниципальных) нужд</v>
      </c>
      <c r="B96" s="137" t="s">
        <v>74</v>
      </c>
      <c r="C96" s="137" t="s">
        <v>8</v>
      </c>
      <c r="D96" s="137" t="s">
        <v>59</v>
      </c>
      <c r="E96" s="137" t="s">
        <v>207</v>
      </c>
      <c r="F96" s="133" t="s">
        <v>64</v>
      </c>
      <c r="G96" s="138"/>
      <c r="H96" s="138"/>
      <c r="I96" s="138"/>
      <c r="J96" s="139">
        <f>J97</f>
        <v>150</v>
      </c>
      <c r="K96" s="139"/>
      <c r="L96" s="139"/>
    </row>
    <row r="97" spans="1:12" ht="15" customHeight="1" x14ac:dyDescent="0.2">
      <c r="A97" s="103" t="str">
        <f>'Приложение 2'!A64</f>
        <v>Национальная экономика</v>
      </c>
      <c r="B97" s="137" t="s">
        <v>74</v>
      </c>
      <c r="C97" s="137" t="s">
        <v>8</v>
      </c>
      <c r="D97" s="137" t="s">
        <v>59</v>
      </c>
      <c r="E97" s="137" t="s">
        <v>207</v>
      </c>
      <c r="F97" s="133" t="s">
        <v>64</v>
      </c>
      <c r="G97" s="138" t="s">
        <v>40</v>
      </c>
      <c r="H97" s="138"/>
      <c r="I97" s="138"/>
      <c r="J97" s="139">
        <f>J98</f>
        <v>150</v>
      </c>
      <c r="K97" s="139"/>
      <c r="L97" s="139"/>
    </row>
    <row r="98" spans="1:12" ht="17.25" customHeight="1" x14ac:dyDescent="0.2">
      <c r="A98" s="103" t="str">
        <f>'Приложение 2'!A65</f>
        <v>Водное хозяйства</v>
      </c>
      <c r="B98" s="137" t="s">
        <v>74</v>
      </c>
      <c r="C98" s="137" t="s">
        <v>8</v>
      </c>
      <c r="D98" s="137" t="s">
        <v>59</v>
      </c>
      <c r="E98" s="137" t="s">
        <v>207</v>
      </c>
      <c r="F98" s="133" t="s">
        <v>64</v>
      </c>
      <c r="G98" s="138" t="s">
        <v>40</v>
      </c>
      <c r="H98" s="138" t="s">
        <v>206</v>
      </c>
      <c r="I98" s="138"/>
      <c r="J98" s="139">
        <f>J99</f>
        <v>150</v>
      </c>
      <c r="K98" s="139"/>
      <c r="L98" s="139"/>
    </row>
    <row r="99" spans="1:12" ht="54" customHeight="1" x14ac:dyDescent="0.2">
      <c r="A99" s="103" t="str">
        <f>A88</f>
        <v>Администрация Пушкинского сельского поселения Ромодановского муниципального района Республики Мордовия</v>
      </c>
      <c r="B99" s="137" t="s">
        <v>74</v>
      </c>
      <c r="C99" s="137" t="s">
        <v>8</v>
      </c>
      <c r="D99" s="137" t="s">
        <v>59</v>
      </c>
      <c r="E99" s="137" t="s">
        <v>207</v>
      </c>
      <c r="F99" s="133" t="s">
        <v>64</v>
      </c>
      <c r="G99" s="138" t="s">
        <v>40</v>
      </c>
      <c r="H99" s="138" t="s">
        <v>206</v>
      </c>
      <c r="I99" s="138" t="s">
        <v>132</v>
      </c>
      <c r="J99" s="139">
        <f>'Приложение 2'!J70</f>
        <v>150</v>
      </c>
      <c r="K99" s="139"/>
      <c r="L99" s="139"/>
    </row>
    <row r="100" spans="1:12" ht="75" customHeight="1" x14ac:dyDescent="0.2">
      <c r="A100" s="103" t="str">
        <f>'Приложение 2'!A52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00" s="137" t="s">
        <v>74</v>
      </c>
      <c r="C100" s="137" t="s">
        <v>8</v>
      </c>
      <c r="D100" s="137" t="s">
        <v>59</v>
      </c>
      <c r="E100" s="137" t="s">
        <v>113</v>
      </c>
      <c r="F100" s="133"/>
      <c r="G100" s="142"/>
      <c r="H100" s="142"/>
      <c r="I100" s="142"/>
      <c r="J100" s="139">
        <f>J101</f>
        <v>159</v>
      </c>
      <c r="K100" s="139">
        <f>K101</f>
        <v>173.9</v>
      </c>
      <c r="L100" s="139">
        <f>L101+L106</f>
        <v>180.2</v>
      </c>
    </row>
    <row r="101" spans="1:12" ht="63.75" customHeight="1" x14ac:dyDescent="0.2">
      <c r="A101" s="102" t="s">
        <v>38</v>
      </c>
      <c r="B101" s="137" t="s">
        <v>74</v>
      </c>
      <c r="C101" s="137" t="s">
        <v>8</v>
      </c>
      <c r="D101" s="137" t="s">
        <v>59</v>
      </c>
      <c r="E101" s="137" t="s">
        <v>113</v>
      </c>
      <c r="F101" s="133" t="s">
        <v>61</v>
      </c>
      <c r="G101" s="142"/>
      <c r="H101" s="142"/>
      <c r="I101" s="142"/>
      <c r="J101" s="139">
        <f>J102+J106</f>
        <v>159</v>
      </c>
      <c r="K101" s="139">
        <f>K102+K106</f>
        <v>173.9</v>
      </c>
      <c r="L101" s="139">
        <f>L102</f>
        <v>175.2</v>
      </c>
    </row>
    <row r="102" spans="1:12" ht="38.25" x14ac:dyDescent="0.2">
      <c r="A102" s="102" t="s">
        <v>39</v>
      </c>
      <c r="B102" s="137" t="s">
        <v>74</v>
      </c>
      <c r="C102" s="137" t="s">
        <v>8</v>
      </c>
      <c r="D102" s="137" t="s">
        <v>59</v>
      </c>
      <c r="E102" s="137" t="s">
        <v>113</v>
      </c>
      <c r="F102" s="133" t="s">
        <v>62</v>
      </c>
      <c r="G102" s="142"/>
      <c r="H102" s="142"/>
      <c r="I102" s="142"/>
      <c r="J102" s="139">
        <f t="shared" ref="J102:K104" si="27">J103</f>
        <v>154</v>
      </c>
      <c r="K102" s="139">
        <f t="shared" si="27"/>
        <v>168.9</v>
      </c>
      <c r="L102" s="139">
        <f>L103</f>
        <v>175.2</v>
      </c>
    </row>
    <row r="103" spans="1:12" x14ac:dyDescent="0.2">
      <c r="A103" s="103" t="s">
        <v>111</v>
      </c>
      <c r="B103" s="137" t="s">
        <v>74</v>
      </c>
      <c r="C103" s="137" t="s">
        <v>8</v>
      </c>
      <c r="D103" s="137" t="s">
        <v>59</v>
      </c>
      <c r="E103" s="137" t="s">
        <v>113</v>
      </c>
      <c r="F103" s="133" t="s">
        <v>62</v>
      </c>
      <c r="G103" s="138" t="s">
        <v>35</v>
      </c>
      <c r="H103" s="138"/>
      <c r="I103" s="138"/>
      <c r="J103" s="139">
        <f t="shared" si="27"/>
        <v>154</v>
      </c>
      <c r="K103" s="139">
        <f t="shared" si="27"/>
        <v>168.9</v>
      </c>
      <c r="L103" s="139">
        <f>L104</f>
        <v>175.2</v>
      </c>
    </row>
    <row r="104" spans="1:12" ht="27" customHeight="1" x14ac:dyDescent="0.2">
      <c r="A104" s="103" t="s">
        <v>112</v>
      </c>
      <c r="B104" s="137" t="s">
        <v>74</v>
      </c>
      <c r="C104" s="137" t="s">
        <v>8</v>
      </c>
      <c r="D104" s="137" t="s">
        <v>59</v>
      </c>
      <c r="E104" s="137" t="s">
        <v>113</v>
      </c>
      <c r="F104" s="133" t="s">
        <v>62</v>
      </c>
      <c r="G104" s="138" t="s">
        <v>35</v>
      </c>
      <c r="H104" s="138" t="s">
        <v>49</v>
      </c>
      <c r="I104" s="138"/>
      <c r="J104" s="139">
        <f t="shared" si="27"/>
        <v>154</v>
      </c>
      <c r="K104" s="139">
        <f t="shared" si="27"/>
        <v>168.9</v>
      </c>
      <c r="L104" s="139">
        <f>L105</f>
        <v>175.2</v>
      </c>
    </row>
    <row r="105" spans="1:12" ht="54.75" customHeight="1" x14ac:dyDescent="0.2">
      <c r="A105" s="103" t="s">
        <v>143</v>
      </c>
      <c r="B105" s="137" t="s">
        <v>74</v>
      </c>
      <c r="C105" s="137" t="s">
        <v>8</v>
      </c>
      <c r="D105" s="137" t="s">
        <v>59</v>
      </c>
      <c r="E105" s="137" t="s">
        <v>113</v>
      </c>
      <c r="F105" s="133" t="s">
        <v>62</v>
      </c>
      <c r="G105" s="138" t="s">
        <v>35</v>
      </c>
      <c r="H105" s="138" t="s">
        <v>49</v>
      </c>
      <c r="I105" s="138" t="s">
        <v>132</v>
      </c>
      <c r="J105" s="139">
        <f>'Приложение 2'!J54</f>
        <v>154</v>
      </c>
      <c r="K105" s="139">
        <f>'Приложение 2'!K54</f>
        <v>168.9</v>
      </c>
      <c r="L105" s="139">
        <f>'Приложение 2'!L54</f>
        <v>175.2</v>
      </c>
    </row>
    <row r="106" spans="1:12" ht="42.75" customHeight="1" x14ac:dyDescent="0.2">
      <c r="A106" s="103" t="s">
        <v>162</v>
      </c>
      <c r="B106" s="137" t="s">
        <v>74</v>
      </c>
      <c r="C106" s="137" t="s">
        <v>8</v>
      </c>
      <c r="D106" s="137" t="s">
        <v>59</v>
      </c>
      <c r="E106" s="137" t="s">
        <v>113</v>
      </c>
      <c r="F106" s="133" t="s">
        <v>63</v>
      </c>
      <c r="G106" s="142"/>
      <c r="H106" s="142"/>
      <c r="I106" s="142"/>
      <c r="J106" s="139">
        <f t="shared" ref="J106:L109" si="28">J107</f>
        <v>5</v>
      </c>
      <c r="K106" s="139">
        <f t="shared" si="28"/>
        <v>5</v>
      </c>
      <c r="L106" s="139">
        <f t="shared" si="28"/>
        <v>5</v>
      </c>
    </row>
    <row r="107" spans="1:12" ht="41.25" customHeight="1" x14ac:dyDescent="0.2">
      <c r="A107" s="103" t="s">
        <v>41</v>
      </c>
      <c r="B107" s="137" t="s">
        <v>74</v>
      </c>
      <c r="C107" s="137" t="s">
        <v>8</v>
      </c>
      <c r="D107" s="137" t="s">
        <v>59</v>
      </c>
      <c r="E107" s="137" t="s">
        <v>113</v>
      </c>
      <c r="F107" s="133" t="s">
        <v>64</v>
      </c>
      <c r="G107" s="142"/>
      <c r="H107" s="142"/>
      <c r="I107" s="142"/>
      <c r="J107" s="139">
        <f t="shared" si="28"/>
        <v>5</v>
      </c>
      <c r="K107" s="139">
        <f t="shared" si="28"/>
        <v>5</v>
      </c>
      <c r="L107" s="139">
        <f t="shared" si="28"/>
        <v>5</v>
      </c>
    </row>
    <row r="108" spans="1:12" ht="16.5" customHeight="1" x14ac:dyDescent="0.2">
      <c r="A108" s="103" t="s">
        <v>111</v>
      </c>
      <c r="B108" s="137" t="s">
        <v>74</v>
      </c>
      <c r="C108" s="137" t="s">
        <v>8</v>
      </c>
      <c r="D108" s="137" t="s">
        <v>59</v>
      </c>
      <c r="E108" s="137" t="s">
        <v>113</v>
      </c>
      <c r="F108" s="133" t="s">
        <v>64</v>
      </c>
      <c r="G108" s="138" t="s">
        <v>35</v>
      </c>
      <c r="H108" s="138"/>
      <c r="I108" s="138"/>
      <c r="J108" s="139">
        <f t="shared" si="28"/>
        <v>5</v>
      </c>
      <c r="K108" s="139">
        <f t="shared" si="28"/>
        <v>5</v>
      </c>
      <c r="L108" s="139">
        <f t="shared" si="28"/>
        <v>5</v>
      </c>
    </row>
    <row r="109" spans="1:12" ht="27" customHeight="1" x14ac:dyDescent="0.2">
      <c r="A109" s="103" t="s">
        <v>163</v>
      </c>
      <c r="B109" s="137" t="s">
        <v>74</v>
      </c>
      <c r="C109" s="137" t="s">
        <v>8</v>
      </c>
      <c r="D109" s="137" t="s">
        <v>59</v>
      </c>
      <c r="E109" s="137" t="s">
        <v>113</v>
      </c>
      <c r="F109" s="133" t="s">
        <v>64</v>
      </c>
      <c r="G109" s="138" t="s">
        <v>35</v>
      </c>
      <c r="H109" s="138" t="s">
        <v>49</v>
      </c>
      <c r="I109" s="138"/>
      <c r="J109" s="139">
        <f t="shared" si="28"/>
        <v>5</v>
      </c>
      <c r="K109" s="139">
        <f t="shared" si="28"/>
        <v>5</v>
      </c>
      <c r="L109" s="139">
        <f t="shared" si="28"/>
        <v>5</v>
      </c>
    </row>
    <row r="110" spans="1:12" ht="53.25" customHeight="1" x14ac:dyDescent="0.2">
      <c r="A110" s="103" t="s">
        <v>143</v>
      </c>
      <c r="B110" s="137" t="s">
        <v>74</v>
      </c>
      <c r="C110" s="137" t="s">
        <v>8</v>
      </c>
      <c r="D110" s="137" t="s">
        <v>59</v>
      </c>
      <c r="E110" s="137" t="s">
        <v>113</v>
      </c>
      <c r="F110" s="133" t="s">
        <v>64</v>
      </c>
      <c r="G110" s="138" t="s">
        <v>35</v>
      </c>
      <c r="H110" s="138" t="s">
        <v>49</v>
      </c>
      <c r="I110" s="138" t="s">
        <v>132</v>
      </c>
      <c r="J110" s="139">
        <f>'Приложение 2'!J56</f>
        <v>5</v>
      </c>
      <c r="K110" s="139">
        <f>'Приложение 2'!K56</f>
        <v>5</v>
      </c>
      <c r="L110" s="139">
        <f>'Приложение 2'!L56</f>
        <v>5</v>
      </c>
    </row>
    <row r="111" spans="1:12" ht="126.75" customHeight="1" x14ac:dyDescent="0.2">
      <c r="A111" s="103" t="s">
        <v>30</v>
      </c>
      <c r="B111" s="137">
        <v>89</v>
      </c>
      <c r="C111" s="137">
        <v>1</v>
      </c>
      <c r="D111" s="137" t="s">
        <v>59</v>
      </c>
      <c r="E111" s="137" t="s">
        <v>73</v>
      </c>
      <c r="F111" s="133"/>
      <c r="G111" s="142"/>
      <c r="H111" s="142"/>
      <c r="I111" s="142"/>
      <c r="J111" s="139">
        <f t="shared" ref="J111:L114" si="29">J112</f>
        <v>0.3</v>
      </c>
      <c r="K111" s="139">
        <f t="shared" si="29"/>
        <v>0.3</v>
      </c>
      <c r="L111" s="139">
        <f t="shared" si="29"/>
        <v>0.4</v>
      </c>
    </row>
    <row r="112" spans="1:12" ht="39.75" customHeight="1" x14ac:dyDescent="0.2">
      <c r="A112" s="103" t="s">
        <v>162</v>
      </c>
      <c r="B112" s="137">
        <v>89</v>
      </c>
      <c r="C112" s="137">
        <v>1</v>
      </c>
      <c r="D112" s="137" t="s">
        <v>59</v>
      </c>
      <c r="E112" s="137" t="s">
        <v>73</v>
      </c>
      <c r="F112" s="133" t="s">
        <v>63</v>
      </c>
      <c r="G112" s="142"/>
      <c r="H112" s="142"/>
      <c r="I112" s="142"/>
      <c r="J112" s="139">
        <f t="shared" si="29"/>
        <v>0.3</v>
      </c>
      <c r="K112" s="139">
        <f t="shared" ref="K112:K114" si="30">K113</f>
        <v>0.3</v>
      </c>
      <c r="L112" s="139">
        <f t="shared" ref="L112:L114" si="31">L113</f>
        <v>0.4</v>
      </c>
    </row>
    <row r="113" spans="1:12" ht="38.25" x14ac:dyDescent="0.2">
      <c r="A113" s="103" t="s">
        <v>41</v>
      </c>
      <c r="B113" s="137">
        <v>89</v>
      </c>
      <c r="C113" s="137">
        <v>1</v>
      </c>
      <c r="D113" s="137" t="s">
        <v>59</v>
      </c>
      <c r="E113" s="137" t="s">
        <v>73</v>
      </c>
      <c r="F113" s="133" t="s">
        <v>64</v>
      </c>
      <c r="G113" s="142"/>
      <c r="H113" s="142"/>
      <c r="I113" s="142"/>
      <c r="J113" s="139">
        <f t="shared" si="29"/>
        <v>0.3</v>
      </c>
      <c r="K113" s="139">
        <f t="shared" si="30"/>
        <v>0.3</v>
      </c>
      <c r="L113" s="139">
        <f t="shared" si="31"/>
        <v>0.4</v>
      </c>
    </row>
    <row r="114" spans="1:12" x14ac:dyDescent="0.2">
      <c r="A114" s="103" t="s">
        <v>32</v>
      </c>
      <c r="B114" s="137">
        <v>89</v>
      </c>
      <c r="C114" s="137">
        <v>1</v>
      </c>
      <c r="D114" s="137" t="s">
        <v>59</v>
      </c>
      <c r="E114" s="137" t="s">
        <v>73</v>
      </c>
      <c r="F114" s="133" t="s">
        <v>64</v>
      </c>
      <c r="G114" s="138" t="s">
        <v>33</v>
      </c>
      <c r="H114" s="138"/>
      <c r="I114" s="138"/>
      <c r="J114" s="139">
        <f t="shared" si="29"/>
        <v>0.3</v>
      </c>
      <c r="K114" s="139">
        <f t="shared" si="30"/>
        <v>0.3</v>
      </c>
      <c r="L114" s="139">
        <f t="shared" si="31"/>
        <v>0.4</v>
      </c>
    </row>
    <row r="115" spans="1:12" ht="64.5" customHeight="1" x14ac:dyDescent="0.2">
      <c r="A115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5" s="137">
        <v>89</v>
      </c>
      <c r="C115" s="137">
        <v>1</v>
      </c>
      <c r="D115" s="137" t="s">
        <v>59</v>
      </c>
      <c r="E115" s="137" t="s">
        <v>73</v>
      </c>
      <c r="F115" s="133" t="s">
        <v>64</v>
      </c>
      <c r="G115" s="138" t="s">
        <v>33</v>
      </c>
      <c r="H115" s="138" t="s">
        <v>40</v>
      </c>
      <c r="I115" s="138"/>
      <c r="J115" s="139">
        <f>J123</f>
        <v>0.3</v>
      </c>
      <c r="K115" s="139">
        <f>K123</f>
        <v>0.3</v>
      </c>
      <c r="L115" s="139">
        <f>L123</f>
        <v>0.4</v>
      </c>
    </row>
    <row r="116" spans="1:12" ht="51" customHeight="1" x14ac:dyDescent="0.2">
      <c r="A116" s="102" t="str">
        <f>A110</f>
        <v>Администрация Пушкинского сельского поселения Ромодановского муниципального района Республики Мордовия</v>
      </c>
      <c r="B116" s="137" t="s">
        <v>74</v>
      </c>
      <c r="C116" s="137" t="s">
        <v>8</v>
      </c>
      <c r="D116" s="137" t="s">
        <v>59</v>
      </c>
      <c r="E116" s="137" t="s">
        <v>73</v>
      </c>
      <c r="F116" s="133" t="s">
        <v>64</v>
      </c>
      <c r="G116" s="138" t="s">
        <v>33</v>
      </c>
      <c r="H116" s="138" t="s">
        <v>40</v>
      </c>
      <c r="I116" s="138" t="s">
        <v>132</v>
      </c>
      <c r="J116" s="139">
        <v>0.3</v>
      </c>
      <c r="K116" s="139">
        <v>0.3</v>
      </c>
      <c r="L116" s="139">
        <v>0.4</v>
      </c>
    </row>
    <row r="117" spans="1:12" ht="38.25" customHeight="1" x14ac:dyDescent="0.2">
      <c r="A117" s="102" t="str">
        <f>'Приложение 2'!A61</f>
        <v>Выполнение работ на гидротехнических сооружениях по пропуску весеннего паводка</v>
      </c>
      <c r="B117" s="137" t="s">
        <v>74</v>
      </c>
      <c r="C117" s="137" t="s">
        <v>8</v>
      </c>
      <c r="D117" s="137" t="s">
        <v>59</v>
      </c>
      <c r="E117" s="137" t="s">
        <v>202</v>
      </c>
      <c r="F117" s="133"/>
      <c r="G117" s="138"/>
      <c r="H117" s="138"/>
      <c r="I117" s="138"/>
      <c r="J117" s="139">
        <f>'Приложение 2'!J63</f>
        <v>41.1</v>
      </c>
      <c r="K117" s="139"/>
      <c r="L117" s="139"/>
    </row>
    <row r="118" spans="1:12" ht="42" customHeight="1" x14ac:dyDescent="0.2">
      <c r="A118" s="102" t="str">
        <f>'Приложение 2'!A62</f>
        <v>Закупка товаров, работ и услуг для обеспечения государственных (муниципальных) нужд</v>
      </c>
      <c r="B118" s="137" t="s">
        <v>74</v>
      </c>
      <c r="C118" s="137" t="s">
        <v>8</v>
      </c>
      <c r="D118" s="137" t="s">
        <v>59</v>
      </c>
      <c r="E118" s="137" t="s">
        <v>202</v>
      </c>
      <c r="F118" s="133" t="s">
        <v>63</v>
      </c>
      <c r="G118" s="138"/>
      <c r="H118" s="138"/>
      <c r="I118" s="138"/>
      <c r="J118" s="139">
        <f>J117</f>
        <v>41.1</v>
      </c>
      <c r="K118" s="139"/>
      <c r="L118" s="139"/>
    </row>
    <row r="119" spans="1:12" ht="40.5" customHeight="1" x14ac:dyDescent="0.2">
      <c r="A119" s="102" t="str">
        <f>'Приложение 2'!A63</f>
        <v>Иные закупки товаров, работ и услуг для обеспечения государственных (муниципальных) нужд</v>
      </c>
      <c r="B119" s="137" t="s">
        <v>74</v>
      </c>
      <c r="C119" s="137" t="s">
        <v>8</v>
      </c>
      <c r="D119" s="137" t="s">
        <v>59</v>
      </c>
      <c r="E119" s="137" t="s">
        <v>202</v>
      </c>
      <c r="F119" s="133" t="s">
        <v>64</v>
      </c>
      <c r="G119" s="138"/>
      <c r="H119" s="138"/>
      <c r="I119" s="138"/>
      <c r="J119" s="139">
        <f>J118</f>
        <v>41.1</v>
      </c>
      <c r="K119" s="139"/>
      <c r="L119" s="139"/>
    </row>
    <row r="120" spans="1:12" ht="27" customHeight="1" x14ac:dyDescent="0.2">
      <c r="A120" s="102" t="str">
        <f>'Приложение 2'!A57</f>
        <v>Национальная безопасность и правоохранительная деятельность</v>
      </c>
      <c r="B120" s="137" t="s">
        <v>74</v>
      </c>
      <c r="C120" s="137" t="s">
        <v>8</v>
      </c>
      <c r="D120" s="137" t="s">
        <v>59</v>
      </c>
      <c r="E120" s="137" t="s">
        <v>202</v>
      </c>
      <c r="F120" s="133" t="s">
        <v>64</v>
      </c>
      <c r="G120" s="138" t="s">
        <v>49</v>
      </c>
      <c r="H120" s="138"/>
      <c r="I120" s="138"/>
      <c r="J120" s="139">
        <f>J119</f>
        <v>41.1</v>
      </c>
      <c r="K120" s="139"/>
      <c r="L120" s="139"/>
    </row>
    <row r="121" spans="1:12" ht="53.25" customHeight="1" x14ac:dyDescent="0.2">
      <c r="A121" s="102" t="str">
        <f>'Приложение 2'!A58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21" s="137" t="s">
        <v>74</v>
      </c>
      <c r="C121" s="137" t="s">
        <v>8</v>
      </c>
      <c r="D121" s="137" t="s">
        <v>59</v>
      </c>
      <c r="E121" s="137" t="s">
        <v>202</v>
      </c>
      <c r="F121" s="133" t="s">
        <v>64</v>
      </c>
      <c r="G121" s="138" t="s">
        <v>49</v>
      </c>
      <c r="H121" s="138" t="s">
        <v>17</v>
      </c>
      <c r="I121" s="138"/>
      <c r="J121" s="139">
        <f>J120</f>
        <v>41.1</v>
      </c>
      <c r="K121" s="139"/>
      <c r="L121" s="139"/>
    </row>
    <row r="122" spans="1:12" ht="52.5" customHeight="1" x14ac:dyDescent="0.2">
      <c r="A122" s="102" t="str">
        <f>A116</f>
        <v>Администрация Пушкинского сельского поселения Ромодановского муниципального района Республики Мордовия</v>
      </c>
      <c r="B122" s="137" t="s">
        <v>74</v>
      </c>
      <c r="C122" s="137" t="s">
        <v>8</v>
      </c>
      <c r="D122" s="137" t="s">
        <v>59</v>
      </c>
      <c r="E122" s="137" t="s">
        <v>202</v>
      </c>
      <c r="F122" s="133" t="s">
        <v>64</v>
      </c>
      <c r="G122" s="138" t="s">
        <v>49</v>
      </c>
      <c r="H122" s="138" t="s">
        <v>17</v>
      </c>
      <c r="I122" s="138" t="s">
        <v>132</v>
      </c>
      <c r="J122" s="139">
        <f>J121</f>
        <v>41.1</v>
      </c>
      <c r="K122" s="139"/>
      <c r="L122" s="139"/>
    </row>
    <row r="123" spans="1:12" ht="51" x14ac:dyDescent="0.2">
      <c r="A123" s="103" t="s">
        <v>143</v>
      </c>
      <c r="B123" s="137">
        <v>89</v>
      </c>
      <c r="C123" s="137">
        <v>1</v>
      </c>
      <c r="D123" s="137" t="s">
        <v>59</v>
      </c>
      <c r="E123" s="137" t="s">
        <v>73</v>
      </c>
      <c r="F123" s="133" t="s">
        <v>64</v>
      </c>
      <c r="G123" s="138" t="s">
        <v>33</v>
      </c>
      <c r="H123" s="138" t="s">
        <v>40</v>
      </c>
      <c r="I123" s="138" t="s">
        <v>132</v>
      </c>
      <c r="J123" s="139">
        <f>'Приложение 2'!J33</f>
        <v>0.3</v>
      </c>
      <c r="K123" s="139">
        <f>'Приложение 2'!K33</f>
        <v>0.3</v>
      </c>
      <c r="L123" s="139">
        <f>'Приложение 2'!L33</f>
        <v>0.4</v>
      </c>
    </row>
  </sheetData>
  <autoFilter ref="A1:L123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topLeftCell="B1" zoomScale="60" zoomScaleNormal="55" workbookViewId="0">
      <selection activeCell="C29" sqref="C29"/>
    </sheetView>
  </sheetViews>
  <sheetFormatPr defaultRowHeight="12.75" x14ac:dyDescent="0.2"/>
  <cols>
    <col min="1" max="1" width="58.6640625" style="24" customWidth="1"/>
    <col min="2" max="2" width="125" style="24" customWidth="1"/>
    <col min="3" max="3" width="27" style="24" customWidth="1"/>
    <col min="4" max="4" width="30.83203125" style="24" customWidth="1"/>
    <col min="5" max="5" width="27.5" style="24" customWidth="1"/>
    <col min="6" max="6" width="41.83203125" style="25" customWidth="1"/>
    <col min="7" max="7" width="23.6640625" style="24" customWidth="1"/>
    <col min="8" max="8" width="19.5" style="24" customWidth="1"/>
    <col min="9" max="9" width="25.5" style="24" customWidth="1"/>
    <col min="10" max="16384" width="9.33203125" style="24"/>
  </cols>
  <sheetData>
    <row r="1" spans="1:7" ht="17.25" customHeight="1" x14ac:dyDescent="0.35">
      <c r="B1" s="69"/>
      <c r="C1" s="155"/>
      <c r="D1" s="155"/>
      <c r="E1" s="155"/>
      <c r="F1" s="23"/>
    </row>
    <row r="2" spans="1:7" ht="409.5" customHeight="1" x14ac:dyDescent="0.3">
      <c r="A2" s="68"/>
      <c r="B2" s="67"/>
      <c r="C2" s="154" t="s">
        <v>212</v>
      </c>
      <c r="D2" s="154"/>
      <c r="E2" s="154"/>
      <c r="F2" s="21"/>
      <c r="G2" s="21"/>
    </row>
    <row r="3" spans="1:7" ht="13.15" customHeight="1" x14ac:dyDescent="0.2">
      <c r="A3" s="153" t="s">
        <v>174</v>
      </c>
      <c r="B3" s="153"/>
      <c r="C3" s="153"/>
      <c r="D3" s="153"/>
      <c r="E3" s="153"/>
    </row>
    <row r="4" spans="1:7" ht="13.15" customHeight="1" x14ac:dyDescent="0.2">
      <c r="A4" s="153"/>
      <c r="B4" s="153"/>
      <c r="C4" s="153"/>
      <c r="D4" s="153"/>
      <c r="E4" s="153"/>
    </row>
    <row r="5" spans="1:7" ht="83.25" customHeight="1" x14ac:dyDescent="0.3">
      <c r="A5" s="153"/>
      <c r="B5" s="153"/>
      <c r="C5" s="153"/>
      <c r="D5" s="153"/>
      <c r="E5" s="153"/>
      <c r="F5" s="66"/>
    </row>
    <row r="6" spans="1:7" ht="23.25" customHeight="1" x14ac:dyDescent="0.25">
      <c r="A6" s="65"/>
      <c r="B6" s="65"/>
      <c r="C6" s="64"/>
    </row>
    <row r="7" spans="1:7" ht="37.15" customHeight="1" x14ac:dyDescent="0.2">
      <c r="A7" s="156" t="s">
        <v>23</v>
      </c>
      <c r="B7" s="157" t="s">
        <v>24</v>
      </c>
      <c r="C7" s="158" t="s">
        <v>25</v>
      </c>
      <c r="D7" s="158"/>
      <c r="E7" s="158"/>
    </row>
    <row r="8" spans="1:7" s="30" customFormat="1" ht="138.6" customHeight="1" x14ac:dyDescent="0.4">
      <c r="A8" s="156"/>
      <c r="B8" s="157"/>
      <c r="C8" s="22" t="s">
        <v>149</v>
      </c>
      <c r="D8" s="22" t="s">
        <v>165</v>
      </c>
      <c r="E8" s="22" t="s">
        <v>170</v>
      </c>
      <c r="F8" s="31"/>
    </row>
    <row r="9" spans="1:7" s="46" customFormat="1" ht="28.15" customHeight="1" x14ac:dyDescent="0.3">
      <c r="A9" s="63" t="s">
        <v>8</v>
      </c>
      <c r="B9" s="62" t="s">
        <v>9</v>
      </c>
      <c r="C9" s="61">
        <v>3</v>
      </c>
      <c r="D9" s="61">
        <v>4</v>
      </c>
      <c r="E9" s="61">
        <v>5</v>
      </c>
      <c r="F9" s="47"/>
    </row>
    <row r="10" spans="1:7" s="46" customFormat="1" ht="44.45" customHeight="1" x14ac:dyDescent="0.35">
      <c r="A10" s="58" t="s">
        <v>79</v>
      </c>
      <c r="B10" s="70" t="s">
        <v>110</v>
      </c>
      <c r="C10" s="60">
        <f>C11+C22+C14+C18</f>
        <v>121.5</v>
      </c>
      <c r="D10" s="60">
        <f>D11+D22+D14+D18</f>
        <v>0</v>
      </c>
      <c r="E10" s="60">
        <f>E11+E22+E14+E18</f>
        <v>0</v>
      </c>
      <c r="F10" s="47"/>
    </row>
    <row r="11" spans="1:7" s="46" customFormat="1" ht="55.5" customHeight="1" x14ac:dyDescent="0.35">
      <c r="A11" s="58" t="s">
        <v>109</v>
      </c>
      <c r="B11" s="59" t="s">
        <v>78</v>
      </c>
      <c r="C11" s="54">
        <f t="shared" ref="C11:E12" si="0">SUM(C12)</f>
        <v>0</v>
      </c>
      <c r="D11" s="54">
        <f t="shared" si="0"/>
        <v>0</v>
      </c>
      <c r="E11" s="54">
        <f t="shared" si="0"/>
        <v>0</v>
      </c>
      <c r="F11" s="47"/>
    </row>
    <row r="12" spans="1:7" s="46" customFormat="1" ht="48" customHeight="1" x14ac:dyDescent="0.4">
      <c r="A12" s="58" t="s">
        <v>108</v>
      </c>
      <c r="B12" s="57" t="s">
        <v>147</v>
      </c>
      <c r="C12" s="54">
        <f t="shared" si="0"/>
        <v>0</v>
      </c>
      <c r="D12" s="54">
        <f t="shared" si="0"/>
        <v>0</v>
      </c>
      <c r="E12" s="54">
        <f t="shared" si="0"/>
        <v>0</v>
      </c>
      <c r="F12" s="47"/>
    </row>
    <row r="13" spans="1:7" s="46" customFormat="1" ht="54" customHeight="1" x14ac:dyDescent="0.4">
      <c r="A13" s="58" t="s">
        <v>107</v>
      </c>
      <c r="B13" s="57" t="s">
        <v>146</v>
      </c>
      <c r="C13" s="54">
        <v>0</v>
      </c>
      <c r="D13" s="40">
        <v>0</v>
      </c>
      <c r="E13" s="40">
        <v>0</v>
      </c>
      <c r="F13" s="47"/>
    </row>
    <row r="14" spans="1:7" s="46" customFormat="1" ht="51.75" customHeight="1" x14ac:dyDescent="0.4">
      <c r="A14" s="44" t="s">
        <v>106</v>
      </c>
      <c r="B14" s="56" t="s">
        <v>105</v>
      </c>
      <c r="C14" s="54">
        <v>0</v>
      </c>
      <c r="D14" s="54">
        <f t="shared" ref="C14:E15" si="1">D15</f>
        <v>0</v>
      </c>
      <c r="E14" s="54">
        <f t="shared" si="1"/>
        <v>0</v>
      </c>
      <c r="F14" s="47"/>
    </row>
    <row r="15" spans="1:7" s="46" customFormat="1" ht="57" customHeight="1" x14ac:dyDescent="0.4">
      <c r="A15" s="44" t="s">
        <v>104</v>
      </c>
      <c r="B15" s="56" t="s">
        <v>103</v>
      </c>
      <c r="C15" s="54">
        <f t="shared" si="1"/>
        <v>0</v>
      </c>
      <c r="D15" s="54">
        <f t="shared" si="1"/>
        <v>0</v>
      </c>
      <c r="E15" s="54">
        <f t="shared" si="1"/>
        <v>0</v>
      </c>
      <c r="F15" s="47"/>
    </row>
    <row r="16" spans="1:7" s="46" customFormat="1" ht="82.9" customHeight="1" x14ac:dyDescent="0.4">
      <c r="A16" s="44" t="s">
        <v>102</v>
      </c>
      <c r="B16" s="55" t="s">
        <v>101</v>
      </c>
      <c r="C16" s="54">
        <f>SUM(C17)</f>
        <v>0</v>
      </c>
      <c r="D16" s="54">
        <f>SUM(D17)</f>
        <v>0</v>
      </c>
      <c r="E16" s="54">
        <f>SUM(E17)</f>
        <v>0</v>
      </c>
      <c r="F16" s="47"/>
    </row>
    <row r="17" spans="1:6" s="46" customFormat="1" ht="77.45" customHeight="1" x14ac:dyDescent="0.4">
      <c r="A17" s="44" t="s">
        <v>100</v>
      </c>
      <c r="B17" s="53" t="s">
        <v>99</v>
      </c>
      <c r="C17" s="52">
        <v>0</v>
      </c>
      <c r="D17" s="52">
        <v>0</v>
      </c>
      <c r="E17" s="52">
        <v>0</v>
      </c>
      <c r="F17" s="47"/>
    </row>
    <row r="18" spans="1:6" s="46" customFormat="1" ht="48" customHeight="1" x14ac:dyDescent="0.4">
      <c r="A18" s="50" t="s">
        <v>98</v>
      </c>
      <c r="B18" s="51" t="s">
        <v>97</v>
      </c>
      <c r="C18" s="40">
        <f t="shared" ref="C18:E20" si="2">C19</f>
        <v>0</v>
      </c>
      <c r="D18" s="40">
        <f t="shared" si="2"/>
        <v>0</v>
      </c>
      <c r="E18" s="40">
        <f t="shared" si="2"/>
        <v>0</v>
      </c>
      <c r="F18" s="47"/>
    </row>
    <row r="19" spans="1:6" s="46" customFormat="1" ht="57.6" customHeight="1" x14ac:dyDescent="0.4">
      <c r="A19" s="50" t="s">
        <v>96</v>
      </c>
      <c r="B19" s="51" t="s">
        <v>95</v>
      </c>
      <c r="C19" s="40">
        <f t="shared" si="2"/>
        <v>0</v>
      </c>
      <c r="D19" s="40">
        <f t="shared" si="2"/>
        <v>0</v>
      </c>
      <c r="E19" s="40">
        <f t="shared" si="2"/>
        <v>0</v>
      </c>
      <c r="F19" s="47"/>
    </row>
    <row r="20" spans="1:6" s="46" customFormat="1" ht="77.45" customHeight="1" x14ac:dyDescent="0.4">
      <c r="A20" s="50" t="s">
        <v>94</v>
      </c>
      <c r="B20" s="51" t="s">
        <v>93</v>
      </c>
      <c r="C20" s="40">
        <f t="shared" si="2"/>
        <v>0</v>
      </c>
      <c r="D20" s="40">
        <f t="shared" si="2"/>
        <v>0</v>
      </c>
      <c r="E20" s="40">
        <f t="shared" si="2"/>
        <v>0</v>
      </c>
      <c r="F20" s="47"/>
    </row>
    <row r="21" spans="1:6" s="46" customFormat="1" ht="101.45" customHeight="1" x14ac:dyDescent="0.4">
      <c r="A21" s="50" t="s">
        <v>92</v>
      </c>
      <c r="B21" s="51" t="s">
        <v>145</v>
      </c>
      <c r="C21" s="40">
        <v>0</v>
      </c>
      <c r="D21" s="40">
        <v>0</v>
      </c>
      <c r="E21" s="40">
        <v>0</v>
      </c>
      <c r="F21" s="47"/>
    </row>
    <row r="22" spans="1:6" s="46" customFormat="1" ht="52.9" customHeight="1" x14ac:dyDescent="0.35">
      <c r="A22" s="50" t="s">
        <v>91</v>
      </c>
      <c r="B22" s="49" t="s">
        <v>90</v>
      </c>
      <c r="C22" s="48">
        <f>C25+C26</f>
        <v>121.5</v>
      </c>
      <c r="D22" s="48">
        <f>D25+D26</f>
        <v>0</v>
      </c>
      <c r="E22" s="48">
        <f>E25+E26</f>
        <v>0</v>
      </c>
      <c r="F22" s="47"/>
    </row>
    <row r="23" spans="1:6" s="38" customFormat="1" ht="40.15" customHeight="1" x14ac:dyDescent="0.35">
      <c r="A23" s="42" t="s">
        <v>89</v>
      </c>
      <c r="B23" s="45" t="s">
        <v>88</v>
      </c>
      <c r="C23" s="40">
        <f t="shared" ref="C23:E24" si="3">SUM(C24)</f>
        <v>-2031</v>
      </c>
      <c r="D23" s="40">
        <f t="shared" si="3"/>
        <v>-1606.4</v>
      </c>
      <c r="E23" s="40">
        <f t="shared" si="3"/>
        <v>-1637.8</v>
      </c>
      <c r="F23" s="39"/>
    </row>
    <row r="24" spans="1:6" s="30" customFormat="1" ht="46.15" customHeight="1" x14ac:dyDescent="0.4">
      <c r="A24" s="44" t="s">
        <v>87</v>
      </c>
      <c r="B24" s="43" t="s">
        <v>86</v>
      </c>
      <c r="C24" s="26">
        <f t="shared" si="3"/>
        <v>-2031</v>
      </c>
      <c r="D24" s="26">
        <f t="shared" si="3"/>
        <v>-1606.4</v>
      </c>
      <c r="E24" s="26">
        <f t="shared" si="3"/>
        <v>-1637.8</v>
      </c>
      <c r="F24" s="31"/>
    </row>
    <row r="25" spans="1:6" s="30" customFormat="1" ht="58.15" customHeight="1" x14ac:dyDescent="0.4">
      <c r="A25" s="44" t="s">
        <v>140</v>
      </c>
      <c r="B25" s="43" t="s">
        <v>139</v>
      </c>
      <c r="C25" s="26">
        <v>-2031</v>
      </c>
      <c r="D25" s="26">
        <v>-1606.4</v>
      </c>
      <c r="E25" s="26">
        <v>-1637.8</v>
      </c>
      <c r="F25" s="31"/>
    </row>
    <row r="26" spans="1:6" s="38" customFormat="1" ht="43.15" customHeight="1" x14ac:dyDescent="0.35">
      <c r="A26" s="42" t="s">
        <v>85</v>
      </c>
      <c r="B26" s="41" t="s">
        <v>84</v>
      </c>
      <c r="C26" s="40">
        <f t="shared" ref="C26:E27" si="4">SUM(C27)</f>
        <v>2152.5</v>
      </c>
      <c r="D26" s="40">
        <f t="shared" si="4"/>
        <v>1606.4</v>
      </c>
      <c r="E26" s="40">
        <f t="shared" si="4"/>
        <v>1637.8</v>
      </c>
      <c r="F26" s="39"/>
    </row>
    <row r="27" spans="1:6" s="30" customFormat="1" ht="47.45" customHeight="1" x14ac:dyDescent="0.4">
      <c r="A27" s="37" t="s">
        <v>83</v>
      </c>
      <c r="B27" s="36" t="s">
        <v>82</v>
      </c>
      <c r="C27" s="26">
        <f t="shared" si="4"/>
        <v>2152.5</v>
      </c>
      <c r="D27" s="26">
        <f t="shared" si="4"/>
        <v>1606.4</v>
      </c>
      <c r="E27" s="26">
        <f t="shared" si="4"/>
        <v>1637.8</v>
      </c>
      <c r="F27" s="31"/>
    </row>
    <row r="28" spans="1:6" s="30" customFormat="1" ht="56.45" customHeight="1" x14ac:dyDescent="0.4">
      <c r="A28" s="35" t="s">
        <v>81</v>
      </c>
      <c r="B28" s="34" t="s">
        <v>80</v>
      </c>
      <c r="C28" s="26">
        <v>2152.5</v>
      </c>
      <c r="D28" s="26">
        <v>1606.4</v>
      </c>
      <c r="E28" s="26">
        <v>1637.8</v>
      </c>
      <c r="F28" s="31"/>
    </row>
    <row r="29" spans="1:6" s="30" customFormat="1" ht="76.5" customHeight="1" x14ac:dyDescent="0.4">
      <c r="A29" s="33" t="s">
        <v>79</v>
      </c>
      <c r="B29" s="32" t="s">
        <v>144</v>
      </c>
      <c r="C29" s="74">
        <v>0</v>
      </c>
      <c r="D29" s="26">
        <v>0</v>
      </c>
      <c r="E29" s="26">
        <v>0</v>
      </c>
      <c r="F29" s="31"/>
    </row>
    <row r="30" spans="1:6" ht="37.15" customHeight="1" x14ac:dyDescent="0.4">
      <c r="A30" s="29"/>
      <c r="B30" s="28" t="s">
        <v>131</v>
      </c>
      <c r="C30" s="27">
        <v>470.2</v>
      </c>
      <c r="D30" s="26">
        <v>479.8</v>
      </c>
      <c r="E30" s="26">
        <v>491.1</v>
      </c>
    </row>
    <row r="32" spans="1:6" x14ac:dyDescent="0.2">
      <c r="F32" s="24"/>
    </row>
    <row r="33" spans="6:6" ht="44.45" customHeight="1" x14ac:dyDescent="0.2">
      <c r="F33" s="24"/>
    </row>
    <row r="34" spans="6:6" x14ac:dyDescent="0.2">
      <c r="F34" s="24"/>
    </row>
    <row r="35" spans="6:6" x14ac:dyDescent="0.2">
      <c r="F35" s="24"/>
    </row>
    <row r="36" spans="6:6" x14ac:dyDescent="0.2">
      <c r="F36" s="24"/>
    </row>
    <row r="37" spans="6:6" x14ac:dyDescent="0.2">
      <c r="F37" s="24"/>
    </row>
    <row r="38" spans="6:6" x14ac:dyDescent="0.2">
      <c r="F38" s="24"/>
    </row>
    <row r="39" spans="6:6" x14ac:dyDescent="0.2">
      <c r="F39" s="2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Приложение1</vt:lpstr>
      <vt:lpstr>Приложение 2</vt:lpstr>
      <vt:lpstr>Приложение 3</vt:lpstr>
      <vt:lpstr>Приложение 4</vt:lpstr>
      <vt:lpstr>прил5</vt:lpstr>
      <vt:lpstr>прил5!Область_печати</vt:lpstr>
      <vt:lpstr>'Приложение 2'!Область_печати</vt:lpstr>
      <vt:lpstr>Приложение1!Область_печати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2025-04-23T09:22:38Z</cp:lastPrinted>
  <dcterms:created xsi:type="dcterms:W3CDTF">2006-09-16T00:00:00Z</dcterms:created>
  <dcterms:modified xsi:type="dcterms:W3CDTF">2025-04-28T09:28:07Z</dcterms:modified>
</cp:coreProperties>
</file>