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Пятина с с\Решение об исполнении 2024год\"/>
    </mc:Choice>
  </mc:AlternateContent>
  <xr:revisionPtr revIDLastSave="0" documentId="13_ncr:1_{07FEDA1C-5459-440A-A3C1-CD05987647E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Доходы!$A$9:$L$43</definedName>
    <definedName name="_xlnm.Print_Titles" localSheetId="0">Доходы!$8:$9</definedName>
    <definedName name="_xlnm.Print_Area" localSheetId="0">Доходы!$A$1:$G$43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F25" i="1"/>
  <c r="E25" i="1"/>
  <c r="D25" i="1"/>
  <c r="C25" i="1"/>
  <c r="E23" i="1"/>
  <c r="C23" i="1"/>
  <c r="E30" i="1"/>
  <c r="C30" i="1"/>
  <c r="F41" i="1"/>
  <c r="F43" i="1"/>
  <c r="F10" i="1"/>
  <c r="D14" i="1"/>
  <c r="D15" i="1"/>
  <c r="D18" i="1"/>
  <c r="D21" i="1"/>
  <c r="D24" i="1"/>
  <c r="D23" i="1" s="1"/>
  <c r="D26" i="1"/>
  <c r="D33" i="1"/>
  <c r="D36" i="1"/>
  <c r="D38" i="1"/>
  <c r="D41" i="1"/>
  <c r="D43" i="1"/>
  <c r="G42" i="1"/>
  <c r="F42" i="1" s="1"/>
  <c r="E42" i="1"/>
  <c r="C42" i="1"/>
  <c r="D42" i="1" s="1"/>
  <c r="E40" i="1"/>
  <c r="C40" i="1"/>
  <c r="D40" i="1" s="1"/>
  <c r="C13" i="1"/>
  <c r="D13" i="1" s="1"/>
  <c r="E16" i="1"/>
  <c r="E13" i="1"/>
  <c r="E22" i="1"/>
  <c r="C22" i="1"/>
  <c r="D22" i="1" s="1"/>
  <c r="C17" i="1"/>
  <c r="C16" i="1" s="1"/>
  <c r="D16" i="1" s="1"/>
  <c r="E39" i="1" l="1"/>
  <c r="D17" i="1"/>
  <c r="C39" i="1"/>
  <c r="D39" i="1" s="1"/>
  <c r="G38" i="1"/>
  <c r="F38" i="1" s="1"/>
  <c r="G36" i="1"/>
  <c r="F36" i="1" s="1"/>
  <c r="E32" i="1"/>
  <c r="E29" i="1" s="1"/>
  <c r="E37" i="1"/>
  <c r="C37" i="1"/>
  <c r="D37" i="1" s="1"/>
  <c r="E35" i="1"/>
  <c r="C35" i="1"/>
  <c r="D35" i="1" s="1"/>
  <c r="C32" i="1"/>
  <c r="C29" i="1" s="1"/>
  <c r="G33" i="1"/>
  <c r="F33" i="1" s="1"/>
  <c r="E34" i="1" l="1"/>
  <c r="E28" i="1" s="1"/>
  <c r="D32" i="1"/>
  <c r="C34" i="1"/>
  <c r="C28" i="1" s="1"/>
  <c r="G37" i="1"/>
  <c r="F37" i="1" s="1"/>
  <c r="G35" i="1"/>
  <c r="F35" i="1" s="1"/>
  <c r="G40" i="1"/>
  <c r="F40" i="1" s="1"/>
  <c r="G21" i="1"/>
  <c r="F21" i="1" s="1"/>
  <c r="E20" i="1"/>
  <c r="C20" i="1"/>
  <c r="D20" i="1" s="1"/>
  <c r="E17" i="1"/>
  <c r="G18" i="1"/>
  <c r="F18" i="1" s="1"/>
  <c r="E12" i="1"/>
  <c r="C12" i="1"/>
  <c r="D12" i="1" s="1"/>
  <c r="G32" i="1"/>
  <c r="F32" i="1" s="1"/>
  <c r="G26" i="1"/>
  <c r="F26" i="1" s="1"/>
  <c r="G15" i="1"/>
  <c r="F15" i="1" s="1"/>
  <c r="G14" i="1"/>
  <c r="F14" i="1" s="1"/>
  <c r="D34" i="1" l="1"/>
  <c r="D28" i="1"/>
  <c r="D31" i="1"/>
  <c r="D30" i="1" s="1"/>
  <c r="F30" i="1" s="1"/>
  <c r="G30" i="1" s="1"/>
  <c r="G39" i="1"/>
  <c r="F39" i="1" s="1"/>
  <c r="G34" i="1"/>
  <c r="F34" i="1" s="1"/>
  <c r="E27" i="1"/>
  <c r="C19" i="1"/>
  <c r="E19" i="1"/>
  <c r="E11" i="1" s="1"/>
  <c r="G17" i="1"/>
  <c r="F17" i="1" s="1"/>
  <c r="G24" i="1"/>
  <c r="G20" i="1"/>
  <c r="F20" i="1" s="1"/>
  <c r="G22" i="1"/>
  <c r="F22" i="1" s="1"/>
  <c r="G13" i="1"/>
  <c r="F13" i="1" s="1"/>
  <c r="F24" i="1" l="1"/>
  <c r="F23" i="1" s="1"/>
  <c r="G23" i="1"/>
  <c r="D29" i="1"/>
  <c r="F29" i="1" s="1"/>
  <c r="G29" i="1" s="1"/>
  <c r="C11" i="1"/>
  <c r="D11" i="1" s="1"/>
  <c r="D19" i="1"/>
  <c r="E10" i="1"/>
  <c r="G19" i="1"/>
  <c r="F19" i="1" s="1"/>
  <c r="G16" i="1"/>
  <c r="F16" i="1" s="1"/>
  <c r="G31" i="1"/>
  <c r="F31" i="1" s="1"/>
  <c r="G12" i="1"/>
  <c r="F12" i="1" s="1"/>
  <c r="G11" i="1" l="1"/>
  <c r="F11" i="1" s="1"/>
  <c r="G28" i="1"/>
  <c r="F28" i="1" s="1"/>
  <c r="C27" i="1" l="1"/>
  <c r="C10" i="1" l="1"/>
  <c r="D10" i="1" s="1"/>
  <c r="D27" i="1"/>
  <c r="G27" i="1"/>
  <c r="F27" i="1" s="1"/>
</calcChain>
</file>

<file path=xl/sharedStrings.xml><?xml version="1.0" encoding="utf-8"?>
<sst xmlns="http://schemas.openxmlformats.org/spreadsheetml/2006/main" count="82" uniqueCount="82">
  <si>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</si>
  <si>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</si>
  <si>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</si>
  <si>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</si>
  <si>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</si>
  <si>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</si>
  <si>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</si>
  <si>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</si>
  <si>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</si>
  <si>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</si>
  <si>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</si>
  <si>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</si>
  <si>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</si>
  <si>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</si>
  <si>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</si>
  <si>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1 05 00000 00 0000 000</t>
  </si>
  <si>
    <t>НАЛОГИ НА СОВОКУПНЫЙ ДОХОД</t>
  </si>
  <si>
    <t>1 05 03000 01 0000 110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</si>
  <si>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</si>
  <si>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</si>
  <si>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</si>
  <si>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</si>
  <si>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</si>
  <si>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</si>
  <si>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</si>
  <si>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</si>
  <si>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</si>
  <si>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</si>
  <si>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</si>
  <si>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</si>
  <si>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</si>
  <si>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</si>
  <si>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</si>
  <si>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</si>
  <si>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</si>
  <si>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</si>
  <si>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</si>
  <si>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</si>
  <si>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</si>
  <si>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</si>
  <si>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</si>
  <si>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</si>
  <si>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</si>
  <si>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</si>
  <si>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</si>
  <si>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</si>
  <si>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Субвенции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</si>
  <si>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Субвенции бюджетам сельских поселений на 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</si>
  <si>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2 02 40014 10 0000 150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</si>
  <si>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</si>
  <si>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</si>
  <si>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</si>
  <si>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трансферты, передаваемые бюджетам сельских поселений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</si>
  <si>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</si>
  <si>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</si>
  <si>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</si>
  <si>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</si>
  <si>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</si>
  <si>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к решению Совета депутатов Пятинского сельского поселения Ромодановского муниципального района Республики Мордовия "Об исполнении бюджета Пятинскогосельского поселения Ромодановского муниципального района Республики Мордовия за 2024 год"</t>
  </si>
  <si>
    <t>ДОХОДЫ БЮЖЕТА ПЯТИНСКОГО СЕЛЬСКОГО ПОСЕЛЕНИЯ РОМОДАНОВСКОГО МУНИЦИПАЛЬНОГО РАЙОНА РЕСПУБЛИКИ МОРДОВИЯ ЗА 2024 ГОД ПО КОДАМ КЛАССИФИКАЦИИ ДОХОДОВ БЮДЖЕТА</t>
  </si>
  <si>
    <t>Дотации на выравнивание бюджетной обеспеченности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</si>
  <si>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</si>
  <si>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</si>
  <si>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Единый сельскохозяйственный налог</t>
  </si>
  <si>
    <t>1 06 06030 00 0000 110</t>
  </si>
  <si>
    <t>Земельный налог с организаций</t>
  </si>
  <si>
    <t>1 06 06040 00 0000 110</t>
  </si>
  <si>
    <t>Земельный налог с физических лиц</t>
  </si>
  <si>
    <t>2 02 15001 00 0000 150</t>
  </si>
  <si>
    <t>План,утвержденный решением Совета депутатов о бюджете Пятинского сельского поселения на 2024год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</si>
  <si>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</si>
  <si>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</si>
  <si>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</si>
  <si>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</si>
  <si>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1 05 03010 01 1000 110</t>
  </si>
  <si>
    <t>Единый сельскохозяйственный налог(сумма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</si>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</sst>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39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71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164" fontId="17" fillId="0" borderId="10" xfId="0" applyNumberFormat="1" applyFont="1" applyBorder="1" applyAlignment="1">
      <alignment horizontal="right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4" fillId="0" borderId="10" xfId="0" applyFont="1" applyBorder="1" applyAlignment="1">
      <alignment horizontal="center" vertical="top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49" fontId="36" fillId="38" borderId="18" xfId="157" applyFont="1" applyFill="1" applyBorder="1">
      <alignment horizontal="center"/>
    </xf>
    <xf numFmtId="0" fontId="36" fillId="38" borderId="41" xfId="144" applyFont="1" applyFill="1" applyBorder="1" applyAlignment="1">
      <alignment wrapText="1"/>
    </xf>
    <xf numFmtId="164" fontId="17" fillId="38" borderId="10" xfId="1" applyNumberFormat="1" applyFont="1" applyFill="1" applyBorder="1" applyAlignment="1">
      <alignment horizontal="right"/>
    </xf>
    <xf numFmtId="49" fontId="36" fillId="40" borderId="25" xfId="157" applyFont="1" applyFill="1" applyBorder="1">
      <alignment horizontal="center"/>
    </xf>
    <xf numFmtId="0" fontId="36" fillId="40" borderId="11" xfId="144" applyFont="1" applyFill="1" applyAlignment="1">
      <alignment wrapText="1"/>
    </xf>
    <xf numFmtId="49" fontId="36" fillId="38" borderId="25" xfId="157" applyFont="1" applyFill="1" applyBorder="1">
      <alignment horizontal="center"/>
    </xf>
    <xf numFmtId="0" fontId="36" fillId="38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164" fontId="17" fillId="39" borderId="10" xfId="0" applyNumberFormat="1" applyFont="1" applyFill="1" applyBorder="1" applyAlignment="1">
      <alignment horizontal="right"/>
    </xf>
    <xf numFmtId="0" fontId="17" fillId="40" borderId="10" xfId="1" applyFont="1" applyFill="1" applyBorder="1" applyAlignment="1">
      <alignment horizontal="justify" vertical="top" wrapText="1"/>
    </xf>
    <xf numFmtId="0" fontId="17" fillId="38" borderId="10" xfId="1" applyFont="1" applyFill="1" applyBorder="1" applyAlignment="1">
      <alignment horizontal="center" vertical="top"/>
    </xf>
    <xf numFmtId="164" fontId="17" fillId="38" borderId="10" xfId="0" applyNumberFormat="1" applyFont="1" applyFill="1" applyBorder="1" applyAlignment="1">
      <alignment horizontal="right"/>
    </xf>
    <xf numFmtId="0" fontId="17" fillId="0" borderId="10" xfId="1" applyFont="1" applyBorder="1" applyAlignment="1">
      <alignment horizontal="center" vertical="top"/>
    </xf>
    <xf numFmtId="164" fontId="17" fillId="0" borderId="10" xfId="1" applyNumberFormat="1" applyFont="1" applyBorder="1" applyAlignment="1">
      <alignment horizontal="right"/>
    </xf>
    <xf numFmtId="0" fontId="17" fillId="0" borderId="10" xfId="1" applyFont="1" applyBorder="1" applyAlignment="1">
      <alignment horizontal="left" vertical="top" wrapText="1"/>
    </xf>
    <xf numFmtId="49" fontId="36" fillId="0" borderId="25" xfId="157" applyFont="1" applyBorder="1">
      <alignment horizontal="center"/>
    </xf>
    <xf numFmtId="0" fontId="36" fillId="0" borderId="11" xfId="144" applyFont="1" applyAlignment="1">
      <alignment wrapText="1"/>
    </xf>
    <xf numFmtId="4" fontId="1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/>
    </xf>
    <xf numFmtId="0" fontId="38" fillId="0" borderId="0" xfId="0" applyFont="1" applyAlignment="1">
      <alignment horizontal="left" wrapText="1"/>
    </xf>
    <xf numFmtId="0" fontId="38" fillId="0" borderId="0" xfId="0" applyFont="1" applyAlignment="1">
      <alignment horizontal="center"/>
    </xf>
    <xf numFmtId="4" fontId="38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17" fillId="40" borderId="10" xfId="0" applyFont="1" applyFill="1" applyBorder="1" applyAlignment="1">
      <alignment horizontal="left" vertical="top" wrapText="1"/>
    </xf>
    <xf numFmtId="0" fontId="17" fillId="38" borderId="10" xfId="1" applyFont="1" applyFill="1" applyBorder="1" applyAlignment="1">
      <alignment horizontal="left" vertical="top" wrapText="1"/>
    </xf>
    <xf numFmtId="0" fontId="36" fillId="0" borderId="11" xfId="144" applyFont="1" applyAlignment="1">
      <alignment horizontal="left" wrapText="1"/>
    </xf>
    <xf numFmtId="0" fontId="17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0" fontId="34" fillId="0" borderId="10" xfId="0" applyFont="1" applyBorder="1" applyAlignment="1">
      <alignment horizontal="left" vertical="top" wrapText="1"/>
    </xf>
    <xf numFmtId="0" fontId="34" fillId="38" borderId="10" xfId="0" applyFont="1" applyFill="1" applyBorder="1" applyAlignment="1">
      <alignment horizontal="center" vertical="top"/>
    </xf>
    <xf numFmtId="0" fontId="34" fillId="38" borderId="10" xfId="0" applyFont="1" applyFill="1" applyBorder="1" applyAlignment="1">
      <alignment horizontal="justify" vertical="top" wrapText="1"/>
    </xf>
    <xf numFmtId="164" fontId="34" fillId="38" borderId="10" xfId="0" applyNumberFormat="1" applyFont="1" applyFill="1" applyBorder="1" applyAlignment="1">
      <alignment horizontal="right"/>
    </xf>
    <xf numFmtId="164" fontId="34" fillId="0" borderId="10" xfId="0" applyNumberFormat="1" applyFont="1" applyBorder="1" applyAlignment="1">
      <alignment horizontal="right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left" vertical="top" wrapText="1"/>
    </xf>
    <xf numFmtId="164" fontId="17" fillId="39" borderId="10" xfId="1" applyNumberFormat="1" applyFont="1" applyFill="1" applyBorder="1" applyAlignment="1">
      <alignment horizontal="right"/>
    </xf>
    <xf numFmtId="165" fontId="38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3"/>
  <sheetViews>
    <sheetView tabSelected="1" view="pageBreakPreview" zoomScale="90" zoomScaleNormal="100" zoomScaleSheetLayoutView="90" workbookViewId="0">
      <pane xSplit="2" ySplit="10" topLeftCell="C40" activePane="bottomRight" state="frozen"/>
      <selection pane="topRight" activeCell="C1" sqref="C1"/>
      <selection pane="bottomLeft" activeCell="A11" sqref="A11"/>
      <selection pane="bottomRight" activeCell="B43" sqref="B43"/>
    </sheetView>
  </sheetViews>
  <sheetFormatPr defaultColWidth="9.140625" defaultRowHeight="12.75" x14ac:dyDescent="0.2"/>
  <cols>
    <col min="1" max="1" width="21" style="11" customWidth="1"/>
    <col min="2" max="2" width="33.85546875" style="2" customWidth="1"/>
    <col min="3" max="4" width="15.140625" style="2" customWidth="1"/>
    <col min="5" max="6" width="14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45"/>
      <c r="C1" s="69" t="s">
        <v>31</v>
      </c>
      <c r="D1" s="69"/>
      <c r="E1" s="69"/>
      <c r="F1" s="69"/>
      <c r="G1" s="69"/>
    </row>
    <row r="2" spans="1:12" x14ac:dyDescent="0.2">
      <c r="A2"/>
      <c r="B2" s="45"/>
      <c r="C2" s="70" t="s">
        <v>58</v>
      </c>
      <c r="D2" s="70"/>
      <c r="E2" s="70"/>
      <c r="F2" s="70"/>
      <c r="G2" s="70"/>
    </row>
    <row r="3" spans="1:12" ht="27" customHeight="1" x14ac:dyDescent="0.2">
      <c r="A3"/>
      <c r="B3" s="45"/>
      <c r="C3" s="70"/>
      <c r="D3" s="70"/>
      <c r="E3" s="70"/>
      <c r="F3" s="70"/>
      <c r="G3" s="70"/>
    </row>
    <row r="4" spans="1:12" ht="26.25" customHeight="1" x14ac:dyDescent="0.2">
      <c r="A4"/>
      <c r="B4" s="45"/>
      <c r="C4" s="70"/>
      <c r="D4" s="70"/>
      <c r="E4" s="70"/>
      <c r="F4" s="70"/>
      <c r="G4" s="70"/>
    </row>
    <row r="5" spans="1:12" ht="16.5" customHeight="1" x14ac:dyDescent="0.2">
      <c r="A5"/>
      <c r="B5" s="46"/>
      <c r="C5" s="69"/>
      <c r="D5" s="69"/>
      <c r="E5" s="69"/>
      <c r="F5" s="69"/>
      <c r="G5" s="69"/>
    </row>
    <row r="6" spans="1:12" ht="64.5" customHeight="1" x14ac:dyDescent="0.2">
      <c r="A6" s="68" t="s">
        <v>59</v>
      </c>
      <c r="B6" s="68"/>
      <c r="C6" s="68"/>
      <c r="D6" s="68"/>
      <c r="E6" s="68"/>
      <c r="F6" s="68"/>
      <c r="G6" s="68"/>
    </row>
    <row r="7" spans="1:12" ht="15.75" customHeight="1" x14ac:dyDescent="0.2">
      <c r="A7" s="47"/>
      <c r="B7" s="48"/>
      <c r="C7" s="49"/>
      <c r="D7" s="49"/>
      <c r="E7"/>
      <c r="F7"/>
      <c r="G7" s="50" t="s">
        <v>0</v>
      </c>
    </row>
    <row r="8" spans="1:12" ht="114.75" x14ac:dyDescent="0.2">
      <c r="A8" s="33" t="s">
        <v>1</v>
      </c>
      <c r="B8" s="33" t="s">
        <v>2</v>
      </c>
      <c r="C8" s="34" t="s">
        <v>69</v>
      </c>
      <c r="D8" s="34" t="s">
        <v>53</v>
      </c>
      <c r="E8" s="34" t="s">
        <v>3</v>
      </c>
      <c r="F8" s="34" t="s">
        <v>54</v>
      </c>
      <c r="G8" s="34" t="s">
        <v>55</v>
      </c>
    </row>
    <row r="9" spans="1:12" x14ac:dyDescent="0.2">
      <c r="A9" s="35">
        <v>1</v>
      </c>
      <c r="B9" s="35">
        <v>2</v>
      </c>
      <c r="C9" s="35" t="s">
        <v>4</v>
      </c>
      <c r="D9" s="35"/>
      <c r="E9" s="35" t="s">
        <v>5</v>
      </c>
      <c r="F9" s="35"/>
      <c r="G9" s="35" t="s">
        <v>6</v>
      </c>
    </row>
    <row r="10" spans="1:12" s="3" customFormat="1" x14ac:dyDescent="0.2">
      <c r="A10" s="12" t="s">
        <v>7</v>
      </c>
      <c r="B10" s="13" t="s">
        <v>8</v>
      </c>
      <c r="C10" s="14">
        <f>C11+C27</f>
        <v>3162.8</v>
      </c>
      <c r="D10" s="14">
        <f>C10</f>
        <v>3162.8</v>
      </c>
      <c r="E10" s="14">
        <f>E11+E27</f>
        <v>3539.1</v>
      </c>
      <c r="F10" s="14">
        <f>G10</f>
        <v>106</v>
      </c>
      <c r="G10" s="14">
        <v>106</v>
      </c>
      <c r="H10" s="1"/>
      <c r="I10" s="1"/>
      <c r="J10" s="1"/>
      <c r="K10" s="1"/>
      <c r="L10" s="1"/>
    </row>
    <row r="11" spans="1:12" s="3" customFormat="1" ht="25.5" x14ac:dyDescent="0.2">
      <c r="A11" s="12" t="s">
        <v>9</v>
      </c>
      <c r="B11" s="51" t="s">
        <v>10</v>
      </c>
      <c r="C11" s="14">
        <f>C12+C16+C19</f>
        <v>1474.8000000000002</v>
      </c>
      <c r="D11" s="14">
        <f t="shared" ref="D11:D43" si="0">C11</f>
        <v>1474.8000000000002</v>
      </c>
      <c r="E11" s="14">
        <f>E12+E16+E19</f>
        <v>1851.1</v>
      </c>
      <c r="F11" s="14">
        <f t="shared" ref="F11:F43" si="1">G11</f>
        <v>125.51532411174395</v>
      </c>
      <c r="G11" s="14">
        <f t="shared" ref="G11:G12" si="2">IF(C11=0,"-",IF(C11&lt;0,"-",IF(E11&lt;0,"-",IF(E11/C11&gt;2,"в "&amp;ROUND(E11/C11,1)&amp;" раза",E11/C11*100))))</f>
        <v>125.51532411174395</v>
      </c>
      <c r="H11" s="1"/>
      <c r="I11" s="1"/>
      <c r="J11" s="1"/>
      <c r="K11" s="1"/>
      <c r="L11" s="1"/>
    </row>
    <row r="12" spans="1:12" s="3" customFormat="1" x14ac:dyDescent="0.2">
      <c r="A12" s="12" t="s">
        <v>11</v>
      </c>
      <c r="B12" s="13" t="s">
        <v>12</v>
      </c>
      <c r="C12" s="14">
        <f>C13</f>
        <v>349.5</v>
      </c>
      <c r="D12" s="14">
        <f t="shared" si="0"/>
        <v>349.5</v>
      </c>
      <c r="E12" s="14">
        <f>E13</f>
        <v>483.59999999999997</v>
      </c>
      <c r="F12" s="14">
        <f t="shared" si="1"/>
        <v>138.36909871244634</v>
      </c>
      <c r="G12" s="14">
        <f t="shared" si="2"/>
        <v>138.36909871244634</v>
      </c>
      <c r="H12" s="1"/>
      <c r="I12" s="1"/>
      <c r="J12" s="1"/>
      <c r="K12" s="1"/>
      <c r="L12" s="1"/>
    </row>
    <row r="13" spans="1:12" s="3" customFormat="1" x14ac:dyDescent="0.2">
      <c r="A13" s="15" t="s">
        <v>13</v>
      </c>
      <c r="B13" s="16" t="s">
        <v>14</v>
      </c>
      <c r="C13" s="17">
        <f>C14</f>
        <v>349.5</v>
      </c>
      <c r="D13" s="17">
        <f t="shared" si="0"/>
        <v>349.5</v>
      </c>
      <c r="E13" s="17">
        <f>E14+E15</f>
        <v>483.59999999999997</v>
      </c>
      <c r="F13" s="17">
        <f t="shared" si="1"/>
        <v>138.36909871244634</v>
      </c>
      <c r="G13" s="17">
        <f t="shared" ref="G13:G26" si="3">IF(C13=0,"-",IF(C13&lt;0,"-",IF(E13&lt;0,"-",IF(E13/C13&gt;2,"в "&amp;ROUND(E13/C13,1)&amp;" раза",E13/C13*100))))</f>
        <v>138.36909871244634</v>
      </c>
      <c r="H13" s="1"/>
      <c r="I13" s="1"/>
      <c r="J13" s="1"/>
      <c r="K13" s="1"/>
      <c r="L13" s="1"/>
    </row>
    <row r="14" spans="1:12" s="3" customFormat="1" ht="139.5" customHeight="1" x14ac:dyDescent="0.2">
      <c r="A14" s="55" t="s">
        <v>70</v>
      </c>
      <c r="B14" s="56" t="s">
        <v>71</v>
      </c>
      <c r="C14" s="18">
        <v>349.5</v>
      </c>
      <c r="D14" s="18">
        <f t="shared" si="0"/>
        <v>349.5</v>
      </c>
      <c r="E14" s="18">
        <v>481.9</v>
      </c>
      <c r="F14" s="18">
        <f t="shared" si="1"/>
        <v>137.88268955650929</v>
      </c>
      <c r="G14" s="18">
        <f t="shared" si="3"/>
        <v>137.88268955650929</v>
      </c>
      <c r="H14" s="1"/>
      <c r="I14" s="1"/>
      <c r="J14" s="1"/>
      <c r="K14" s="1"/>
      <c r="L14" s="1"/>
    </row>
    <row r="15" spans="1:12" s="3" customFormat="1" ht="104.25" customHeight="1" x14ac:dyDescent="0.2">
      <c r="A15" s="55" t="s">
        <v>72</v>
      </c>
      <c r="B15" s="56" t="s">
        <v>73</v>
      </c>
      <c r="C15" s="18"/>
      <c r="D15" s="18">
        <f t="shared" si="0"/>
        <v>0</v>
      </c>
      <c r="E15" s="18">
        <v>1.7</v>
      </c>
      <c r="F15" s="18" t="str">
        <f t="shared" si="1"/>
        <v>-</v>
      </c>
      <c r="G15" s="18" t="str">
        <f t="shared" si="3"/>
        <v>-</v>
      </c>
      <c r="H15" s="1"/>
      <c r="I15" s="1"/>
      <c r="J15" s="1"/>
      <c r="K15" s="1"/>
      <c r="L15" s="1"/>
    </row>
    <row r="16" spans="1:12" s="3" customFormat="1" ht="25.5" x14ac:dyDescent="0.2">
      <c r="A16" s="12" t="s">
        <v>15</v>
      </c>
      <c r="B16" s="51" t="s">
        <v>16</v>
      </c>
      <c r="C16" s="14">
        <f>C17</f>
        <v>228.7</v>
      </c>
      <c r="D16" s="14">
        <f t="shared" si="0"/>
        <v>228.7</v>
      </c>
      <c r="E16" s="14">
        <f>E18</f>
        <v>244.2</v>
      </c>
      <c r="F16" s="14">
        <f t="shared" si="1"/>
        <v>106.77743769129864</v>
      </c>
      <c r="G16" s="14">
        <f t="shared" si="3"/>
        <v>106.77743769129864</v>
      </c>
      <c r="H16" s="1"/>
      <c r="I16" s="1"/>
      <c r="J16" s="1"/>
      <c r="K16" s="1"/>
      <c r="L16" s="1"/>
    </row>
    <row r="17" spans="1:12" s="3" customFormat="1" x14ac:dyDescent="0.2">
      <c r="A17" s="15" t="s">
        <v>17</v>
      </c>
      <c r="B17" s="52" t="s">
        <v>63</v>
      </c>
      <c r="C17" s="17">
        <f>C18</f>
        <v>228.7</v>
      </c>
      <c r="D17" s="17">
        <f t="shared" si="0"/>
        <v>228.7</v>
      </c>
      <c r="E17" s="17">
        <f>E18</f>
        <v>244.2</v>
      </c>
      <c r="F17" s="17">
        <f t="shared" si="1"/>
        <v>106.77743769129864</v>
      </c>
      <c r="G17" s="17">
        <f t="shared" si="3"/>
        <v>106.77743769129864</v>
      </c>
      <c r="H17" s="1"/>
      <c r="I17" s="1"/>
      <c r="J17" s="1"/>
      <c r="K17" s="1"/>
      <c r="L17" s="1"/>
    </row>
    <row r="18" spans="1:12" s="3" customFormat="1" ht="65.25" customHeight="1" x14ac:dyDescent="0.2">
      <c r="A18" s="55" t="s">
        <v>74</v>
      </c>
      <c r="B18" s="56" t="s">
        <v>75</v>
      </c>
      <c r="C18" s="18">
        <v>228.7</v>
      </c>
      <c r="D18" s="18">
        <f t="shared" si="0"/>
        <v>228.7</v>
      </c>
      <c r="E18" s="18">
        <v>244.2</v>
      </c>
      <c r="F18" s="18">
        <f t="shared" si="1"/>
        <v>106.77743769129864</v>
      </c>
      <c r="G18" s="18">
        <f t="shared" si="3"/>
        <v>106.77743769129864</v>
      </c>
      <c r="H18" s="1"/>
      <c r="I18" s="1"/>
      <c r="J18" s="1"/>
      <c r="K18" s="1"/>
      <c r="L18" s="1"/>
    </row>
    <row r="19" spans="1:12" s="3" customFormat="1" x14ac:dyDescent="0.2">
      <c r="A19" s="12" t="s">
        <v>32</v>
      </c>
      <c r="B19" s="13" t="s">
        <v>33</v>
      </c>
      <c r="C19" s="14">
        <f>C20+C22</f>
        <v>896.6</v>
      </c>
      <c r="D19" s="14">
        <f t="shared" si="0"/>
        <v>896.6</v>
      </c>
      <c r="E19" s="14">
        <f>E20+E22</f>
        <v>1123.3</v>
      </c>
      <c r="F19" s="14">
        <f t="shared" si="1"/>
        <v>125.28440776265893</v>
      </c>
      <c r="G19" s="14">
        <f t="shared" si="3"/>
        <v>125.28440776265893</v>
      </c>
      <c r="H19" s="1"/>
      <c r="I19" s="1"/>
      <c r="J19" s="1"/>
      <c r="K19" s="1"/>
      <c r="L19" s="1"/>
    </row>
    <row r="20" spans="1:12" s="3" customFormat="1" ht="30.75" customHeight="1" x14ac:dyDescent="0.2">
      <c r="A20" s="19" t="s">
        <v>34</v>
      </c>
      <c r="B20" s="20" t="s">
        <v>35</v>
      </c>
      <c r="C20" s="17">
        <f>C21</f>
        <v>169.6</v>
      </c>
      <c r="D20" s="17">
        <f t="shared" si="0"/>
        <v>169.6</v>
      </c>
      <c r="E20" s="17">
        <f>E21</f>
        <v>259.5</v>
      </c>
      <c r="F20" s="17">
        <f t="shared" si="1"/>
        <v>153.00707547169813</v>
      </c>
      <c r="G20" s="17">
        <f t="shared" si="3"/>
        <v>153.00707547169813</v>
      </c>
      <c r="H20" s="1"/>
      <c r="I20" s="1"/>
      <c r="J20" s="1"/>
      <c r="K20" s="1"/>
      <c r="L20" s="1"/>
    </row>
    <row r="21" spans="1:12" s="3" customFormat="1" ht="102.75" customHeight="1" x14ac:dyDescent="0.2">
      <c r="A21" s="21" t="s">
        <v>76</v>
      </c>
      <c r="B21" s="57" t="s">
        <v>79</v>
      </c>
      <c r="C21" s="18">
        <v>169.6</v>
      </c>
      <c r="D21" s="18">
        <f t="shared" si="0"/>
        <v>169.6</v>
      </c>
      <c r="E21" s="18">
        <v>259.5</v>
      </c>
      <c r="F21" s="18">
        <f t="shared" si="1"/>
        <v>153.00707547169813</v>
      </c>
      <c r="G21" s="18">
        <f t="shared" si="3"/>
        <v>153.00707547169813</v>
      </c>
      <c r="H21" s="1"/>
      <c r="I21" s="1"/>
      <c r="J21" s="1"/>
      <c r="K21" s="1"/>
      <c r="L21" s="1"/>
    </row>
    <row r="22" spans="1:12" s="3" customFormat="1" ht="23.25" customHeight="1" x14ac:dyDescent="0.2">
      <c r="A22" s="22" t="s">
        <v>36</v>
      </c>
      <c r="B22" s="23" t="s">
        <v>37</v>
      </c>
      <c r="C22" s="17">
        <f>C24+C26</f>
        <v>727</v>
      </c>
      <c r="D22" s="17">
        <f t="shared" si="0"/>
        <v>727</v>
      </c>
      <c r="E22" s="17">
        <f>E24+E26</f>
        <v>863.8</v>
      </c>
      <c r="F22" s="17">
        <f t="shared" si="1"/>
        <v>118.81705639614854</v>
      </c>
      <c r="G22" s="17">
        <f t="shared" si="3"/>
        <v>118.81705639614854</v>
      </c>
      <c r="H22" s="1"/>
      <c r="I22" s="1"/>
      <c r="J22" s="1"/>
      <c r="K22" s="1"/>
      <c r="L22" s="1"/>
    </row>
    <row r="23" spans="1:12" s="3" customFormat="1" ht="23.25" customHeight="1" x14ac:dyDescent="0.2">
      <c r="A23" s="58" t="s">
        <v>64</v>
      </c>
      <c r="B23" s="59" t="s">
        <v>65</v>
      </c>
      <c r="C23" s="39">
        <f>C24</f>
        <v>363.5</v>
      </c>
      <c r="D23" s="39">
        <f>D24</f>
        <v>363.5</v>
      </c>
      <c r="E23" s="39">
        <f>E24</f>
        <v>549.5</v>
      </c>
      <c r="F23" s="39">
        <f>F24</f>
        <v>151.16918844566715</v>
      </c>
      <c r="G23" s="39">
        <f>G24</f>
        <v>151.16918844566715</v>
      </c>
      <c r="H23" s="1"/>
      <c r="I23" s="1"/>
      <c r="J23" s="1"/>
      <c r="K23" s="1"/>
      <c r="L23" s="1"/>
    </row>
    <row r="24" spans="1:12" s="3" customFormat="1" ht="88.5" customHeight="1" x14ac:dyDescent="0.2">
      <c r="A24" s="21" t="s">
        <v>77</v>
      </c>
      <c r="B24" s="57" t="s">
        <v>80</v>
      </c>
      <c r="C24" s="18">
        <v>363.5</v>
      </c>
      <c r="D24" s="18">
        <f t="shared" si="0"/>
        <v>363.5</v>
      </c>
      <c r="E24" s="18">
        <v>549.5</v>
      </c>
      <c r="F24" s="18">
        <f t="shared" si="1"/>
        <v>151.16918844566715</v>
      </c>
      <c r="G24" s="61">
        <f t="shared" si="3"/>
        <v>151.16918844566715</v>
      </c>
      <c r="H24" s="1"/>
      <c r="I24" s="1"/>
      <c r="J24" s="1"/>
      <c r="K24" s="1"/>
      <c r="L24" s="1"/>
    </row>
    <row r="25" spans="1:12" s="3" customFormat="1" ht="19.5" customHeight="1" x14ac:dyDescent="0.2">
      <c r="A25" s="58" t="s">
        <v>66</v>
      </c>
      <c r="B25" s="59" t="s">
        <v>67</v>
      </c>
      <c r="C25" s="39">
        <f>C26</f>
        <v>363.5</v>
      </c>
      <c r="D25" s="39">
        <f>D26</f>
        <v>363.5</v>
      </c>
      <c r="E25" s="39">
        <f>E26</f>
        <v>314.3</v>
      </c>
      <c r="F25" s="39">
        <f>F26</f>
        <v>86.464924346629985</v>
      </c>
      <c r="G25" s="60">
        <f>G26</f>
        <v>86.464924346629985</v>
      </c>
      <c r="H25" s="1"/>
      <c r="I25" s="1"/>
      <c r="J25" s="1"/>
      <c r="K25" s="1"/>
      <c r="L25" s="1"/>
    </row>
    <row r="26" spans="1:12" s="3" customFormat="1" ht="87" customHeight="1" x14ac:dyDescent="0.2">
      <c r="A26" s="21" t="s">
        <v>78</v>
      </c>
      <c r="B26" s="57" t="s">
        <v>81</v>
      </c>
      <c r="C26" s="18">
        <v>363.5</v>
      </c>
      <c r="D26" s="18">
        <f t="shared" si="0"/>
        <v>363.5</v>
      </c>
      <c r="E26" s="18">
        <v>314.3</v>
      </c>
      <c r="F26" s="18">
        <f t="shared" si="1"/>
        <v>86.464924346629985</v>
      </c>
      <c r="G26" s="18">
        <f t="shared" si="3"/>
        <v>86.464924346629985</v>
      </c>
      <c r="H26" s="1"/>
      <c r="I26" s="1"/>
      <c r="J26" s="1"/>
      <c r="K26" s="1"/>
      <c r="L26" s="1"/>
    </row>
    <row r="27" spans="1:12" s="5" customFormat="1" x14ac:dyDescent="0.2">
      <c r="A27" s="62" t="s">
        <v>18</v>
      </c>
      <c r="B27" s="63" t="s">
        <v>19</v>
      </c>
      <c r="C27" s="64">
        <f>C28</f>
        <v>1688</v>
      </c>
      <c r="D27" s="14">
        <f t="shared" si="0"/>
        <v>1688</v>
      </c>
      <c r="E27" s="64">
        <f>E28</f>
        <v>1688</v>
      </c>
      <c r="F27" s="14">
        <f t="shared" si="1"/>
        <v>100</v>
      </c>
      <c r="G27" s="64">
        <f t="shared" ref="G27:G33" si="4">IF(C27=0,"-",IF(C27&lt;0,"-",IF(E27&lt;0,"-",IF(E27/C27&gt;2,"в "&amp;ROUND(E27/C27,1)&amp;" раза",E27/C27*100))))</f>
        <v>100</v>
      </c>
      <c r="H27" s="4"/>
      <c r="I27" s="4"/>
      <c r="J27" s="4"/>
      <c r="K27" s="4"/>
      <c r="L27" s="4"/>
    </row>
    <row r="28" spans="1:12" s="5" customFormat="1" ht="38.25" x14ac:dyDescent="0.2">
      <c r="A28" s="65" t="s">
        <v>20</v>
      </c>
      <c r="B28" s="66" t="s">
        <v>21</v>
      </c>
      <c r="C28" s="67">
        <f>C29+C34+C39</f>
        <v>1688</v>
      </c>
      <c r="D28" s="36">
        <f t="shared" si="0"/>
        <v>1688</v>
      </c>
      <c r="E28" s="67">
        <f>E29+E34+E39</f>
        <v>1688</v>
      </c>
      <c r="F28" s="36">
        <f t="shared" si="1"/>
        <v>100</v>
      </c>
      <c r="G28" s="67">
        <f t="shared" si="4"/>
        <v>100</v>
      </c>
      <c r="H28" s="4"/>
      <c r="I28" s="4"/>
      <c r="J28" s="4"/>
      <c r="K28" s="4"/>
      <c r="L28" s="4"/>
    </row>
    <row r="29" spans="1:12" s="5" customFormat="1" ht="27" customHeight="1" x14ac:dyDescent="0.2">
      <c r="A29" s="24" t="s">
        <v>22</v>
      </c>
      <c r="B29" s="37" t="s">
        <v>23</v>
      </c>
      <c r="C29" s="25">
        <f>C30+C32</f>
        <v>603.4</v>
      </c>
      <c r="D29" s="17">
        <f>D30+D32</f>
        <v>603.4</v>
      </c>
      <c r="E29" s="25">
        <f>E30+E32</f>
        <v>603.4</v>
      </c>
      <c r="F29" s="17">
        <f>E29/D29*100</f>
        <v>100</v>
      </c>
      <c r="G29" s="25">
        <f>F29</f>
        <v>100</v>
      </c>
      <c r="H29" s="4"/>
      <c r="I29" s="4"/>
      <c r="J29" s="4"/>
      <c r="K29" s="4"/>
      <c r="L29" s="4"/>
    </row>
    <row r="30" spans="1:12" s="5" customFormat="1" ht="27" customHeight="1" x14ac:dyDescent="0.2">
      <c r="A30" s="38" t="s">
        <v>68</v>
      </c>
      <c r="B30" s="53" t="s">
        <v>60</v>
      </c>
      <c r="C30" s="28">
        <f>C31</f>
        <v>233.6</v>
      </c>
      <c r="D30" s="39">
        <f>D31</f>
        <v>233.6</v>
      </c>
      <c r="E30" s="28">
        <f>E31</f>
        <v>233.6</v>
      </c>
      <c r="F30" s="39">
        <f>E30/D30*100</f>
        <v>100</v>
      </c>
      <c r="G30" s="28">
        <f>F30</f>
        <v>100</v>
      </c>
      <c r="H30" s="4"/>
      <c r="I30" s="4"/>
      <c r="J30" s="4"/>
      <c r="K30" s="4"/>
      <c r="L30" s="4"/>
    </row>
    <row r="31" spans="1:12" s="5" customFormat="1" ht="51" x14ac:dyDescent="0.2">
      <c r="A31" s="40" t="s">
        <v>61</v>
      </c>
      <c r="B31" s="42" t="s">
        <v>62</v>
      </c>
      <c r="C31" s="41">
        <v>233.6</v>
      </c>
      <c r="D31" s="18">
        <f t="shared" si="0"/>
        <v>233.6</v>
      </c>
      <c r="E31" s="41">
        <v>233.6</v>
      </c>
      <c r="F31" s="18">
        <f t="shared" si="1"/>
        <v>100</v>
      </c>
      <c r="G31" s="41">
        <f t="shared" si="4"/>
        <v>100</v>
      </c>
      <c r="H31" s="4"/>
      <c r="I31" s="4"/>
      <c r="J31" s="4"/>
      <c r="K31" s="4"/>
      <c r="L31" s="4"/>
    </row>
    <row r="32" spans="1:12" s="7" customFormat="1" ht="38.25" x14ac:dyDescent="0.2">
      <c r="A32" s="26" t="s">
        <v>27</v>
      </c>
      <c r="B32" s="27" t="s">
        <v>56</v>
      </c>
      <c r="C32" s="28">
        <f>C33</f>
        <v>369.8</v>
      </c>
      <c r="D32" s="39">
        <f t="shared" si="0"/>
        <v>369.8</v>
      </c>
      <c r="E32" s="28">
        <f>E33</f>
        <v>369.8</v>
      </c>
      <c r="F32" s="39">
        <f t="shared" si="1"/>
        <v>100</v>
      </c>
      <c r="G32" s="28">
        <f t="shared" si="4"/>
        <v>100</v>
      </c>
      <c r="H32" s="6"/>
      <c r="I32" s="6"/>
      <c r="J32" s="6"/>
      <c r="K32" s="6"/>
      <c r="L32" s="6"/>
    </row>
    <row r="33" spans="1:12" ht="43.5" customHeight="1" x14ac:dyDescent="0.2">
      <c r="A33" s="43" t="s">
        <v>38</v>
      </c>
      <c r="B33" s="44" t="s">
        <v>57</v>
      </c>
      <c r="C33" s="41">
        <v>369.8</v>
      </c>
      <c r="D33" s="18">
        <f t="shared" si="0"/>
        <v>369.8</v>
      </c>
      <c r="E33" s="41">
        <v>369.8</v>
      </c>
      <c r="F33" s="18">
        <f t="shared" si="1"/>
        <v>100</v>
      </c>
      <c r="G33" s="41">
        <f t="shared" si="4"/>
        <v>100</v>
      </c>
    </row>
    <row r="34" spans="1:12" ht="30.75" customHeight="1" x14ac:dyDescent="0.2">
      <c r="A34" s="29" t="s">
        <v>28</v>
      </c>
      <c r="B34" s="30" t="s">
        <v>24</v>
      </c>
      <c r="C34" s="25">
        <f>C35+C37</f>
        <v>132.79999999999998</v>
      </c>
      <c r="D34" s="17">
        <f t="shared" si="0"/>
        <v>132.79999999999998</v>
      </c>
      <c r="E34" s="25">
        <f>E35+E37</f>
        <v>132.79999999999998</v>
      </c>
      <c r="F34" s="17">
        <f t="shared" si="1"/>
        <v>100</v>
      </c>
      <c r="G34" s="17">
        <f t="shared" ref="G34:G35" si="5">IF(C34=0,"-",IF(C34&lt;0,"-",IF(E34&lt;0,"-",IF(E34/C34&gt;2,"в "&amp;ROUND(E34/C34,1)&amp;" раза",E34/C34*100))))</f>
        <v>100</v>
      </c>
    </row>
    <row r="35" spans="1:12" ht="41.25" customHeight="1" x14ac:dyDescent="0.2">
      <c r="A35" s="31" t="s">
        <v>29</v>
      </c>
      <c r="B35" s="32" t="s">
        <v>25</v>
      </c>
      <c r="C35" s="28">
        <f>C36</f>
        <v>0.7</v>
      </c>
      <c r="D35" s="39">
        <f t="shared" si="0"/>
        <v>0.7</v>
      </c>
      <c r="E35" s="28">
        <f>E36</f>
        <v>0.7</v>
      </c>
      <c r="F35" s="39">
        <f t="shared" si="1"/>
        <v>100</v>
      </c>
      <c r="G35" s="28">
        <f t="shared" si="5"/>
        <v>100</v>
      </c>
    </row>
    <row r="36" spans="1:12" ht="54" customHeight="1" x14ac:dyDescent="0.2">
      <c r="A36" s="43" t="s">
        <v>39</v>
      </c>
      <c r="B36" s="44" t="s">
        <v>42</v>
      </c>
      <c r="C36" s="41">
        <v>0.7</v>
      </c>
      <c r="D36" s="18">
        <f t="shared" si="0"/>
        <v>0.7</v>
      </c>
      <c r="E36" s="41">
        <v>0.7</v>
      </c>
      <c r="F36" s="18">
        <f t="shared" si="1"/>
        <v>100</v>
      </c>
      <c r="G36" s="18">
        <f t="shared" ref="G36:G37" si="6">IF(C36=0,"-",IF(C36&lt;0,"-",IF(E36&lt;0,"-",IF(E36/C36&gt;2,"в "&amp;ROUND(E36/C36,1)&amp;" раза",E36/C36*100))))</f>
        <v>100</v>
      </c>
    </row>
    <row r="37" spans="1:12" ht="78" customHeight="1" x14ac:dyDescent="0.2">
      <c r="A37" s="31" t="s">
        <v>41</v>
      </c>
      <c r="B37" s="32" t="s">
        <v>46</v>
      </c>
      <c r="C37" s="28">
        <f>C38</f>
        <v>132.1</v>
      </c>
      <c r="D37" s="39">
        <f t="shared" si="0"/>
        <v>132.1</v>
      </c>
      <c r="E37" s="28">
        <f>E38</f>
        <v>132.1</v>
      </c>
      <c r="F37" s="39">
        <f t="shared" si="1"/>
        <v>100</v>
      </c>
      <c r="G37" s="28">
        <f t="shared" si="6"/>
        <v>100</v>
      </c>
    </row>
    <row r="38" spans="1:12" s="9" customFormat="1" ht="93" customHeight="1" x14ac:dyDescent="0.2">
      <c r="A38" s="43" t="s">
        <v>40</v>
      </c>
      <c r="B38" s="44" t="s">
        <v>47</v>
      </c>
      <c r="C38" s="41">
        <v>132.1</v>
      </c>
      <c r="D38" s="18">
        <f t="shared" si="0"/>
        <v>132.1</v>
      </c>
      <c r="E38" s="41">
        <v>132.1</v>
      </c>
      <c r="F38" s="18">
        <f t="shared" si="1"/>
        <v>100</v>
      </c>
      <c r="G38" s="18">
        <f t="shared" ref="G38" si="7">IF(C38=0,"-",IF(C38&lt;0,"-",IF(E38&lt;0,"-",IF(E38/C38&gt;2,"в "&amp;ROUND(E38/C38,1)&amp;" раза",E38/C38*100))))</f>
        <v>100</v>
      </c>
      <c r="H38" s="8"/>
      <c r="I38" s="8"/>
      <c r="J38" s="8"/>
      <c r="K38" s="8"/>
      <c r="L38" s="8"/>
    </row>
    <row r="39" spans="1:12" x14ac:dyDescent="0.2">
      <c r="A39" s="29" t="s">
        <v>30</v>
      </c>
      <c r="B39" s="30" t="s">
        <v>26</v>
      </c>
      <c r="C39" s="25">
        <f>C40+C43</f>
        <v>951.80000000000007</v>
      </c>
      <c r="D39" s="17">
        <f t="shared" si="0"/>
        <v>951.80000000000007</v>
      </c>
      <c r="E39" s="25">
        <f>E40+E42</f>
        <v>951.80000000000007</v>
      </c>
      <c r="F39" s="17">
        <f t="shared" si="1"/>
        <v>100</v>
      </c>
      <c r="G39" s="17">
        <f t="shared" ref="G39" si="8">IF(C39=0,"-",IF(C39&lt;0,"-",IF(E39&lt;0,"-",IF(E39/C39&gt;2,"в "&amp;ROUND(E39/C39,1)&amp;" раза",E39/C39*100))))</f>
        <v>100</v>
      </c>
    </row>
    <row r="40" spans="1:12" ht="78.75" customHeight="1" x14ac:dyDescent="0.2">
      <c r="A40" s="31" t="s">
        <v>44</v>
      </c>
      <c r="B40" s="32" t="s">
        <v>45</v>
      </c>
      <c r="C40" s="28">
        <f>C41</f>
        <v>921.7</v>
      </c>
      <c r="D40" s="39">
        <f t="shared" si="0"/>
        <v>921.7</v>
      </c>
      <c r="E40" s="28">
        <f>E41</f>
        <v>921.7</v>
      </c>
      <c r="F40" s="39">
        <f t="shared" si="1"/>
        <v>100</v>
      </c>
      <c r="G40" s="28">
        <f t="shared" ref="G40" si="9">IF(C40=0,"-",IF(C40&lt;0,"-",IF(E40&lt;0,"-",IF(E40/C40&gt;2,"в "&amp;ROUND(E40/C40,1)&amp;" раза",E40/C40*100))))</f>
        <v>100</v>
      </c>
    </row>
    <row r="41" spans="1:12" ht="90.75" customHeight="1" x14ac:dyDescent="0.2">
      <c r="A41" s="43" t="s">
        <v>48</v>
      </c>
      <c r="B41" s="54" t="s">
        <v>43</v>
      </c>
      <c r="C41" s="41">
        <v>921.7</v>
      </c>
      <c r="D41" s="18">
        <f t="shared" si="0"/>
        <v>921.7</v>
      </c>
      <c r="E41" s="41">
        <v>921.7</v>
      </c>
      <c r="F41" s="18">
        <f t="shared" si="1"/>
        <v>100</v>
      </c>
      <c r="G41" s="41">
        <v>100</v>
      </c>
    </row>
    <row r="42" spans="1:12" ht="28.5" customHeight="1" x14ac:dyDescent="0.2">
      <c r="A42" s="31" t="s">
        <v>49</v>
      </c>
      <c r="B42" s="32" t="s">
        <v>50</v>
      </c>
      <c r="C42" s="28">
        <f>C43</f>
        <v>30.1</v>
      </c>
      <c r="D42" s="39">
        <f t="shared" si="0"/>
        <v>30.1</v>
      </c>
      <c r="E42" s="28">
        <f>E43</f>
        <v>30.1</v>
      </c>
      <c r="F42" s="39">
        <f t="shared" si="1"/>
        <v>100</v>
      </c>
      <c r="G42" s="28">
        <f>G43</f>
        <v>100</v>
      </c>
    </row>
    <row r="43" spans="1:12" ht="44.25" customHeight="1" x14ac:dyDescent="0.2">
      <c r="A43" s="43" t="s">
        <v>51</v>
      </c>
      <c r="B43" s="44" t="s">
        <v>52</v>
      </c>
      <c r="C43" s="41">
        <v>30.1</v>
      </c>
      <c r="D43" s="18">
        <f t="shared" si="0"/>
        <v>30.1</v>
      </c>
      <c r="E43" s="41">
        <v>30.1</v>
      </c>
      <c r="F43" s="18">
        <f t="shared" si="1"/>
        <v>100</v>
      </c>
      <c r="G43" s="41">
        <v>100</v>
      </c>
    </row>
  </sheetData>
  <autoFilter ref="A9:L43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0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Светлана Васильевна Грачева</cp:lastModifiedBy>
  <cp:lastPrinted>2024-01-30T08:09:14Z</cp:lastPrinted>
  <dcterms:created xsi:type="dcterms:W3CDTF">2021-04-13T11:54:42Z</dcterms:created>
  <dcterms:modified xsi:type="dcterms:W3CDTF">2025-04-15T09:54:40Z</dcterms:modified>
</cp:coreProperties>
</file>