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Набережный\Решение об исполнении 2024 год\"/>
    </mc:Choice>
  </mc:AlternateContent>
  <xr:revisionPtr revIDLastSave="0" documentId="13_ncr:1_{B667AE49-C5EF-452C-8222-887F7071443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Доходы!$A$9:$L$45</definedName>
    <definedName name="_xlnm.Print_Titles" localSheetId="0">Доходы!$8:$9</definedName>
    <definedName name="_xlnm.Print_Area" localSheetId="0">Доходы!$A$1:$G$45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6" i="1" l="1"/>
  <c r="G25" i="1"/>
  <c r="F25" i="1"/>
  <c r="E25" i="1"/>
  <c r="D25" i="1"/>
  <c r="C25" i="1"/>
  <c r="E23" i="1"/>
  <c r="C23" i="1"/>
  <c r="F26" i="1"/>
  <c r="G30" i="1"/>
  <c r="G29" i="1" s="1"/>
  <c r="F18" i="1"/>
  <c r="F30" i="1"/>
  <c r="F35" i="1"/>
  <c r="D14" i="1"/>
  <c r="D15" i="1"/>
  <c r="D18" i="1"/>
  <c r="G18" i="1" s="1"/>
  <c r="G17" i="1" s="1"/>
  <c r="F17" i="1" s="1"/>
  <c r="D21" i="1"/>
  <c r="D24" i="1"/>
  <c r="D23" i="1" s="1"/>
  <c r="D26" i="1"/>
  <c r="D30" i="1"/>
  <c r="D35" i="1"/>
  <c r="D37" i="1"/>
  <c r="D40" i="1"/>
  <c r="D42" i="1"/>
  <c r="D45" i="1"/>
  <c r="C29" i="1"/>
  <c r="D29" i="1" s="1"/>
  <c r="E29" i="1"/>
  <c r="E28" i="1" s="1"/>
  <c r="C13" i="1"/>
  <c r="D13" i="1" s="1"/>
  <c r="G34" i="1"/>
  <c r="F34" i="1" s="1"/>
  <c r="E34" i="1"/>
  <c r="C34" i="1"/>
  <c r="D34" i="1" s="1"/>
  <c r="E16" i="1"/>
  <c r="E13" i="1"/>
  <c r="E22" i="1"/>
  <c r="C22" i="1"/>
  <c r="D22" i="1" s="1"/>
  <c r="C17" i="1"/>
  <c r="C16" i="1" s="1"/>
  <c r="D16" i="1" s="1"/>
  <c r="F29" i="1" l="1"/>
  <c r="G28" i="1"/>
  <c r="F28" i="1" s="1"/>
  <c r="C28" i="1"/>
  <c r="D28" i="1" s="1"/>
  <c r="G16" i="1"/>
  <c r="F16" i="1" s="1"/>
  <c r="D17" i="1"/>
  <c r="G45" i="1"/>
  <c r="F45" i="1" s="1"/>
  <c r="G42" i="1"/>
  <c r="F42" i="1" s="1"/>
  <c r="G40" i="1"/>
  <c r="F40" i="1" s="1"/>
  <c r="E36" i="1"/>
  <c r="E33" i="1" s="1"/>
  <c r="E44" i="1"/>
  <c r="E43" i="1" s="1"/>
  <c r="C44" i="1"/>
  <c r="E41" i="1"/>
  <c r="C41" i="1"/>
  <c r="D41" i="1" s="1"/>
  <c r="E39" i="1"/>
  <c r="C39" i="1"/>
  <c r="C36" i="1"/>
  <c r="G37" i="1"/>
  <c r="F37" i="1" s="1"/>
  <c r="E38" i="1" l="1"/>
  <c r="E32" i="1" s="1"/>
  <c r="C43" i="1"/>
  <c r="D43" i="1" s="1"/>
  <c r="D44" i="1"/>
  <c r="C33" i="1"/>
  <c r="D36" i="1"/>
  <c r="C38" i="1"/>
  <c r="D38" i="1" s="1"/>
  <c r="D39" i="1"/>
  <c r="G41" i="1"/>
  <c r="F41" i="1" s="1"/>
  <c r="G39" i="1"/>
  <c r="F39" i="1" s="1"/>
  <c r="G44" i="1"/>
  <c r="F44" i="1" s="1"/>
  <c r="G21" i="1"/>
  <c r="F21" i="1" s="1"/>
  <c r="E20" i="1"/>
  <c r="C20" i="1"/>
  <c r="D20" i="1" s="1"/>
  <c r="E17" i="1"/>
  <c r="E12" i="1"/>
  <c r="C12" i="1"/>
  <c r="D12" i="1" s="1"/>
  <c r="G36" i="1"/>
  <c r="F36" i="1" s="1"/>
  <c r="G15" i="1"/>
  <c r="F15" i="1" s="1"/>
  <c r="G14" i="1"/>
  <c r="F14" i="1" s="1"/>
  <c r="D33" i="1" l="1"/>
  <c r="C32" i="1"/>
  <c r="G43" i="1"/>
  <c r="F43" i="1" s="1"/>
  <c r="G38" i="1"/>
  <c r="F38" i="1" s="1"/>
  <c r="E31" i="1"/>
  <c r="C19" i="1"/>
  <c r="C27" i="1"/>
  <c r="D27" i="1" s="1"/>
  <c r="E27" i="1"/>
  <c r="E19" i="1"/>
  <c r="E11" i="1" s="1"/>
  <c r="G24" i="1"/>
  <c r="G20" i="1"/>
  <c r="F20" i="1" s="1"/>
  <c r="G22" i="1"/>
  <c r="F22" i="1" s="1"/>
  <c r="G13" i="1"/>
  <c r="F13" i="1" s="1"/>
  <c r="F24" i="1" l="1"/>
  <c r="F23" i="1" s="1"/>
  <c r="G23" i="1"/>
  <c r="G27" i="1"/>
  <c r="F27" i="1" s="1"/>
  <c r="C11" i="1"/>
  <c r="D11" i="1" s="1"/>
  <c r="D19" i="1"/>
  <c r="E10" i="1"/>
  <c r="G19" i="1"/>
  <c r="F19" i="1" s="1"/>
  <c r="G33" i="1"/>
  <c r="F33" i="1" s="1"/>
  <c r="G12" i="1"/>
  <c r="F12" i="1" s="1"/>
  <c r="G11" i="1" l="1"/>
  <c r="F11" i="1" s="1"/>
  <c r="G32" i="1" l="1"/>
  <c r="F32" i="1" s="1"/>
  <c r="D32" i="1"/>
  <c r="C31" i="1"/>
  <c r="C10" i="1" l="1"/>
  <c r="D31" i="1"/>
  <c r="G31" i="1"/>
  <c r="F31" i="1" s="1"/>
  <c r="D10" i="1" l="1"/>
  <c r="G10" i="1"/>
  <c r="F10" i="1" s="1"/>
</calcChain>
</file>

<file path=xl/sharedStrings.xml><?xml version="1.0" encoding="utf-8"?>
<sst xmlns="http://schemas.openxmlformats.org/spreadsheetml/2006/main" count="88" uniqueCount="88">
  <si>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</si>
  <si>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</si>
  <si>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</si>
  <si>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</si>
  <si>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</si>
  <si>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</si>
  <si>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</si>
  <si>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</si>
  <si>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</si>
  <si>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</si>
  <si>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</si>
  <si>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</si>
  <si>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</si>
  <si>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</si>
  <si>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</si>
  <si>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</si>
  <si>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</si>
  <si>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</si>
  <si>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</si>
  <si>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1 11 00000 00 0000 000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</si>
  <si>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</si>
  <si>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</si>
  <si>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</si>
  <si>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</si>
  <si>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</si>
  <si>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</si>
  <si>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</si>
  <si>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</si>
  <si>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</si>
  <si>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</si>
  <si>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</si>
  <si>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</si>
  <si>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</si>
  <si>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</si>
  <si>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</si>
  <si>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</si>
  <si>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</si>
  <si>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</si>
  <si>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</si>
  <si>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</si>
  <si>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</si>
  <si>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</si>
  <si>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</si>
  <si>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</si>
  <si>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</si>
  <si>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</si>
  <si>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</si>
  <si>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</si>
  <si>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</si>
  <si>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</si>
  <si>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>1 11 05020 00 0000 120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</si>
  <si>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</si>
  <si>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</si>
  <si>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1 11 05025 10 0000 120</t>
  </si>
  <si>
    <t>Субвенции бюджетам сельских поселений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</si>
  <si>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Субвенции 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</si>
  <si>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ДОХОДЫ ОТ ИСПОЛЬЗОВАНИЯ ИМУЩЕСТВА, НАХОДЯЩЕГОСЯ В ГОСУДАРСТВЕННОЙ  И МУНИЦИПАЛЬНОЙ СОБСТВЕННОСТИ</t>
  </si>
  <si>
    <t>Дотации бюджетам сельских поселений  на поддержку мер по обеспечению сбалансированности бюджетов</t>
  </si>
  <si>
    <t xml:space="preserve"> Дотации бюджетам на поддержку мер по обеспечению сбалансированности бюджетов</t>
  </si>
  <si>
    <t xml:space="preserve"> Субвенции бюджетам сельских поселений на выполнение передаваемых полномочий субъектов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</si>
  <si>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</si>
  <si>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бюджетной системы Российской Федерации</t>
  </si>
  <si>
    <t>План с изменениями в соотвествии с уведомленями МФ РМ</t>
  </si>
  <si>
    <t>Прцент исполнения от утвержденного плана</t>
  </si>
  <si>
    <t>6</t>
  </si>
  <si>
    <t>7</t>
  </si>
  <si>
    <t>Процент исполнения от плана с учетом изменений</t>
  </si>
  <si>
    <t>ДОХОДЫ БЮЖЕТА НАБЕРЕЖНОГО СЕЛЬСКОГО ПОСЕЛЕНИЯ РОМОДАНОВСКОГО МУНИЦИПАЛЬНОГО РАЙОНА РЕСПУБЛИКИ МОРДОВИЯ ЗА 2024 ГОД ПО КОДАМ КЛАССИФИКАЦИИ ДОХОДОВ БЮДЖЕТов</t>
  </si>
  <si>
    <t>к решению Совета депутатов Набережного сельского поселения Ромодановского муниципального района Республики Мордовия                             "Об исполнении бюджета Набережного сельского поселения Ромодановского муниципального района  Республики Мордовия                                                                          за 2024 год"</t>
  </si>
  <si>
    <t>План, утвержденный решением Совета депутатов Набережного сельского поселения  на 2024год</t>
  </si>
  <si>
    <t>1 06 06030 00 0000 110</t>
  </si>
  <si>
    <t>Земельный налог с организаций</t>
  </si>
  <si>
    <t>1 06 06040 00 0000 110</t>
  </si>
  <si>
    <t>Земельный налог с физических лиц</t>
  </si>
  <si>
    <t xml:space="preserve">2 02   15001 00 0000 150 </t>
  </si>
  <si>
    <t>2 02  15001 10 0000 150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</si>
  <si>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</si>
  <si>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</si>
  <si>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</si>
  <si>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Федерации(сумма платежа (перерасчеты, недоимка и задолженность по соответствующему платежу, в том числе по отмененному)</t>
  </si>
  <si>
    <t>1 05 03010 01 1000 110</t>
  </si>
  <si>
    <t>Единый сельскохозяйственный налог(сумма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</si>
  <si>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</si>
  <si>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1 06 06033 10 100 110</t>
  </si>
  <si>
    <t>1 06 06043  10 1000 110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</si>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</sst>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3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Arial Cyr"/>
      <charset val="204"/>
    </font>
  </fonts>
  <fills count="4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8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19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19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0" fillId="0" borderId="0"/>
    <xf numFmtId="0" fontId="20" fillId="0" borderId="0"/>
    <xf numFmtId="0" fontId="21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9" fillId="0" borderId="0"/>
    <xf numFmtId="0" fontId="13" fillId="0" borderId="0" applyNumberFormat="0" applyFill="0" applyBorder="0" applyAlignment="0" applyProtection="0"/>
    <xf numFmtId="49" fontId="22" fillId="0" borderId="11">
      <alignment horizontal="center"/>
    </xf>
    <xf numFmtId="4" fontId="22" fillId="0" borderId="12">
      <alignment horizontal="right"/>
    </xf>
    <xf numFmtId="0" fontId="23" fillId="0" borderId="13"/>
    <xf numFmtId="0" fontId="22" fillId="0" borderId="14">
      <alignment horizontal="left" wrapText="1"/>
    </xf>
    <xf numFmtId="0" fontId="22" fillId="0" borderId="15">
      <alignment horizontal="left" wrapText="1"/>
    </xf>
    <xf numFmtId="0" fontId="22" fillId="0" borderId="14">
      <alignment horizontal="left" wrapText="1" indent="1"/>
    </xf>
    <xf numFmtId="0" fontId="22" fillId="0" borderId="15">
      <alignment horizontal="left" wrapText="1" indent="2"/>
    </xf>
    <xf numFmtId="0" fontId="22" fillId="0" borderId="16">
      <alignment horizontal="left" wrapText="1" indent="2"/>
    </xf>
    <xf numFmtId="0" fontId="22" fillId="0" borderId="0">
      <alignment horizontal="center" wrapText="1"/>
    </xf>
    <xf numFmtId="49" fontId="22" fillId="0" borderId="13">
      <alignment horizontal="left"/>
    </xf>
    <xf numFmtId="49" fontId="22" fillId="0" borderId="17">
      <alignment horizontal="center" wrapText="1"/>
    </xf>
    <xf numFmtId="49" fontId="22" fillId="0" borderId="17">
      <alignment horizontal="center" shrinkToFit="1"/>
    </xf>
    <xf numFmtId="49" fontId="22" fillId="0" borderId="18">
      <alignment horizontal="center" shrinkToFit="1"/>
    </xf>
    <xf numFmtId="0" fontId="22" fillId="0" borderId="16">
      <alignment horizontal="left" wrapText="1"/>
    </xf>
    <xf numFmtId="0" fontId="22" fillId="0" borderId="19">
      <alignment horizontal="left" wrapText="1"/>
    </xf>
    <xf numFmtId="0" fontId="22" fillId="0" borderId="16">
      <alignment horizontal="left" wrapText="1" indent="1"/>
    </xf>
    <xf numFmtId="0" fontId="22" fillId="0" borderId="19">
      <alignment horizontal="left" wrapText="1" indent="2"/>
    </xf>
    <xf numFmtId="0" fontId="24" fillId="0" borderId="20"/>
    <xf numFmtId="0" fontId="24" fillId="0" borderId="21"/>
    <xf numFmtId="0" fontId="23" fillId="0" borderId="22">
      <alignment horizontal="center" vertical="center" textRotation="90" wrapText="1"/>
    </xf>
    <xf numFmtId="0" fontId="23" fillId="0" borderId="23">
      <alignment horizontal="center" vertical="center" textRotation="90" wrapText="1"/>
    </xf>
    <xf numFmtId="0" fontId="22" fillId="0" borderId="0">
      <alignment vertical="center"/>
    </xf>
    <xf numFmtId="0" fontId="23" fillId="0" borderId="0">
      <alignment horizontal="center" vertical="center" textRotation="90" wrapText="1"/>
    </xf>
    <xf numFmtId="0" fontId="23" fillId="0" borderId="24">
      <alignment horizontal="center" vertical="center" textRotation="90" wrapText="1"/>
    </xf>
    <xf numFmtId="0" fontId="23" fillId="0" borderId="0">
      <alignment horizontal="center" vertical="center" textRotation="90"/>
    </xf>
    <xf numFmtId="0" fontId="23" fillId="0" borderId="24">
      <alignment horizontal="center" vertical="center" textRotation="90"/>
    </xf>
    <xf numFmtId="0" fontId="23" fillId="0" borderId="25">
      <alignment horizontal="center" vertical="center" textRotation="90"/>
    </xf>
    <xf numFmtId="0" fontId="24" fillId="0" borderId="23"/>
    <xf numFmtId="0" fontId="25" fillId="0" borderId="13">
      <alignment wrapText="1"/>
    </xf>
    <xf numFmtId="0" fontId="25" fillId="0" borderId="23">
      <alignment wrapText="1"/>
    </xf>
    <xf numFmtId="0" fontId="22" fillId="0" borderId="25">
      <alignment horizontal="center" vertical="top" wrapText="1"/>
    </xf>
    <xf numFmtId="0" fontId="23" fillId="0" borderId="26"/>
    <xf numFmtId="49" fontId="26" fillId="0" borderId="27">
      <alignment horizontal="left" vertical="center" wrapText="1"/>
    </xf>
    <xf numFmtId="49" fontId="22" fillId="0" borderId="19">
      <alignment horizontal="left" vertical="center" wrapText="1" indent="2"/>
    </xf>
    <xf numFmtId="49" fontId="22" fillId="0" borderId="16">
      <alignment horizontal="left" vertical="center" wrapText="1" indent="3"/>
    </xf>
    <xf numFmtId="49" fontId="22" fillId="0" borderId="27">
      <alignment horizontal="left" vertical="center" wrapText="1" indent="3"/>
    </xf>
    <xf numFmtId="49" fontId="22" fillId="0" borderId="28">
      <alignment horizontal="left" vertical="center" wrapText="1" indent="3"/>
    </xf>
    <xf numFmtId="0" fontId="26" fillId="0" borderId="26">
      <alignment horizontal="left" vertical="center" wrapText="1"/>
    </xf>
    <xf numFmtId="49" fontId="22" fillId="0" borderId="23">
      <alignment horizontal="left" vertical="center" wrapText="1" indent="3"/>
    </xf>
    <xf numFmtId="49" fontId="22" fillId="0" borderId="0">
      <alignment horizontal="left" vertical="center" wrapText="1" indent="3"/>
    </xf>
    <xf numFmtId="49" fontId="22" fillId="0" borderId="13">
      <alignment horizontal="left" vertical="center" wrapText="1" indent="3"/>
    </xf>
    <xf numFmtId="49" fontId="26" fillId="0" borderId="26">
      <alignment horizontal="left" vertical="center" wrapText="1"/>
    </xf>
    <xf numFmtId="0" fontId="22" fillId="0" borderId="27">
      <alignment horizontal="left" vertical="center" wrapText="1"/>
    </xf>
    <xf numFmtId="0" fontId="22" fillId="0" borderId="28">
      <alignment horizontal="left" vertical="center" wrapText="1"/>
    </xf>
    <xf numFmtId="49" fontId="26" fillId="0" borderId="29">
      <alignment horizontal="left" vertical="center" wrapText="1"/>
    </xf>
    <xf numFmtId="49" fontId="22" fillId="0" borderId="30">
      <alignment horizontal="left" vertical="center" wrapText="1"/>
    </xf>
    <xf numFmtId="49" fontId="22" fillId="0" borderId="31">
      <alignment horizontal="left" vertical="center" wrapText="1"/>
    </xf>
    <xf numFmtId="49" fontId="23" fillId="0" borderId="32">
      <alignment horizontal="center"/>
    </xf>
    <xf numFmtId="49" fontId="23" fillId="0" borderId="33">
      <alignment horizontal="center" vertical="center" wrapText="1"/>
    </xf>
    <xf numFmtId="49" fontId="22" fillId="0" borderId="34">
      <alignment horizontal="center" vertical="center" wrapText="1"/>
    </xf>
    <xf numFmtId="49" fontId="22" fillId="0" borderId="17">
      <alignment horizontal="center" vertical="center" wrapText="1"/>
    </xf>
    <xf numFmtId="49" fontId="22" fillId="0" borderId="33">
      <alignment horizontal="center" vertical="center" wrapText="1"/>
    </xf>
    <xf numFmtId="49" fontId="22" fillId="0" borderId="23">
      <alignment horizontal="center" vertical="center" wrapText="1"/>
    </xf>
    <xf numFmtId="49" fontId="22" fillId="0" borderId="0">
      <alignment horizontal="center" vertical="center" wrapText="1"/>
    </xf>
    <xf numFmtId="49" fontId="22" fillId="0" borderId="13">
      <alignment horizontal="center" vertical="center" wrapText="1"/>
    </xf>
    <xf numFmtId="49" fontId="23" fillId="0" borderId="32">
      <alignment horizontal="center" vertical="center" wrapText="1"/>
    </xf>
    <xf numFmtId="49" fontId="22" fillId="0" borderId="35">
      <alignment horizontal="center" vertical="center" wrapText="1"/>
    </xf>
    <xf numFmtId="0" fontId="24" fillId="0" borderId="36"/>
    <xf numFmtId="0" fontId="22" fillId="0" borderId="32">
      <alignment horizontal="center" vertical="center"/>
    </xf>
    <xf numFmtId="0" fontId="22" fillId="0" borderId="34">
      <alignment horizontal="center" vertical="center"/>
    </xf>
    <xf numFmtId="0" fontId="22" fillId="0" borderId="17">
      <alignment horizontal="center" vertical="center"/>
    </xf>
    <xf numFmtId="0" fontId="22" fillId="0" borderId="33">
      <alignment horizontal="center" vertical="center"/>
    </xf>
    <xf numFmtId="49" fontId="22" fillId="0" borderId="37">
      <alignment horizontal="center" vertical="center"/>
    </xf>
    <xf numFmtId="49" fontId="22" fillId="0" borderId="20">
      <alignment horizontal="center" vertical="center"/>
    </xf>
    <xf numFmtId="49" fontId="22" fillId="0" borderId="18">
      <alignment horizontal="center" vertical="center"/>
    </xf>
    <xf numFmtId="49" fontId="22" fillId="0" borderId="25">
      <alignment horizontal="center" vertical="center"/>
    </xf>
    <xf numFmtId="49" fontId="22" fillId="0" borderId="25">
      <alignment horizontal="center" vertical="top" wrapText="1"/>
    </xf>
    <xf numFmtId="0" fontId="22" fillId="0" borderId="20"/>
    <xf numFmtId="4" fontId="22" fillId="0" borderId="23">
      <alignment horizontal="right"/>
    </xf>
    <xf numFmtId="4" fontId="22" fillId="0" borderId="0">
      <alignment horizontal="right" shrinkToFit="1"/>
    </xf>
    <xf numFmtId="4" fontId="22" fillId="0" borderId="13">
      <alignment horizontal="right"/>
    </xf>
    <xf numFmtId="4" fontId="22" fillId="0" borderId="38">
      <alignment horizontal="right"/>
    </xf>
    <xf numFmtId="49" fontId="22" fillId="0" borderId="13">
      <alignment horizontal="center" wrapText="1"/>
    </xf>
    <xf numFmtId="0" fontId="22" fillId="0" borderId="23">
      <alignment horizontal="center"/>
    </xf>
    <xf numFmtId="0" fontId="27" fillId="0" borderId="13"/>
    <xf numFmtId="0" fontId="27" fillId="0" borderId="23"/>
    <xf numFmtId="0" fontId="22" fillId="0" borderId="13">
      <alignment horizontal="center"/>
    </xf>
    <xf numFmtId="49" fontId="22" fillId="0" borderId="23">
      <alignment horizontal="center"/>
    </xf>
    <xf numFmtId="49" fontId="22" fillId="0" borderId="0">
      <alignment horizontal="left"/>
    </xf>
    <xf numFmtId="4" fontId="22" fillId="0" borderId="20">
      <alignment horizontal="right"/>
    </xf>
    <xf numFmtId="0" fontId="22" fillId="0" borderId="25">
      <alignment horizontal="center" vertical="top"/>
    </xf>
    <xf numFmtId="4" fontId="22" fillId="0" borderId="21">
      <alignment horizontal="right"/>
    </xf>
    <xf numFmtId="0" fontId="22" fillId="0" borderId="21"/>
    <xf numFmtId="4" fontId="22" fillId="0" borderId="39">
      <alignment horizontal="right"/>
    </xf>
    <xf numFmtId="0" fontId="25" fillId="0" borderId="25">
      <alignment wrapText="1"/>
    </xf>
    <xf numFmtId="0" fontId="20" fillId="0" borderId="40"/>
    <xf numFmtId="0" fontId="24" fillId="36" borderId="0"/>
    <xf numFmtId="0" fontId="23" fillId="0" borderId="0"/>
    <xf numFmtId="0" fontId="28" fillId="0" borderId="0"/>
    <xf numFmtId="0" fontId="22" fillId="0" borderId="0">
      <alignment horizontal="left"/>
    </xf>
    <xf numFmtId="0" fontId="22" fillId="0" borderId="0"/>
    <xf numFmtId="0" fontId="20" fillId="0" borderId="0"/>
    <xf numFmtId="0" fontId="24" fillId="0" borderId="0"/>
    <xf numFmtId="49" fontId="22" fillId="0" borderId="25">
      <alignment horizontal="center" vertical="center" wrapText="1"/>
    </xf>
    <xf numFmtId="0" fontId="22" fillId="0" borderId="11">
      <alignment horizontal="left" wrapText="1"/>
    </xf>
    <xf numFmtId="0" fontId="22" fillId="0" borderId="21">
      <alignment horizontal="left" wrapText="1" indent="1"/>
    </xf>
    <xf numFmtId="0" fontId="22" fillId="0" borderId="11">
      <alignment horizontal="left" wrapText="1" indent="2"/>
    </xf>
    <xf numFmtId="0" fontId="22" fillId="0" borderId="41">
      <alignment horizontal="left" wrapText="1" indent="2"/>
    </xf>
    <xf numFmtId="0" fontId="20" fillId="0" borderId="0"/>
    <xf numFmtId="0" fontId="29" fillId="0" borderId="0">
      <alignment horizontal="center" vertical="top"/>
    </xf>
    <xf numFmtId="0" fontId="22" fillId="0" borderId="23">
      <alignment horizontal="left"/>
    </xf>
    <xf numFmtId="49" fontId="22" fillId="0" borderId="32">
      <alignment horizontal="center" wrapText="1"/>
    </xf>
    <xf numFmtId="49" fontId="22" fillId="0" borderId="34">
      <alignment horizontal="center" wrapText="1"/>
    </xf>
    <xf numFmtId="49" fontId="22" fillId="0" borderId="17">
      <alignment horizontal="center"/>
    </xf>
    <xf numFmtId="0" fontId="22" fillId="0" borderId="36"/>
    <xf numFmtId="0" fontId="22" fillId="0" borderId="0">
      <alignment horizontal="center"/>
    </xf>
    <xf numFmtId="49" fontId="22" fillId="0" borderId="23"/>
    <xf numFmtId="49" fontId="22" fillId="0" borderId="0"/>
    <xf numFmtId="49" fontId="22" fillId="0" borderId="37">
      <alignment horizontal="center"/>
    </xf>
    <xf numFmtId="49" fontId="22" fillId="0" borderId="20">
      <alignment horizontal="center"/>
    </xf>
    <xf numFmtId="49" fontId="22" fillId="0" borderId="18">
      <alignment horizontal="center"/>
    </xf>
    <xf numFmtId="0" fontId="22" fillId="0" borderId="25">
      <alignment horizontal="center" vertical="center" wrapText="1"/>
    </xf>
    <xf numFmtId="49" fontId="22" fillId="0" borderId="38">
      <alignment horizontal="center" vertical="center" wrapText="1"/>
    </xf>
    <xf numFmtId="4" fontId="22" fillId="0" borderId="25">
      <alignment horizontal="right"/>
    </xf>
    <xf numFmtId="4" fontId="22" fillId="0" borderId="18">
      <alignment horizontal="right"/>
    </xf>
    <xf numFmtId="0" fontId="22" fillId="37" borderId="36"/>
    <xf numFmtId="0" fontId="22" fillId="37" borderId="0"/>
    <xf numFmtId="0" fontId="23" fillId="0" borderId="0">
      <alignment horizontal="center"/>
    </xf>
    <xf numFmtId="0" fontId="22" fillId="0" borderId="13">
      <alignment wrapText="1"/>
    </xf>
    <xf numFmtId="0" fontId="22" fillId="0" borderId="42">
      <alignment wrapText="1"/>
    </xf>
    <xf numFmtId="0" fontId="30" fillId="0" borderId="0">
      <alignment horizontal="center" wrapText="1"/>
    </xf>
    <xf numFmtId="49" fontId="31" fillId="0" borderId="0">
      <alignment horizontal="right"/>
    </xf>
    <xf numFmtId="0" fontId="22" fillId="0" borderId="0">
      <alignment horizontal="right"/>
    </xf>
    <xf numFmtId="0" fontId="32" fillId="0" borderId="0"/>
    <xf numFmtId="0" fontId="22" fillId="0" borderId="24">
      <alignment horizontal="center"/>
    </xf>
    <xf numFmtId="49" fontId="31" fillId="0" borderId="43">
      <alignment horizontal="right"/>
    </xf>
    <xf numFmtId="0" fontId="22" fillId="0" borderId="43">
      <alignment horizontal="right"/>
    </xf>
    <xf numFmtId="0" fontId="20" fillId="0" borderId="44"/>
    <xf numFmtId="0" fontId="32" fillId="0" borderId="13"/>
    <xf numFmtId="0" fontId="22" fillId="0" borderId="38">
      <alignment horizontal="center"/>
    </xf>
    <xf numFmtId="49" fontId="24" fillId="0" borderId="45">
      <alignment horizontal="center"/>
    </xf>
    <xf numFmtId="166" fontId="22" fillId="0" borderId="46">
      <alignment horizontal="center"/>
    </xf>
    <xf numFmtId="0" fontId="22" fillId="0" borderId="47">
      <alignment horizontal="center"/>
    </xf>
    <xf numFmtId="49" fontId="22" fillId="0" borderId="48">
      <alignment horizontal="center"/>
    </xf>
    <xf numFmtId="49" fontId="22" fillId="0" borderId="46">
      <alignment horizontal="center"/>
    </xf>
    <xf numFmtId="0" fontId="22" fillId="0" borderId="46">
      <alignment horizontal="center"/>
    </xf>
    <xf numFmtId="49" fontId="22" fillId="0" borderId="49">
      <alignment horizontal="center"/>
    </xf>
    <xf numFmtId="0" fontId="20" fillId="0" borderId="50"/>
    <xf numFmtId="0" fontId="24" fillId="0" borderId="51"/>
    <xf numFmtId="0" fontId="24" fillId="0" borderId="40"/>
    <xf numFmtId="49" fontId="24" fillId="0" borderId="0">
      <alignment horizontal="center"/>
    </xf>
    <xf numFmtId="166" fontId="22" fillId="0" borderId="0">
      <alignment horizontal="center"/>
    </xf>
    <xf numFmtId="49" fontId="22" fillId="0" borderId="0">
      <alignment horizontal="center"/>
    </xf>
    <xf numFmtId="49" fontId="22" fillId="0" borderId="0">
      <alignment horizontal="right"/>
    </xf>
    <xf numFmtId="4" fontId="22" fillId="0" borderId="11">
      <alignment horizontal="right"/>
    </xf>
    <xf numFmtId="49" fontId="22" fillId="0" borderId="21">
      <alignment horizontal="center"/>
    </xf>
    <xf numFmtId="4" fontId="22" fillId="0" borderId="41">
      <alignment horizontal="right"/>
    </xf>
    <xf numFmtId="0" fontId="22" fillId="0" borderId="0">
      <alignment horizontal="left" wrapText="1"/>
    </xf>
    <xf numFmtId="0" fontId="22" fillId="0" borderId="13">
      <alignment horizontal="left"/>
    </xf>
    <xf numFmtId="0" fontId="22" fillId="0" borderId="52">
      <alignment horizontal="left" wrapText="1"/>
    </xf>
    <xf numFmtId="0" fontId="22" fillId="0" borderId="53">
      <alignment horizontal="left" wrapText="1" indent="1"/>
    </xf>
    <xf numFmtId="0" fontId="22" fillId="0" borderId="54"/>
    <xf numFmtId="0" fontId="23" fillId="0" borderId="55">
      <alignment horizontal="left" wrapText="1"/>
    </xf>
    <xf numFmtId="49" fontId="22" fillId="0" borderId="0">
      <alignment horizontal="center" wrapText="1"/>
    </xf>
    <xf numFmtId="49" fontId="22" fillId="0" borderId="33">
      <alignment horizontal="center" wrapText="1"/>
    </xf>
    <xf numFmtId="0" fontId="22" fillId="0" borderId="56">
      <alignment horizontal="center" wrapText="1"/>
    </xf>
    <xf numFmtId="49" fontId="22" fillId="0" borderId="18">
      <alignment horizontal="center" wrapText="1"/>
    </xf>
    <xf numFmtId="49" fontId="22" fillId="0" borderId="25">
      <alignment horizontal="center"/>
    </xf>
    <xf numFmtId="49" fontId="22" fillId="0" borderId="57">
      <alignment horizontal="center" wrapText="1"/>
    </xf>
    <xf numFmtId="49" fontId="22" fillId="0" borderId="13"/>
    <xf numFmtId="4" fontId="22" fillId="0" borderId="37">
      <alignment horizontal="right"/>
    </xf>
    <xf numFmtId="49" fontId="23" fillId="0" borderId="0"/>
    <xf numFmtId="0" fontId="22" fillId="0" borderId="41">
      <alignment horizontal="left" wrapText="1"/>
    </xf>
    <xf numFmtId="0" fontId="23" fillId="0" borderId="12">
      <alignment horizontal="left" wrapText="1"/>
    </xf>
    <xf numFmtId="0" fontId="22" fillId="0" borderId="13"/>
    <xf numFmtId="0" fontId="24" fillId="0" borderId="13"/>
    <xf numFmtId="0" fontId="19" fillId="0" borderId="0"/>
  </cellStyleXfs>
  <cellXfs count="76">
    <xf numFmtId="0" fontId="0" fillId="0" borderId="0" xfId="0"/>
    <xf numFmtId="4" fontId="17" fillId="0" borderId="0" xfId="0" applyNumberFormat="1" applyFont="1"/>
    <xf numFmtId="0" fontId="17" fillId="0" borderId="0" xfId="0" applyFont="1"/>
    <xf numFmtId="49" fontId="17" fillId="0" borderId="0" xfId="0" applyNumberFormat="1" applyFont="1"/>
    <xf numFmtId="4" fontId="17" fillId="3" borderId="0" xfId="0" applyNumberFormat="1" applyFont="1" applyFill="1"/>
    <xf numFmtId="0" fontId="17" fillId="3" borderId="0" xfId="0" applyFont="1" applyFill="1"/>
    <xf numFmtId="4" fontId="17" fillId="2" borderId="0" xfId="0" applyNumberFormat="1" applyFont="1" applyFill="1"/>
    <xf numFmtId="0" fontId="17" fillId="2" borderId="0" xfId="0" applyFont="1" applyFill="1"/>
    <xf numFmtId="4" fontId="17" fillId="4" borderId="0" xfId="0" applyNumberFormat="1" applyFont="1" applyFill="1"/>
    <xf numFmtId="0" fontId="17" fillId="4" borderId="0" xfId="0" applyFont="1" applyFill="1"/>
    <xf numFmtId="164" fontId="17" fillId="0" borderId="0" xfId="0" applyNumberFormat="1" applyFont="1"/>
    <xf numFmtId="0" fontId="17" fillId="0" borderId="0" xfId="0" applyFont="1" applyAlignment="1">
      <alignment horizontal="left"/>
    </xf>
    <xf numFmtId="0" fontId="33" fillId="39" borderId="10" xfId="0" applyFont="1" applyFill="1" applyBorder="1" applyAlignment="1">
      <alignment horizontal="center" vertical="top"/>
    </xf>
    <xf numFmtId="0" fontId="33" fillId="39" borderId="10" xfId="0" applyFont="1" applyFill="1" applyBorder="1" applyAlignment="1">
      <alignment horizontal="justify" vertical="top" wrapText="1"/>
    </xf>
    <xf numFmtId="164" fontId="33" fillId="39" borderId="10" xfId="0" applyNumberFormat="1" applyFont="1" applyFill="1" applyBorder="1" applyAlignment="1">
      <alignment horizontal="right"/>
    </xf>
    <xf numFmtId="0" fontId="17" fillId="40" borderId="10" xfId="0" applyFont="1" applyFill="1" applyBorder="1" applyAlignment="1">
      <alignment horizontal="center" vertical="top"/>
    </xf>
    <xf numFmtId="0" fontId="17" fillId="40" borderId="10" xfId="0" applyFont="1" applyFill="1" applyBorder="1" applyAlignment="1">
      <alignment horizontal="justify" vertical="top" wrapText="1"/>
    </xf>
    <xf numFmtId="164" fontId="17" fillId="40" borderId="10" xfId="0" applyNumberFormat="1" applyFont="1" applyFill="1" applyBorder="1" applyAlignment="1">
      <alignment horizontal="right"/>
    </xf>
    <xf numFmtId="0" fontId="34" fillId="40" borderId="10" xfId="0" applyFont="1" applyFill="1" applyBorder="1" applyAlignment="1">
      <alignment horizontal="center" vertical="top"/>
    </xf>
    <xf numFmtId="0" fontId="34" fillId="40" borderId="10" xfId="0" applyFont="1" applyFill="1" applyBorder="1" applyAlignment="1">
      <alignment horizontal="justify" vertical="top" wrapText="1"/>
    </xf>
    <xf numFmtId="0" fontId="35" fillId="40" borderId="10" xfId="0" applyFont="1" applyFill="1" applyBorder="1" applyAlignment="1">
      <alignment horizontal="center" vertical="top"/>
    </xf>
    <xf numFmtId="0" fontId="35" fillId="40" borderId="10" xfId="0" applyFont="1" applyFill="1" applyBorder="1" applyAlignment="1">
      <alignment horizontal="justify" vertical="top" wrapText="1"/>
    </xf>
    <xf numFmtId="0" fontId="17" fillId="38" borderId="10" xfId="0" applyFont="1" applyFill="1" applyBorder="1" applyAlignment="1">
      <alignment horizontal="center" vertical="top"/>
    </xf>
    <xf numFmtId="164" fontId="17" fillId="38" borderId="10" xfId="0" applyNumberFormat="1" applyFont="1" applyFill="1" applyBorder="1" applyAlignment="1">
      <alignment horizontal="right"/>
    </xf>
    <xf numFmtId="0" fontId="17" fillId="40" borderId="10" xfId="1" applyFont="1" applyFill="1" applyBorder="1" applyAlignment="1">
      <alignment horizontal="center" vertical="top"/>
    </xf>
    <xf numFmtId="164" fontId="17" fillId="40" borderId="10" xfId="1" applyNumberFormat="1" applyFont="1" applyFill="1" applyBorder="1" applyAlignment="1">
      <alignment horizontal="right"/>
    </xf>
    <xf numFmtId="3" fontId="17" fillId="38" borderId="10" xfId="1" applyNumberFormat="1" applyFont="1" applyFill="1" applyBorder="1" applyAlignment="1">
      <alignment horizontal="center" vertical="top"/>
    </xf>
    <xf numFmtId="164" fontId="17" fillId="38" borderId="10" xfId="1" applyNumberFormat="1" applyFont="1" applyFill="1" applyBorder="1" applyAlignment="1">
      <alignment horizontal="right"/>
    </xf>
    <xf numFmtId="49" fontId="36" fillId="38" borderId="18" xfId="157" applyFont="1" applyFill="1" applyBorder="1">
      <alignment horizontal="center"/>
    </xf>
    <xf numFmtId="0" fontId="36" fillId="38" borderId="41" xfId="144" applyFont="1" applyFill="1" applyBorder="1" applyAlignment="1">
      <alignment wrapText="1"/>
    </xf>
    <xf numFmtId="49" fontId="36" fillId="40" borderId="25" xfId="157" applyFont="1" applyFill="1" applyBorder="1">
      <alignment horizontal="center"/>
    </xf>
    <xf numFmtId="0" fontId="36" fillId="40" borderId="11" xfId="144" applyFont="1" applyFill="1" applyAlignment="1">
      <alignment wrapText="1"/>
    </xf>
    <xf numFmtId="49" fontId="36" fillId="38" borderId="25" xfId="157" applyFont="1" applyFill="1" applyBorder="1">
      <alignment horizontal="center"/>
    </xf>
    <xf numFmtId="0" fontId="36" fillId="38" borderId="11" xfId="144" applyFont="1" applyFill="1" applyAlignment="1">
      <alignment wrapText="1"/>
    </xf>
    <xf numFmtId="0" fontId="33" fillId="0" borderId="10" xfId="0" applyFont="1" applyBorder="1" applyAlignment="1">
      <alignment horizontal="center" vertical="center"/>
    </xf>
    <xf numFmtId="4" fontId="33" fillId="0" borderId="10" xfId="0" applyNumberFormat="1" applyFont="1" applyBorder="1" applyAlignment="1">
      <alignment horizontal="center" vertical="center" wrapText="1"/>
    </xf>
    <xf numFmtId="49" fontId="33" fillId="0" borderId="10" xfId="0" applyNumberFormat="1" applyFont="1" applyBorder="1" applyAlignment="1">
      <alignment horizontal="center"/>
    </xf>
    <xf numFmtId="164" fontId="17" fillId="39" borderId="10" xfId="0" applyNumberFormat="1" applyFont="1" applyFill="1" applyBorder="1" applyAlignment="1">
      <alignment horizontal="right"/>
    </xf>
    <xf numFmtId="4" fontId="17" fillId="0" borderId="0" xfId="0" applyNumberFormat="1" applyFont="1" applyAlignment="1">
      <alignment horizontal="right"/>
    </xf>
    <xf numFmtId="164" fontId="37" fillId="0" borderId="0" xfId="0" applyNumberFormat="1" applyFont="1" applyAlignment="1">
      <alignment horizontal="center"/>
    </xf>
    <xf numFmtId="0" fontId="38" fillId="0" borderId="0" xfId="0" applyFont="1" applyAlignment="1">
      <alignment horizontal="left" wrapText="1"/>
    </xf>
    <xf numFmtId="0" fontId="38" fillId="0" borderId="0" xfId="0" applyFont="1" applyAlignment="1">
      <alignment horizontal="center"/>
    </xf>
    <xf numFmtId="4" fontId="38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3" fillId="39" borderId="10" xfId="0" applyFont="1" applyFill="1" applyBorder="1" applyAlignment="1">
      <alignment horizontal="left" vertical="top" wrapText="1"/>
    </xf>
    <xf numFmtId="0" fontId="17" fillId="0" borderId="10" xfId="0" applyFont="1" applyBorder="1" applyAlignment="1">
      <alignment horizontal="center" vertical="top"/>
    </xf>
    <xf numFmtId="0" fontId="17" fillId="0" borderId="10" xfId="0" applyFont="1" applyBorder="1" applyAlignment="1">
      <alignment horizontal="left" vertical="top" wrapText="1"/>
    </xf>
    <xf numFmtId="164" fontId="17" fillId="0" borderId="10" xfId="0" applyNumberFormat="1" applyFont="1" applyBorder="1" applyAlignment="1">
      <alignment horizontal="right"/>
    </xf>
    <xf numFmtId="0" fontId="34" fillId="0" borderId="10" xfId="0" applyFont="1" applyBorder="1" applyAlignment="1">
      <alignment horizontal="center" vertical="top"/>
    </xf>
    <xf numFmtId="0" fontId="34" fillId="0" borderId="10" xfId="0" applyFont="1" applyBorder="1" applyAlignment="1">
      <alignment horizontal="left" vertical="top" wrapText="1"/>
    </xf>
    <xf numFmtId="0" fontId="34" fillId="38" borderId="10" xfId="0" applyFont="1" applyFill="1" applyBorder="1" applyAlignment="1">
      <alignment horizontal="center" vertical="top"/>
    </xf>
    <xf numFmtId="0" fontId="34" fillId="38" borderId="10" xfId="0" applyFont="1" applyFill="1" applyBorder="1" applyAlignment="1">
      <alignment horizontal="justify" vertical="top" wrapText="1"/>
    </xf>
    <xf numFmtId="164" fontId="34" fillId="0" borderId="10" xfId="0" applyNumberFormat="1" applyFont="1" applyBorder="1" applyAlignment="1">
      <alignment horizontal="right"/>
    </xf>
    <xf numFmtId="0" fontId="34" fillId="0" borderId="10" xfId="0" applyFont="1" applyBorder="1" applyAlignment="1">
      <alignment vertical="top" wrapText="1"/>
    </xf>
    <xf numFmtId="0" fontId="17" fillId="40" borderId="10" xfId="0" applyFont="1" applyFill="1" applyBorder="1" applyAlignment="1">
      <alignment vertical="top" wrapText="1"/>
    </xf>
    <xf numFmtId="0" fontId="33" fillId="39" borderId="10" xfId="0" applyFont="1" applyFill="1" applyBorder="1" applyAlignment="1">
      <alignment vertical="top" wrapText="1"/>
    </xf>
    <xf numFmtId="0" fontId="17" fillId="38" borderId="10" xfId="0" applyFont="1" applyFill="1" applyBorder="1" applyAlignment="1">
      <alignment horizontal="left" vertical="top" wrapText="1"/>
    </xf>
    <xf numFmtId="0" fontId="17" fillId="0" borderId="10" xfId="0" applyFont="1" applyBorder="1" applyAlignment="1">
      <alignment vertical="top" wrapText="1"/>
    </xf>
    <xf numFmtId="0" fontId="33" fillId="39" borderId="10" xfId="1" applyFont="1" applyFill="1" applyBorder="1" applyAlignment="1">
      <alignment horizontal="center" vertical="top"/>
    </xf>
    <xf numFmtId="0" fontId="33" fillId="39" borderId="10" xfId="1" applyFont="1" applyFill="1" applyBorder="1" applyAlignment="1">
      <alignment horizontal="justify" vertical="top" wrapText="1"/>
    </xf>
    <xf numFmtId="164" fontId="33" fillId="39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center" vertical="top"/>
    </xf>
    <xf numFmtId="0" fontId="17" fillId="39" borderId="10" xfId="1" applyFont="1" applyFill="1" applyBorder="1" applyAlignment="1">
      <alignment horizontal="left" vertical="top" wrapText="1"/>
    </xf>
    <xf numFmtId="164" fontId="17" fillId="39" borderId="10" xfId="1" applyNumberFormat="1" applyFont="1" applyFill="1" applyBorder="1" applyAlignment="1">
      <alignment horizontal="right"/>
    </xf>
    <xf numFmtId="0" fontId="17" fillId="0" borderId="10" xfId="1" applyFont="1" applyBorder="1" applyAlignment="1">
      <alignment horizontal="center" vertical="top"/>
    </xf>
    <xf numFmtId="164" fontId="17" fillId="0" borderId="10" xfId="1" applyNumberFormat="1" applyFont="1" applyBorder="1" applyAlignment="1">
      <alignment horizontal="right"/>
    </xf>
    <xf numFmtId="0" fontId="17" fillId="0" borderId="10" xfId="1" applyFont="1" applyBorder="1" applyAlignment="1">
      <alignment vertical="top" wrapText="1"/>
    </xf>
    <xf numFmtId="0" fontId="17" fillId="38" borderId="10" xfId="1" applyFont="1" applyFill="1" applyBorder="1" applyAlignment="1">
      <alignment vertical="top" wrapText="1"/>
    </xf>
    <xf numFmtId="49" fontId="36" fillId="0" borderId="25" xfId="157" applyFont="1" applyBorder="1">
      <alignment horizontal="center"/>
    </xf>
    <xf numFmtId="0" fontId="36" fillId="0" borderId="11" xfId="144" applyFont="1" applyAlignment="1">
      <alignment wrapText="1"/>
    </xf>
    <xf numFmtId="0" fontId="36" fillId="38" borderId="11" xfId="144" applyFont="1" applyFill="1" applyAlignment="1">
      <alignment horizontal="left" wrapText="1"/>
    </xf>
    <xf numFmtId="0" fontId="36" fillId="0" borderId="11" xfId="144" applyFont="1" applyAlignment="1">
      <alignment horizontal="left" wrapText="1"/>
    </xf>
    <xf numFmtId="0" fontId="33" fillId="40" borderId="10" xfId="1" applyFont="1" applyFill="1" applyBorder="1" applyAlignment="1">
      <alignment horizontal="left" vertical="top" wrapText="1"/>
    </xf>
    <xf numFmtId="165" fontId="38" fillId="0" borderId="0" xfId="0" applyNumberFormat="1" applyFont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45"/>
  <sheetViews>
    <sheetView tabSelected="1" view="pageBreakPreview" zoomScale="90" zoomScaleNormal="100" zoomScaleSheetLayoutView="90" workbookViewId="0">
      <pane xSplit="2" ySplit="10" topLeftCell="C31" activePane="bottomRight" state="frozen"/>
      <selection pane="topRight" activeCell="C1" sqref="C1"/>
      <selection pane="bottomLeft" activeCell="A11" sqref="A11"/>
      <selection pane="bottomRight" activeCell="B38" sqref="B38"/>
    </sheetView>
  </sheetViews>
  <sheetFormatPr defaultColWidth="9.140625" defaultRowHeight="12.75" x14ac:dyDescent="0.2"/>
  <cols>
    <col min="1" max="1" width="22.140625" style="11" customWidth="1"/>
    <col min="2" max="2" width="39.42578125" style="2" customWidth="1"/>
    <col min="3" max="3" width="13.28515625" style="2" customWidth="1"/>
    <col min="4" max="4" width="12" style="2" customWidth="1"/>
    <col min="5" max="5" width="11.42578125" style="2" customWidth="1"/>
    <col min="6" max="6" width="12.140625" style="2" customWidth="1"/>
    <col min="7" max="7" width="13.7109375" style="10" customWidth="1"/>
    <col min="8" max="12" width="9.140625" style="1"/>
    <col min="13" max="16384" width="9.140625" style="2"/>
  </cols>
  <sheetData>
    <row r="1" spans="1:12" x14ac:dyDescent="0.2">
      <c r="A1"/>
      <c r="B1" s="38"/>
      <c r="C1" s="74" t="s">
        <v>33</v>
      </c>
      <c r="D1" s="74"/>
      <c r="E1" s="74"/>
      <c r="F1" s="74"/>
      <c r="G1" s="74"/>
    </row>
    <row r="2" spans="1:12" x14ac:dyDescent="0.2">
      <c r="A2"/>
      <c r="B2" s="38"/>
      <c r="C2" s="75" t="s">
        <v>68</v>
      </c>
      <c r="D2" s="75"/>
      <c r="E2" s="75"/>
      <c r="F2" s="75"/>
      <c r="G2" s="75"/>
    </row>
    <row r="3" spans="1:12" ht="27" customHeight="1" x14ac:dyDescent="0.2">
      <c r="A3"/>
      <c r="B3" s="38"/>
      <c r="C3" s="75"/>
      <c r="D3" s="75"/>
      <c r="E3" s="75"/>
      <c r="F3" s="75"/>
      <c r="G3" s="75"/>
    </row>
    <row r="4" spans="1:12" ht="30.75" customHeight="1" x14ac:dyDescent="0.2">
      <c r="A4"/>
      <c r="B4" s="38"/>
      <c r="C4" s="75"/>
      <c r="D4" s="75"/>
      <c r="E4" s="75"/>
      <c r="F4" s="75"/>
      <c r="G4" s="75"/>
    </row>
    <row r="5" spans="1:12" ht="32.25" customHeight="1" x14ac:dyDescent="0.2">
      <c r="A5"/>
      <c r="B5" s="39"/>
      <c r="C5" s="74"/>
      <c r="D5" s="74"/>
      <c r="E5" s="74"/>
      <c r="F5" s="74"/>
      <c r="G5" s="74"/>
    </row>
    <row r="6" spans="1:12" ht="64.5" customHeight="1" x14ac:dyDescent="0.2">
      <c r="A6" s="73" t="s">
        <v>67</v>
      </c>
      <c r="B6" s="73"/>
      <c r="C6" s="73"/>
      <c r="D6" s="73"/>
      <c r="E6" s="73"/>
      <c r="F6" s="73"/>
      <c r="G6" s="73"/>
    </row>
    <row r="7" spans="1:12" ht="15.75" customHeight="1" x14ac:dyDescent="0.2">
      <c r="A7" s="40"/>
      <c r="B7" s="41"/>
      <c r="C7" s="42"/>
      <c r="D7" s="42"/>
      <c r="E7"/>
      <c r="F7"/>
      <c r="G7" s="43" t="s">
        <v>0</v>
      </c>
    </row>
    <row r="8" spans="1:12" ht="117" customHeight="1" x14ac:dyDescent="0.2">
      <c r="A8" s="34" t="s">
        <v>1</v>
      </c>
      <c r="B8" s="34" t="s">
        <v>2</v>
      </c>
      <c r="C8" s="35" t="s">
        <v>69</v>
      </c>
      <c r="D8" s="35" t="s">
        <v>62</v>
      </c>
      <c r="E8" s="35" t="s">
        <v>3</v>
      </c>
      <c r="F8" s="35" t="s">
        <v>63</v>
      </c>
      <c r="G8" s="35" t="s">
        <v>66</v>
      </c>
    </row>
    <row r="9" spans="1:12" x14ac:dyDescent="0.2">
      <c r="A9" s="36">
        <v>1</v>
      </c>
      <c r="B9" s="36">
        <v>2</v>
      </c>
      <c r="C9" s="36" t="s">
        <v>4</v>
      </c>
      <c r="D9" s="36" t="s">
        <v>5</v>
      </c>
      <c r="E9" s="36" t="s">
        <v>6</v>
      </c>
      <c r="F9" s="36" t="s">
        <v>64</v>
      </c>
      <c r="G9" s="36" t="s">
        <v>65</v>
      </c>
    </row>
    <row r="10" spans="1:12" s="3" customFormat="1" x14ac:dyDescent="0.2">
      <c r="A10" s="12" t="s">
        <v>7</v>
      </c>
      <c r="B10" s="13" t="s">
        <v>8</v>
      </c>
      <c r="C10" s="14">
        <f>C11+C31+C27</f>
        <v>2196.9</v>
      </c>
      <c r="D10" s="14">
        <f>C10</f>
        <v>2196.9</v>
      </c>
      <c r="E10" s="14">
        <f>E11+E31+E27</f>
        <v>2354.5</v>
      </c>
      <c r="F10" s="14">
        <f>G10</f>
        <v>107.17374482224953</v>
      </c>
      <c r="G10" s="14">
        <f>E10/C10*100</f>
        <v>107.17374482224953</v>
      </c>
      <c r="H10" s="1"/>
      <c r="I10" s="1"/>
      <c r="J10" s="1"/>
      <c r="K10" s="1"/>
      <c r="L10" s="1"/>
    </row>
    <row r="11" spans="1:12" s="3" customFormat="1" ht="25.5" x14ac:dyDescent="0.2">
      <c r="A11" s="12" t="s">
        <v>9</v>
      </c>
      <c r="B11" s="55" t="s">
        <v>10</v>
      </c>
      <c r="C11" s="14">
        <f>C12+C16+C19</f>
        <v>582</v>
      </c>
      <c r="D11" s="14">
        <f t="shared" ref="D11:D45" si="0">C11</f>
        <v>582</v>
      </c>
      <c r="E11" s="14">
        <f>E12+E16+E19</f>
        <v>671.80000000000007</v>
      </c>
      <c r="F11" s="14">
        <f t="shared" ref="F11:F45" si="1">G11</f>
        <v>115.42955326460482</v>
      </c>
      <c r="G11" s="14">
        <f>E11/C11*100</f>
        <v>115.42955326460482</v>
      </c>
      <c r="H11" s="1"/>
      <c r="I11" s="1"/>
      <c r="J11" s="1"/>
      <c r="K11" s="1"/>
      <c r="L11" s="1"/>
    </row>
    <row r="12" spans="1:12" s="3" customFormat="1" x14ac:dyDescent="0.2">
      <c r="A12" s="12" t="s">
        <v>11</v>
      </c>
      <c r="B12" s="13" t="s">
        <v>12</v>
      </c>
      <c r="C12" s="14">
        <f>C13</f>
        <v>77.3</v>
      </c>
      <c r="D12" s="14">
        <f t="shared" si="0"/>
        <v>77.3</v>
      </c>
      <c r="E12" s="14">
        <f>E13</f>
        <v>84.600000000000009</v>
      </c>
      <c r="F12" s="14">
        <f t="shared" si="1"/>
        <v>109.44372574385513</v>
      </c>
      <c r="G12" s="14">
        <f t="shared" ref="G12" si="2">IF(C12=0,"-",IF(C12&lt;0,"-",IF(E12&lt;0,"-",IF(E12/C12&gt;2,"в "&amp;ROUND(E12/C12,1)&amp;" раза",E12/C12*100))))</f>
        <v>109.44372574385513</v>
      </c>
      <c r="H12" s="1"/>
      <c r="I12" s="1"/>
      <c r="J12" s="1"/>
      <c r="K12" s="1"/>
      <c r="L12" s="1"/>
    </row>
    <row r="13" spans="1:12" s="3" customFormat="1" x14ac:dyDescent="0.2">
      <c r="A13" s="15" t="s">
        <v>13</v>
      </c>
      <c r="B13" s="16" t="s">
        <v>14</v>
      </c>
      <c r="C13" s="17">
        <f>C14</f>
        <v>77.3</v>
      </c>
      <c r="D13" s="17">
        <f t="shared" si="0"/>
        <v>77.3</v>
      </c>
      <c r="E13" s="17">
        <f>E14+E15</f>
        <v>84.600000000000009</v>
      </c>
      <c r="F13" s="17">
        <f t="shared" si="1"/>
        <v>109.44372574385513</v>
      </c>
      <c r="G13" s="17">
        <f t="shared" ref="G13:G24" si="3">IF(C13=0,"-",IF(C13&lt;0,"-",IF(E13&lt;0,"-",IF(E13/C13&gt;2,"в "&amp;ROUND(E13/C13,1)&amp;" раза",E13/C13*100))))</f>
        <v>109.44372574385513</v>
      </c>
      <c r="H13" s="1"/>
      <c r="I13" s="1"/>
      <c r="J13" s="1"/>
      <c r="K13" s="1"/>
      <c r="L13" s="1"/>
    </row>
    <row r="14" spans="1:12" s="3" customFormat="1" ht="127.5" customHeight="1" x14ac:dyDescent="0.2">
      <c r="A14" s="45" t="s">
        <v>76</v>
      </c>
      <c r="B14" s="46" t="s">
        <v>77</v>
      </c>
      <c r="C14" s="47">
        <v>77.3</v>
      </c>
      <c r="D14" s="47">
        <f t="shared" si="0"/>
        <v>77.3</v>
      </c>
      <c r="E14" s="47">
        <v>84.2</v>
      </c>
      <c r="F14" s="47">
        <f t="shared" si="1"/>
        <v>108.92626131953429</v>
      </c>
      <c r="G14" s="47">
        <f t="shared" si="3"/>
        <v>108.92626131953429</v>
      </c>
      <c r="H14" s="1"/>
      <c r="I14" s="1"/>
      <c r="J14" s="1"/>
      <c r="K14" s="1"/>
      <c r="L14" s="1"/>
    </row>
    <row r="15" spans="1:12" s="3" customFormat="1" ht="91.5" customHeight="1" x14ac:dyDescent="0.2">
      <c r="A15" s="45" t="s">
        <v>78</v>
      </c>
      <c r="B15" s="46" t="s">
        <v>79</v>
      </c>
      <c r="C15" s="47"/>
      <c r="D15" s="47">
        <f t="shared" si="0"/>
        <v>0</v>
      </c>
      <c r="E15" s="47">
        <v>0.4</v>
      </c>
      <c r="F15" s="47" t="str">
        <f t="shared" si="1"/>
        <v>-</v>
      </c>
      <c r="G15" s="47" t="str">
        <f t="shared" si="3"/>
        <v>-</v>
      </c>
      <c r="H15" s="1"/>
      <c r="I15" s="1"/>
      <c r="J15" s="1"/>
      <c r="K15" s="1"/>
      <c r="L15" s="1"/>
    </row>
    <row r="16" spans="1:12" s="3" customFormat="1" ht="19.5" customHeight="1" x14ac:dyDescent="0.2">
      <c r="A16" s="12" t="s">
        <v>15</v>
      </c>
      <c r="B16" s="44" t="s">
        <v>16</v>
      </c>
      <c r="C16" s="14">
        <f>C17</f>
        <v>159</v>
      </c>
      <c r="D16" s="14">
        <f t="shared" si="0"/>
        <v>159</v>
      </c>
      <c r="E16" s="14">
        <f>E18</f>
        <v>160</v>
      </c>
      <c r="F16" s="14">
        <f t="shared" si="1"/>
        <v>100.62893081761007</v>
      </c>
      <c r="G16" s="14">
        <f>G17</f>
        <v>100.62893081761007</v>
      </c>
      <c r="H16" s="1"/>
      <c r="I16" s="1"/>
      <c r="J16" s="1"/>
      <c r="K16" s="1"/>
      <c r="L16" s="1"/>
    </row>
    <row r="17" spans="1:12" s="3" customFormat="1" ht="17.25" customHeight="1" x14ac:dyDescent="0.2">
      <c r="A17" s="15" t="s">
        <v>17</v>
      </c>
      <c r="B17" s="16" t="s">
        <v>18</v>
      </c>
      <c r="C17" s="17">
        <f>C18</f>
        <v>159</v>
      </c>
      <c r="D17" s="17">
        <f t="shared" si="0"/>
        <v>159</v>
      </c>
      <c r="E17" s="17">
        <f>E18</f>
        <v>160</v>
      </c>
      <c r="F17" s="17">
        <f t="shared" si="1"/>
        <v>100.62893081761007</v>
      </c>
      <c r="G17" s="17">
        <f>G18</f>
        <v>100.62893081761007</v>
      </c>
      <c r="H17" s="1"/>
      <c r="I17" s="1"/>
      <c r="J17" s="1"/>
      <c r="K17" s="1"/>
      <c r="L17" s="1"/>
    </row>
    <row r="18" spans="1:12" s="3" customFormat="1" ht="54.75" customHeight="1" x14ac:dyDescent="0.2">
      <c r="A18" s="45" t="s">
        <v>80</v>
      </c>
      <c r="B18" s="46" t="s">
        <v>81</v>
      </c>
      <c r="C18" s="47">
        <v>159</v>
      </c>
      <c r="D18" s="47">
        <f t="shared" si="0"/>
        <v>159</v>
      </c>
      <c r="E18" s="47">
        <v>160</v>
      </c>
      <c r="F18" s="47">
        <f>E18/C18*100</f>
        <v>100.62893081761007</v>
      </c>
      <c r="G18" s="47">
        <f>E18/D18*100</f>
        <v>100.62893081761007</v>
      </c>
      <c r="H18" s="1"/>
      <c r="I18" s="1"/>
      <c r="J18" s="1"/>
      <c r="K18" s="1"/>
      <c r="L18" s="1"/>
    </row>
    <row r="19" spans="1:12" s="3" customFormat="1" ht="17.25" customHeight="1" x14ac:dyDescent="0.2">
      <c r="A19" s="12" t="s">
        <v>34</v>
      </c>
      <c r="B19" s="13" t="s">
        <v>35</v>
      </c>
      <c r="C19" s="14">
        <f>C20+C22</f>
        <v>345.7</v>
      </c>
      <c r="D19" s="14">
        <f t="shared" si="0"/>
        <v>345.7</v>
      </c>
      <c r="E19" s="14">
        <f>E20+E22</f>
        <v>427.20000000000005</v>
      </c>
      <c r="F19" s="14">
        <f t="shared" si="1"/>
        <v>123.57535435348569</v>
      </c>
      <c r="G19" s="14">
        <f t="shared" si="3"/>
        <v>123.57535435348569</v>
      </c>
      <c r="H19" s="1"/>
      <c r="I19" s="1"/>
      <c r="J19" s="1"/>
      <c r="K19" s="1"/>
      <c r="L19" s="1"/>
    </row>
    <row r="20" spans="1:12" s="3" customFormat="1" ht="18.75" customHeight="1" x14ac:dyDescent="0.2">
      <c r="A20" s="18" t="s">
        <v>36</v>
      </c>
      <c r="B20" s="19" t="s">
        <v>37</v>
      </c>
      <c r="C20" s="17">
        <f>C21</f>
        <v>62.9</v>
      </c>
      <c r="D20" s="17">
        <f t="shared" si="0"/>
        <v>62.9</v>
      </c>
      <c r="E20" s="17">
        <f>E21</f>
        <v>70.599999999999994</v>
      </c>
      <c r="F20" s="17">
        <f t="shared" si="1"/>
        <v>112.241653418124</v>
      </c>
      <c r="G20" s="17">
        <f t="shared" si="3"/>
        <v>112.241653418124</v>
      </c>
      <c r="H20" s="1"/>
      <c r="I20" s="1"/>
      <c r="J20" s="1"/>
      <c r="K20" s="1"/>
      <c r="L20" s="1"/>
    </row>
    <row r="21" spans="1:12" s="3" customFormat="1" ht="87" customHeight="1" x14ac:dyDescent="0.2">
      <c r="A21" s="48" t="s">
        <v>82</v>
      </c>
      <c r="B21" s="53" t="s">
        <v>85</v>
      </c>
      <c r="C21" s="47">
        <v>62.9</v>
      </c>
      <c r="D21" s="47">
        <f t="shared" si="0"/>
        <v>62.9</v>
      </c>
      <c r="E21" s="47">
        <v>70.599999999999994</v>
      </c>
      <c r="F21" s="47">
        <f t="shared" si="1"/>
        <v>112.241653418124</v>
      </c>
      <c r="G21" s="47">
        <f t="shared" si="3"/>
        <v>112.241653418124</v>
      </c>
      <c r="H21" s="1"/>
      <c r="I21" s="1"/>
      <c r="J21" s="1"/>
      <c r="K21" s="1"/>
      <c r="L21" s="1"/>
    </row>
    <row r="22" spans="1:12" s="3" customFormat="1" ht="21" customHeight="1" x14ac:dyDescent="0.2">
      <c r="A22" s="20" t="s">
        <v>38</v>
      </c>
      <c r="B22" s="21" t="s">
        <v>39</v>
      </c>
      <c r="C22" s="17">
        <f>C24+C26</f>
        <v>282.8</v>
      </c>
      <c r="D22" s="17">
        <f t="shared" si="0"/>
        <v>282.8</v>
      </c>
      <c r="E22" s="17">
        <f>E24+E26</f>
        <v>356.6</v>
      </c>
      <c r="F22" s="17">
        <f t="shared" si="1"/>
        <v>126.09618104667611</v>
      </c>
      <c r="G22" s="17">
        <f t="shared" si="3"/>
        <v>126.09618104667611</v>
      </c>
      <c r="H22" s="1"/>
      <c r="I22" s="1"/>
      <c r="J22" s="1"/>
      <c r="K22" s="1"/>
      <c r="L22" s="1"/>
    </row>
    <row r="23" spans="1:12" s="3" customFormat="1" ht="21" customHeight="1" x14ac:dyDescent="0.2">
      <c r="A23" s="50" t="s">
        <v>70</v>
      </c>
      <c r="B23" s="51" t="s">
        <v>71</v>
      </c>
      <c r="C23" s="23">
        <f>C24</f>
        <v>259.7</v>
      </c>
      <c r="D23" s="23">
        <f>D24</f>
        <v>259.7</v>
      </c>
      <c r="E23" s="23">
        <f>E24</f>
        <v>254.5</v>
      </c>
      <c r="F23" s="23">
        <f>F24</f>
        <v>97.99768964189451</v>
      </c>
      <c r="G23" s="23">
        <f>G24</f>
        <v>97.99768964189451</v>
      </c>
      <c r="H23" s="1"/>
      <c r="I23" s="1"/>
      <c r="J23" s="1"/>
      <c r="K23" s="1"/>
      <c r="L23" s="1"/>
    </row>
    <row r="24" spans="1:12" s="3" customFormat="1" ht="78" customHeight="1" x14ac:dyDescent="0.2">
      <c r="A24" s="48" t="s">
        <v>83</v>
      </c>
      <c r="B24" s="49" t="s">
        <v>86</v>
      </c>
      <c r="C24" s="47">
        <v>259.7</v>
      </c>
      <c r="D24" s="47">
        <f t="shared" si="0"/>
        <v>259.7</v>
      </c>
      <c r="E24" s="47">
        <v>254.5</v>
      </c>
      <c r="F24" s="47">
        <f t="shared" si="1"/>
        <v>97.99768964189451</v>
      </c>
      <c r="G24" s="52">
        <f t="shared" si="3"/>
        <v>97.99768964189451</v>
      </c>
      <c r="H24" s="1"/>
      <c r="I24" s="1"/>
      <c r="J24" s="1"/>
      <c r="K24" s="1"/>
      <c r="L24" s="1"/>
    </row>
    <row r="25" spans="1:12" s="3" customFormat="1" ht="24" customHeight="1" x14ac:dyDescent="0.2">
      <c r="A25" s="48" t="s">
        <v>72</v>
      </c>
      <c r="B25" s="49" t="s">
        <v>73</v>
      </c>
      <c r="C25" s="47">
        <f>C26</f>
        <v>23.1</v>
      </c>
      <c r="D25" s="47">
        <f>D26</f>
        <v>23.1</v>
      </c>
      <c r="E25" s="47">
        <f>E26</f>
        <v>102.1</v>
      </c>
      <c r="F25" s="47">
        <f>F26</f>
        <v>441.99134199134198</v>
      </c>
      <c r="G25" s="52">
        <f>E25/D25*100</f>
        <v>441.99134199134198</v>
      </c>
      <c r="H25" s="1"/>
      <c r="I25" s="1"/>
      <c r="J25" s="1"/>
      <c r="K25" s="1"/>
      <c r="L25" s="1"/>
    </row>
    <row r="26" spans="1:12" s="3" customFormat="1" ht="88.5" customHeight="1" x14ac:dyDescent="0.2">
      <c r="A26" s="48" t="s">
        <v>84</v>
      </c>
      <c r="B26" s="53" t="s">
        <v>87</v>
      </c>
      <c r="C26" s="47">
        <v>23.1</v>
      </c>
      <c r="D26" s="47">
        <f t="shared" si="0"/>
        <v>23.1</v>
      </c>
      <c r="E26" s="47">
        <v>102.1</v>
      </c>
      <c r="F26" s="47">
        <f>E26/C26*100</f>
        <v>441.99134199134198</v>
      </c>
      <c r="G26" s="47">
        <f>E26/D26*100</f>
        <v>441.99134199134198</v>
      </c>
      <c r="H26" s="1"/>
      <c r="I26" s="1"/>
      <c r="J26" s="1"/>
      <c r="K26" s="1"/>
      <c r="L26" s="1"/>
    </row>
    <row r="27" spans="1:12" s="3" customFormat="1" ht="54.75" customHeight="1" x14ac:dyDescent="0.2">
      <c r="A27" s="12" t="s">
        <v>19</v>
      </c>
      <c r="B27" s="55" t="s">
        <v>56</v>
      </c>
      <c r="C27" s="14">
        <f t="shared" ref="C27:E27" si="4">C28</f>
        <v>59.9</v>
      </c>
      <c r="D27" s="14">
        <f t="shared" si="0"/>
        <v>59.9</v>
      </c>
      <c r="E27" s="14">
        <f t="shared" si="4"/>
        <v>127.7</v>
      </c>
      <c r="F27" s="14">
        <f t="shared" si="1"/>
        <v>213.18864774624373</v>
      </c>
      <c r="G27" s="14">
        <f>E27/C27*100</f>
        <v>213.18864774624373</v>
      </c>
      <c r="H27" s="1"/>
      <c r="I27" s="1"/>
      <c r="J27" s="1"/>
      <c r="K27" s="1"/>
      <c r="L27" s="1"/>
    </row>
    <row r="28" spans="1:12" s="3" customFormat="1" ht="106.5" customHeight="1" x14ac:dyDescent="0.2">
      <c r="A28" s="15" t="s">
        <v>20</v>
      </c>
      <c r="B28" s="54" t="s">
        <v>21</v>
      </c>
      <c r="C28" s="17">
        <f>C29</f>
        <v>59.9</v>
      </c>
      <c r="D28" s="17">
        <f t="shared" si="0"/>
        <v>59.9</v>
      </c>
      <c r="E28" s="17">
        <f>E29</f>
        <v>127.7</v>
      </c>
      <c r="F28" s="17">
        <f t="shared" si="1"/>
        <v>213.18864774624373</v>
      </c>
      <c r="G28" s="17">
        <f>G29</f>
        <v>213.18864774624373</v>
      </c>
      <c r="H28" s="1"/>
      <c r="I28" s="1"/>
      <c r="J28" s="1"/>
      <c r="K28" s="1"/>
      <c r="L28" s="1"/>
    </row>
    <row r="29" spans="1:12" s="3" customFormat="1" ht="91.5" customHeight="1" x14ac:dyDescent="0.2">
      <c r="A29" s="22" t="s">
        <v>50</v>
      </c>
      <c r="B29" s="56" t="s">
        <v>51</v>
      </c>
      <c r="C29" s="23">
        <f>C30</f>
        <v>59.9</v>
      </c>
      <c r="D29" s="23">
        <f t="shared" si="0"/>
        <v>59.9</v>
      </c>
      <c r="E29" s="23">
        <f>E30</f>
        <v>127.7</v>
      </c>
      <c r="F29" s="23">
        <f t="shared" si="1"/>
        <v>213.18864774624373</v>
      </c>
      <c r="G29" s="23">
        <f>G30</f>
        <v>213.18864774624373</v>
      </c>
      <c r="H29" s="1"/>
      <c r="I29" s="1"/>
      <c r="J29" s="1"/>
      <c r="K29" s="1"/>
      <c r="L29" s="1"/>
    </row>
    <row r="30" spans="1:12" s="3" customFormat="1" ht="94.5" customHeight="1" x14ac:dyDescent="0.2">
      <c r="A30" s="45" t="s">
        <v>53</v>
      </c>
      <c r="B30" s="57" t="s">
        <v>52</v>
      </c>
      <c r="C30" s="47">
        <v>59.9</v>
      </c>
      <c r="D30" s="47">
        <f t="shared" si="0"/>
        <v>59.9</v>
      </c>
      <c r="E30" s="47">
        <v>127.7</v>
      </c>
      <c r="F30" s="47">
        <f t="shared" si="1"/>
        <v>213.18864774624373</v>
      </c>
      <c r="G30" s="47">
        <f>E30/C30*100</f>
        <v>213.18864774624373</v>
      </c>
      <c r="H30" s="1"/>
      <c r="I30" s="1"/>
      <c r="J30" s="1"/>
      <c r="K30" s="1"/>
      <c r="L30" s="1"/>
    </row>
    <row r="31" spans="1:12" s="5" customFormat="1" x14ac:dyDescent="0.2">
      <c r="A31" s="58" t="s">
        <v>22</v>
      </c>
      <c r="B31" s="59" t="s">
        <v>23</v>
      </c>
      <c r="C31" s="60">
        <f>C32</f>
        <v>1555</v>
      </c>
      <c r="D31" s="14">
        <f t="shared" si="0"/>
        <v>1555</v>
      </c>
      <c r="E31" s="60">
        <f>E32</f>
        <v>1555</v>
      </c>
      <c r="F31" s="14">
        <f t="shared" si="1"/>
        <v>100</v>
      </c>
      <c r="G31" s="60">
        <f t="shared" ref="G31:G37" si="5">IF(C31=0,"-",IF(C31&lt;0,"-",IF(E31&lt;0,"-",IF(E31/C31&gt;2,"в "&amp;ROUND(E31/C31,1)&amp;" раза",E31/C31*100))))</f>
        <v>100</v>
      </c>
      <c r="H31" s="4"/>
      <c r="I31" s="4"/>
      <c r="J31" s="4"/>
      <c r="K31" s="4"/>
      <c r="L31" s="4"/>
    </row>
    <row r="32" spans="1:12" s="5" customFormat="1" ht="38.25" x14ac:dyDescent="0.2">
      <c r="A32" s="61" t="s">
        <v>24</v>
      </c>
      <c r="B32" s="62" t="s">
        <v>25</v>
      </c>
      <c r="C32" s="63">
        <f>C33+C38+C43</f>
        <v>1555</v>
      </c>
      <c r="D32" s="37">
        <f t="shared" si="0"/>
        <v>1555</v>
      </c>
      <c r="E32" s="63">
        <f>E33+E38+E43</f>
        <v>1555</v>
      </c>
      <c r="F32" s="37">
        <f t="shared" si="1"/>
        <v>100</v>
      </c>
      <c r="G32" s="63">
        <f t="shared" si="5"/>
        <v>100</v>
      </c>
      <c r="H32" s="4"/>
      <c r="I32" s="4"/>
      <c r="J32" s="4"/>
      <c r="K32" s="4"/>
      <c r="L32" s="4"/>
    </row>
    <row r="33" spans="1:12" s="5" customFormat="1" ht="25.5" x14ac:dyDescent="0.2">
      <c r="A33" s="24" t="s">
        <v>26</v>
      </c>
      <c r="B33" s="72" t="s">
        <v>27</v>
      </c>
      <c r="C33" s="25">
        <f>C36+C34</f>
        <v>1087.5</v>
      </c>
      <c r="D33" s="17">
        <f t="shared" si="0"/>
        <v>1087.5</v>
      </c>
      <c r="E33" s="25">
        <f>E36+E34</f>
        <v>1087.5</v>
      </c>
      <c r="F33" s="17">
        <f t="shared" si="1"/>
        <v>100</v>
      </c>
      <c r="G33" s="25">
        <f t="shared" si="5"/>
        <v>100</v>
      </c>
      <c r="H33" s="4"/>
      <c r="I33" s="4"/>
      <c r="J33" s="4"/>
      <c r="K33" s="4"/>
      <c r="L33" s="4"/>
    </row>
    <row r="34" spans="1:12" s="5" customFormat="1" ht="25.5" x14ac:dyDescent="0.2">
      <c r="A34" s="26" t="s">
        <v>74</v>
      </c>
      <c r="B34" s="67" t="s">
        <v>48</v>
      </c>
      <c r="C34" s="27">
        <f>C35</f>
        <v>739.9</v>
      </c>
      <c r="D34" s="23">
        <f t="shared" si="0"/>
        <v>739.9</v>
      </c>
      <c r="E34" s="27">
        <f>E35</f>
        <v>739.9</v>
      </c>
      <c r="F34" s="23">
        <f t="shared" si="1"/>
        <v>100</v>
      </c>
      <c r="G34" s="27">
        <f>G35</f>
        <v>100</v>
      </c>
      <c r="H34" s="4"/>
      <c r="I34" s="4"/>
      <c r="J34" s="4"/>
      <c r="K34" s="4"/>
      <c r="L34" s="4"/>
    </row>
    <row r="35" spans="1:12" s="5" customFormat="1" ht="38.25" x14ac:dyDescent="0.2">
      <c r="A35" s="64" t="s">
        <v>75</v>
      </c>
      <c r="B35" s="66" t="s">
        <v>49</v>
      </c>
      <c r="C35" s="65">
        <v>739.9</v>
      </c>
      <c r="D35" s="47">
        <f t="shared" si="0"/>
        <v>739.9</v>
      </c>
      <c r="E35" s="65">
        <v>739.9</v>
      </c>
      <c r="F35" s="47">
        <f t="shared" si="1"/>
        <v>100</v>
      </c>
      <c r="G35" s="65">
        <v>100</v>
      </c>
      <c r="H35" s="4"/>
      <c r="I35" s="4"/>
      <c r="J35" s="4"/>
      <c r="K35" s="4"/>
      <c r="L35" s="4"/>
    </row>
    <row r="36" spans="1:12" s="7" customFormat="1" ht="25.5" x14ac:dyDescent="0.2">
      <c r="A36" s="28" t="s">
        <v>29</v>
      </c>
      <c r="B36" s="29" t="s">
        <v>58</v>
      </c>
      <c r="C36" s="27">
        <f>C37</f>
        <v>347.6</v>
      </c>
      <c r="D36" s="23">
        <f t="shared" si="0"/>
        <v>347.6</v>
      </c>
      <c r="E36" s="27">
        <f>E37</f>
        <v>347.6</v>
      </c>
      <c r="F36" s="23">
        <f t="shared" si="1"/>
        <v>100</v>
      </c>
      <c r="G36" s="27">
        <f t="shared" si="5"/>
        <v>100</v>
      </c>
      <c r="H36" s="6"/>
      <c r="I36" s="6"/>
      <c r="J36" s="6"/>
      <c r="K36" s="6"/>
      <c r="L36" s="6"/>
    </row>
    <row r="37" spans="1:12" ht="38.25" customHeight="1" x14ac:dyDescent="0.2">
      <c r="A37" s="68" t="s">
        <v>40</v>
      </c>
      <c r="B37" s="69" t="s">
        <v>57</v>
      </c>
      <c r="C37" s="65">
        <v>347.6</v>
      </c>
      <c r="D37" s="47">
        <f t="shared" si="0"/>
        <v>347.6</v>
      </c>
      <c r="E37" s="65">
        <v>347.6</v>
      </c>
      <c r="F37" s="47">
        <f t="shared" si="1"/>
        <v>100</v>
      </c>
      <c r="G37" s="65">
        <f t="shared" si="5"/>
        <v>100</v>
      </c>
    </row>
    <row r="38" spans="1:12" ht="27.75" customHeight="1" x14ac:dyDescent="0.2">
      <c r="A38" s="30" t="s">
        <v>30</v>
      </c>
      <c r="B38" s="31" t="s">
        <v>61</v>
      </c>
      <c r="C38" s="25">
        <f>C39+C41</f>
        <v>132.5</v>
      </c>
      <c r="D38" s="17">
        <f t="shared" si="0"/>
        <v>132.5</v>
      </c>
      <c r="E38" s="25">
        <f>E39+E41</f>
        <v>132.5</v>
      </c>
      <c r="F38" s="17">
        <f t="shared" si="1"/>
        <v>100</v>
      </c>
      <c r="G38" s="17">
        <f t="shared" ref="G38:G39" si="6">IF(C38=0,"-",IF(C38&lt;0,"-",IF(E38&lt;0,"-",IF(E38/C38&gt;2,"в "&amp;ROUND(E38/C38,1)&amp;" раза",E38/C38*100))))</f>
        <v>100</v>
      </c>
    </row>
    <row r="39" spans="1:12" ht="41.25" customHeight="1" x14ac:dyDescent="0.2">
      <c r="A39" s="32" t="s">
        <v>31</v>
      </c>
      <c r="B39" s="70" t="s">
        <v>60</v>
      </c>
      <c r="C39" s="27">
        <f>C40</f>
        <v>0.4</v>
      </c>
      <c r="D39" s="23">
        <f t="shared" si="0"/>
        <v>0.4</v>
      </c>
      <c r="E39" s="27">
        <f>E40</f>
        <v>0.4</v>
      </c>
      <c r="F39" s="23">
        <f t="shared" si="1"/>
        <v>100</v>
      </c>
      <c r="G39" s="27">
        <f t="shared" si="6"/>
        <v>100</v>
      </c>
    </row>
    <row r="40" spans="1:12" ht="41.25" customHeight="1" x14ac:dyDescent="0.2">
      <c r="A40" s="68" t="s">
        <v>41</v>
      </c>
      <c r="B40" s="69" t="s">
        <v>59</v>
      </c>
      <c r="C40" s="65">
        <v>0.4</v>
      </c>
      <c r="D40" s="47">
        <f t="shared" si="0"/>
        <v>0.4</v>
      </c>
      <c r="E40" s="65">
        <v>0.4</v>
      </c>
      <c r="F40" s="47">
        <f t="shared" si="1"/>
        <v>100</v>
      </c>
      <c r="G40" s="47">
        <f t="shared" ref="G40:G41" si="7">IF(C40=0,"-",IF(C40&lt;0,"-",IF(E40&lt;0,"-",IF(E40/C40&gt;2,"в "&amp;ROUND(E40/C40,1)&amp;" раза",E40/C40*100))))</f>
        <v>100</v>
      </c>
    </row>
    <row r="41" spans="1:12" ht="69" customHeight="1" x14ac:dyDescent="0.2">
      <c r="A41" s="32" t="s">
        <v>43</v>
      </c>
      <c r="B41" s="33" t="s">
        <v>55</v>
      </c>
      <c r="C41" s="27">
        <f>C42</f>
        <v>132.1</v>
      </c>
      <c r="D41" s="23">
        <f t="shared" si="0"/>
        <v>132.1</v>
      </c>
      <c r="E41" s="27">
        <f>E42</f>
        <v>132.1</v>
      </c>
      <c r="F41" s="23">
        <f t="shared" si="1"/>
        <v>100</v>
      </c>
      <c r="G41" s="27">
        <f t="shared" si="7"/>
        <v>100</v>
      </c>
    </row>
    <row r="42" spans="1:12" s="9" customFormat="1" ht="75.75" customHeight="1" x14ac:dyDescent="0.2">
      <c r="A42" s="68" t="s">
        <v>42</v>
      </c>
      <c r="B42" s="69" t="s">
        <v>54</v>
      </c>
      <c r="C42" s="65">
        <v>132.1</v>
      </c>
      <c r="D42" s="47">
        <f t="shared" si="0"/>
        <v>132.1</v>
      </c>
      <c r="E42" s="65">
        <v>132.1</v>
      </c>
      <c r="F42" s="47">
        <f t="shared" si="1"/>
        <v>100</v>
      </c>
      <c r="G42" s="47">
        <f t="shared" ref="G42" si="8">IF(C42=0,"-",IF(C42&lt;0,"-",IF(E42&lt;0,"-",IF(E42/C42&gt;2,"в "&amp;ROUND(E42/C42,1)&amp;" раза",E42/C42*100))))</f>
        <v>100</v>
      </c>
      <c r="H42" s="8"/>
      <c r="I42" s="8"/>
      <c r="J42" s="8"/>
      <c r="K42" s="8"/>
      <c r="L42" s="8"/>
    </row>
    <row r="43" spans="1:12" x14ac:dyDescent="0.2">
      <c r="A43" s="30" t="s">
        <v>32</v>
      </c>
      <c r="B43" s="31" t="s">
        <v>28</v>
      </c>
      <c r="C43" s="25">
        <f>C44</f>
        <v>335</v>
      </c>
      <c r="D43" s="17">
        <f t="shared" si="0"/>
        <v>335</v>
      </c>
      <c r="E43" s="25">
        <f>E44</f>
        <v>335</v>
      </c>
      <c r="F43" s="17">
        <f t="shared" si="1"/>
        <v>100</v>
      </c>
      <c r="G43" s="17">
        <f t="shared" ref="G43" si="9">IF(C43=0,"-",IF(C43&lt;0,"-",IF(E43&lt;0,"-",IF(E43/C43&gt;2,"в "&amp;ROUND(E43/C43,1)&amp;" раза",E43/C43*100))))</f>
        <v>100</v>
      </c>
    </row>
    <row r="44" spans="1:12" ht="65.25" customHeight="1" x14ac:dyDescent="0.2">
      <c r="A44" s="32" t="s">
        <v>46</v>
      </c>
      <c r="B44" s="33" t="s">
        <v>47</v>
      </c>
      <c r="C44" s="27">
        <f>C45</f>
        <v>335</v>
      </c>
      <c r="D44" s="23">
        <f t="shared" si="0"/>
        <v>335</v>
      </c>
      <c r="E44" s="27">
        <f>E45</f>
        <v>335</v>
      </c>
      <c r="F44" s="23">
        <f t="shared" si="1"/>
        <v>100</v>
      </c>
      <c r="G44" s="27">
        <f t="shared" ref="G44" si="10">IF(C44=0,"-",IF(C44&lt;0,"-",IF(E44&lt;0,"-",IF(E44/C44&gt;2,"в "&amp;ROUND(E44/C44,1)&amp;" раза",E44/C44*100))))</f>
        <v>100</v>
      </c>
    </row>
    <row r="45" spans="1:12" ht="79.5" customHeight="1" x14ac:dyDescent="0.2">
      <c r="A45" s="68" t="s">
        <v>44</v>
      </c>
      <c r="B45" s="71" t="s">
        <v>45</v>
      </c>
      <c r="C45" s="65">
        <v>335</v>
      </c>
      <c r="D45" s="47">
        <f t="shared" si="0"/>
        <v>335</v>
      </c>
      <c r="E45" s="65">
        <v>335</v>
      </c>
      <c r="F45" s="47">
        <f t="shared" si="1"/>
        <v>100</v>
      </c>
      <c r="G45" s="47">
        <f t="shared" ref="G45" si="11">IF(C45=0,"-",IF(C45&lt;0,"-",IF(E45&lt;0,"-",IF(E45/C45&gt;2,"в "&amp;ROUND(E45/C45,1)&amp;" раза",E45/C45*100))))</f>
        <v>100</v>
      </c>
    </row>
  </sheetData>
  <autoFilter ref="A9:L45" xr:uid="{00000000-0009-0000-0000-000000000000}"/>
  <mergeCells count="4">
    <mergeCell ref="A6:G6"/>
    <mergeCell ref="C1:G1"/>
    <mergeCell ref="C2:G4"/>
    <mergeCell ref="C5:G5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Светлана Васильевна Грачева</cp:lastModifiedBy>
  <cp:lastPrinted>2024-01-30T05:47:00Z</cp:lastPrinted>
  <dcterms:created xsi:type="dcterms:W3CDTF">2021-04-13T11:54:42Z</dcterms:created>
  <dcterms:modified xsi:type="dcterms:W3CDTF">2025-02-06T09:26:35Z</dcterms:modified>
</cp:coreProperties>
</file>