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Анненковский\2025\изменение по бюджету от 14.08.205г — копия\"/>
    </mc:Choice>
  </mc:AlternateContent>
  <xr:revisionPtr revIDLastSave="0" documentId="13_ncr:1_{D7A40BFB-027C-4016-B424-70EA83CBAF9C}" xr6:coauthVersionLast="47" xr6:coauthVersionMax="47" xr10:uidLastSave="{00000000-0000-0000-0000-000000000000}"/>
  <bookViews>
    <workbookView xWindow="-120" yWindow="-120" windowWidth="19440" windowHeight="15000" tabRatio="960" activeTab="5" xr2:uid="{00000000-000D-0000-FFFF-FFFF00000000}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5" sheetId="14" r:id="rId5"/>
    <sheet name="прил6" sheetId="13" r:id="rId6"/>
  </sheets>
  <externalReferences>
    <externalReference r:id="rId7"/>
  </externalReferences>
  <definedNames>
    <definedName name="_xlnm._FilterDatabase" localSheetId="1" hidden="1">'Приложение 2'!$A$1:$L$117</definedName>
    <definedName name="_xlnm._FilterDatabase" localSheetId="2" hidden="1">'Приложение 3'!$A$1:$K$117</definedName>
    <definedName name="_xlnm._FilterDatabase" localSheetId="3" hidden="1">'Приложение 4'!$A$1:$L$169</definedName>
    <definedName name="Z_146E8F15_80AC_4549_8E02_D6058BD21F29_.wvu.FilterData" localSheetId="1" hidden="1">'Приложение 2'!$A$1:$L$117</definedName>
    <definedName name="Z_146E8F15_80AC_4549_8E02_D6058BD21F29_.wvu.FilterData" localSheetId="2" hidden="1">'Приложение 3'!$A$1:$K$117</definedName>
    <definedName name="Z_146E8F15_80AC_4549_8E02_D6058BD21F29_.wvu.FilterData" localSheetId="3" hidden="1">'Приложение 4'!$A$6:$L$169</definedName>
    <definedName name="Z_146E8F15_80AC_4549_8E02_D6058BD21F29_.wvu.PrintArea" localSheetId="0" hidden="1">'Приложение 1'!$A$1:$E$30</definedName>
    <definedName name="Z_1F1289EE_F3DA_4F9E_9F23_CD1DBBB60441_.wvu.FilterData" localSheetId="2" hidden="1">'Приложение 3'!$A$1:$K$117</definedName>
    <definedName name="Z_2EE6EB00_C2BB_404A_98A6_E66B3D281ECF_.wvu.FilterData" localSheetId="1" hidden="1">'Приложение 2'!$A$6:$L$103</definedName>
    <definedName name="Z_2EE6EB00_C2BB_404A_98A6_E66B3D281ECF_.wvu.FilterData" localSheetId="2" hidden="1">'Приложение 3'!$A$6:$O$117</definedName>
    <definedName name="Z_2EE6EB00_C2BB_404A_98A6_E66B3D281ECF_.wvu.FilterData" localSheetId="3" hidden="1">'Приложение 4'!$A$6:$L$169</definedName>
    <definedName name="Z_2EE6EB00_C2BB_404A_98A6_E66B3D281ECF_.wvu.PrintArea" localSheetId="0" hidden="1">'Приложение 1'!$A$1:$E$30</definedName>
    <definedName name="Z_D2A2E364_7F41_4DF0_B445_F266635B8190_.wvu.FilterData" localSheetId="1" hidden="1">'Приложение 2'!$A$1:$L$117</definedName>
    <definedName name="Z_D2A2E364_7F41_4DF0_B445_F266635B8190_.wvu.FilterData" localSheetId="2" hidden="1">'Приложение 3'!$A$1:$K$117</definedName>
    <definedName name="Z_D2A2E364_7F41_4DF0_B445_F266635B8190_.wvu.FilterData" localSheetId="3" hidden="1">'Приложение 4'!$A$6:$L$169</definedName>
    <definedName name="Z_D2A2E364_7F41_4DF0_B445_F266635B8190_.wvu.PrintArea" localSheetId="0" hidden="1">'Приложение 1'!$A$1:$E$30</definedName>
    <definedName name="Z_E262048E_84F9_43BC_A071_99F77224052B_.wvu.FilterData" localSheetId="3" hidden="1">'Приложение 4'!$A$6:$L$169</definedName>
    <definedName name="_xlnm.Print_Area" localSheetId="4">прил5!$A$1:$E$30</definedName>
    <definedName name="_xlnm.Print_Area" localSheetId="5">прил6!$A$1:$E$18</definedName>
    <definedName name="_xlnm.Print_Area" localSheetId="0">'Приложение 1'!$A$1:$E$30</definedName>
    <definedName name="_xlnm.Print_Area" localSheetId="1">'Приложение 2'!$A$1:$L$117</definedName>
  </definedNames>
  <calcPr calcId="19102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61" i="6" l="1"/>
  <c r="A160" i="6"/>
  <c r="A159" i="6"/>
  <c r="A158" i="6"/>
  <c r="A157" i="6"/>
  <c r="A156" i="6"/>
  <c r="J95" i="6"/>
  <c r="J156" i="6"/>
  <c r="J157" i="6"/>
  <c r="J158" i="6"/>
  <c r="J159" i="6"/>
  <c r="J160" i="6"/>
  <c r="J161" i="6"/>
  <c r="A57" i="6"/>
  <c r="A58" i="6"/>
  <c r="A59" i="6"/>
  <c r="A60" i="6"/>
  <c r="A61" i="6"/>
  <c r="J62" i="6"/>
  <c r="J61" i="6" s="1"/>
  <c r="J60" i="6" s="1"/>
  <c r="J59" i="6" s="1"/>
  <c r="J58" i="6" s="1"/>
  <c r="J57" i="6" s="1"/>
  <c r="A94" i="4"/>
  <c r="A95" i="4" l="1"/>
  <c r="A96" i="4"/>
  <c r="I90" i="4"/>
  <c r="I94" i="4"/>
  <c r="I95" i="4"/>
  <c r="I96" i="4"/>
  <c r="A17" i="4"/>
  <c r="A16" i="4"/>
  <c r="A15" i="4"/>
  <c r="I17" i="4"/>
  <c r="I16" i="4" s="1"/>
  <c r="I15" i="4" s="1"/>
  <c r="J20" i="3"/>
  <c r="A95" i="3"/>
  <c r="A96" i="3"/>
  <c r="J90" i="3"/>
  <c r="J94" i="3"/>
  <c r="J95" i="3"/>
  <c r="A16" i="3"/>
  <c r="A17" i="3"/>
  <c r="J16" i="3"/>
  <c r="J15" i="3" s="1"/>
  <c r="A17" i="6"/>
  <c r="A26" i="6" s="1"/>
  <c r="A38" i="6" s="1"/>
  <c r="A48" i="6" s="1"/>
  <c r="A56" i="6" s="1"/>
  <c r="J167" i="6"/>
  <c r="J166" i="6" s="1"/>
  <c r="J165" i="6" s="1"/>
  <c r="J164" i="6" s="1"/>
  <c r="J163" i="6" s="1"/>
  <c r="J162" i="6" s="1"/>
  <c r="A154" i="6"/>
  <c r="A117" i="6"/>
  <c r="A124" i="6" s="1"/>
  <c r="A116" i="6"/>
  <c r="A115" i="6"/>
  <c r="A114" i="6"/>
  <c r="A112" i="6"/>
  <c r="J117" i="6"/>
  <c r="J116" i="6" s="1"/>
  <c r="J115" i="6" s="1"/>
  <c r="J114" i="6" s="1"/>
  <c r="J113" i="6" s="1"/>
  <c r="J112" i="6" s="1"/>
  <c r="A130" i="6"/>
  <c r="A129" i="6"/>
  <c r="A128" i="6"/>
  <c r="A125" i="6"/>
  <c r="J130" i="6"/>
  <c r="J129" i="6" s="1"/>
  <c r="J128" i="6" s="1"/>
  <c r="J127" i="6" s="1"/>
  <c r="J126" i="6" s="1"/>
  <c r="J125" i="6" s="1"/>
  <c r="A69" i="6" l="1"/>
  <c r="A78" i="6" s="1"/>
  <c r="A86" i="6" s="1"/>
  <c r="A93" i="6" s="1"/>
  <c r="A103" i="6" s="1"/>
  <c r="A111" i="6" s="1"/>
  <c r="A62" i="6"/>
  <c r="A136" i="6"/>
  <c r="A135" i="6"/>
  <c r="A134" i="6"/>
  <c r="J136" i="6"/>
  <c r="J135" i="6" s="1"/>
  <c r="J134" i="6" s="1"/>
  <c r="J133" i="6" s="1"/>
  <c r="J132" i="6" s="1"/>
  <c r="J131" i="6" s="1"/>
  <c r="I93" i="4"/>
  <c r="I92" i="4" s="1"/>
  <c r="I91" i="4" s="1"/>
  <c r="I89" i="4" s="1"/>
  <c r="A75" i="4"/>
  <c r="A72" i="4"/>
  <c r="I77" i="4"/>
  <c r="I76" i="4" s="1"/>
  <c r="I75" i="4" s="1"/>
  <c r="I74" i="4" s="1"/>
  <c r="I73" i="4" s="1"/>
  <c r="I72" i="4" s="1"/>
  <c r="I64" i="4"/>
  <c r="I63" i="4" s="1"/>
  <c r="I62" i="4" s="1"/>
  <c r="I61" i="4" s="1"/>
  <c r="I60" i="4" s="1"/>
  <c r="I59" i="4" s="1"/>
  <c r="I58" i="4" s="1"/>
  <c r="A48" i="4"/>
  <c r="A46" i="4"/>
  <c r="A43" i="4"/>
  <c r="I48" i="4"/>
  <c r="I47" i="4" s="1"/>
  <c r="I46" i="4" s="1"/>
  <c r="I45" i="4" s="1"/>
  <c r="I44" i="4" s="1"/>
  <c r="I43" i="4" s="1"/>
  <c r="A93" i="3"/>
  <c r="A133" i="6" s="1"/>
  <c r="A92" i="3"/>
  <c r="A132" i="6" s="1"/>
  <c r="A91" i="3"/>
  <c r="A91" i="4" s="1"/>
  <c r="A92" i="4" l="1"/>
  <c r="A93" i="4"/>
  <c r="A155" i="6"/>
  <c r="A167" i="6" s="1"/>
  <c r="A143" i="6"/>
  <c r="A149" i="6" s="1"/>
  <c r="A131" i="6"/>
  <c r="J92" i="3"/>
  <c r="J91" i="3" s="1"/>
  <c r="J89" i="3" s="1"/>
  <c r="A77" i="3"/>
  <c r="A76" i="3"/>
  <c r="J76" i="3"/>
  <c r="J75" i="3" s="1"/>
  <c r="J74" i="3" s="1"/>
  <c r="J73" i="3" s="1"/>
  <c r="J72" i="3" s="1"/>
  <c r="A62" i="3"/>
  <c r="A59" i="3"/>
  <c r="A58" i="3"/>
  <c r="A64" i="3"/>
  <c r="A63" i="3"/>
  <c r="J63" i="3"/>
  <c r="J62" i="3" s="1"/>
  <c r="J61" i="3" s="1"/>
  <c r="J60" i="3" s="1"/>
  <c r="J59" i="3" s="1"/>
  <c r="J58" i="3" s="1"/>
  <c r="A164" i="6" l="1"/>
  <c r="A64" i="4"/>
  <c r="A126" i="6"/>
  <c r="A76" i="4"/>
  <c r="A163" i="6"/>
  <c r="A63" i="4"/>
  <c r="A127" i="6"/>
  <c r="A77" i="4"/>
  <c r="A59" i="4"/>
  <c r="A166" i="6"/>
  <c r="A58" i="4"/>
  <c r="A165" i="6"/>
  <c r="A62" i="4"/>
  <c r="A162" i="6"/>
  <c r="A47" i="3"/>
  <c r="A45" i="3"/>
  <c r="A45" i="4" s="1"/>
  <c r="A44" i="3"/>
  <c r="A44" i="4" s="1"/>
  <c r="J47" i="3"/>
  <c r="J46" i="3" s="1"/>
  <c r="J45" i="3" s="1"/>
  <c r="J44" i="3" s="1"/>
  <c r="J43" i="3" s="1"/>
  <c r="C26" i="2"/>
  <c r="C29" i="2"/>
  <c r="E27" i="2"/>
  <c r="D27" i="2"/>
  <c r="C27" i="2"/>
  <c r="A113" i="6" l="1"/>
  <c r="A47" i="4"/>
  <c r="A75" i="6"/>
  <c r="A83" i="6" s="1"/>
  <c r="A90" i="6" s="1"/>
  <c r="A18" i="4"/>
  <c r="A142" i="6"/>
  <c r="L148" i="6"/>
  <c r="L147" i="6" s="1"/>
  <c r="K148" i="6"/>
  <c r="K147" i="6" s="1"/>
  <c r="J148" i="6"/>
  <c r="J147" i="6" s="1"/>
  <c r="A168" i="6"/>
  <c r="A123" i="6"/>
  <c r="A110" i="6" s="1"/>
  <c r="A102" i="6" s="1"/>
  <c r="A92" i="6" s="1"/>
  <c r="A85" i="6" s="1"/>
  <c r="A77" i="6" s="1"/>
  <c r="J169" i="6"/>
  <c r="J168" i="6" s="1"/>
  <c r="J153" i="6" s="1"/>
  <c r="K169" i="6"/>
  <c r="K168" i="6" s="1"/>
  <c r="K153" i="6" s="1"/>
  <c r="L169" i="6"/>
  <c r="L168" i="6" s="1"/>
  <c r="L153" i="6" s="1"/>
  <c r="A52" i="3"/>
  <c r="A51" i="3"/>
  <c r="A60" i="3" s="1"/>
  <c r="A67" i="6"/>
  <c r="A66" i="6"/>
  <c r="J68" i="6"/>
  <c r="J67" i="6" s="1"/>
  <c r="I31" i="4"/>
  <c r="I30" i="4" s="1"/>
  <c r="I29" i="4" s="1"/>
  <c r="A29" i="3"/>
  <c r="A63" i="6" l="1"/>
  <c r="A15" i="3"/>
  <c r="J146" i="6"/>
  <c r="J145" i="6" s="1"/>
  <c r="J144" i="6" s="1"/>
  <c r="J149" i="6"/>
  <c r="K146" i="6"/>
  <c r="K145" i="6" s="1"/>
  <c r="K144" i="6" s="1"/>
  <c r="K149" i="6"/>
  <c r="L146" i="6"/>
  <c r="L145" i="6" s="1"/>
  <c r="L144" i="6" s="1"/>
  <c r="L149" i="6"/>
  <c r="A73" i="3"/>
  <c r="A60" i="4"/>
  <c r="J66" i="6"/>
  <c r="J65" i="6" s="1"/>
  <c r="J64" i="6" s="1"/>
  <c r="J63" i="6" s="1"/>
  <c r="J69" i="6"/>
  <c r="A52" i="4"/>
  <c r="A61" i="3"/>
  <c r="L152" i="6"/>
  <c r="L151" i="6" s="1"/>
  <c r="K152" i="6"/>
  <c r="K151" i="6" s="1"/>
  <c r="J152" i="6"/>
  <c r="J151" i="6" s="1"/>
  <c r="A29" i="4"/>
  <c r="A30" i="3"/>
  <c r="A31" i="3"/>
  <c r="J30" i="3"/>
  <c r="J29" i="3" s="1"/>
  <c r="C19" i="2"/>
  <c r="C18" i="2" s="1"/>
  <c r="A73" i="4" l="1"/>
  <c r="A89" i="3"/>
  <c r="A89" i="4" s="1"/>
  <c r="A74" i="3"/>
  <c r="A61" i="4"/>
  <c r="A65" i="6"/>
  <c r="A31" i="4"/>
  <c r="A64" i="6"/>
  <c r="A30" i="4"/>
  <c r="E24" i="14"/>
  <c r="E23" i="14" s="1"/>
  <c r="A118" i="6"/>
  <c r="A119" i="6"/>
  <c r="A120" i="6"/>
  <c r="A121" i="6"/>
  <c r="A122" i="6"/>
  <c r="L123" i="6"/>
  <c r="L122" i="6" s="1"/>
  <c r="K123" i="6"/>
  <c r="K122" i="6" s="1"/>
  <c r="J123" i="6"/>
  <c r="J122" i="6" s="1"/>
  <c r="I116" i="4"/>
  <c r="I115" i="4" s="1"/>
  <c r="I114" i="4" s="1"/>
  <c r="I113" i="4" s="1"/>
  <c r="I112" i="4" s="1"/>
  <c r="I111" i="4" s="1"/>
  <c r="K110" i="4"/>
  <c r="K109" i="4" s="1"/>
  <c r="K108" i="4" s="1"/>
  <c r="K107" i="4" s="1"/>
  <c r="K106" i="4" s="1"/>
  <c r="K105" i="4" s="1"/>
  <c r="K104" i="4" s="1"/>
  <c r="J110" i="4"/>
  <c r="J109" i="4" s="1"/>
  <c r="J108" i="4" s="1"/>
  <c r="J107" i="4" s="1"/>
  <c r="J106" i="4" s="1"/>
  <c r="J105" i="4" s="1"/>
  <c r="J104" i="4" s="1"/>
  <c r="I110" i="4"/>
  <c r="I109" i="4" s="1"/>
  <c r="I108" i="4" s="1"/>
  <c r="I107" i="4" s="1"/>
  <c r="I106" i="4" s="1"/>
  <c r="I105" i="4" s="1"/>
  <c r="I104" i="4" s="1"/>
  <c r="A110" i="4"/>
  <c r="A109" i="4"/>
  <c r="A108" i="4"/>
  <c r="A105" i="4"/>
  <c r="A104" i="4"/>
  <c r="A69" i="4"/>
  <c r="A40" i="4"/>
  <c r="L102" i="3"/>
  <c r="L101" i="3" s="1"/>
  <c r="L100" i="3" s="1"/>
  <c r="L99" i="3" s="1"/>
  <c r="L83" i="3"/>
  <c r="L82" i="3" s="1"/>
  <c r="L81" i="3" s="1"/>
  <c r="L87" i="3"/>
  <c r="L86" i="3" s="1"/>
  <c r="L85" i="3" s="1"/>
  <c r="L70" i="3"/>
  <c r="L69" i="3" s="1"/>
  <c r="L68" i="3" s="1"/>
  <c r="L67" i="3" s="1"/>
  <c r="L66" i="3" s="1"/>
  <c r="L65" i="3" s="1"/>
  <c r="L54" i="3"/>
  <c r="L56" i="3"/>
  <c r="L116" i="3"/>
  <c r="L115" i="3" s="1"/>
  <c r="L114" i="3" s="1"/>
  <c r="L113" i="3" s="1"/>
  <c r="L112" i="3" s="1"/>
  <c r="L111" i="3" s="1"/>
  <c r="L22" i="3"/>
  <c r="L21" i="3" s="1"/>
  <c r="L20" i="3" s="1"/>
  <c r="L41" i="3"/>
  <c r="L40" i="3" s="1"/>
  <c r="L39" i="3" s="1"/>
  <c r="L38" i="3" s="1"/>
  <c r="L37" i="3" s="1"/>
  <c r="L35" i="3"/>
  <c r="L34" i="3" s="1"/>
  <c r="L33" i="3" s="1"/>
  <c r="L32" i="3" s="1"/>
  <c r="L25" i="3"/>
  <c r="L27" i="3"/>
  <c r="L13" i="3"/>
  <c r="L12" i="3" s="1"/>
  <c r="L11" i="3" s="1"/>
  <c r="L10" i="3" s="1"/>
  <c r="L9" i="3" s="1"/>
  <c r="A107" i="3"/>
  <c r="A107" i="4" s="1"/>
  <c r="A106" i="3"/>
  <c r="A106" i="4" s="1"/>
  <c r="A74" i="4" l="1"/>
  <c r="A90" i="3"/>
  <c r="A90" i="4" s="1"/>
  <c r="L121" i="6"/>
  <c r="L120" i="6" s="1"/>
  <c r="L119" i="6" s="1"/>
  <c r="L118" i="6" s="1"/>
  <c r="L124" i="6"/>
  <c r="K121" i="6"/>
  <c r="K120" i="6" s="1"/>
  <c r="K119" i="6" s="1"/>
  <c r="K118" i="6" s="1"/>
  <c r="K124" i="6"/>
  <c r="J121" i="6"/>
  <c r="J120" i="6" s="1"/>
  <c r="J119" i="6" s="1"/>
  <c r="J118" i="6" s="1"/>
  <c r="J124" i="6"/>
  <c r="L53" i="3"/>
  <c r="L52" i="3" s="1"/>
  <c r="L51" i="3" s="1"/>
  <c r="L50" i="3" s="1"/>
  <c r="L98" i="3"/>
  <c r="L97" i="3"/>
  <c r="L80" i="3"/>
  <c r="L79" i="3" s="1"/>
  <c r="L78" i="3" s="1"/>
  <c r="L24" i="3"/>
  <c r="L19" i="3" s="1"/>
  <c r="L18" i="3" s="1"/>
  <c r="L8" i="3" s="1"/>
  <c r="L109" i="3"/>
  <c r="L108" i="3" s="1"/>
  <c r="L107" i="3" s="1"/>
  <c r="L106" i="3" s="1"/>
  <c r="L105" i="3" s="1"/>
  <c r="L104" i="3" s="1"/>
  <c r="K109" i="3"/>
  <c r="K108" i="3" s="1"/>
  <c r="K107" i="3" s="1"/>
  <c r="K106" i="3" s="1"/>
  <c r="K105" i="3" s="1"/>
  <c r="K104" i="3" s="1"/>
  <c r="J109" i="3"/>
  <c r="J108" i="3" s="1"/>
  <c r="J107" i="3" s="1"/>
  <c r="J106" i="3" s="1"/>
  <c r="J105" i="3" s="1"/>
  <c r="J104" i="3" s="1"/>
  <c r="E14" i="2"/>
  <c r="E13" i="2" s="1"/>
  <c r="E22" i="2"/>
  <c r="E24" i="2"/>
  <c r="E26" i="2"/>
  <c r="D14" i="2"/>
  <c r="D13" i="2" s="1"/>
  <c r="C16" i="2"/>
  <c r="C14" i="2"/>
  <c r="L49" i="3" l="1"/>
  <c r="L7" i="3" s="1"/>
  <c r="C13" i="2"/>
  <c r="E21" i="2"/>
  <c r="E12" i="2" s="1"/>
  <c r="E11" i="2" s="1"/>
  <c r="D22" i="2"/>
  <c r="C22" i="2"/>
  <c r="D24" i="14"/>
  <c r="D23" i="14" s="1"/>
  <c r="C24" i="14"/>
  <c r="C23" i="14" s="1"/>
  <c r="E16" i="14"/>
  <c r="E15" i="14" s="1"/>
  <c r="E14" i="14" s="1"/>
  <c r="D16" i="14"/>
  <c r="D15" i="14" s="1"/>
  <c r="D14" i="14" s="1"/>
  <c r="C16" i="14"/>
  <c r="C15" i="14" s="1"/>
  <c r="C14" i="14" s="1"/>
  <c r="K116" i="3"/>
  <c r="K115" i="3" s="1"/>
  <c r="K114" i="3" s="1"/>
  <c r="K113" i="3" s="1"/>
  <c r="K112" i="3" s="1"/>
  <c r="K111" i="3" s="1"/>
  <c r="J116" i="3"/>
  <c r="J115" i="3" s="1"/>
  <c r="J114" i="3" s="1"/>
  <c r="J113" i="3" s="1"/>
  <c r="J112" i="3" s="1"/>
  <c r="J111" i="3" s="1"/>
  <c r="K102" i="3"/>
  <c r="K101" i="3" s="1"/>
  <c r="K100" i="3" s="1"/>
  <c r="K99" i="3" s="1"/>
  <c r="K98" i="3" s="1"/>
  <c r="K97" i="3" s="1"/>
  <c r="J102" i="3"/>
  <c r="J101" i="3" s="1"/>
  <c r="J100" i="3" s="1"/>
  <c r="J99" i="3" s="1"/>
  <c r="J98" i="3" s="1"/>
  <c r="J97" i="3" s="1"/>
  <c r="K87" i="3"/>
  <c r="K86" i="3" s="1"/>
  <c r="K85" i="3" s="1"/>
  <c r="J87" i="3"/>
  <c r="J86" i="3" s="1"/>
  <c r="J85" i="3" s="1"/>
  <c r="K83" i="3"/>
  <c r="K82" i="3" s="1"/>
  <c r="K81" i="3" s="1"/>
  <c r="J83" i="3"/>
  <c r="J82" i="3" s="1"/>
  <c r="J81" i="3" s="1"/>
  <c r="K70" i="3"/>
  <c r="K69" i="3" s="1"/>
  <c r="K68" i="3" s="1"/>
  <c r="J70" i="3"/>
  <c r="J69" i="3" s="1"/>
  <c r="J68" i="3" s="1"/>
  <c r="K56" i="3"/>
  <c r="J56" i="3"/>
  <c r="K54" i="3"/>
  <c r="J54" i="3"/>
  <c r="K41" i="3"/>
  <c r="J41" i="3"/>
  <c r="K40" i="3"/>
  <c r="K39" i="3" s="1"/>
  <c r="K38" i="3" s="1"/>
  <c r="K37" i="3" s="1"/>
  <c r="J40" i="3"/>
  <c r="J39" i="3" s="1"/>
  <c r="J38" i="3" s="1"/>
  <c r="J37" i="3" s="1"/>
  <c r="K35" i="3"/>
  <c r="K34" i="3" s="1"/>
  <c r="K33" i="3" s="1"/>
  <c r="K32" i="3" s="1"/>
  <c r="J35" i="3"/>
  <c r="J34" i="3" s="1"/>
  <c r="J33" i="3" s="1"/>
  <c r="J32" i="3" s="1"/>
  <c r="K27" i="3"/>
  <c r="K92" i="6" s="1"/>
  <c r="J27" i="3"/>
  <c r="J92" i="6" s="1"/>
  <c r="K25" i="3"/>
  <c r="J25" i="3"/>
  <c r="K22" i="3"/>
  <c r="K21" i="3" s="1"/>
  <c r="K20" i="3" s="1"/>
  <c r="J22" i="3"/>
  <c r="K13" i="3"/>
  <c r="K12" i="3" s="1"/>
  <c r="K11" i="3" s="1"/>
  <c r="K10" i="3" s="1"/>
  <c r="K9" i="3" s="1"/>
  <c r="J13" i="3"/>
  <c r="J12" i="3" s="1"/>
  <c r="J11" i="3" s="1"/>
  <c r="D26" i="2"/>
  <c r="D24" i="2"/>
  <c r="C24" i="2"/>
  <c r="L110" i="6"/>
  <c r="K110" i="6"/>
  <c r="J110" i="6"/>
  <c r="L102" i="6"/>
  <c r="K102" i="6"/>
  <c r="J102" i="6"/>
  <c r="L92" i="6"/>
  <c r="L85" i="6"/>
  <c r="K85" i="6"/>
  <c r="J85" i="6"/>
  <c r="L77" i="6"/>
  <c r="K77" i="6"/>
  <c r="J77" i="6"/>
  <c r="L35" i="6"/>
  <c r="K35" i="6"/>
  <c r="J35" i="6"/>
  <c r="L25" i="6"/>
  <c r="K25" i="6"/>
  <c r="J25" i="6"/>
  <c r="A16" i="6"/>
  <c r="A25" i="6" s="1"/>
  <c r="A35" i="6" s="1"/>
  <c r="L34" i="6"/>
  <c r="L33" i="6" s="1"/>
  <c r="K34" i="6"/>
  <c r="K33" i="6" s="1"/>
  <c r="J34" i="6"/>
  <c r="J33" i="6" s="1"/>
  <c r="A27" i="6"/>
  <c r="A28" i="6"/>
  <c r="A29" i="6"/>
  <c r="A30" i="6"/>
  <c r="A31" i="6"/>
  <c r="A32" i="6"/>
  <c r="A33" i="6"/>
  <c r="A34" i="6"/>
  <c r="L15" i="6"/>
  <c r="L14" i="6" s="1"/>
  <c r="K15" i="6"/>
  <c r="K14" i="6" s="1"/>
  <c r="J15" i="6"/>
  <c r="J14" i="6" s="1"/>
  <c r="A14" i="6"/>
  <c r="A13" i="6"/>
  <c r="A10" i="6"/>
  <c r="A9" i="6"/>
  <c r="A15" i="6"/>
  <c r="K84" i="4"/>
  <c r="K83" i="4" s="1"/>
  <c r="K82" i="4" s="1"/>
  <c r="K81" i="4" s="1"/>
  <c r="J84" i="4"/>
  <c r="J83" i="4" s="1"/>
  <c r="J82" i="4" s="1"/>
  <c r="J81" i="4" s="1"/>
  <c r="I84" i="4"/>
  <c r="I83" i="4" s="1"/>
  <c r="I82" i="4" s="1"/>
  <c r="I81" i="4" s="1"/>
  <c r="A81" i="4"/>
  <c r="A82" i="4"/>
  <c r="A84" i="3"/>
  <c r="A12" i="6" s="1"/>
  <c r="A83" i="3"/>
  <c r="A11" i="6" s="1"/>
  <c r="A95" i="6"/>
  <c r="A94" i="6"/>
  <c r="A18" i="6"/>
  <c r="A80" i="4"/>
  <c r="A8" i="6"/>
  <c r="K117" i="4"/>
  <c r="K116" i="4" s="1"/>
  <c r="K115" i="4" s="1"/>
  <c r="K114" i="4" s="1"/>
  <c r="K113" i="4" s="1"/>
  <c r="J117" i="4"/>
  <c r="J116" i="4" s="1"/>
  <c r="J115" i="4" s="1"/>
  <c r="J114" i="4" s="1"/>
  <c r="J113" i="4" s="1"/>
  <c r="I71" i="4"/>
  <c r="A113" i="3"/>
  <c r="A100" i="4"/>
  <c r="A99" i="4"/>
  <c r="A51" i="4"/>
  <c r="A33" i="4"/>
  <c r="A39" i="4" s="1"/>
  <c r="A32" i="4"/>
  <c r="A38" i="4" s="1"/>
  <c r="A150" i="6"/>
  <c r="A70" i="6"/>
  <c r="A39" i="6"/>
  <c r="A85" i="4"/>
  <c r="A68" i="4"/>
  <c r="A34" i="4"/>
  <c r="J32" i="6" l="1"/>
  <c r="J31" i="6" s="1"/>
  <c r="J30" i="6" s="1"/>
  <c r="J29" i="6" s="1"/>
  <c r="J28" i="6" s="1"/>
  <c r="J27" i="6" s="1"/>
  <c r="J38" i="6"/>
  <c r="K32" i="6"/>
  <c r="K31" i="6" s="1"/>
  <c r="K30" i="6" s="1"/>
  <c r="K29" i="6" s="1"/>
  <c r="K28" i="6" s="1"/>
  <c r="K27" i="6" s="1"/>
  <c r="K38" i="6"/>
  <c r="L32" i="6"/>
  <c r="L31" i="6" s="1"/>
  <c r="L30" i="6" s="1"/>
  <c r="L29" i="6" s="1"/>
  <c r="L28" i="6" s="1"/>
  <c r="L27" i="6" s="1"/>
  <c r="L38" i="6"/>
  <c r="J13" i="6"/>
  <c r="J12" i="6" s="1"/>
  <c r="J11" i="6" s="1"/>
  <c r="J10" i="6" s="1"/>
  <c r="J9" i="6" s="1"/>
  <c r="J17" i="6"/>
  <c r="K13" i="6"/>
  <c r="K12" i="6" s="1"/>
  <c r="K11" i="6" s="1"/>
  <c r="K10" i="6" s="1"/>
  <c r="K9" i="6" s="1"/>
  <c r="K17" i="6"/>
  <c r="L13" i="6"/>
  <c r="L12" i="6" s="1"/>
  <c r="L11" i="6" s="1"/>
  <c r="L10" i="6" s="1"/>
  <c r="L9" i="6" s="1"/>
  <c r="L17" i="6"/>
  <c r="J21" i="3"/>
  <c r="J19" i="3" s="1"/>
  <c r="A68" i="6"/>
  <c r="A55" i="6" s="1"/>
  <c r="A47" i="6" s="1"/>
  <c r="J10" i="3"/>
  <c r="J9" i="3" s="1"/>
  <c r="K24" i="3"/>
  <c r="K53" i="3"/>
  <c r="J24" i="3"/>
  <c r="J53" i="3"/>
  <c r="D21" i="2"/>
  <c r="D12" i="2" s="1"/>
  <c r="D11" i="2" s="1"/>
  <c r="C21" i="2"/>
  <c r="J80" i="3"/>
  <c r="K80" i="3"/>
  <c r="K79" i="3" s="1"/>
  <c r="K78" i="3" s="1"/>
  <c r="J67" i="3"/>
  <c r="J66" i="3" s="1"/>
  <c r="J65" i="3" s="1"/>
  <c r="K67" i="3"/>
  <c r="K66" i="3" s="1"/>
  <c r="K65" i="3" s="1"/>
  <c r="K16" i="6"/>
  <c r="J16" i="6"/>
  <c r="L16" i="6"/>
  <c r="A83" i="4"/>
  <c r="A84" i="4"/>
  <c r="J112" i="4"/>
  <c r="J111" i="4"/>
  <c r="K112" i="4"/>
  <c r="K111" i="4"/>
  <c r="A53" i="4"/>
  <c r="J79" i="3" l="1"/>
  <c r="J78" i="3" s="1"/>
  <c r="K19" i="3"/>
  <c r="K18" i="3" s="1"/>
  <c r="K8" i="3" s="1"/>
  <c r="K52" i="3"/>
  <c r="K51" i="3" s="1"/>
  <c r="K50" i="3" s="1"/>
  <c r="K49" i="3" s="1"/>
  <c r="J52" i="3"/>
  <c r="J51" i="3" s="1"/>
  <c r="J50" i="3" s="1"/>
  <c r="J49" i="3" s="1"/>
  <c r="J18" i="3"/>
  <c r="J8" i="3" s="1"/>
  <c r="C12" i="2"/>
  <c r="C11" i="2" s="1"/>
  <c r="A20" i="4"/>
  <c r="A19" i="4"/>
  <c r="A10" i="4"/>
  <c r="A113" i="4" s="1"/>
  <c r="A79" i="6"/>
  <c r="L109" i="6"/>
  <c r="L108" i="6" s="1"/>
  <c r="K109" i="6"/>
  <c r="K108" i="6" s="1"/>
  <c r="J109" i="6"/>
  <c r="J108" i="6" s="1"/>
  <c r="A108" i="6"/>
  <c r="A107" i="6"/>
  <c r="A106" i="6"/>
  <c r="A105" i="6"/>
  <c r="A104" i="6"/>
  <c r="L101" i="6"/>
  <c r="L100" i="6" s="1"/>
  <c r="K101" i="6"/>
  <c r="K100" i="6" s="1"/>
  <c r="J101" i="6"/>
  <c r="J100" i="6" s="1"/>
  <c r="A101" i="6"/>
  <c r="A109" i="6" s="1"/>
  <c r="A100" i="6"/>
  <c r="A99" i="6"/>
  <c r="A98" i="6"/>
  <c r="A97" i="6"/>
  <c r="A96" i="6"/>
  <c r="L54" i="6"/>
  <c r="L53" i="6" s="1"/>
  <c r="L56" i="6" s="1"/>
  <c r="K54" i="6"/>
  <c r="K53" i="6" s="1"/>
  <c r="K56" i="6" s="1"/>
  <c r="A117" i="4"/>
  <c r="A51" i="6" s="1"/>
  <c r="A116" i="4"/>
  <c r="A50" i="6" s="1"/>
  <c r="A115" i="4"/>
  <c r="A49" i="6" s="1"/>
  <c r="A114" i="4"/>
  <c r="A112" i="4"/>
  <c r="A53" i="6" s="1"/>
  <c r="A111" i="4"/>
  <c r="A52" i="6" s="1"/>
  <c r="K71" i="4"/>
  <c r="K70" i="4" s="1"/>
  <c r="K69" i="4" s="1"/>
  <c r="I70" i="4"/>
  <c r="I69" i="4" s="1"/>
  <c r="I68" i="4" s="1"/>
  <c r="K7" i="3" l="1"/>
  <c r="J7" i="3"/>
  <c r="K107" i="6"/>
  <c r="K106" i="6" s="1"/>
  <c r="K105" i="6" s="1"/>
  <c r="K104" i="6" s="1"/>
  <c r="K111" i="6"/>
  <c r="L107" i="6"/>
  <c r="L106" i="6" s="1"/>
  <c r="L105" i="6" s="1"/>
  <c r="L104" i="6" s="1"/>
  <c r="L111" i="6"/>
  <c r="J107" i="6"/>
  <c r="J106" i="6" s="1"/>
  <c r="J105" i="6" s="1"/>
  <c r="J104" i="6" s="1"/>
  <c r="J111" i="6"/>
  <c r="J99" i="6"/>
  <c r="J98" i="6" s="1"/>
  <c r="J97" i="6" s="1"/>
  <c r="J96" i="6" s="1"/>
  <c r="J103" i="6"/>
  <c r="K99" i="6"/>
  <c r="K98" i="6" s="1"/>
  <c r="K97" i="6" s="1"/>
  <c r="K96" i="6" s="1"/>
  <c r="K103" i="6"/>
  <c r="L99" i="6"/>
  <c r="L98" i="6" s="1"/>
  <c r="L97" i="6" s="1"/>
  <c r="L96" i="6" s="1"/>
  <c r="L103" i="6"/>
  <c r="K52" i="6"/>
  <c r="K51" i="6" s="1"/>
  <c r="K50" i="6" s="1"/>
  <c r="K49" i="6" s="1"/>
  <c r="K55" i="6"/>
  <c r="L52" i="6"/>
  <c r="L51" i="6" s="1"/>
  <c r="L50" i="6" s="1"/>
  <c r="L49" i="6" s="1"/>
  <c r="L55" i="6"/>
  <c r="K68" i="4"/>
  <c r="I67" i="4"/>
  <c r="I66" i="4" s="1"/>
  <c r="I65" i="4" s="1"/>
  <c r="K67" i="4" l="1"/>
  <c r="K66" i="4" s="1"/>
  <c r="K65" i="4" s="1"/>
  <c r="L36" i="6"/>
  <c r="K36" i="6"/>
  <c r="J36" i="6"/>
  <c r="K55" i="4"/>
  <c r="J55" i="4"/>
  <c r="I55" i="4"/>
  <c r="L91" i="6"/>
  <c r="L90" i="6" s="1"/>
  <c r="K91" i="6"/>
  <c r="K90" i="6" s="1"/>
  <c r="L84" i="6"/>
  <c r="L83" i="6" s="1"/>
  <c r="K84" i="6"/>
  <c r="K83" i="6" s="1"/>
  <c r="L76" i="6"/>
  <c r="L75" i="6" s="1"/>
  <c r="K76" i="6"/>
  <c r="K75" i="6" s="1"/>
  <c r="L46" i="6"/>
  <c r="L45" i="6" s="1"/>
  <c r="L48" i="6" s="1"/>
  <c r="K46" i="6"/>
  <c r="K45" i="6" s="1"/>
  <c r="K48" i="6" s="1"/>
  <c r="K37" i="6"/>
  <c r="L37" i="6"/>
  <c r="K24" i="6"/>
  <c r="K23" i="6" s="1"/>
  <c r="L24" i="6"/>
  <c r="L23" i="6" s="1"/>
  <c r="J91" i="6"/>
  <c r="J90" i="6" s="1"/>
  <c r="J84" i="6"/>
  <c r="J83" i="6" s="1"/>
  <c r="J76" i="6"/>
  <c r="J75" i="6" s="1"/>
  <c r="J46" i="6"/>
  <c r="J45" i="6" s="1"/>
  <c r="J48" i="6" s="1"/>
  <c r="J37" i="6"/>
  <c r="J24" i="6"/>
  <c r="J23" i="6" s="1"/>
  <c r="K103" i="4"/>
  <c r="K102" i="4" s="1"/>
  <c r="K101" i="4" s="1"/>
  <c r="J103" i="4"/>
  <c r="J102" i="4" s="1"/>
  <c r="J101" i="4" s="1"/>
  <c r="I103" i="4"/>
  <c r="I102" i="4" s="1"/>
  <c r="I101" i="4" s="1"/>
  <c r="K88" i="4"/>
  <c r="K87" i="4" s="1"/>
  <c r="K86" i="4" s="1"/>
  <c r="K80" i="4" s="1"/>
  <c r="J88" i="4"/>
  <c r="J87" i="4" s="1"/>
  <c r="J86" i="4" s="1"/>
  <c r="J85" i="4" s="1"/>
  <c r="J80" i="4" s="1"/>
  <c r="I88" i="4"/>
  <c r="I87" i="4" s="1"/>
  <c r="I86" i="4" s="1"/>
  <c r="I85" i="4" s="1"/>
  <c r="I80" i="4" s="1"/>
  <c r="I79" i="4" s="1"/>
  <c r="J71" i="4"/>
  <c r="J70" i="4" s="1"/>
  <c r="K57" i="4"/>
  <c r="K56" i="4" s="1"/>
  <c r="J57" i="4"/>
  <c r="J56" i="4" s="1"/>
  <c r="I57" i="4"/>
  <c r="I56" i="4" s="1"/>
  <c r="K42" i="4"/>
  <c r="K40" i="4" s="1"/>
  <c r="K39" i="4" s="1"/>
  <c r="K38" i="4" s="1"/>
  <c r="K37" i="4" s="1"/>
  <c r="J42" i="4"/>
  <c r="J40" i="4" s="1"/>
  <c r="J39" i="4" s="1"/>
  <c r="J38" i="4" s="1"/>
  <c r="J37" i="4" s="1"/>
  <c r="I42" i="4"/>
  <c r="I40" i="4" s="1"/>
  <c r="I39" i="4" s="1"/>
  <c r="I38" i="4" s="1"/>
  <c r="I37" i="4" s="1"/>
  <c r="K36" i="4"/>
  <c r="K35" i="4" s="1"/>
  <c r="K34" i="4" s="1"/>
  <c r="K33" i="4" s="1"/>
  <c r="J36" i="4"/>
  <c r="J35" i="4" s="1"/>
  <c r="J34" i="4" s="1"/>
  <c r="J33" i="4" s="1"/>
  <c r="I36" i="4"/>
  <c r="I35" i="4" s="1"/>
  <c r="I34" i="4" s="1"/>
  <c r="I33" i="4" s="1"/>
  <c r="K28" i="4"/>
  <c r="K27" i="4" s="1"/>
  <c r="J28" i="4"/>
  <c r="J27" i="4" s="1"/>
  <c r="I28" i="4"/>
  <c r="I27" i="4" s="1"/>
  <c r="K26" i="4"/>
  <c r="K25" i="4" s="1"/>
  <c r="J26" i="4"/>
  <c r="J25" i="4" s="1"/>
  <c r="I26" i="4"/>
  <c r="I25" i="4" s="1"/>
  <c r="K23" i="4"/>
  <c r="K22" i="4" s="1"/>
  <c r="K21" i="4" s="1"/>
  <c r="J23" i="4"/>
  <c r="J22" i="4" s="1"/>
  <c r="J21" i="4" s="1"/>
  <c r="I23" i="4"/>
  <c r="I22" i="4" s="1"/>
  <c r="K14" i="4"/>
  <c r="K13" i="4" s="1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I11" i="4" s="1"/>
  <c r="L89" i="6" l="1"/>
  <c r="L88" i="6" s="1"/>
  <c r="L87" i="6" s="1"/>
  <c r="L93" i="6"/>
  <c r="K89" i="6"/>
  <c r="K88" i="6" s="1"/>
  <c r="K87" i="6" s="1"/>
  <c r="K93" i="6"/>
  <c r="J89" i="6"/>
  <c r="J88" i="6" s="1"/>
  <c r="J87" i="6" s="1"/>
  <c r="J93" i="6"/>
  <c r="K82" i="6"/>
  <c r="K81" i="6" s="1"/>
  <c r="K80" i="6" s="1"/>
  <c r="K79" i="6" s="1"/>
  <c r="K86" i="6"/>
  <c r="J82" i="6"/>
  <c r="J81" i="6" s="1"/>
  <c r="J80" i="6" s="1"/>
  <c r="J86" i="6"/>
  <c r="L82" i="6"/>
  <c r="L81" i="6" s="1"/>
  <c r="L80" i="6" s="1"/>
  <c r="L79" i="6" s="1"/>
  <c r="L70" i="6" s="1"/>
  <c r="L86" i="6"/>
  <c r="L74" i="6"/>
  <c r="L73" i="6" s="1"/>
  <c r="L72" i="6" s="1"/>
  <c r="L71" i="6" s="1"/>
  <c r="L78" i="6"/>
  <c r="J74" i="6"/>
  <c r="J73" i="6" s="1"/>
  <c r="J72" i="6" s="1"/>
  <c r="J71" i="6" s="1"/>
  <c r="J78" i="6"/>
  <c r="K74" i="6"/>
  <c r="K73" i="6" s="1"/>
  <c r="K72" i="6" s="1"/>
  <c r="K71" i="6" s="1"/>
  <c r="K78" i="6"/>
  <c r="L22" i="6"/>
  <c r="L21" i="6" s="1"/>
  <c r="L20" i="6" s="1"/>
  <c r="L19" i="6" s="1"/>
  <c r="L18" i="6" s="1"/>
  <c r="L8" i="6" s="1"/>
  <c r="L26" i="6"/>
  <c r="K22" i="6"/>
  <c r="K21" i="6" s="1"/>
  <c r="K20" i="6" s="1"/>
  <c r="K19" i="6" s="1"/>
  <c r="K18" i="6" s="1"/>
  <c r="K8" i="6" s="1"/>
  <c r="K26" i="6"/>
  <c r="J22" i="6"/>
  <c r="J21" i="6" s="1"/>
  <c r="J20" i="6" s="1"/>
  <c r="J19" i="6" s="1"/>
  <c r="J18" i="6" s="1"/>
  <c r="J8" i="6" s="1"/>
  <c r="J26" i="6"/>
  <c r="I21" i="4"/>
  <c r="I54" i="4"/>
  <c r="J142" i="6"/>
  <c r="J141" i="6" s="1"/>
  <c r="J54" i="4"/>
  <c r="J53" i="4" s="1"/>
  <c r="K142" i="6"/>
  <c r="K141" i="6" s="1"/>
  <c r="K54" i="4"/>
  <c r="K53" i="4" s="1"/>
  <c r="L142" i="6"/>
  <c r="L141" i="6" s="1"/>
  <c r="I10" i="4"/>
  <c r="I9" i="4" s="1"/>
  <c r="L150" i="6"/>
  <c r="K150" i="6"/>
  <c r="J150" i="6"/>
  <c r="J44" i="6"/>
  <c r="J43" i="6" s="1"/>
  <c r="J42" i="6" s="1"/>
  <c r="J41" i="6" s="1"/>
  <c r="J40" i="6" s="1"/>
  <c r="J47" i="6"/>
  <c r="L44" i="6"/>
  <c r="L43" i="6" s="1"/>
  <c r="L42" i="6" s="1"/>
  <c r="L41" i="6" s="1"/>
  <c r="L40" i="6" s="1"/>
  <c r="L47" i="6"/>
  <c r="K44" i="6"/>
  <c r="K43" i="6" s="1"/>
  <c r="K42" i="6" s="1"/>
  <c r="K41" i="6" s="1"/>
  <c r="K47" i="6"/>
  <c r="K85" i="4"/>
  <c r="K100" i="4"/>
  <c r="K99" i="4" s="1"/>
  <c r="K98" i="4" s="1"/>
  <c r="K97" i="4" s="1"/>
  <c r="J100" i="4"/>
  <c r="J99" i="4" s="1"/>
  <c r="J98" i="4" s="1"/>
  <c r="J97" i="4" s="1"/>
  <c r="I100" i="4"/>
  <c r="I99" i="4" s="1"/>
  <c r="I98" i="4" s="1"/>
  <c r="I97" i="4" s="1"/>
  <c r="J69" i="4"/>
  <c r="J68" i="4" s="1"/>
  <c r="I24" i="4"/>
  <c r="K24" i="4"/>
  <c r="K20" i="4" s="1"/>
  <c r="J24" i="4"/>
  <c r="J20" i="4" s="1"/>
  <c r="I53" i="4"/>
  <c r="I41" i="4"/>
  <c r="K41" i="4"/>
  <c r="J41" i="4"/>
  <c r="J32" i="4"/>
  <c r="I32" i="4"/>
  <c r="K32" i="4"/>
  <c r="I20" i="4" l="1"/>
  <c r="I19" i="4" s="1"/>
  <c r="I18" i="4" s="1"/>
  <c r="J79" i="6"/>
  <c r="L140" i="6"/>
  <c r="L139" i="6" s="1"/>
  <c r="L138" i="6" s="1"/>
  <c r="L137" i="6" s="1"/>
  <c r="L95" i="6" s="1"/>
  <c r="L94" i="6" s="1"/>
  <c r="L143" i="6"/>
  <c r="K140" i="6"/>
  <c r="K139" i="6" s="1"/>
  <c r="K138" i="6" s="1"/>
  <c r="K137" i="6" s="1"/>
  <c r="K95" i="6" s="1"/>
  <c r="K94" i="6" s="1"/>
  <c r="K143" i="6"/>
  <c r="J140" i="6"/>
  <c r="J139" i="6" s="1"/>
  <c r="J138" i="6" s="1"/>
  <c r="J137" i="6" s="1"/>
  <c r="J94" i="6" s="1"/>
  <c r="J143" i="6"/>
  <c r="J70" i="6"/>
  <c r="J39" i="6" s="1"/>
  <c r="K70" i="6"/>
  <c r="I8" i="4"/>
  <c r="I7" i="4" s="1"/>
  <c r="J52" i="4"/>
  <c r="J51" i="4" s="1"/>
  <c r="J50" i="4" s="1"/>
  <c r="J49" i="4" s="1"/>
  <c r="I52" i="4"/>
  <c r="I51" i="4" s="1"/>
  <c r="I50" i="4" s="1"/>
  <c r="I49" i="4" s="1"/>
  <c r="K52" i="4"/>
  <c r="K51" i="4" s="1"/>
  <c r="K50" i="4" s="1"/>
  <c r="K49" i="4" s="1"/>
  <c r="L39" i="6"/>
  <c r="K40" i="6"/>
  <c r="J79" i="4"/>
  <c r="J78" i="4" s="1"/>
  <c r="K79" i="4"/>
  <c r="K78" i="4" s="1"/>
  <c r="I78" i="4"/>
  <c r="J67" i="4"/>
  <c r="J66" i="4" s="1"/>
  <c r="J65" i="4" s="1"/>
  <c r="J19" i="4"/>
  <c r="J18" i="4" s="1"/>
  <c r="J8" i="4" s="1"/>
  <c r="K19" i="4"/>
  <c r="K18" i="4" s="1"/>
  <c r="K8" i="4" s="1"/>
  <c r="K39" i="6" l="1"/>
  <c r="J7" i="6"/>
  <c r="K7" i="6"/>
  <c r="L7" i="6"/>
  <c r="K7" i="4"/>
  <c r="J7" i="4"/>
  <c r="C12" i="14"/>
  <c r="C11" i="14" s="1"/>
  <c r="D12" i="14"/>
  <c r="D11" i="14" s="1"/>
  <c r="E12" i="14"/>
  <c r="E11" i="14" s="1"/>
  <c r="C20" i="14"/>
  <c r="C19" i="14" s="1"/>
  <c r="C18" i="14" s="1"/>
  <c r="D20" i="14"/>
  <c r="D19" i="14" s="1"/>
  <c r="D18" i="14" s="1"/>
  <c r="E20" i="14"/>
  <c r="E19" i="14" s="1"/>
  <c r="E18" i="14" s="1"/>
  <c r="C10" i="13"/>
  <c r="D10" i="13"/>
  <c r="E10" i="13"/>
  <c r="C17" i="13"/>
  <c r="C14" i="13" s="1"/>
  <c r="D17" i="13"/>
  <c r="D18" i="13" s="1"/>
  <c r="E17" i="13"/>
  <c r="E14" i="13" s="1"/>
  <c r="D14" i="13" l="1"/>
  <c r="E18" i="13"/>
  <c r="C18" i="13"/>
  <c r="C27" i="14" l="1"/>
  <c r="C26" i="14" s="1"/>
  <c r="E27" i="14" l="1"/>
  <c r="E26" i="14" s="1"/>
  <c r="D27" i="14"/>
  <c r="D26" i="14" s="1"/>
  <c r="D10" i="14"/>
  <c r="E10" i="14" l="1"/>
  <c r="C10" i="14"/>
</calcChain>
</file>

<file path=xl/sharedStrings.xml><?xml version="1.0" encoding="utf-8"?>
<sst xmlns="http://schemas.openxmlformats.org/spreadsheetml/2006/main" count="2471" uniqueCount="235">
  <si>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</si>
  <si>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</si>
  <si>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</si>
  <si>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</si>
  <si>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</si>
  <si>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</si>
  <si>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</si>
  <si>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</si>
  <si>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</si>
  <si>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</si>
  <si>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</si>
  <si>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</si>
  <si>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</si>
  <si>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</si>
  <si>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</si>
  <si>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</si>
  <si>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</si>
  <si>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</si>
  <si>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</si>
  <si>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</si>
  <si>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</si>
  <si>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</si>
  <si>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</si>
  <si>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</si>
  <si>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</si>
  <si>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</si>
  <si>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</si>
  <si>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</si>
  <si>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</si>
  <si>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</si>
  <si>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</si>
  <si>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</si>
  <si>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</si>
  <si>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</si>
  <si>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</si>
  <si>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</si>
  <si>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</si>
  <si>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</si>
  <si>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</si>
  <si>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</si>
  <si>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</si>
  <si>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</si>
  <si>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</si>
  <si>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</si>
  <si>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</si>
  <si>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</si>
  <si>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</si>
  <si>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</si>
  <si>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</si>
  <si>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</si>
  <si>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</si>
  <si>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</si>
  <si>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</si>
  <si>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</si>
  <si>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</si>
  <si>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</si>
  <si>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</si>
  <si>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</si>
  <si>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</si>
  <si>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</si>
  <si>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</si>
  <si>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</si>
  <si>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</si>
  <si>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</si>
  <si>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</si>
  <si>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</si>
  <si>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</si>
  <si>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</si>
  <si>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</si>
  <si>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</si>
  <si>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</si>
  <si>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</si>
  <si>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</si>
  <si>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</si>
  <si>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</si>
  <si>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</si>
  <si>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</si>
  <si>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</si>
  <si>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</si>
  <si>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</si>
  <si>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</si>
  <si>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</si>
  <si>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</si>
  <si>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</si>
  <si>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</si>
  <si>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</si>
  <si>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</si>
  <si>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</si>
  <si>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</si>
  <si>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</si>
  <si>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</si>
  <si>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</si>
  <si>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</si>
  <si>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</si>
  <si>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</si>
  <si>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</si>
  <si>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</si>
  <si>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</si>
  <si>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</si>
  <si>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</si>
  <si>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</si>
  <si>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</si>
  <si>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</si>
  <si>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</si>
  <si>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</si>
  <si>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</si>
  <si>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</si>
  <si>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</si>
  <si>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</si>
  <si>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</si>
  <si>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</si>
  <si>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</si>
  <si>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</si>
  <si>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</si>
  <si>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</si>
  <si>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</si>
  <si>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</si>
  <si>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</si>
  <si>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</si>
  <si>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</si>
  <si>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</si>
  <si>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</si>
  <si>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</si>
  <si>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</si>
  <si>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</si>
  <si>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</si>
  <si>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</si>
  <si>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</si>
  <si>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</si>
  <si>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</si>
  <si>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</si>
  <si>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</si>
  <si>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</si>
  <si>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</si>
  <si>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</si>
  <si>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</si>
  <si>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</si>
  <si>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</si>
  <si>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</si>
  <si>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910</t>
  </si>
  <si>
    <t>Муниципальная 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2018- 2028года"и с перспективой до 2030 года.</t>
  </si>
  <si>
    <t>99</t>
  </si>
  <si>
    <t>65</t>
  </si>
  <si>
    <t>41990</t>
  </si>
  <si>
    <t>Условно утвержденные расходы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</si>
  <si>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</si>
  <si>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соответветствии с заключенными соглашениями</t>
  </si>
  <si>
    <t>Администрация Анненковского сельского поселения Ромодановского муниципального района Республики Мордовия</t>
  </si>
  <si>
    <t>000 01 05 02 01 10 0000 510</t>
  </si>
  <si>
    <t>Увеличение прочих остатков денежных средств бюджетов сельских поселений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</si>
  <si>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</si>
  <si>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</si>
  <si>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Расходы на выплату по оплате труда работников органов местного самоуправления</t>
  </si>
  <si>
    <t>Муниципальная 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года"</t>
  </si>
  <si>
    <t>Итого источников внутреннего финансирования дефицита бюджета Анненковского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</si>
  <si>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</si>
  <si>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</si>
  <si>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</si>
  <si>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</si>
  <si>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</si>
  <si>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  Администрации Анненковского сельского поселения</t>
  </si>
  <si>
    <t>Обеспечение деятельности   Администрации Анненковского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</si>
  <si>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</si>
  <si>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</si>
  <si>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</si>
  <si>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</si>
  <si>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t>
  </si>
  <si>
    <t>Обеспечение деятельности    Администрации Анненковского сельского поселения Ромодановского муниципального района Республики Мордовия</t>
  </si>
  <si>
    <t>13</t>
  </si>
  <si>
    <t>Муниципальная программа "Комплексного развития социальной  инфраструктуры Анненковского сельского поселения  Ромодановского муниципального района Республики Мордовия на  2018-2028 года" и с перспективой до 2030 года.</t>
  </si>
  <si>
    <t>08</t>
  </si>
  <si>
    <t>07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</si>
  <si>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</si>
  <si>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</si>
  <si>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Основное мероприятия " Ремонт и содержание дорог в границах поселения,поддержание дорожного полотна в работоспособном состоянии.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</si>
  <si>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</si>
  <si>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</si>
  <si>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2026 год</t>
  </si>
  <si>
    <t>2 02 10000 00 0000 150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</si>
  <si>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</si>
  <si>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</si>
  <si>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</si>
  <si>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</si>
  <si>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</si>
  <si>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</si>
  <si>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</si>
  <si>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Резервный фонд аминистрации Анненковского сельского поселени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</si>
  <si>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</si>
  <si>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</si>
  <si>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</si>
  <si>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</si>
  <si>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</si>
  <si>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муниципального долга</t>
  </si>
  <si>
    <t>41240</t>
  </si>
  <si>
    <t xml:space="preserve">ОБЪЕМ 
БЕЗВОЗМЕЗДНЫХ ПОСТУПЛЕНИЙ В БЮДЖЕТ АННЕНКОВСКОГО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</si>
  <si>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</si>
  <si>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ВЕДОМСТВЕННАЯ СТРУКТУРА 
РАСХОДОВ БЮДЖЕТА АННЕНКОВСКОГО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</si>
  <si>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АННЕНКОВСКОГО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2025 ГОД И НА ПЛАНОВЫЙ ПЕРИОД
2026 И 2027 ГОДОВ</t>
  </si>
  <si>
    <t>РАСПРЕДЕЛЕНИЕ 
БЮДЖЕТНЫХ АССИГНОВАНИЙ БЮДЖЕТА АННЕНКОВСКОГО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</si>
  <si>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>ИСТОЧНИКИ 
ВНУТРЕННЕГО ФИНАНСИРОВАНИЯ ДЕФИЦИТА БЮДЖЕТА АННЕНКОВСКОГО СЕЛЬСКОГО ПОСЕЛЕНИЯ  РОМОДАНОВСКОГО МУНИЦИПАЛЬНОГО РАЙОНА РЕСПУБЛИКИ МОРДОВИЯ НА 2025 ГОД И НА ПЛАНОВЫЙ ПЕРИОД 2026 и 2027 ГОДОВ</t>
  </si>
  <si>
    <t xml:space="preserve">ПРОГРАММА 
МУНИЦИПАЛЬНЫХ ВНУТРЕННИХ ЗАИМСТВОВАНИЙ АННЕНКОВСКОГО СЕЛЬСКОГО ПОСЕЛЕНИЯ РОМОДАНОВСКОГО МУНИЦИПАЛЬНОГО РАЙОНА РЕСПУБЛИКИ МОРДОВИЯ НА 2025 ГОД И 
НА ПЛАНОВЫЙ ПЕРИОД 2026 И 2027 ГОДОВ 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</si>
  <si>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</si>
  <si>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</si>
  <si>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</si>
  <si>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</si>
  <si>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</si>
  <si>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</si>
  <si>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</si>
  <si>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9Д184</t>
  </si>
  <si>
    <t xml:space="preserve">  Расходы на обеспечение выполнения функций органов местного самоуправления</t>
  </si>
  <si>
    <t xml:space="preserve"> Расходы на обеспечение выполнения функций органов местного самоуправления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</si>
  <si>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</si>
  <si>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2 02 15001 00 0000 150</t>
  </si>
  <si>
    <t>2 02 15001 10 0000  150</t>
  </si>
  <si>
    <t>Приложение 1
к  решению  Совета депутатов Анненковского сельского поселения Ромодановского муниципального района Республики Мордовия «О внесении изменений в решение Совета депутатов  Анненковского  сельского поселения 
Ромодановского муниципального района Республики Мордовия от 26 декабря 2024 г № 21 «О бюджете  Анненковского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2
к  решению  Совета депутатов  Анненковского  сельского поселения Ромодановского муниципального района Республики Мордовия «О бюджете  Анненковского  сельского поселения Ромодановского муниципального района Республики Мордовия на 2025 год и на плановый период 2026 и 2027 годов»</t>
  </si>
  <si>
    <t>Приложение 2
к  решению  Совета депутатов Анненковского сельского поселения Ромодановского муниципального района Республики Мордовия «О внесении изменений в решение Совета депутатов  Анненковского  сельского поселения 
Ромодановского муниципального района Республики Мордовия от 26 декабря 2024 г № 21 «О бюджете  Анненковского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3
к  решению  Совета депутатов  Анненковского  сельского поселения Ромодановского муниципального района Республики Мордовия «О бюджете  Анненковского  сельского поселения Ромодановского муниципального района Республики Мордовия на 2025 год и на плановый период 2026 и 2027 годов»</t>
  </si>
  <si>
    <t>Приложение 3
к  решению  Совета депутатов Анненковского сельского поселения Ромодановского муниципального района Республики Мордовия «О внесении изменений в решение Совета депутатов  Анненковского  сельского поселения 
Ромодановского муниципального района Республики Мордовия от 26 декабря 2024 г № 21 «О бюджете  Анненковского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4
к  решению  Совета депутатов  Анненковского  сельского поселения Ромодановского муниципального района Республики Мордовия «О бюджете  Анненковского  сельского поселения Ромодановского муниципального района Республики Мордовия на 2025 год и на плановый период 2026 и 2027 годов»</t>
  </si>
  <si>
    <t>Приложение 4
к  решению  Совета депутатов Анненковского сельского поселения Ромодановского муниципального района Республики Мордовия «О внесении изменений в решение Совета депутатов  Анненковского  сельского поселения 
Ромодановского муниципального района Республики Мордовия от 26 декабря 2024 г № 21 «О бюджете  Анненковского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5
к  решению  Совета депутатов  Анненковского  сельского поселения Ромодановского муниципального района Республики Мордовия «О бюджете  Анненковского  сельского поселения Ромодановского муниципального района Республики Мордовия на 2025 год и на плановый период 2026 и 2027 годов»</t>
  </si>
  <si>
    <t>2 02 49999 00 0000 150</t>
  </si>
  <si>
    <t>2 02 49999 10 0000 150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</si>
  <si>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</si>
  <si>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</si>
  <si>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41210</t>
  </si>
  <si>
    <t>810</t>
  </si>
  <si>
    <t>Мероприятия, связанные с муниципальным управлением</t>
  </si>
  <si>
    <t>Другие общегосударственные вопросы</t>
  </si>
  <si>
    <t>80190</t>
  </si>
  <si>
    <t>42370</t>
  </si>
  <si>
    <t>Мероприятия по землеустройству и землепользованию</t>
  </si>
  <si>
    <t>43030</t>
  </si>
  <si>
    <t>Другие вопросы в облости национальной экономики</t>
  </si>
  <si>
    <t>Приложение 5
к  решению  Совета депутатов Анненковского сельского поселения Ромодановского муниципального района Республики Мордовия «О внесении изменений в решение Совета депутатов  Анненковского  сельского поселения 
Ромодановского муниципального района Республики Мордовия от 26 декабря 2024 г № 21 «О бюджете  Анненковского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6
к  решению  Совета депутатов  Анненковского  сельского поселения Ромодановского муниципального района Республики Мордовия «О бюджете  Анненковского  сельского поселения Ромодановского муниципального района Республики Мордовия на 2025 год и на плановый период 2026 и 2027 годов»</t>
  </si>
  <si>
    <t>Приложение 6
к  решению  Совета депутатов Анненковского сельского поселения Ромодановского муниципального района Республики Мордовия «О внесении изменений в решение Совета депутатов  Анненковского  сельского поселения 
Ромодановского муниципального района Республики Мордовия от 26 декабря 2024 г № 21 «О бюджете  Анненковского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7
к  решению  Совета депутатов  Анненковского  сельского поселения Ромодановского муниципального района Республики Мордовия «О бюджете  Анненковского  сельского поселения Ромодановского муниципального района Республики Мордовия на 2025 год и на плановый период 2026 и 2027 годов»</t>
  </si>
  <si>
    <t>78090</t>
  </si>
  <si>
    <t>Решение вопросов местного значения,осуществляемое с провлечением средств самообложения граждан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</si>
</sst>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77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b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347">
    <xf numFmtId="165" fontId="0" fillId="0" borderId="0">
      <alignment vertical="top" wrapText="1"/>
    </xf>
    <xf numFmtId="0" fontId="21" fillId="0" borderId="0"/>
    <xf numFmtId="0" fontId="19" fillId="0" borderId="0"/>
    <xf numFmtId="164" fontId="28" fillId="0" borderId="0" applyFont="0" applyFill="0" applyBorder="0" applyAlignment="0" applyProtection="0"/>
    <xf numFmtId="0" fontId="29" fillId="0" borderId="0"/>
    <xf numFmtId="0" fontId="30" fillId="0" borderId="0"/>
    <xf numFmtId="0" fontId="13" fillId="0" borderId="0"/>
    <xf numFmtId="0" fontId="12" fillId="0" borderId="0"/>
    <xf numFmtId="0" fontId="33" fillId="0" borderId="0"/>
    <xf numFmtId="0" fontId="34" fillId="0" borderId="0"/>
    <xf numFmtId="0" fontId="35" fillId="0" borderId="0"/>
    <xf numFmtId="0" fontId="29" fillId="0" borderId="0">
      <alignment horizontal="left"/>
    </xf>
    <xf numFmtId="0" fontId="29" fillId="0" borderId="0">
      <alignment horizontal="left"/>
    </xf>
    <xf numFmtId="0" fontId="36" fillId="0" borderId="0"/>
    <xf numFmtId="0" fontId="30" fillId="0" borderId="0"/>
    <xf numFmtId="0" fontId="30" fillId="0" borderId="0"/>
    <xf numFmtId="0" fontId="29" fillId="0" borderId="0">
      <alignment horizontal="left"/>
    </xf>
    <xf numFmtId="4" fontId="37" fillId="0" borderId="12">
      <alignment horizontal="right"/>
    </xf>
    <xf numFmtId="4" fontId="37" fillId="0" borderId="13">
      <alignment horizontal="right"/>
    </xf>
    <xf numFmtId="49" fontId="37" fillId="0" borderId="0">
      <alignment horizontal="right"/>
    </xf>
    <xf numFmtId="0" fontId="37" fillId="0" borderId="14">
      <alignment horizontal="left" wrapText="1"/>
    </xf>
    <xf numFmtId="0" fontId="37" fillId="0" borderId="15">
      <alignment horizontal="left" wrapText="1" indent="1"/>
    </xf>
    <xf numFmtId="0" fontId="38" fillId="0" borderId="16">
      <alignment horizontal="left" wrapText="1"/>
    </xf>
    <xf numFmtId="0" fontId="37" fillId="3" borderId="0"/>
    <xf numFmtId="0" fontId="37" fillId="0" borderId="4"/>
    <xf numFmtId="0" fontId="37" fillId="0" borderId="0">
      <alignment horizontal="center"/>
    </xf>
    <xf numFmtId="0" fontId="30" fillId="0" borderId="4"/>
    <xf numFmtId="4" fontId="37" fillId="0" borderId="17">
      <alignment horizontal="right"/>
    </xf>
    <xf numFmtId="49" fontId="37" fillId="0" borderId="16">
      <alignment horizontal="center"/>
    </xf>
    <xf numFmtId="4" fontId="37" fillId="0" borderId="18">
      <alignment horizontal="right"/>
    </xf>
    <xf numFmtId="0" fontId="38" fillId="0" borderId="0">
      <alignment horizontal="center"/>
    </xf>
    <xf numFmtId="0" fontId="38" fillId="0" borderId="4"/>
    <xf numFmtId="0" fontId="37" fillId="0" borderId="19">
      <alignment horizontal="left" wrapText="1"/>
    </xf>
    <xf numFmtId="0" fontId="37" fillId="0" borderId="20">
      <alignment horizontal="left" wrapText="1" indent="1"/>
    </xf>
    <xf numFmtId="0" fontId="37" fillId="0" borderId="19">
      <alignment horizontal="left" wrapText="1" indent="2"/>
    </xf>
    <xf numFmtId="0" fontId="37" fillId="0" borderId="14">
      <alignment horizontal="left" wrapText="1" indent="2"/>
    </xf>
    <xf numFmtId="0" fontId="37" fillId="0" borderId="0">
      <alignment horizontal="center" wrapText="1"/>
    </xf>
    <xf numFmtId="49" fontId="37" fillId="0" borderId="4">
      <alignment horizontal="left"/>
    </xf>
    <xf numFmtId="49" fontId="37" fillId="0" borderId="21">
      <alignment horizontal="center" wrapText="1"/>
    </xf>
    <xf numFmtId="49" fontId="37" fillId="0" borderId="21">
      <alignment horizontal="left" wrapText="1"/>
    </xf>
    <xf numFmtId="49" fontId="37" fillId="0" borderId="21">
      <alignment horizontal="center" shrinkToFit="1"/>
    </xf>
    <xf numFmtId="49" fontId="37" fillId="0" borderId="12">
      <alignment horizontal="center" shrinkToFit="1"/>
    </xf>
    <xf numFmtId="0" fontId="37" fillId="0" borderId="15">
      <alignment horizontal="left" wrapText="1"/>
    </xf>
    <xf numFmtId="0" fontId="37" fillId="0" borderId="14">
      <alignment horizontal="left" wrapText="1" indent="1"/>
    </xf>
    <xf numFmtId="0" fontId="37" fillId="0" borderId="15">
      <alignment horizontal="left" wrapText="1" indent="2"/>
    </xf>
    <xf numFmtId="0" fontId="30" fillId="0" borderId="22"/>
    <xf numFmtId="0" fontId="30" fillId="0" borderId="23"/>
    <xf numFmtId="49" fontId="37" fillId="0" borderId="17">
      <alignment horizontal="center"/>
    </xf>
    <xf numFmtId="0" fontId="38" fillId="0" borderId="3">
      <alignment horizontal="center" vertical="center" textRotation="90" wrapText="1"/>
    </xf>
    <xf numFmtId="0" fontId="38" fillId="0" borderId="23">
      <alignment horizontal="center" vertical="center" textRotation="90" wrapText="1"/>
    </xf>
    <xf numFmtId="0" fontId="37" fillId="0" borderId="0">
      <alignment vertical="center"/>
    </xf>
    <xf numFmtId="0" fontId="38" fillId="0" borderId="0">
      <alignment horizontal="center" vertical="center" textRotation="90" wrapText="1"/>
    </xf>
    <xf numFmtId="0" fontId="38" fillId="0" borderId="24">
      <alignment horizontal="center" vertical="center" textRotation="90" wrapText="1"/>
    </xf>
    <xf numFmtId="0" fontId="38" fillId="0" borderId="0">
      <alignment horizontal="center" vertical="center" textRotation="90"/>
    </xf>
    <xf numFmtId="0" fontId="38" fillId="0" borderId="24">
      <alignment horizontal="center" vertical="center" textRotation="90"/>
    </xf>
    <xf numFmtId="0" fontId="38" fillId="0" borderId="1">
      <alignment horizontal="center" vertical="center" textRotation="90"/>
    </xf>
    <xf numFmtId="0" fontId="20" fillId="0" borderId="4">
      <alignment wrapText="1"/>
    </xf>
    <xf numFmtId="0" fontId="20" fillId="0" borderId="1">
      <alignment wrapText="1"/>
    </xf>
    <xf numFmtId="0" fontId="20" fillId="0" borderId="23">
      <alignment wrapText="1"/>
    </xf>
    <xf numFmtId="0" fontId="37" fillId="0" borderId="1">
      <alignment horizontal="center" vertical="top" wrapText="1"/>
    </xf>
    <xf numFmtId="0" fontId="38" fillId="0" borderId="25"/>
    <xf numFmtId="49" fontId="39" fillId="0" borderId="26">
      <alignment horizontal="left" vertical="center" wrapText="1"/>
    </xf>
    <xf numFmtId="49" fontId="37" fillId="0" borderId="15">
      <alignment horizontal="left" vertical="center" wrapText="1" indent="2"/>
    </xf>
    <xf numFmtId="49" fontId="37" fillId="0" borderId="14">
      <alignment horizontal="left" vertical="center" wrapText="1" indent="3"/>
    </xf>
    <xf numFmtId="49" fontId="37" fillId="0" borderId="26">
      <alignment horizontal="left" vertical="center" wrapText="1" indent="3"/>
    </xf>
    <xf numFmtId="49" fontId="37" fillId="0" borderId="27">
      <alignment horizontal="left" vertical="center" wrapText="1" indent="3"/>
    </xf>
    <xf numFmtId="0" fontId="39" fillId="0" borderId="25">
      <alignment horizontal="left" vertical="center" wrapText="1"/>
    </xf>
    <xf numFmtId="49" fontId="37" fillId="0" borderId="23">
      <alignment horizontal="left" vertical="center" wrapText="1" indent="3"/>
    </xf>
    <xf numFmtId="49" fontId="37" fillId="0" borderId="0">
      <alignment horizontal="left" vertical="center" wrapText="1" indent="3"/>
    </xf>
    <xf numFmtId="49" fontId="37" fillId="0" borderId="4">
      <alignment horizontal="left" vertical="center" wrapText="1" indent="3"/>
    </xf>
    <xf numFmtId="49" fontId="39" fillId="0" borderId="25">
      <alignment horizontal="left" vertical="center" wrapText="1"/>
    </xf>
    <xf numFmtId="0" fontId="37" fillId="0" borderId="26">
      <alignment horizontal="left" vertical="center" wrapText="1"/>
    </xf>
    <xf numFmtId="0" fontId="37" fillId="0" borderId="27">
      <alignment horizontal="left" vertical="center" wrapText="1"/>
    </xf>
    <xf numFmtId="49" fontId="39" fillId="0" borderId="28">
      <alignment horizontal="left" vertical="center" wrapText="1"/>
    </xf>
    <xf numFmtId="49" fontId="37" fillId="0" borderId="29">
      <alignment horizontal="left" vertical="center" wrapText="1"/>
    </xf>
    <xf numFmtId="49" fontId="37" fillId="0" borderId="30">
      <alignment horizontal="left" vertical="center" wrapText="1"/>
    </xf>
    <xf numFmtId="49" fontId="38" fillId="0" borderId="31">
      <alignment horizontal="center"/>
    </xf>
    <xf numFmtId="49" fontId="38" fillId="0" borderId="32">
      <alignment horizontal="center" vertical="center" wrapText="1"/>
    </xf>
    <xf numFmtId="49" fontId="37" fillId="0" borderId="33">
      <alignment horizontal="center" vertical="center" wrapText="1"/>
    </xf>
    <xf numFmtId="49" fontId="37" fillId="0" borderId="21">
      <alignment horizontal="center" vertical="center" wrapText="1"/>
    </xf>
    <xf numFmtId="49" fontId="37" fillId="0" borderId="32">
      <alignment horizontal="center" vertical="center" wrapText="1"/>
    </xf>
    <xf numFmtId="49" fontId="37" fillId="0" borderId="23">
      <alignment horizontal="center" vertical="center" wrapText="1"/>
    </xf>
    <xf numFmtId="49" fontId="37" fillId="0" borderId="0">
      <alignment horizontal="center" vertical="center" wrapText="1"/>
    </xf>
    <xf numFmtId="49" fontId="37" fillId="0" borderId="4">
      <alignment horizontal="center" vertical="center" wrapText="1"/>
    </xf>
    <xf numFmtId="49" fontId="38" fillId="0" borderId="31">
      <alignment horizontal="center" vertical="center" wrapText="1"/>
    </xf>
    <xf numFmtId="49" fontId="37" fillId="0" borderId="34">
      <alignment horizontal="center" vertical="center" wrapText="1"/>
    </xf>
    <xf numFmtId="0" fontId="30" fillId="0" borderId="35"/>
    <xf numFmtId="0" fontId="37" fillId="0" borderId="31">
      <alignment horizontal="center" vertical="center"/>
    </xf>
    <xf numFmtId="0" fontId="37" fillId="0" borderId="33">
      <alignment horizontal="center" vertical="center"/>
    </xf>
    <xf numFmtId="0" fontId="37" fillId="0" borderId="21">
      <alignment horizontal="center" vertical="center"/>
    </xf>
    <xf numFmtId="0" fontId="37" fillId="0" borderId="32">
      <alignment horizontal="center" vertical="center"/>
    </xf>
    <xf numFmtId="49" fontId="37" fillId="0" borderId="13">
      <alignment horizontal="center" vertical="center"/>
    </xf>
    <xf numFmtId="49" fontId="37" fillId="0" borderId="11">
      <alignment horizontal="center" vertical="center"/>
    </xf>
    <xf numFmtId="49" fontId="37" fillId="0" borderId="12">
      <alignment horizontal="center" vertical="center"/>
    </xf>
    <xf numFmtId="49" fontId="37" fillId="0" borderId="1">
      <alignment horizontal="center" vertical="center"/>
    </xf>
    <xf numFmtId="49" fontId="37" fillId="0" borderId="4">
      <alignment horizontal="center"/>
    </xf>
    <xf numFmtId="0" fontId="37" fillId="0" borderId="23">
      <alignment horizontal="center"/>
    </xf>
    <xf numFmtId="0" fontId="37" fillId="0" borderId="0">
      <alignment horizontal="center"/>
    </xf>
    <xf numFmtId="49" fontId="37" fillId="0" borderId="4"/>
    <xf numFmtId="0" fontId="37" fillId="0" borderId="1">
      <alignment horizontal="center" vertical="top"/>
    </xf>
    <xf numFmtId="49" fontId="37" fillId="0" borderId="1">
      <alignment horizontal="center" vertical="top" wrapText="1"/>
    </xf>
    <xf numFmtId="0" fontId="37" fillId="0" borderId="11"/>
    <xf numFmtId="4" fontId="37" fillId="0" borderId="23">
      <alignment horizontal="right"/>
    </xf>
    <xf numFmtId="4" fontId="37" fillId="0" borderId="0">
      <alignment horizontal="right" shrinkToFit="1"/>
    </xf>
    <xf numFmtId="4" fontId="37" fillId="0" borderId="4">
      <alignment horizontal="right"/>
    </xf>
    <xf numFmtId="4" fontId="37" fillId="0" borderId="36">
      <alignment horizontal="right"/>
    </xf>
    <xf numFmtId="0" fontId="37" fillId="0" borderId="23"/>
    <xf numFmtId="0" fontId="37" fillId="0" borderId="1">
      <alignment horizontal="center" vertical="top" wrapText="1"/>
    </xf>
    <xf numFmtId="0" fontId="37" fillId="0" borderId="4">
      <alignment horizontal="center"/>
    </xf>
    <xf numFmtId="49" fontId="37" fillId="0" borderId="23">
      <alignment horizontal="center"/>
    </xf>
    <xf numFmtId="49" fontId="37" fillId="0" borderId="0">
      <alignment horizontal="left"/>
    </xf>
    <xf numFmtId="4" fontId="37" fillId="0" borderId="11">
      <alignment horizontal="right"/>
    </xf>
    <xf numFmtId="0" fontId="37" fillId="0" borderId="1">
      <alignment horizontal="center" vertical="top"/>
    </xf>
    <xf numFmtId="4" fontId="37" fillId="0" borderId="37">
      <alignment horizontal="right"/>
    </xf>
    <xf numFmtId="0" fontId="37" fillId="0" borderId="37"/>
    <xf numFmtId="4" fontId="37" fillId="0" borderId="38">
      <alignment horizontal="right"/>
    </xf>
    <xf numFmtId="0" fontId="30" fillId="4" borderId="0"/>
    <xf numFmtId="0" fontId="38" fillId="0" borderId="0"/>
    <xf numFmtId="0" fontId="40" fillId="0" borderId="0"/>
    <xf numFmtId="0" fontId="37" fillId="0" borderId="0">
      <alignment horizontal="left"/>
    </xf>
    <xf numFmtId="0" fontId="37" fillId="0" borderId="0"/>
    <xf numFmtId="0" fontId="41" fillId="0" borderId="0"/>
    <xf numFmtId="0" fontId="30" fillId="0" borderId="0"/>
    <xf numFmtId="0" fontId="30" fillId="4" borderId="4"/>
    <xf numFmtId="49" fontId="37" fillId="0" borderId="1">
      <alignment horizontal="center" vertical="center" wrapText="1"/>
    </xf>
    <xf numFmtId="49" fontId="37" fillId="0" borderId="1">
      <alignment horizontal="center" vertical="center" wrapText="1"/>
    </xf>
    <xf numFmtId="0" fontId="30" fillId="4" borderId="2"/>
    <xf numFmtId="0" fontId="37" fillId="0" borderId="39">
      <alignment horizontal="left" wrapText="1"/>
    </xf>
    <xf numFmtId="0" fontId="37" fillId="0" borderId="19">
      <alignment horizontal="left" wrapText="1" indent="1"/>
    </xf>
    <xf numFmtId="0" fontId="37" fillId="0" borderId="25">
      <alignment horizontal="left" wrapText="1" indent="2"/>
    </xf>
    <xf numFmtId="0" fontId="30" fillId="4" borderId="40"/>
    <xf numFmtId="0" fontId="42" fillId="0" borderId="0">
      <alignment horizontal="center" wrapText="1"/>
    </xf>
    <xf numFmtId="0" fontId="43" fillId="0" borderId="0">
      <alignment horizontal="center" vertical="top"/>
    </xf>
    <xf numFmtId="0" fontId="37" fillId="0" borderId="4">
      <alignment wrapText="1"/>
    </xf>
    <xf numFmtId="0" fontId="37" fillId="0" borderId="2">
      <alignment wrapText="1"/>
    </xf>
    <xf numFmtId="0" fontId="37" fillId="0" borderId="23">
      <alignment horizontal="left"/>
    </xf>
    <xf numFmtId="0" fontId="30" fillId="4" borderId="41"/>
    <xf numFmtId="49" fontId="37" fillId="0" borderId="31">
      <alignment horizontal="center" wrapText="1"/>
    </xf>
    <xf numFmtId="49" fontId="37" fillId="0" borderId="33">
      <alignment horizontal="center" wrapText="1"/>
    </xf>
    <xf numFmtId="49" fontId="37" fillId="0" borderId="32">
      <alignment horizontal="center"/>
    </xf>
    <xf numFmtId="0" fontId="30" fillId="4" borderId="23"/>
    <xf numFmtId="0" fontId="30" fillId="4" borderId="42"/>
    <xf numFmtId="0" fontId="37" fillId="0" borderId="35"/>
    <xf numFmtId="0" fontId="37" fillId="0" borderId="0">
      <alignment horizontal="left"/>
    </xf>
    <xf numFmtId="49" fontId="37" fillId="0" borderId="23"/>
    <xf numFmtId="49" fontId="37" fillId="0" borderId="0"/>
    <xf numFmtId="49" fontId="37" fillId="0" borderId="13">
      <alignment horizontal="center"/>
    </xf>
    <xf numFmtId="49" fontId="37" fillId="0" borderId="11">
      <alignment horizontal="center"/>
    </xf>
    <xf numFmtId="49" fontId="37" fillId="0" borderId="1">
      <alignment horizontal="center"/>
    </xf>
    <xf numFmtId="49" fontId="37" fillId="0" borderId="1">
      <alignment horizontal="center" vertical="center" wrapText="1"/>
    </xf>
    <xf numFmtId="49" fontId="37" fillId="0" borderId="36">
      <alignment horizontal="center" vertical="center" wrapText="1"/>
    </xf>
    <xf numFmtId="0" fontId="30" fillId="4" borderId="43"/>
    <xf numFmtId="4" fontId="37" fillId="0" borderId="1">
      <alignment horizontal="right"/>
    </xf>
    <xf numFmtId="0" fontId="37" fillId="3" borderId="35"/>
    <xf numFmtId="0" fontId="42" fillId="0" borderId="0">
      <alignment horizontal="center" wrapText="1"/>
    </xf>
    <xf numFmtId="0" fontId="44" fillId="0" borderId="24"/>
    <xf numFmtId="49" fontId="45" fillId="0" borderId="44">
      <alignment horizontal="right"/>
    </xf>
    <xf numFmtId="0" fontId="37" fillId="0" borderId="44">
      <alignment horizontal="right"/>
    </xf>
    <xf numFmtId="0" fontId="44" fillId="0" borderId="4"/>
    <xf numFmtId="0" fontId="37" fillId="0" borderId="36">
      <alignment horizontal="center"/>
    </xf>
    <xf numFmtId="49" fontId="30" fillId="0" borderId="45">
      <alignment horizontal="center"/>
    </xf>
    <xf numFmtId="14" fontId="37" fillId="0" borderId="46">
      <alignment horizontal="center"/>
    </xf>
    <xf numFmtId="0" fontId="37" fillId="0" borderId="47">
      <alignment horizontal="center"/>
    </xf>
    <xf numFmtId="49" fontId="37" fillId="0" borderId="48">
      <alignment horizontal="center"/>
    </xf>
    <xf numFmtId="49" fontId="37" fillId="0" borderId="46">
      <alignment horizontal="center"/>
    </xf>
    <xf numFmtId="0" fontId="37" fillId="0" borderId="46">
      <alignment horizontal="center"/>
    </xf>
    <xf numFmtId="49" fontId="37" fillId="0" borderId="49">
      <alignment horizontal="center"/>
    </xf>
    <xf numFmtId="0" fontId="41" fillId="0" borderId="35"/>
    <xf numFmtId="0" fontId="44" fillId="0" borderId="0"/>
    <xf numFmtId="0" fontId="30" fillId="0" borderId="50"/>
    <xf numFmtId="0" fontId="30" fillId="0" borderId="51"/>
    <xf numFmtId="0" fontId="37" fillId="0" borderId="16">
      <alignment horizontal="left" wrapText="1"/>
    </xf>
    <xf numFmtId="49" fontId="37" fillId="0" borderId="37">
      <alignment horizontal="center"/>
    </xf>
    <xf numFmtId="0" fontId="42" fillId="0" borderId="0">
      <alignment horizontal="left" wrapText="1"/>
    </xf>
    <xf numFmtId="49" fontId="30" fillId="0" borderId="0"/>
    <xf numFmtId="0" fontId="37" fillId="0" borderId="0">
      <alignment horizontal="right"/>
    </xf>
    <xf numFmtId="49" fontId="37" fillId="0" borderId="0">
      <alignment horizontal="right"/>
    </xf>
    <xf numFmtId="4" fontId="37" fillId="0" borderId="16">
      <alignment horizontal="right"/>
    </xf>
    <xf numFmtId="0" fontId="37" fillId="0" borderId="0">
      <alignment horizontal="left" wrapText="1"/>
    </xf>
    <xf numFmtId="0" fontId="37" fillId="0" borderId="4">
      <alignment horizontal="left"/>
    </xf>
    <xf numFmtId="0" fontId="37" fillId="0" borderId="20">
      <alignment horizontal="left" wrapText="1"/>
    </xf>
    <xf numFmtId="0" fontId="37" fillId="0" borderId="2"/>
    <xf numFmtId="0" fontId="38" fillId="0" borderId="52">
      <alignment horizontal="left" wrapText="1"/>
    </xf>
    <xf numFmtId="0" fontId="37" fillId="0" borderId="17">
      <alignment horizontal="left" wrapText="1" indent="2"/>
    </xf>
    <xf numFmtId="49" fontId="37" fillId="0" borderId="0">
      <alignment horizontal="center" wrapText="1"/>
    </xf>
    <xf numFmtId="49" fontId="37" fillId="0" borderId="32">
      <alignment horizontal="center" wrapText="1"/>
    </xf>
    <xf numFmtId="0" fontId="37" fillId="0" borderId="53"/>
    <xf numFmtId="0" fontId="37" fillId="0" borderId="54">
      <alignment horizontal="center" wrapText="1"/>
    </xf>
    <xf numFmtId="0" fontId="30" fillId="4" borderId="35"/>
    <xf numFmtId="49" fontId="37" fillId="0" borderId="21">
      <alignment horizontal="center"/>
    </xf>
    <xf numFmtId="49" fontId="37" fillId="0" borderId="0">
      <alignment horizontal="center"/>
    </xf>
    <xf numFmtId="49" fontId="37" fillId="0" borderId="12">
      <alignment horizontal="center" wrapText="1"/>
    </xf>
    <xf numFmtId="49" fontId="37" fillId="0" borderId="55">
      <alignment horizontal="center" wrapText="1"/>
    </xf>
    <xf numFmtId="49" fontId="37" fillId="0" borderId="12">
      <alignment horizontal="center"/>
    </xf>
    <xf numFmtId="49" fontId="37" fillId="0" borderId="4"/>
    <xf numFmtId="0" fontId="35" fillId="0" borderId="0"/>
    <xf numFmtId="170" fontId="30" fillId="0" borderId="0" applyFont="0" applyFill="0" applyBorder="0" applyAlignment="0" applyProtection="0"/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165" fontId="18" fillId="0" borderId="0">
      <alignment vertical="top" wrapText="1"/>
    </xf>
    <xf numFmtId="0" fontId="30" fillId="0" borderId="0"/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30" fillId="0" borderId="0"/>
    <xf numFmtId="0" fontId="30" fillId="0" borderId="0"/>
    <xf numFmtId="165" fontId="18" fillId="0" borderId="0">
      <alignment vertical="top" wrapText="1"/>
    </xf>
    <xf numFmtId="0" fontId="30" fillId="0" borderId="0"/>
    <xf numFmtId="165" fontId="18" fillId="0" borderId="0">
      <alignment vertical="top" wrapText="1"/>
    </xf>
    <xf numFmtId="0" fontId="11" fillId="0" borderId="0"/>
    <xf numFmtId="165" fontId="18" fillId="0" borderId="0">
      <alignment vertical="top" wrapText="1"/>
    </xf>
    <xf numFmtId="164" fontId="18" fillId="0" borderId="0" applyFont="0" applyFill="0" applyBorder="0" applyAlignment="0" applyProtection="0"/>
    <xf numFmtId="0" fontId="11" fillId="0" borderId="0"/>
    <xf numFmtId="0" fontId="11" fillId="0" borderId="0"/>
    <xf numFmtId="0" fontId="30" fillId="0" borderId="0"/>
    <xf numFmtId="0" fontId="71" fillId="0" borderId="16">
      <alignment horizontal="left" wrapText="1" indent="2"/>
    </xf>
    <xf numFmtId="49" fontId="71" fillId="0" borderId="11">
      <alignment horizontal="center"/>
    </xf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70" fillId="21" borderId="0" applyNumberFormat="0" applyBorder="0" applyAlignment="0" applyProtection="0"/>
    <xf numFmtId="0" fontId="70" fillId="22" borderId="0" applyNumberFormat="0" applyBorder="0" applyAlignment="0" applyProtection="0"/>
    <xf numFmtId="0" fontId="70" fillId="23" borderId="0" applyNumberFormat="0" applyBorder="0" applyAlignment="0" applyProtection="0"/>
    <xf numFmtId="0" fontId="70" fillId="24" borderId="0" applyNumberFormat="0" applyBorder="0" applyAlignment="0" applyProtection="0"/>
    <xf numFmtId="0" fontId="70" fillId="25" borderId="0" applyNumberFormat="0" applyBorder="0" applyAlignment="0" applyProtection="0"/>
    <xf numFmtId="0" fontId="70" fillId="26" borderId="0" applyNumberFormat="0" applyBorder="0" applyAlignment="0" applyProtection="0"/>
    <xf numFmtId="0" fontId="70" fillId="27" borderId="0" applyNumberFormat="0" applyBorder="0" applyAlignment="0" applyProtection="0"/>
    <xf numFmtId="0" fontId="70" fillId="28" borderId="0" applyNumberFormat="0" applyBorder="0" applyAlignment="0" applyProtection="0"/>
    <xf numFmtId="0" fontId="70" fillId="29" borderId="0" applyNumberFormat="0" applyBorder="0" applyAlignment="0" applyProtection="0"/>
    <xf numFmtId="0" fontId="70" fillId="30" borderId="0" applyNumberFormat="0" applyBorder="0" applyAlignment="0" applyProtection="0"/>
    <xf numFmtId="0" fontId="70" fillId="31" borderId="0" applyNumberFormat="0" applyBorder="0" applyAlignment="0" applyProtection="0"/>
    <xf numFmtId="0" fontId="70" fillId="32" borderId="0" applyNumberFormat="0" applyBorder="0" applyAlignment="0" applyProtection="0"/>
    <xf numFmtId="0" fontId="60" fillId="33" borderId="0" applyNumberFormat="0" applyBorder="0" applyAlignment="0" applyProtection="0"/>
    <xf numFmtId="0" fontId="64" fillId="34" borderId="67" applyNumberFormat="0" applyAlignment="0" applyProtection="0"/>
    <xf numFmtId="0" fontId="66" fillId="35" borderId="70" applyNumberFormat="0" applyAlignment="0" applyProtection="0"/>
    <xf numFmtId="0" fontId="6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56" fillId="0" borderId="64" applyNumberFormat="0" applyFill="0" applyAlignment="0" applyProtection="0"/>
    <xf numFmtId="0" fontId="57" fillId="0" borderId="65" applyNumberFormat="0" applyFill="0" applyAlignment="0" applyProtection="0"/>
    <xf numFmtId="0" fontId="58" fillId="0" borderId="66" applyNumberFormat="0" applyFill="0" applyAlignment="0" applyProtection="0"/>
    <xf numFmtId="0" fontId="58" fillId="0" borderId="0" applyNumberFormat="0" applyFill="0" applyBorder="0" applyAlignment="0" applyProtection="0"/>
    <xf numFmtId="0" fontId="62" fillId="37" borderId="67" applyNumberFormat="0" applyAlignment="0" applyProtection="0"/>
    <xf numFmtId="0" fontId="65" fillId="0" borderId="69" applyNumberFormat="0" applyFill="0" applyAlignment="0" applyProtection="0"/>
    <xf numFmtId="0" fontId="61" fillId="38" borderId="0" applyNumberFormat="0" applyBorder="0" applyAlignment="0" applyProtection="0"/>
    <xf numFmtId="0" fontId="10" fillId="39" borderId="71" applyNumberFormat="0" applyFont="0" applyAlignment="0" applyProtection="0"/>
    <xf numFmtId="0" fontId="63" fillId="34" borderId="68" applyNumberFormat="0" applyAlignment="0" applyProtection="0"/>
    <xf numFmtId="0" fontId="72" fillId="0" borderId="0" applyNumberFormat="0" applyFill="0" applyBorder="0" applyAlignment="0" applyProtection="0"/>
    <xf numFmtId="0" fontId="69" fillId="0" borderId="72" applyNumberFormat="0" applyFill="0" applyAlignment="0" applyProtection="0"/>
    <xf numFmtId="0" fontId="67" fillId="0" borderId="0" applyNumberFormat="0" applyFill="0" applyBorder="0" applyAlignment="0" applyProtection="0"/>
  </cellStyleXfs>
  <cellXfs count="226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5" fillId="0" borderId="0" xfId="0" applyNumberFormat="1" applyFont="1" applyAlignment="1">
      <alignment horizontal="center" vertical="top" wrapText="1"/>
    </xf>
    <xf numFmtId="0" fontId="15" fillId="0" borderId="1" xfId="0" applyNumberFormat="1" applyFont="1" applyBorder="1" applyAlignment="1">
      <alignment horizontal="center" wrapText="1"/>
    </xf>
    <xf numFmtId="0" fontId="16" fillId="0" borderId="1" xfId="0" applyNumberFormat="1" applyFont="1" applyBorder="1" applyAlignment="1">
      <alignment horizontal="left" wrapText="1"/>
    </xf>
    <xf numFmtId="0" fontId="17" fillId="0" borderId="1" xfId="0" applyNumberFormat="1" applyFont="1" applyBorder="1" applyAlignment="1">
      <alignment horizontal="left" wrapText="1"/>
    </xf>
    <xf numFmtId="165" fontId="20" fillId="0" borderId="0" xfId="0" applyFont="1" applyAlignment="1"/>
    <xf numFmtId="165" fontId="22" fillId="0" borderId="0" xfId="0" applyFont="1" applyAlignment="1">
      <alignment horizontal="left"/>
    </xf>
    <xf numFmtId="166" fontId="22" fillId="0" borderId="0" xfId="0" applyNumberFormat="1" applyFont="1" applyAlignment="1"/>
    <xf numFmtId="167" fontId="22" fillId="0" borderId="0" xfId="0" applyNumberFormat="1" applyFont="1" applyAlignment="1"/>
    <xf numFmtId="165" fontId="22" fillId="0" borderId="0" xfId="0" applyFont="1" applyAlignment="1"/>
    <xf numFmtId="165" fontId="23" fillId="0" borderId="0" xfId="0" applyFont="1" applyAlignment="1">
      <alignment horizontal="left" wrapText="1"/>
    </xf>
    <xf numFmtId="165" fontId="23" fillId="0" borderId="0" xfId="0" applyFont="1" applyAlignment="1">
      <alignment horizontal="center"/>
    </xf>
    <xf numFmtId="166" fontId="22" fillId="0" borderId="0" xfId="0" applyNumberFormat="1" applyFont="1" applyAlignment="1">
      <alignment horizontal="right"/>
    </xf>
    <xf numFmtId="49" fontId="23" fillId="0" borderId="5" xfId="0" applyNumberFormat="1" applyFont="1" applyBorder="1" applyAlignment="1">
      <alignment horizontal="center"/>
    </xf>
    <xf numFmtId="49" fontId="22" fillId="0" borderId="0" xfId="0" applyNumberFormat="1" applyFont="1" applyAlignment="1"/>
    <xf numFmtId="166" fontId="22" fillId="2" borderId="0" xfId="0" applyNumberFormat="1" applyFont="1" applyFill="1" applyAlignment="1"/>
    <xf numFmtId="167" fontId="22" fillId="2" borderId="0" xfId="0" applyNumberFormat="1" applyFont="1" applyFill="1" applyAlignment="1"/>
    <xf numFmtId="165" fontId="22" fillId="2" borderId="0" xfId="0" applyFont="1" applyFill="1" applyAlignment="1"/>
    <xf numFmtId="49" fontId="24" fillId="2" borderId="5" xfId="5" applyNumberFormat="1" applyFont="1" applyFill="1" applyBorder="1" applyAlignment="1">
      <alignment horizontal="center"/>
    </xf>
    <xf numFmtId="1" fontId="27" fillId="2" borderId="5" xfId="5" applyNumberFormat="1" applyFont="1" applyFill="1" applyBorder="1" applyAlignment="1">
      <alignment horizontal="left" vertical="top" wrapText="1"/>
    </xf>
    <xf numFmtId="49" fontId="27" fillId="2" borderId="5" xfId="5" applyNumberFormat="1" applyFont="1" applyFill="1" applyBorder="1" applyAlignment="1">
      <alignment horizontal="left"/>
    </xf>
    <xf numFmtId="49" fontId="20" fillId="2" borderId="5" xfId="5" applyNumberFormat="1" applyFont="1" applyFill="1" applyBorder="1" applyAlignment="1">
      <alignment horizontal="left"/>
    </xf>
    <xf numFmtId="1" fontId="20" fillId="2" borderId="5" xfId="5" applyNumberFormat="1" applyFont="1" applyFill="1" applyBorder="1" applyAlignment="1">
      <alignment horizontal="left" vertical="top" wrapText="1"/>
    </xf>
    <xf numFmtId="0" fontId="20" fillId="2" borderId="5" xfId="5" applyFont="1" applyFill="1" applyBorder="1" applyAlignment="1">
      <alignment horizontal="left" vertical="top" wrapText="1"/>
    </xf>
    <xf numFmtId="0" fontId="31" fillId="2" borderId="5" xfId="5" applyFont="1" applyFill="1" applyBorder="1" applyAlignment="1">
      <alignment horizontal="left" vertical="top" wrapText="1"/>
    </xf>
    <xf numFmtId="0" fontId="32" fillId="2" borderId="5" xfId="6" applyFont="1" applyFill="1" applyBorder="1" applyAlignment="1">
      <alignment horizontal="left" vertical="top" wrapText="1"/>
    </xf>
    <xf numFmtId="49" fontId="27" fillId="2" borderId="5" xfId="5" applyNumberFormat="1" applyFont="1" applyFill="1" applyBorder="1" applyAlignment="1">
      <alignment horizontal="center"/>
    </xf>
    <xf numFmtId="166" fontId="27" fillId="2" borderId="5" xfId="5" applyNumberFormat="1" applyFont="1" applyFill="1" applyBorder="1" applyAlignment="1">
      <alignment horizontal="center"/>
    </xf>
    <xf numFmtId="49" fontId="20" fillId="2" borderId="5" xfId="5" applyNumberFormat="1" applyFont="1" applyFill="1" applyBorder="1"/>
    <xf numFmtId="166" fontId="20" fillId="2" borderId="5" xfId="5" applyNumberFormat="1" applyFont="1" applyFill="1" applyBorder="1" applyAlignment="1">
      <alignment horizontal="center"/>
    </xf>
    <xf numFmtId="168" fontId="20" fillId="2" borderId="5" xfId="5" applyNumberFormat="1" applyFont="1" applyFill="1" applyBorder="1" applyAlignment="1">
      <alignment horizontal="center"/>
    </xf>
    <xf numFmtId="49" fontId="17" fillId="0" borderId="1" xfId="0" applyNumberFormat="1" applyFont="1" applyBorder="1" applyAlignment="1">
      <alignment horizontal="left" wrapText="1"/>
    </xf>
    <xf numFmtId="49" fontId="16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49" fontId="20" fillId="0" borderId="5" xfId="5" applyNumberFormat="1" applyFont="1" applyBorder="1"/>
    <xf numFmtId="166" fontId="20" fillId="0" borderId="5" xfId="5" applyNumberFormat="1" applyFont="1" applyBorder="1" applyAlignment="1">
      <alignment horizontal="center"/>
    </xf>
    <xf numFmtId="0" fontId="25" fillId="0" borderId="0" xfId="10" applyFont="1"/>
    <xf numFmtId="0" fontId="25" fillId="0" borderId="0" xfId="8" applyFont="1" applyAlignment="1">
      <alignment vertical="center" wrapText="1"/>
    </xf>
    <xf numFmtId="0" fontId="25" fillId="0" borderId="0" xfId="10" applyFont="1" applyAlignment="1">
      <alignment horizontal="left"/>
    </xf>
    <xf numFmtId="4" fontId="25" fillId="0" borderId="0" xfId="10" applyNumberFormat="1" applyFont="1"/>
    <xf numFmtId="0" fontId="46" fillId="0" borderId="0" xfId="10" applyFont="1"/>
    <xf numFmtId="0" fontId="46" fillId="0" borderId="0" xfId="10" applyFont="1" applyAlignment="1">
      <alignment horizontal="left"/>
    </xf>
    <xf numFmtId="166" fontId="47" fillId="0" borderId="5" xfId="10" applyNumberFormat="1" applyFont="1" applyBorder="1" applyAlignment="1">
      <alignment horizontal="right"/>
    </xf>
    <xf numFmtId="0" fontId="46" fillId="0" borderId="56" xfId="8" applyFont="1" applyBorder="1" applyAlignment="1">
      <alignment wrapText="1"/>
    </xf>
    <xf numFmtId="0" fontId="46" fillId="0" borderId="57" xfId="10" applyFont="1" applyBorder="1" applyAlignment="1">
      <alignment horizontal="center" vertical="top"/>
    </xf>
    <xf numFmtId="0" fontId="46" fillId="0" borderId="56" xfId="10" applyFont="1" applyBorder="1" applyAlignment="1">
      <alignment wrapText="1"/>
    </xf>
    <xf numFmtId="166" fontId="48" fillId="0" borderId="5" xfId="10" applyNumberFormat="1" applyFont="1" applyBorder="1" applyAlignment="1">
      <alignment horizontal="right"/>
    </xf>
    <xf numFmtId="0" fontId="46" fillId="0" borderId="56" xfId="10" applyFont="1" applyBorder="1" applyAlignment="1">
      <alignment vertical="top" wrapText="1"/>
    </xf>
    <xf numFmtId="0" fontId="49" fillId="0" borderId="57" xfId="10" applyFont="1" applyBorder="1" applyAlignment="1">
      <alignment horizontal="center" vertical="top"/>
    </xf>
    <xf numFmtId="0" fontId="49" fillId="0" borderId="56" xfId="10" applyFont="1" applyBorder="1" applyAlignment="1">
      <alignment vertical="top" wrapText="1"/>
    </xf>
    <xf numFmtId="0" fontId="46" fillId="0" borderId="5" xfId="10" applyFont="1" applyBorder="1"/>
    <xf numFmtId="166" fontId="47" fillId="5" borderId="5" xfId="10" applyNumberFormat="1" applyFont="1" applyFill="1" applyBorder="1" applyAlignment="1">
      <alignment horizontal="right"/>
    </xf>
    <xf numFmtId="0" fontId="49" fillId="0" borderId="56" xfId="10" applyFont="1" applyBorder="1" applyAlignment="1">
      <alignment wrapText="1"/>
    </xf>
    <xf numFmtId="166" fontId="49" fillId="0" borderId="5" xfId="10" applyNumberFormat="1" applyFont="1" applyBorder="1" applyAlignment="1">
      <alignment horizontal="right"/>
    </xf>
    <xf numFmtId="0" fontId="49" fillId="0" borderId="5" xfId="10" applyFont="1" applyBorder="1" applyAlignment="1">
      <alignment horizontal="center"/>
    </xf>
    <xf numFmtId="3" fontId="49" fillId="0" borderId="5" xfId="10" applyNumberFormat="1" applyFont="1" applyBorder="1" applyAlignment="1">
      <alignment horizontal="center"/>
    </xf>
    <xf numFmtId="0" fontId="49" fillId="0" borderId="58" xfId="10" applyFont="1" applyBorder="1" applyAlignment="1">
      <alignment horizontal="center"/>
    </xf>
    <xf numFmtId="0" fontId="49" fillId="0" borderId="59" xfId="10" applyFont="1" applyBorder="1" applyAlignment="1">
      <alignment horizontal="center" vertical="top"/>
    </xf>
    <xf numFmtId="0" fontId="50" fillId="0" borderId="9" xfId="8" applyFont="1" applyBorder="1" applyAlignment="1">
      <alignment horizontal="center" vertical="center" wrapText="1"/>
    </xf>
    <xf numFmtId="0" fontId="26" fillId="0" borderId="8" xfId="9" applyFont="1" applyBorder="1" applyAlignment="1">
      <alignment vertical="center"/>
    </xf>
    <xf numFmtId="0" fontId="26" fillId="0" borderId="7" xfId="9" applyFont="1" applyBorder="1" applyAlignment="1">
      <alignment vertical="center"/>
    </xf>
    <xf numFmtId="0" fontId="47" fillId="0" borderId="0" xfId="10" applyFont="1" applyAlignment="1">
      <alignment horizontal="right"/>
    </xf>
    <xf numFmtId="0" fontId="25" fillId="0" borderId="0" xfId="10" applyFont="1" applyAlignment="1">
      <alignment horizontal="center"/>
    </xf>
    <xf numFmtId="0" fontId="24" fillId="0" borderId="0" xfId="10" applyFont="1" applyAlignment="1">
      <alignment horizontal="center"/>
    </xf>
    <xf numFmtId="0" fontId="51" fillId="0" borderId="0" xfId="8" applyFont="1" applyAlignment="1">
      <alignment horizontal="left" vertical="top" wrapText="1"/>
    </xf>
    <xf numFmtId="0" fontId="24" fillId="0" borderId="0" xfId="8" applyFont="1" applyAlignment="1">
      <alignment horizontal="left" wrapText="1"/>
    </xf>
    <xf numFmtId="0" fontId="22" fillId="0" borderId="0" xfId="10" applyFont="1"/>
    <xf numFmtId="0" fontId="52" fillId="0" borderId="0" xfId="8" applyFont="1" applyAlignment="1">
      <alignment horizontal="right"/>
    </xf>
    <xf numFmtId="0" fontId="35" fillId="0" borderId="0" xfId="10" applyAlignment="1">
      <alignment horizontal="center"/>
    </xf>
    <xf numFmtId="0" fontId="24" fillId="0" borderId="0" xfId="8" applyFont="1" applyAlignment="1">
      <alignment horizontal="left" vertical="center"/>
    </xf>
    <xf numFmtId="0" fontId="22" fillId="0" borderId="0" xfId="195" applyFont="1"/>
    <xf numFmtId="0" fontId="22" fillId="0" borderId="0" xfId="195" applyFont="1" applyAlignment="1">
      <alignment horizontal="left"/>
    </xf>
    <xf numFmtId="168" fontId="47" fillId="0" borderId="5" xfId="195" applyNumberFormat="1" applyFont="1" applyBorder="1" applyAlignment="1">
      <alignment horizontal="center"/>
    </xf>
    <xf numFmtId="166" fontId="47" fillId="0" borderId="5" xfId="195" applyNumberFormat="1" applyFont="1" applyBorder="1" applyAlignment="1">
      <alignment horizontal="center"/>
    </xf>
    <xf numFmtId="0" fontId="46" fillId="0" borderId="7" xfId="195" applyFont="1" applyBorder="1" applyAlignment="1">
      <alignment horizontal="left" wrapText="1"/>
    </xf>
    <xf numFmtId="49" fontId="49" fillId="0" borderId="60" xfId="195" applyNumberFormat="1" applyFont="1" applyBorder="1" applyAlignment="1">
      <alignment horizontal="center" vertical="justify"/>
    </xf>
    <xf numFmtId="0" fontId="47" fillId="0" borderId="0" xfId="195" applyFont="1"/>
    <xf numFmtId="0" fontId="47" fillId="0" borderId="0" xfId="195" applyFont="1" applyAlignment="1">
      <alignment horizontal="left"/>
    </xf>
    <xf numFmtId="49" fontId="46" fillId="0" borderId="10" xfId="195" applyNumberFormat="1" applyFont="1" applyBorder="1" applyAlignment="1">
      <alignment horizontal="left" wrapText="1"/>
    </xf>
    <xf numFmtId="49" fontId="46" fillId="0" borderId="60" xfId="195" applyNumberFormat="1" applyFont="1" applyBorder="1" applyAlignment="1">
      <alignment horizontal="center" vertical="center"/>
    </xf>
    <xf numFmtId="0" fontId="46" fillId="0" borderId="6" xfId="195" applyFont="1" applyBorder="1" applyAlignment="1">
      <alignment horizontal="left" vertical="top" wrapText="1"/>
    </xf>
    <xf numFmtId="49" fontId="46" fillId="0" borderId="5" xfId="195" applyNumberFormat="1" applyFont="1" applyBorder="1" applyAlignment="1">
      <alignment horizontal="center" vertical="center"/>
    </xf>
    <xf numFmtId="0" fontId="46" fillId="0" borderId="61" xfId="195" applyFont="1" applyBorder="1" applyAlignment="1">
      <alignment horizontal="left" vertical="top" wrapText="1"/>
    </xf>
    <xf numFmtId="49" fontId="46" fillId="0" borderId="62" xfId="195" applyNumberFormat="1" applyFont="1" applyBorder="1" applyAlignment="1">
      <alignment horizontal="center" vertical="center"/>
    </xf>
    <xf numFmtId="0" fontId="48" fillId="0" borderId="0" xfId="195" applyFont="1"/>
    <xf numFmtId="0" fontId="48" fillId="0" borderId="0" xfId="195" applyFont="1" applyAlignment="1">
      <alignment horizontal="left"/>
    </xf>
    <xf numFmtId="168" fontId="48" fillId="0" borderId="5" xfId="195" applyNumberFormat="1" applyFont="1" applyBorder="1" applyAlignment="1">
      <alignment horizontal="center"/>
    </xf>
    <xf numFmtId="0" fontId="49" fillId="0" borderId="56" xfId="195" applyFont="1" applyBorder="1" applyAlignment="1">
      <alignment horizontal="left" vertical="top" wrapText="1"/>
    </xf>
    <xf numFmtId="49" fontId="49" fillId="0" borderId="57" xfId="195" applyNumberFormat="1" applyFont="1" applyBorder="1" applyAlignment="1">
      <alignment horizontal="center" vertical="center"/>
    </xf>
    <xf numFmtId="0" fontId="46" fillId="0" borderId="56" xfId="195" applyFont="1" applyBorder="1" applyAlignment="1">
      <alignment horizontal="left" vertical="top" wrapText="1"/>
    </xf>
    <xf numFmtId="49" fontId="46" fillId="0" borderId="57" xfId="195" applyNumberFormat="1" applyFont="1" applyBorder="1" applyAlignment="1">
      <alignment horizontal="center" vertical="center"/>
    </xf>
    <xf numFmtId="0" fontId="54" fillId="0" borderId="0" xfId="195" applyFont="1"/>
    <xf numFmtId="0" fontId="54" fillId="0" borderId="0" xfId="195" applyFont="1" applyAlignment="1">
      <alignment horizontal="left"/>
    </xf>
    <xf numFmtId="168" fontId="48" fillId="0" borderId="8" xfId="195" applyNumberFormat="1" applyFont="1" applyBorder="1" applyAlignment="1">
      <alignment horizontal="center"/>
    </xf>
    <xf numFmtId="49" fontId="49" fillId="0" borderId="5" xfId="195" applyNumberFormat="1" applyFont="1" applyBorder="1" applyAlignment="1">
      <alignment horizontal="left" vertical="center" wrapText="1"/>
    </xf>
    <xf numFmtId="49" fontId="46" fillId="0" borderId="56" xfId="195" applyNumberFormat="1" applyFont="1" applyBorder="1" applyAlignment="1">
      <alignment horizontal="center" vertical="center"/>
    </xf>
    <xf numFmtId="49" fontId="46" fillId="0" borderId="5" xfId="195" applyNumberFormat="1" applyFont="1" applyBorder="1" applyAlignment="1">
      <alignment horizontal="left" wrapText="1"/>
    </xf>
    <xf numFmtId="168" fontId="48" fillId="0" borderId="9" xfId="195" applyNumberFormat="1" applyFont="1" applyBorder="1" applyAlignment="1">
      <alignment horizontal="center"/>
    </xf>
    <xf numFmtId="49" fontId="46" fillId="0" borderId="62" xfId="195" applyNumberFormat="1" applyFont="1" applyBorder="1" applyAlignment="1">
      <alignment horizontal="left" wrapText="1"/>
    </xf>
    <xf numFmtId="168" fontId="48" fillId="0" borderId="56" xfId="195" applyNumberFormat="1" applyFont="1" applyBorder="1" applyAlignment="1">
      <alignment horizontal="center"/>
    </xf>
    <xf numFmtId="49" fontId="46" fillId="0" borderId="57" xfId="195" applyNumberFormat="1" applyFont="1" applyBorder="1" applyAlignment="1">
      <alignment horizontal="left" wrapText="1"/>
    </xf>
    <xf numFmtId="49" fontId="46" fillId="0" borderId="56" xfId="195" applyNumberFormat="1" applyFont="1" applyBorder="1" applyAlignment="1">
      <alignment horizontal="left" wrapText="1"/>
    </xf>
    <xf numFmtId="0" fontId="46" fillId="0" borderId="8" xfId="195" applyFont="1" applyBorder="1" applyAlignment="1">
      <alignment horizontal="left" wrapText="1"/>
    </xf>
    <xf numFmtId="0" fontId="46" fillId="0" borderId="60" xfId="195" applyFont="1" applyBorder="1" applyAlignment="1">
      <alignment horizontal="center" vertical="justify"/>
    </xf>
    <xf numFmtId="0" fontId="46" fillId="0" borderId="8" xfId="195" applyFont="1" applyBorder="1" applyAlignment="1">
      <alignment horizontal="left" vertical="top" wrapText="1"/>
    </xf>
    <xf numFmtId="168" fontId="48" fillId="0" borderId="58" xfId="195" applyNumberFormat="1" applyFont="1" applyBorder="1" applyAlignment="1">
      <alignment horizontal="center"/>
    </xf>
    <xf numFmtId="1" fontId="53" fillId="0" borderId="5" xfId="195" applyNumberFormat="1" applyFont="1" applyBorder="1" applyAlignment="1">
      <alignment horizontal="center"/>
    </xf>
    <xf numFmtId="49" fontId="53" fillId="0" borderId="5" xfId="195" applyNumberFormat="1" applyFont="1" applyBorder="1" applyAlignment="1">
      <alignment horizontal="center"/>
    </xf>
    <xf numFmtId="49" fontId="53" fillId="0" borderId="5" xfId="195" applyNumberFormat="1" applyFont="1" applyBorder="1" applyAlignment="1">
      <alignment horizontal="center" vertical="top"/>
    </xf>
    <xf numFmtId="0" fontId="25" fillId="0" borderId="63" xfId="195" applyFont="1" applyBorder="1"/>
    <xf numFmtId="0" fontId="25" fillId="0" borderId="0" xfId="195" applyFont="1"/>
    <xf numFmtId="0" fontId="50" fillId="0" borderId="0" xfId="195" applyFont="1" applyAlignment="1">
      <alignment horizontal="left" wrapText="1"/>
    </xf>
    <xf numFmtId="0" fontId="35" fillId="0" borderId="0" xfId="195"/>
    <xf numFmtId="0" fontId="55" fillId="0" borderId="0" xfId="195" applyFont="1" applyAlignment="1">
      <alignment horizontal="left"/>
    </xf>
    <xf numFmtId="0" fontId="48" fillId="0" borderId="0" xfId="8" applyFont="1"/>
    <xf numFmtId="49" fontId="54" fillId="0" borderId="10" xfId="195" applyNumberFormat="1" applyFont="1" applyBorder="1" applyAlignment="1">
      <alignment horizontal="left" wrapText="1"/>
    </xf>
    <xf numFmtId="0" fontId="15" fillId="0" borderId="11" xfId="0" applyNumberFormat="1" applyFont="1" applyBorder="1" applyAlignment="1">
      <alignment horizontal="center" vertical="top" wrapText="1"/>
    </xf>
    <xf numFmtId="166" fontId="17" fillId="0" borderId="5" xfId="0" applyNumberFormat="1" applyFont="1" applyBorder="1" applyAlignment="1">
      <alignment horizontal="right" wrapText="1"/>
    </xf>
    <xf numFmtId="49" fontId="20" fillId="0" borderId="5" xfId="5" applyNumberFormat="1" applyFont="1" applyBorder="1" applyAlignment="1">
      <alignment horizontal="left"/>
    </xf>
    <xf numFmtId="49" fontId="11" fillId="0" borderId="5" xfId="298" applyNumberFormat="1" applyBorder="1"/>
    <xf numFmtId="1" fontId="20" fillId="0" borderId="5" xfId="5" applyNumberFormat="1" applyFont="1" applyBorder="1" applyAlignment="1">
      <alignment horizontal="left" vertical="top" wrapText="1"/>
    </xf>
    <xf numFmtId="49" fontId="17" fillId="0" borderId="5" xfId="299" applyNumberFormat="1" applyFont="1" applyBorder="1" applyAlignment="1">
      <alignment horizontal="left" wrapText="1"/>
    </xf>
    <xf numFmtId="49" fontId="11" fillId="0" borderId="5" xfId="302" applyNumberFormat="1" applyBorder="1"/>
    <xf numFmtId="49" fontId="9" fillId="0" borderId="5" xfId="298" applyNumberFormat="1" applyFont="1" applyBorder="1"/>
    <xf numFmtId="49" fontId="9" fillId="0" borderId="5" xfId="302" applyNumberFormat="1" applyFont="1" applyBorder="1"/>
    <xf numFmtId="1" fontId="20" fillId="2" borderId="9" xfId="5" applyNumberFormat="1" applyFont="1" applyFill="1" applyBorder="1" applyAlignment="1">
      <alignment horizontal="left" vertical="top" wrapText="1"/>
    </xf>
    <xf numFmtId="49" fontId="20" fillId="2" borderId="9" xfId="5" applyNumberFormat="1" applyFont="1" applyFill="1" applyBorder="1" applyAlignment="1">
      <alignment horizontal="left"/>
    </xf>
    <xf numFmtId="49" fontId="17" fillId="0" borderId="11" xfId="0" applyNumberFormat="1" applyFont="1" applyBorder="1" applyAlignment="1">
      <alignment horizontal="left" wrapText="1"/>
    </xf>
    <xf numFmtId="49" fontId="20" fillId="2" borderId="9" xfId="5" applyNumberFormat="1" applyFont="1" applyFill="1" applyBorder="1"/>
    <xf numFmtId="166" fontId="20" fillId="2" borderId="9" xfId="5" applyNumberFormat="1" applyFont="1" applyFill="1" applyBorder="1" applyAlignment="1">
      <alignment horizontal="center"/>
    </xf>
    <xf numFmtId="165" fontId="32" fillId="0" borderId="5" xfId="0" applyFont="1" applyBorder="1">
      <alignment vertical="top" wrapText="1"/>
    </xf>
    <xf numFmtId="49" fontId="8" fillId="0" borderId="5" xfId="298" applyNumberFormat="1" applyFont="1" applyBorder="1"/>
    <xf numFmtId="171" fontId="0" fillId="0" borderId="5" xfId="0" applyNumberFormat="1" applyBorder="1">
      <alignment vertical="top" wrapText="1"/>
    </xf>
    <xf numFmtId="171" fontId="0" fillId="0" borderId="0" xfId="0" applyNumberFormat="1">
      <alignment vertical="top" wrapText="1"/>
    </xf>
    <xf numFmtId="49" fontId="27" fillId="0" borderId="5" xfId="5" applyNumberFormat="1" applyFont="1" applyBorder="1" applyAlignment="1">
      <alignment horizontal="left"/>
    </xf>
    <xf numFmtId="1" fontId="27" fillId="2" borderId="73" xfId="5" applyNumberFormat="1" applyFont="1" applyFill="1" applyBorder="1" applyAlignment="1">
      <alignment horizontal="left" vertical="top" wrapText="1"/>
    </xf>
    <xf numFmtId="49" fontId="20" fillId="2" borderId="73" xfId="5" applyNumberFormat="1" applyFont="1" applyFill="1" applyBorder="1" applyAlignment="1">
      <alignment horizontal="left"/>
    </xf>
    <xf numFmtId="49" fontId="16" fillId="0" borderId="12" xfId="0" applyNumberFormat="1" applyFont="1" applyBorder="1" applyAlignment="1">
      <alignment horizontal="left" wrapText="1"/>
    </xf>
    <xf numFmtId="49" fontId="20" fillId="2" borderId="73" xfId="5" applyNumberFormat="1" applyFont="1" applyFill="1" applyBorder="1"/>
    <xf numFmtId="166" fontId="20" fillId="2" borderId="73" xfId="5" applyNumberFormat="1" applyFont="1" applyFill="1" applyBorder="1" applyAlignment="1">
      <alignment horizontal="center"/>
    </xf>
    <xf numFmtId="0" fontId="17" fillId="0" borderId="74" xfId="0" applyNumberFormat="1" applyFont="1" applyBorder="1" applyAlignment="1">
      <alignment horizontal="left" wrapText="1"/>
    </xf>
    <xf numFmtId="49" fontId="7" fillId="0" borderId="5" xfId="298" applyNumberFormat="1" applyFont="1" applyBorder="1"/>
    <xf numFmtId="168" fontId="20" fillId="0" borderId="5" xfId="5" applyNumberFormat="1" applyFont="1" applyBorder="1" applyAlignment="1">
      <alignment horizontal="center"/>
    </xf>
    <xf numFmtId="49" fontId="49" fillId="0" borderId="56" xfId="195" applyNumberFormat="1" applyFont="1" applyBorder="1" applyAlignment="1">
      <alignment horizontal="center" vertical="center"/>
    </xf>
    <xf numFmtId="0" fontId="46" fillId="0" borderId="58" xfId="195" applyFont="1" applyBorder="1" applyAlignment="1">
      <alignment horizontal="left" vertical="top" wrapText="1"/>
    </xf>
    <xf numFmtId="1" fontId="31" fillId="2" borderId="5" xfId="5" applyNumberFormat="1" applyFont="1" applyFill="1" applyBorder="1" applyAlignment="1">
      <alignment horizontal="left" vertical="top" wrapText="1"/>
    </xf>
    <xf numFmtId="49" fontId="6" fillId="0" borderId="5" xfId="298" applyNumberFormat="1" applyFont="1" applyBorder="1"/>
    <xf numFmtId="49" fontId="5" fillId="0" borderId="5" xfId="298" applyNumberFormat="1" applyFont="1" applyBorder="1"/>
    <xf numFmtId="49" fontId="4" fillId="0" borderId="5" xfId="298" applyNumberFormat="1" applyFont="1" applyBorder="1"/>
    <xf numFmtId="49" fontId="4" fillId="0" borderId="5" xfId="302" applyNumberFormat="1" applyFont="1" applyBorder="1"/>
    <xf numFmtId="166" fontId="23" fillId="0" borderId="5" xfId="0" applyNumberFormat="1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 wrapText="1"/>
    </xf>
    <xf numFmtId="0" fontId="23" fillId="6" borderId="5" xfId="1" applyFont="1" applyFill="1" applyBorder="1" applyAlignment="1">
      <alignment horizontal="center" vertical="top"/>
    </xf>
    <xf numFmtId="0" fontId="73" fillId="7" borderId="8" xfId="1" applyFont="1" applyFill="1" applyBorder="1" applyAlignment="1">
      <alignment horizontal="center" vertical="top"/>
    </xf>
    <xf numFmtId="49" fontId="20" fillId="0" borderId="73" xfId="5" applyNumberFormat="1" applyFont="1" applyBorder="1" applyAlignment="1">
      <alignment horizontal="left"/>
    </xf>
    <xf numFmtId="171" fontId="18" fillId="0" borderId="5" xfId="0" applyNumberFormat="1" applyFont="1" applyBorder="1">
      <alignment vertical="top" wrapText="1"/>
    </xf>
    <xf numFmtId="49" fontId="3" fillId="0" borderId="5" xfId="298" applyNumberFormat="1" applyFont="1" applyBorder="1"/>
    <xf numFmtId="49" fontId="2" fillId="0" borderId="5" xfId="298" applyNumberFormat="1" applyFont="1" applyBorder="1"/>
    <xf numFmtId="1" fontId="32" fillId="0" borderId="1" xfId="5" applyNumberFormat="1" applyFont="1" applyBorder="1" applyAlignment="1">
      <alignment horizontal="left" wrapText="1"/>
    </xf>
    <xf numFmtId="49" fontId="1" fillId="0" borderId="5" xfId="298" applyNumberFormat="1" applyFont="1" applyBorder="1"/>
    <xf numFmtId="0" fontId="23" fillId="6" borderId="5" xfId="1" applyFont="1" applyFill="1" applyBorder="1" applyAlignment="1">
      <alignment horizontal="justify" vertical="top" wrapText="1"/>
    </xf>
    <xf numFmtId="169" fontId="74" fillId="2" borderId="5" xfId="300" applyNumberFormat="1" applyFont="1" applyFill="1" applyBorder="1" applyAlignment="1">
      <alignment horizontal="center" vertical="center" wrapText="1"/>
    </xf>
    <xf numFmtId="169" fontId="74" fillId="2" borderId="5" xfId="3" applyNumberFormat="1" applyFont="1" applyFill="1" applyBorder="1" applyAlignment="1">
      <alignment horizontal="center" vertical="center" wrapText="1"/>
    </xf>
    <xf numFmtId="0" fontId="22" fillId="6" borderId="5" xfId="1" applyFont="1" applyFill="1" applyBorder="1" applyAlignment="1">
      <alignment horizontal="center" vertical="top"/>
    </xf>
    <xf numFmtId="0" fontId="75" fillId="8" borderId="8" xfId="1" applyFont="1" applyFill="1" applyBorder="1" applyAlignment="1">
      <alignment horizontal="center" vertical="top"/>
    </xf>
    <xf numFmtId="0" fontId="18" fillId="8" borderId="16" xfId="304" applyFont="1" applyFill="1" applyAlignment="1">
      <alignment wrapText="1"/>
    </xf>
    <xf numFmtId="0" fontId="75" fillId="0" borderId="8" xfId="1" applyFont="1" applyBorder="1" applyAlignment="1">
      <alignment horizontal="center" vertical="top"/>
    </xf>
    <xf numFmtId="0" fontId="18" fillId="0" borderId="16" xfId="304" applyFont="1" applyAlignment="1">
      <alignment wrapText="1"/>
    </xf>
    <xf numFmtId="0" fontId="22" fillId="8" borderId="8" xfId="1" applyFont="1" applyFill="1" applyBorder="1" applyAlignment="1">
      <alignment horizontal="center" vertical="top"/>
    </xf>
    <xf numFmtId="0" fontId="22" fillId="0" borderId="8" xfId="1" applyFont="1" applyBorder="1" applyAlignment="1">
      <alignment horizontal="center" vertical="top"/>
    </xf>
    <xf numFmtId="169" fontId="22" fillId="2" borderId="5" xfId="300" applyNumberFormat="1" applyFont="1" applyFill="1" applyBorder="1" applyAlignment="1">
      <alignment horizontal="center" vertical="center" wrapText="1"/>
    </xf>
    <xf numFmtId="169" fontId="22" fillId="2" borderId="5" xfId="3" applyNumberFormat="1" applyFont="1" applyFill="1" applyBorder="1" applyAlignment="1">
      <alignment horizontal="center" vertical="center" wrapText="1"/>
    </xf>
    <xf numFmtId="0" fontId="22" fillId="7" borderId="75" xfId="1" applyFont="1" applyFill="1" applyBorder="1" applyAlignment="1">
      <alignment horizontal="center" vertical="top"/>
    </xf>
    <xf numFmtId="0" fontId="18" fillId="7" borderId="16" xfId="126" applyFont="1" applyFill="1" applyBorder="1" applyAlignment="1">
      <alignment wrapText="1"/>
    </xf>
    <xf numFmtId="49" fontId="18" fillId="0" borderId="1" xfId="305" applyFont="1" applyBorder="1">
      <alignment horizontal="center"/>
    </xf>
    <xf numFmtId="0" fontId="18" fillId="0" borderId="16" xfId="126" applyFont="1" applyFill="1" applyBorder="1" applyAlignment="1">
      <alignment wrapText="1"/>
    </xf>
    <xf numFmtId="49" fontId="18" fillId="7" borderId="1" xfId="305" applyFont="1" applyFill="1" applyBorder="1">
      <alignment horizontal="center"/>
    </xf>
    <xf numFmtId="0" fontId="18" fillId="7" borderId="16" xfId="304" applyFont="1" applyFill="1" applyAlignment="1">
      <alignment wrapText="1"/>
    </xf>
    <xf numFmtId="169" fontId="22" fillId="2" borderId="5" xfId="0" applyNumberFormat="1" applyFont="1" applyFill="1" applyBorder="1" applyAlignment="1">
      <alignment horizontal="center"/>
    </xf>
    <xf numFmtId="49" fontId="18" fillId="8" borderId="1" xfId="305" applyFont="1" applyFill="1" applyBorder="1">
      <alignment horizontal="center"/>
    </xf>
    <xf numFmtId="0" fontId="22" fillId="6" borderId="5" xfId="1" applyFont="1" applyFill="1" applyBorder="1" applyAlignment="1">
      <alignment horizontal="left" vertical="top" wrapText="1"/>
    </xf>
    <xf numFmtId="0" fontId="23" fillId="7" borderId="5" xfId="1" applyFont="1" applyFill="1" applyBorder="1" applyAlignment="1">
      <alignment horizontal="left" vertical="top" wrapText="1"/>
    </xf>
    <xf numFmtId="1" fontId="22" fillId="0" borderId="5" xfId="5" applyNumberFormat="1" applyFont="1" applyBorder="1" applyAlignment="1">
      <alignment horizontal="left" vertical="top" wrapText="1"/>
    </xf>
    <xf numFmtId="0" fontId="15" fillId="0" borderId="5" xfId="0" applyNumberFormat="1" applyFont="1" applyBorder="1" applyAlignment="1">
      <alignment horizontal="left" wrapText="1"/>
    </xf>
    <xf numFmtId="0" fontId="18" fillId="0" borderId="5" xfId="0" applyNumberFormat="1" applyFont="1" applyBorder="1" applyAlignment="1">
      <alignment horizontal="left" wrapText="1"/>
    </xf>
    <xf numFmtId="166" fontId="15" fillId="0" borderId="5" xfId="0" applyNumberFormat="1" applyFont="1" applyBorder="1" applyAlignment="1">
      <alignment horizontal="right" wrapText="1"/>
    </xf>
    <xf numFmtId="0" fontId="75" fillId="2" borderId="5" xfId="5" applyFont="1" applyFill="1" applyBorder="1" applyAlignment="1">
      <alignment horizontal="left" vertical="top" wrapText="1"/>
    </xf>
    <xf numFmtId="49" fontId="18" fillId="0" borderId="5" xfId="299" applyNumberFormat="1" applyBorder="1" applyAlignment="1">
      <alignment horizontal="left" wrapText="1"/>
    </xf>
    <xf numFmtId="49" fontId="22" fillId="0" borderId="5" xfId="5" applyNumberFormat="1" applyFont="1" applyBorder="1"/>
    <xf numFmtId="49" fontId="76" fillId="0" borderId="5" xfId="298" applyNumberFormat="1" applyFont="1" applyBorder="1"/>
    <xf numFmtId="166" fontId="18" fillId="0" borderId="5" xfId="0" applyNumberFormat="1" applyFont="1" applyBorder="1" applyAlignment="1">
      <alignment horizontal="right" wrapText="1"/>
    </xf>
    <xf numFmtId="1" fontId="75" fillId="2" borderId="5" xfId="5" applyNumberFormat="1" applyFont="1" applyFill="1" applyBorder="1" applyAlignment="1">
      <alignment horizontal="left" vertical="top" wrapText="1"/>
    </xf>
    <xf numFmtId="0" fontId="18" fillId="2" borderId="5" xfId="6" applyFont="1" applyFill="1" applyBorder="1" applyAlignment="1">
      <alignment horizontal="left" vertical="top" wrapText="1"/>
    </xf>
    <xf numFmtId="49" fontId="22" fillId="0" borderId="5" xfId="5" applyNumberFormat="1" applyFont="1" applyBorder="1" applyAlignment="1">
      <alignment horizontal="left"/>
    </xf>
    <xf numFmtId="0" fontId="76" fillId="0" borderId="5" xfId="298" applyFont="1" applyBorder="1"/>
    <xf numFmtId="0" fontId="75" fillId="0" borderId="5" xfId="5" applyFont="1" applyBorder="1" applyAlignment="1">
      <alignment horizontal="left" vertical="top" wrapText="1"/>
    </xf>
    <xf numFmtId="49" fontId="76" fillId="0" borderId="5" xfId="302" applyNumberFormat="1" applyFont="1" applyBorder="1"/>
    <xf numFmtId="1" fontId="22" fillId="2" borderId="5" xfId="5" applyNumberFormat="1" applyFont="1" applyFill="1" applyBorder="1" applyAlignment="1">
      <alignment horizontal="left" vertical="top" wrapText="1"/>
    </xf>
    <xf numFmtId="165" fontId="23" fillId="0" borderId="0" xfId="0" applyFont="1" applyAlignment="1">
      <alignment horizontal="center" vertical="top" wrapText="1"/>
    </xf>
    <xf numFmtId="165" fontId="23" fillId="0" borderId="5" xfId="0" applyFont="1" applyBorder="1" applyAlignment="1">
      <alignment horizontal="center" vertical="center"/>
    </xf>
    <xf numFmtId="166" fontId="23" fillId="0" borderId="5" xfId="0" applyNumberFormat="1" applyFont="1" applyBorder="1" applyAlignment="1">
      <alignment horizontal="center" vertical="center"/>
    </xf>
    <xf numFmtId="166" fontId="22" fillId="0" borderId="0" xfId="0" applyNumberFormat="1" applyFont="1" applyAlignment="1">
      <alignment horizontal="left" vertical="top" wrapText="1"/>
    </xf>
    <xf numFmtId="166" fontId="22" fillId="0" borderId="0" xfId="0" applyNumberFormat="1" applyFont="1" applyAlignment="1">
      <alignment horizontal="left" vertical="top"/>
    </xf>
    <xf numFmtId="0" fontId="18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4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5" fillId="0" borderId="1" xfId="0" applyNumberFormat="1" applyFont="1" applyBorder="1" applyAlignment="1">
      <alignment horizontal="center" vertical="center" wrapText="1"/>
    </xf>
    <xf numFmtId="0" fontId="15" fillId="0" borderId="11" xfId="0" applyNumberFormat="1" applyFont="1" applyBorder="1" applyAlignment="1">
      <alignment horizontal="center" vertical="center" wrapText="1"/>
    </xf>
    <xf numFmtId="0" fontId="15" fillId="0" borderId="76" xfId="0" applyNumberFormat="1" applyFont="1" applyBorder="1" applyAlignment="1">
      <alignment horizontal="center" vertical="center" wrapText="1"/>
    </xf>
    <xf numFmtId="0" fontId="48" fillId="0" borderId="0" xfId="195" applyFont="1" applyAlignment="1">
      <alignment horizontal="center" vertical="center" wrapText="1"/>
    </xf>
    <xf numFmtId="0" fontId="54" fillId="0" borderId="0" xfId="8" applyFont="1" applyAlignment="1">
      <alignment horizontal="left" wrapText="1"/>
    </xf>
    <xf numFmtId="0" fontId="53" fillId="0" borderId="0" xfId="8" applyFont="1"/>
    <xf numFmtId="0" fontId="48" fillId="0" borderId="5" xfId="195" applyFont="1" applyBorder="1" applyAlignment="1">
      <alignment horizontal="center" vertical="center"/>
    </xf>
    <xf numFmtId="0" fontId="49" fillId="0" borderId="5" xfId="195" applyFont="1" applyBorder="1" applyAlignment="1">
      <alignment horizontal="center" vertical="center" wrapText="1"/>
    </xf>
    <xf numFmtId="0" fontId="53" fillId="0" borderId="5" xfId="9" applyFont="1" applyBorder="1" applyAlignment="1">
      <alignment horizontal="center" vertical="center"/>
    </xf>
    <xf numFmtId="0" fontId="49" fillId="0" borderId="57" xfId="10" applyFont="1" applyBorder="1" applyAlignment="1">
      <alignment horizontal="left" vertical="top"/>
    </xf>
    <xf numFmtId="0" fontId="49" fillId="0" borderId="56" xfId="10" applyFont="1" applyBorder="1" applyAlignment="1">
      <alignment horizontal="left" vertical="top"/>
    </xf>
    <xf numFmtId="0" fontId="25" fillId="0" borderId="0" xfId="8" applyFont="1" applyAlignment="1">
      <alignment horizontal="left" wrapText="1"/>
    </xf>
    <xf numFmtId="0" fontId="49" fillId="0" borderId="0" xfId="10" applyFont="1" applyAlignment="1">
      <alignment horizontal="center" vertical="center" wrapText="1"/>
    </xf>
    <xf numFmtId="0" fontId="49" fillId="0" borderId="5" xfId="10" applyFont="1" applyBorder="1" applyAlignment="1">
      <alignment horizontal="center" vertical="center"/>
    </xf>
    <xf numFmtId="0" fontId="49" fillId="0" borderId="6" xfId="10" applyFont="1" applyBorder="1" applyAlignment="1">
      <alignment horizontal="center" vertical="center"/>
    </xf>
    <xf numFmtId="0" fontId="50" fillId="0" borderId="6" xfId="9" applyFont="1" applyBorder="1" applyAlignment="1">
      <alignment horizontal="center" vertical="center"/>
    </xf>
    <xf numFmtId="0" fontId="50" fillId="0" borderId="7" xfId="9" applyFont="1" applyBorder="1" applyAlignment="1">
      <alignment horizontal="center" vertical="center"/>
    </xf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11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&#1056;&#1077;&#1096;&#1077;&#1085;&#1080;&#1077;%20&#1086;&#1073;%20&#1080;&#1089;&#1087;&#1086;&#1083;&#1085;&#1077;&#1085;&#1080;&#1080;%202023\&#1055;&#1088;&#1080;&#1083;&#1086;&#1078;&#1077;&#1085;&#1080;&#1077;%202.xlsx" TargetMode="External"/><Relationship Id="rId1" Type="http://schemas.openxmlformats.org/officeDocument/2006/relationships/externalLinkPath" Target="/&#1056;&#1077;&#1096;&#1077;&#1085;&#1080;&#1077;%20&#1089;&#1087;%20&#1043;&#1088;&#1072;&#1095;&#1077;&#1074;&#1072;/&#1040;&#1085;&#1085;&#1077;&#1085;&#1082;&#1086;&#1074;&#1089;&#1082;&#1080;&#1081;/&#1056;&#1077;&#1096;&#1077;&#1085;&#1080;&#1077;%20&#1086;&#1073;%20&#1080;&#1089;&#1087;&#1086;&#1083;&#1085;&#1077;&#1085;&#1080;&#1080;%202023/&#1055;&#1088;&#1080;&#1083;&#1086;&#1078;&#1077;&#1085;&#1080;&#1077;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риложение 2"/>
    </sheetNames>
    <sheetDataSet>
      <sheetData sheetId="0">
        <row r="24">
          <cell r="A24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  <row r="68">
          <cell r="A68" t="str">
            <v>Национальная безопасность и правоохранительная деятельность</v>
          </cell>
        </row>
        <row r="69">
          <cell r="A69" t="str">
            <v xml:space="preserve">Защита населения и территории от чрезвычайных ситуаций природного и техногенного характера, пожарная безопасность </v>
          </cell>
        </row>
        <row r="72">
          <cell r="A72" t="str">
            <v>Выполнение работ на гидротехнических сооружениях по пропуску весеннего паводка</v>
          </cell>
        </row>
        <row r="104">
          <cell r="A104" t="str">
            <v>Организация и содержание мест захоронения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0"/>
  <sheetViews>
    <sheetView view="pageBreakPreview" zoomScaleSheetLayoutView="100" workbookViewId="0">
      <selection activeCell="C31" sqref="C31"/>
    </sheetView>
  </sheetViews>
  <sheetFormatPr defaultRowHeight="12.75" x14ac:dyDescent="0.2"/>
  <cols>
    <col min="1" max="1" width="30.66406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 x14ac:dyDescent="0.25">
      <c r="B1" s="7"/>
      <c r="C1" s="203" t="s">
        <v>214</v>
      </c>
      <c r="D1" s="204"/>
      <c r="E1" s="204"/>
    </row>
    <row r="2" spans="1:8" ht="15" x14ac:dyDescent="0.25">
      <c r="B2" s="7"/>
      <c r="C2" s="204"/>
      <c r="D2" s="204"/>
      <c r="E2" s="204"/>
    </row>
    <row r="3" spans="1:8" ht="15" x14ac:dyDescent="0.25">
      <c r="B3" s="7"/>
      <c r="C3" s="204"/>
      <c r="D3" s="204"/>
      <c r="E3" s="204"/>
    </row>
    <row r="4" spans="1:8" ht="33.75" customHeight="1" x14ac:dyDescent="0.25">
      <c r="B4" s="7"/>
      <c r="C4" s="204"/>
      <c r="D4" s="204"/>
      <c r="E4" s="204"/>
    </row>
    <row r="5" spans="1:8" ht="186" customHeight="1" x14ac:dyDescent="0.2">
      <c r="C5" s="204"/>
      <c r="D5" s="204"/>
      <c r="E5" s="204"/>
    </row>
    <row r="6" spans="1:8" ht="63" customHeight="1" x14ac:dyDescent="0.2">
      <c r="A6" s="200" t="s">
        <v>194</v>
      </c>
      <c r="B6" s="200"/>
      <c r="C6" s="200"/>
      <c r="D6" s="200"/>
      <c r="E6" s="200"/>
    </row>
    <row r="7" spans="1:8" x14ac:dyDescent="0.2">
      <c r="A7" s="12"/>
      <c r="B7" s="13"/>
      <c r="C7" s="13"/>
      <c r="D7" s="13"/>
      <c r="E7" s="14" t="s">
        <v>1</v>
      </c>
    </row>
    <row r="8" spans="1:8" x14ac:dyDescent="0.2">
      <c r="A8" s="201" t="s">
        <v>23</v>
      </c>
      <c r="B8" s="201" t="s">
        <v>2</v>
      </c>
      <c r="C8" s="202" t="s">
        <v>7</v>
      </c>
      <c r="D8" s="202"/>
      <c r="E8" s="202"/>
    </row>
    <row r="9" spans="1:8" ht="16.5" customHeight="1" x14ac:dyDescent="0.2">
      <c r="A9" s="201"/>
      <c r="B9" s="201"/>
      <c r="C9" s="152" t="s">
        <v>159</v>
      </c>
      <c r="D9" s="152" t="s">
        <v>177</v>
      </c>
      <c r="E9" s="152" t="s">
        <v>195</v>
      </c>
      <c r="H9" s="9"/>
    </row>
    <row r="10" spans="1:8" s="16" customFormat="1" x14ac:dyDescent="0.2">
      <c r="A10" s="15">
        <v>1</v>
      </c>
      <c r="B10" s="15">
        <v>2</v>
      </c>
      <c r="C10" s="15" t="s">
        <v>10</v>
      </c>
      <c r="D10" s="15" t="s">
        <v>11</v>
      </c>
      <c r="E10" s="15" t="s">
        <v>12</v>
      </c>
      <c r="F10" s="9"/>
      <c r="G10" s="10"/>
    </row>
    <row r="11" spans="1:8" s="19" customFormat="1" x14ac:dyDescent="0.2">
      <c r="A11" s="154" t="s">
        <v>28</v>
      </c>
      <c r="B11" s="162" t="s">
        <v>29</v>
      </c>
      <c r="C11" s="163">
        <f>C12</f>
        <v>2359</v>
      </c>
      <c r="D11" s="163">
        <f>D12</f>
        <v>1122.0999999999999</v>
      </c>
      <c r="E11" s="164">
        <f>E12</f>
        <v>1198.5999999999999</v>
      </c>
      <c r="F11" s="17"/>
      <c r="G11" s="18"/>
    </row>
    <row r="12" spans="1:8" s="19" customFormat="1" ht="25.5" x14ac:dyDescent="0.2">
      <c r="A12" s="165" t="s">
        <v>30</v>
      </c>
      <c r="B12" s="182" t="s">
        <v>31</v>
      </c>
      <c r="C12" s="163">
        <f>C13+C21+C26+C18</f>
        <v>2359</v>
      </c>
      <c r="D12" s="163">
        <f>D13+D21+D26</f>
        <v>1122.0999999999999</v>
      </c>
      <c r="E12" s="164">
        <f>E13+E21+E26</f>
        <v>1198.5999999999999</v>
      </c>
      <c r="F12" s="17"/>
      <c r="G12" s="18"/>
    </row>
    <row r="13" spans="1:8" s="19" customFormat="1" ht="25.5" x14ac:dyDescent="0.2">
      <c r="A13" s="155" t="s">
        <v>178</v>
      </c>
      <c r="B13" s="183" t="s">
        <v>179</v>
      </c>
      <c r="C13" s="163">
        <f>C14+C16</f>
        <v>882.8</v>
      </c>
      <c r="D13" s="163">
        <f>D14</f>
        <v>555.6</v>
      </c>
      <c r="E13" s="164">
        <f>E14</f>
        <v>609.79999999999995</v>
      </c>
      <c r="F13" s="17"/>
      <c r="G13" s="18"/>
    </row>
    <row r="14" spans="1:8" s="19" customFormat="1" x14ac:dyDescent="0.2">
      <c r="A14" s="166" t="s">
        <v>212</v>
      </c>
      <c r="B14" s="167" t="s">
        <v>180</v>
      </c>
      <c r="C14" s="163">
        <f>C15</f>
        <v>611.6</v>
      </c>
      <c r="D14" s="163">
        <f>D15</f>
        <v>555.6</v>
      </c>
      <c r="E14" s="164">
        <f>E15</f>
        <v>609.79999999999995</v>
      </c>
      <c r="F14" s="17"/>
      <c r="G14" s="18"/>
    </row>
    <row r="15" spans="1:8" s="19" customFormat="1" ht="38.25" x14ac:dyDescent="0.2">
      <c r="A15" s="168" t="s">
        <v>213</v>
      </c>
      <c r="B15" s="169" t="s">
        <v>181</v>
      </c>
      <c r="C15" s="163">
        <v>611.6</v>
      </c>
      <c r="D15" s="163">
        <v>555.6</v>
      </c>
      <c r="E15" s="164">
        <v>609.79999999999995</v>
      </c>
      <c r="F15" s="17"/>
      <c r="G15" s="18"/>
    </row>
    <row r="16" spans="1:8" s="19" customFormat="1" ht="25.5" x14ac:dyDescent="0.2">
      <c r="A16" s="170" t="s">
        <v>182</v>
      </c>
      <c r="B16" s="167" t="s">
        <v>183</v>
      </c>
      <c r="C16" s="163">
        <f>C17</f>
        <v>271.2</v>
      </c>
      <c r="D16" s="163"/>
      <c r="E16" s="164"/>
      <c r="F16" s="17"/>
      <c r="G16" s="18"/>
    </row>
    <row r="17" spans="1:7" s="19" customFormat="1" ht="25.5" x14ac:dyDescent="0.2">
      <c r="A17" s="171" t="s">
        <v>184</v>
      </c>
      <c r="B17" s="169" t="s">
        <v>185</v>
      </c>
      <c r="C17" s="172">
        <v>271.2</v>
      </c>
      <c r="D17" s="172"/>
      <c r="E17" s="173"/>
      <c r="F17" s="17"/>
      <c r="G17" s="18"/>
    </row>
    <row r="18" spans="1:7" s="19" customFormat="1" ht="25.5" x14ac:dyDescent="0.2">
      <c r="A18" s="174" t="s">
        <v>201</v>
      </c>
      <c r="B18" s="175" t="s">
        <v>202</v>
      </c>
      <c r="C18" s="172">
        <f>C19</f>
        <v>227.9</v>
      </c>
      <c r="D18" s="172"/>
      <c r="E18" s="173"/>
      <c r="F18" s="17"/>
      <c r="G18" s="18"/>
    </row>
    <row r="19" spans="1:7" s="19" customFormat="1" x14ac:dyDescent="0.2">
      <c r="A19" s="176" t="s">
        <v>203</v>
      </c>
      <c r="B19" s="177" t="s">
        <v>204</v>
      </c>
      <c r="C19" s="172">
        <f>C20</f>
        <v>227.9</v>
      </c>
      <c r="D19" s="172"/>
      <c r="E19" s="173"/>
      <c r="F19" s="17"/>
      <c r="G19" s="18"/>
    </row>
    <row r="20" spans="1:7" s="19" customFormat="1" x14ac:dyDescent="0.2">
      <c r="A20" s="176" t="s">
        <v>205</v>
      </c>
      <c r="B20" s="177" t="s">
        <v>206</v>
      </c>
      <c r="C20" s="172">
        <v>227.9</v>
      </c>
      <c r="D20" s="172"/>
      <c r="E20" s="173"/>
      <c r="F20" s="17"/>
      <c r="G20" s="18"/>
    </row>
    <row r="21" spans="1:7" s="19" customFormat="1" ht="25.5" x14ac:dyDescent="0.2">
      <c r="A21" s="178" t="s">
        <v>127</v>
      </c>
      <c r="B21" s="179" t="s">
        <v>135</v>
      </c>
      <c r="C21" s="180">
        <f t="shared" ref="C21:D21" si="0">C22+C24</f>
        <v>159.6</v>
      </c>
      <c r="D21" s="180">
        <f t="shared" si="0"/>
        <v>174.5</v>
      </c>
      <c r="E21" s="180">
        <f>E22+E24</f>
        <v>180.79999999999998</v>
      </c>
      <c r="F21" s="17"/>
      <c r="G21" s="18"/>
    </row>
    <row r="22" spans="1:7" s="19" customFormat="1" ht="25.5" x14ac:dyDescent="0.2">
      <c r="A22" s="181" t="s">
        <v>128</v>
      </c>
      <c r="B22" s="167" t="s">
        <v>136</v>
      </c>
      <c r="C22" s="180">
        <f>C23</f>
        <v>0.6</v>
      </c>
      <c r="D22" s="180">
        <f>D23</f>
        <v>0.6</v>
      </c>
      <c r="E22" s="180">
        <f>E23</f>
        <v>0.6</v>
      </c>
      <c r="F22" s="17"/>
      <c r="G22" s="18"/>
    </row>
    <row r="23" spans="1:7" s="19" customFormat="1" ht="25.5" x14ac:dyDescent="0.2">
      <c r="A23" s="176" t="s">
        <v>129</v>
      </c>
      <c r="B23" s="169" t="s">
        <v>137</v>
      </c>
      <c r="C23" s="180">
        <v>0.6</v>
      </c>
      <c r="D23" s="180">
        <v>0.6</v>
      </c>
      <c r="E23" s="180">
        <v>0.6</v>
      </c>
      <c r="F23" s="17"/>
      <c r="G23" s="18"/>
    </row>
    <row r="24" spans="1:7" s="19" customFormat="1" ht="38.25" x14ac:dyDescent="0.2">
      <c r="A24" s="181" t="s">
        <v>130</v>
      </c>
      <c r="B24" s="167" t="s">
        <v>157</v>
      </c>
      <c r="C24" s="180">
        <f>C25</f>
        <v>159</v>
      </c>
      <c r="D24" s="180">
        <f>D25</f>
        <v>173.9</v>
      </c>
      <c r="E24" s="180">
        <f>E25</f>
        <v>180.2</v>
      </c>
      <c r="F24" s="17"/>
      <c r="G24" s="18"/>
    </row>
    <row r="25" spans="1:7" s="19" customFormat="1" ht="51" x14ac:dyDescent="0.2">
      <c r="A25" s="176" t="s">
        <v>131</v>
      </c>
      <c r="B25" s="169" t="s">
        <v>158</v>
      </c>
      <c r="C25" s="180">
        <v>159</v>
      </c>
      <c r="D25" s="180">
        <v>173.9</v>
      </c>
      <c r="E25" s="180">
        <v>180.2</v>
      </c>
      <c r="F25" s="17"/>
      <c r="G25" s="18"/>
    </row>
    <row r="26" spans="1:7" s="19" customFormat="1" x14ac:dyDescent="0.2">
      <c r="A26" s="178" t="s">
        <v>132</v>
      </c>
      <c r="B26" s="179" t="s">
        <v>33</v>
      </c>
      <c r="C26" s="180">
        <f>C27+C29</f>
        <v>1088.7</v>
      </c>
      <c r="D26" s="180">
        <f>D27</f>
        <v>392</v>
      </c>
      <c r="E26" s="180">
        <f>E27</f>
        <v>408</v>
      </c>
      <c r="F26" s="17"/>
      <c r="G26" s="18"/>
    </row>
    <row r="27" spans="1:7" s="19" customFormat="1" ht="59.25" customHeight="1" x14ac:dyDescent="0.2">
      <c r="A27" s="181" t="s">
        <v>133</v>
      </c>
      <c r="B27" s="167" t="s">
        <v>145</v>
      </c>
      <c r="C27" s="180">
        <f>C28</f>
        <v>370</v>
      </c>
      <c r="D27" s="180">
        <f>D28</f>
        <v>392</v>
      </c>
      <c r="E27" s="180">
        <f>E28</f>
        <v>408</v>
      </c>
      <c r="F27" s="17"/>
      <c r="G27" s="18"/>
    </row>
    <row r="28" spans="1:7" s="19" customFormat="1" ht="72" customHeight="1" x14ac:dyDescent="0.2">
      <c r="A28" s="181" t="s">
        <v>134</v>
      </c>
      <c r="B28" s="167" t="s">
        <v>146</v>
      </c>
      <c r="C28" s="180">
        <v>370</v>
      </c>
      <c r="D28" s="180">
        <v>392</v>
      </c>
      <c r="E28" s="180">
        <v>408</v>
      </c>
      <c r="F28" s="17"/>
      <c r="G28" s="18"/>
    </row>
    <row r="29" spans="1:7" s="19" customFormat="1" ht="19.5" customHeight="1" x14ac:dyDescent="0.2">
      <c r="A29" s="181" t="s">
        <v>218</v>
      </c>
      <c r="B29" s="167" t="s">
        <v>220</v>
      </c>
      <c r="C29" s="180">
        <f>C30</f>
        <v>718.7</v>
      </c>
      <c r="D29" s="180"/>
      <c r="E29" s="180"/>
      <c r="F29" s="17"/>
      <c r="G29" s="18"/>
    </row>
    <row r="30" spans="1:7" s="19" customFormat="1" ht="23.25" customHeight="1" x14ac:dyDescent="0.2">
      <c r="A30" s="176" t="s">
        <v>219</v>
      </c>
      <c r="B30" s="169" t="s">
        <v>221</v>
      </c>
      <c r="C30" s="180">
        <v>718.7</v>
      </c>
      <c r="D30" s="180"/>
      <c r="E30" s="180"/>
      <c r="F30" s="17"/>
      <c r="G30" s="18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0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42"/>
  <sheetViews>
    <sheetView view="pageBreakPreview" topLeftCell="A76" zoomScaleSheetLayoutView="100" workbookViewId="0">
      <selection activeCell="N94" sqref="N94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7.1640625" customWidth="1"/>
    <col min="9" max="9" width="5.6640625" customWidth="1"/>
    <col min="10" max="12" width="14" customWidth="1"/>
  </cols>
  <sheetData>
    <row r="1" spans="1:12" ht="258.7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5" t="s">
        <v>215</v>
      </c>
      <c r="J1" s="206"/>
      <c r="K1" s="206"/>
      <c r="L1" s="206"/>
    </row>
    <row r="2" spans="1:12" ht="66" customHeight="1" x14ac:dyDescent="0.2">
      <c r="A2" s="207" t="s">
        <v>196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08" t="s">
        <v>1</v>
      </c>
      <c r="J3" s="208"/>
      <c r="K3" s="208"/>
      <c r="L3" s="208"/>
    </row>
    <row r="4" spans="1:12" ht="19.899999999999999" customHeight="1" x14ac:dyDescent="0.2">
      <c r="A4" s="209" t="s">
        <v>2</v>
      </c>
      <c r="B4" s="209" t="s">
        <v>21</v>
      </c>
      <c r="C4" s="209" t="s">
        <v>3</v>
      </c>
      <c r="D4" s="209" t="s">
        <v>4</v>
      </c>
      <c r="E4" s="209" t="s">
        <v>5</v>
      </c>
      <c r="F4" s="209"/>
      <c r="G4" s="209"/>
      <c r="H4" s="209"/>
      <c r="I4" s="209" t="s">
        <v>6</v>
      </c>
      <c r="J4" s="209" t="s">
        <v>7</v>
      </c>
      <c r="K4" s="209"/>
      <c r="L4" s="209"/>
    </row>
    <row r="5" spans="1:12" ht="16.350000000000001" customHeight="1" x14ac:dyDescent="0.2">
      <c r="A5" s="209" t="s">
        <v>0</v>
      </c>
      <c r="B5" s="209" t="s">
        <v>0</v>
      </c>
      <c r="C5" s="209" t="s">
        <v>0</v>
      </c>
      <c r="D5" s="209" t="s">
        <v>0</v>
      </c>
      <c r="E5" s="209" t="s">
        <v>0</v>
      </c>
      <c r="F5" s="209"/>
      <c r="G5" s="209"/>
      <c r="H5" s="209"/>
      <c r="I5" s="209" t="s">
        <v>0</v>
      </c>
      <c r="J5" s="153" t="s">
        <v>159</v>
      </c>
      <c r="K5" s="153" t="s">
        <v>177</v>
      </c>
      <c r="L5" s="153" t="s">
        <v>195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 x14ac:dyDescent="0.2">
      <c r="A7" s="21" t="s">
        <v>147</v>
      </c>
      <c r="B7" s="22" t="s">
        <v>139</v>
      </c>
      <c r="C7" s="22"/>
      <c r="D7" s="22"/>
      <c r="E7" s="142"/>
      <c r="F7" s="142"/>
      <c r="G7" s="142"/>
      <c r="H7" s="142"/>
      <c r="I7" s="28"/>
      <c r="J7" s="29">
        <f>J8+J49+J65+J78+J97+J104+J43+J58</f>
        <v>3383.6</v>
      </c>
      <c r="K7" s="29">
        <f>K8+K49+K65+K78+K97+K111+K104+K37</f>
        <v>2011.3000000000002</v>
      </c>
      <c r="L7" s="29">
        <f>L8+L49+L65+L78+L97+L111+L104</f>
        <v>2129.6000000000004</v>
      </c>
    </row>
    <row r="8" spans="1:12" ht="28.5" x14ac:dyDescent="0.25">
      <c r="A8" s="137" t="s">
        <v>34</v>
      </c>
      <c r="B8" s="138" t="s">
        <v>139</v>
      </c>
      <c r="C8" s="156" t="s">
        <v>35</v>
      </c>
      <c r="D8" s="138"/>
      <c r="E8" s="139"/>
      <c r="F8" s="139"/>
      <c r="G8" s="139"/>
      <c r="H8" s="139"/>
      <c r="I8" s="140"/>
      <c r="J8" s="141">
        <f>J9+J18+J37</f>
        <v>1592</v>
      </c>
      <c r="K8" s="141">
        <f>K9+K18</f>
        <v>1221.4000000000001</v>
      </c>
      <c r="L8" s="141">
        <f>L9+L18</f>
        <v>1281.2</v>
      </c>
    </row>
    <row r="9" spans="1:12" ht="60" x14ac:dyDescent="0.25">
      <c r="A9" s="24" t="s">
        <v>36</v>
      </c>
      <c r="B9" s="23" t="s">
        <v>139</v>
      </c>
      <c r="C9" s="120" t="s">
        <v>35</v>
      </c>
      <c r="D9" s="120" t="s">
        <v>37</v>
      </c>
      <c r="E9" s="34"/>
      <c r="F9" s="34"/>
      <c r="G9" s="34"/>
      <c r="H9" s="34"/>
      <c r="I9" s="23"/>
      <c r="J9" s="31">
        <f>J10</f>
        <v>176.39999999999998</v>
      </c>
      <c r="K9" s="31">
        <f>K10</f>
        <v>414.3</v>
      </c>
      <c r="L9" s="31">
        <f>L10</f>
        <v>360.4</v>
      </c>
    </row>
    <row r="10" spans="1:12" ht="75" x14ac:dyDescent="0.25">
      <c r="A10" s="24" t="s">
        <v>167</v>
      </c>
      <c r="B10" s="23" t="s">
        <v>139</v>
      </c>
      <c r="C10" s="23" t="s">
        <v>35</v>
      </c>
      <c r="D10" s="23" t="s">
        <v>37</v>
      </c>
      <c r="E10" s="33">
        <v>65</v>
      </c>
      <c r="F10" s="33"/>
      <c r="G10" s="33"/>
      <c r="H10" s="33"/>
      <c r="I10" s="23"/>
      <c r="J10" s="31">
        <f t="shared" ref="J10:K12" si="0">J11</f>
        <v>176.39999999999998</v>
      </c>
      <c r="K10" s="31">
        <f t="shared" si="0"/>
        <v>414.3</v>
      </c>
      <c r="L10" s="31">
        <f>L11</f>
        <v>360.4</v>
      </c>
    </row>
    <row r="11" spans="1:12" ht="15" x14ac:dyDescent="0.25">
      <c r="A11" s="24" t="s">
        <v>38</v>
      </c>
      <c r="B11" s="23" t="s">
        <v>139</v>
      </c>
      <c r="C11" s="23" t="s">
        <v>35</v>
      </c>
      <c r="D11" s="23" t="s">
        <v>37</v>
      </c>
      <c r="E11" s="33">
        <v>65</v>
      </c>
      <c r="F11" s="33">
        <v>1</v>
      </c>
      <c r="G11" s="33"/>
      <c r="H11" s="33"/>
      <c r="I11" s="23"/>
      <c r="J11" s="31">
        <f>J12+J15</f>
        <v>176.39999999999998</v>
      </c>
      <c r="K11" s="31">
        <f t="shared" si="0"/>
        <v>414.3</v>
      </c>
      <c r="L11" s="31">
        <f>L12</f>
        <v>360.4</v>
      </c>
    </row>
    <row r="12" spans="1:12" ht="29.25" customHeight="1" x14ac:dyDescent="0.25">
      <c r="A12" s="24" t="s">
        <v>39</v>
      </c>
      <c r="B12" s="23" t="s">
        <v>139</v>
      </c>
      <c r="C12" s="23" t="s">
        <v>35</v>
      </c>
      <c r="D12" s="23" t="s">
        <v>37</v>
      </c>
      <c r="E12" s="33">
        <v>65</v>
      </c>
      <c r="F12" s="33">
        <v>1</v>
      </c>
      <c r="G12" s="33" t="s">
        <v>61</v>
      </c>
      <c r="H12" s="33" t="s">
        <v>72</v>
      </c>
      <c r="I12" s="23"/>
      <c r="J12" s="31">
        <f t="shared" si="0"/>
        <v>161.19999999999999</v>
      </c>
      <c r="K12" s="31">
        <f t="shared" si="0"/>
        <v>414.3</v>
      </c>
      <c r="L12" s="31">
        <f>L13</f>
        <v>360.4</v>
      </c>
    </row>
    <row r="13" spans="1:12" ht="120" x14ac:dyDescent="0.25">
      <c r="A13" s="24" t="s">
        <v>40</v>
      </c>
      <c r="B13" s="23" t="s">
        <v>139</v>
      </c>
      <c r="C13" s="23" t="s">
        <v>35</v>
      </c>
      <c r="D13" s="23" t="s">
        <v>37</v>
      </c>
      <c r="E13" s="33">
        <v>65</v>
      </c>
      <c r="F13" s="33">
        <v>1</v>
      </c>
      <c r="G13" s="33" t="s">
        <v>61</v>
      </c>
      <c r="H13" s="33" t="s">
        <v>72</v>
      </c>
      <c r="I13" s="23" t="s">
        <v>63</v>
      </c>
      <c r="J13" s="31">
        <f>J14</f>
        <v>161.19999999999999</v>
      </c>
      <c r="K13" s="31">
        <f>K14</f>
        <v>414.3</v>
      </c>
      <c r="L13" s="31">
        <f>L14</f>
        <v>360.4</v>
      </c>
    </row>
    <row r="14" spans="1:12" ht="45" x14ac:dyDescent="0.25">
      <c r="A14" s="24" t="s">
        <v>41</v>
      </c>
      <c r="B14" s="23" t="s">
        <v>139</v>
      </c>
      <c r="C14" s="23" t="s">
        <v>35</v>
      </c>
      <c r="D14" s="23" t="s">
        <v>37</v>
      </c>
      <c r="E14" s="33">
        <v>65</v>
      </c>
      <c r="F14" s="33">
        <v>1</v>
      </c>
      <c r="G14" s="33" t="s">
        <v>61</v>
      </c>
      <c r="H14" s="33" t="s">
        <v>72</v>
      </c>
      <c r="I14" s="23" t="s">
        <v>64</v>
      </c>
      <c r="J14" s="31">
        <v>161.19999999999999</v>
      </c>
      <c r="K14" s="31">
        <v>414.3</v>
      </c>
      <c r="L14" s="31">
        <v>360.4</v>
      </c>
    </row>
    <row r="15" spans="1:12" ht="90" customHeight="1" x14ac:dyDescent="0.25">
      <c r="A15" s="24" t="str">
        <f>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3" t="s">
        <v>139</v>
      </c>
      <c r="C15" s="23" t="s">
        <v>35</v>
      </c>
      <c r="D15" s="23" t="s">
        <v>37</v>
      </c>
      <c r="E15" s="33" t="s">
        <v>142</v>
      </c>
      <c r="F15" s="33" t="s">
        <v>8</v>
      </c>
      <c r="G15" s="33" t="s">
        <v>61</v>
      </c>
      <c r="H15" s="33" t="s">
        <v>207</v>
      </c>
      <c r="I15" s="23"/>
      <c r="J15" s="31">
        <f>J16</f>
        <v>15.2</v>
      </c>
      <c r="K15" s="31"/>
      <c r="L15" s="31"/>
    </row>
    <row r="16" spans="1:12" ht="47.25" customHeight="1" x14ac:dyDescent="0.25">
      <c r="A16" s="24" t="str">
        <f>A14</f>
        <v>Расходы на выплаты персоналу государственных (муниципальных) органов</v>
      </c>
      <c r="B16" s="23" t="s">
        <v>139</v>
      </c>
      <c r="C16" s="23" t="s">
        <v>35</v>
      </c>
      <c r="D16" s="23" t="s">
        <v>37</v>
      </c>
      <c r="E16" s="33" t="s">
        <v>142</v>
      </c>
      <c r="F16" s="33" t="s">
        <v>8</v>
      </c>
      <c r="G16" s="33" t="s">
        <v>61</v>
      </c>
      <c r="H16" s="33" t="s">
        <v>207</v>
      </c>
      <c r="I16" s="23" t="s">
        <v>63</v>
      </c>
      <c r="J16" s="31">
        <f>J17</f>
        <v>15.2</v>
      </c>
      <c r="K16" s="31"/>
      <c r="L16" s="31"/>
    </row>
    <row r="17" spans="1:12" ht="44.25" customHeight="1" x14ac:dyDescent="0.25">
      <c r="A17" s="24" t="str">
        <f>A14</f>
        <v>Расходы на выплаты персоналу государственных (муниципальных) органов</v>
      </c>
      <c r="B17" s="23" t="s">
        <v>139</v>
      </c>
      <c r="C17" s="23" t="s">
        <v>35</v>
      </c>
      <c r="D17" s="23" t="s">
        <v>37</v>
      </c>
      <c r="E17" s="33" t="s">
        <v>142</v>
      </c>
      <c r="F17" s="33" t="s">
        <v>8</v>
      </c>
      <c r="G17" s="33" t="s">
        <v>61</v>
      </c>
      <c r="H17" s="33" t="s">
        <v>207</v>
      </c>
      <c r="I17" s="23" t="s">
        <v>64</v>
      </c>
      <c r="J17" s="31">
        <v>15.2</v>
      </c>
      <c r="K17" s="31"/>
      <c r="L17" s="31"/>
    </row>
    <row r="18" spans="1:12" ht="81" customHeight="1" x14ac:dyDescent="0.25">
      <c r="A18" s="24" t="s">
        <v>211</v>
      </c>
      <c r="B18" s="23" t="s">
        <v>139</v>
      </c>
      <c r="C18" s="23" t="s">
        <v>35</v>
      </c>
      <c r="D18" s="23" t="s">
        <v>42</v>
      </c>
      <c r="E18" s="33"/>
      <c r="F18" s="33"/>
      <c r="G18" s="33"/>
      <c r="H18" s="33"/>
      <c r="I18" s="30"/>
      <c r="J18" s="31">
        <f>J19+J32</f>
        <v>1410.6</v>
      </c>
      <c r="K18" s="31">
        <f t="shared" ref="K18:L18" si="1">K19</f>
        <v>807.1</v>
      </c>
      <c r="L18" s="31">
        <f t="shared" si="1"/>
        <v>920.80000000000007</v>
      </c>
    </row>
    <row r="19" spans="1:12" ht="79.5" customHeight="1" x14ac:dyDescent="0.25">
      <c r="A19" s="24" t="s">
        <v>161</v>
      </c>
      <c r="B19" s="23" t="s">
        <v>139</v>
      </c>
      <c r="C19" s="23" t="s">
        <v>35</v>
      </c>
      <c r="D19" s="23" t="s">
        <v>42</v>
      </c>
      <c r="E19" s="33">
        <v>65</v>
      </c>
      <c r="F19" s="33"/>
      <c r="G19" s="33"/>
      <c r="H19" s="33"/>
      <c r="I19" s="30"/>
      <c r="J19" s="31">
        <f>J20</f>
        <v>1410</v>
      </c>
      <c r="K19" s="31">
        <f>K20+K24+K36</f>
        <v>807.1</v>
      </c>
      <c r="L19" s="31">
        <f>L20+L24+L36+L42</f>
        <v>920.80000000000007</v>
      </c>
    </row>
    <row r="20" spans="1:12" ht="61.5" customHeight="1" x14ac:dyDescent="0.25">
      <c r="A20" s="24" t="s">
        <v>160</v>
      </c>
      <c r="B20" s="23" t="s">
        <v>139</v>
      </c>
      <c r="C20" s="23" t="s">
        <v>35</v>
      </c>
      <c r="D20" s="23" t="s">
        <v>42</v>
      </c>
      <c r="E20" s="33">
        <v>65</v>
      </c>
      <c r="F20" s="33">
        <v>2</v>
      </c>
      <c r="G20" s="33"/>
      <c r="H20" s="33"/>
      <c r="I20" s="30"/>
      <c r="J20" s="31">
        <f>J21+J24+J29</f>
        <v>1410</v>
      </c>
      <c r="K20" s="31">
        <f>K21</f>
        <v>605.9</v>
      </c>
      <c r="L20" s="31">
        <f>L21</f>
        <v>605.9</v>
      </c>
    </row>
    <row r="21" spans="1:12" ht="45.75" customHeight="1" x14ac:dyDescent="0.25">
      <c r="A21" s="24" t="s">
        <v>152</v>
      </c>
      <c r="B21" s="23" t="s">
        <v>139</v>
      </c>
      <c r="C21" s="23" t="s">
        <v>35</v>
      </c>
      <c r="D21" s="23" t="s">
        <v>42</v>
      </c>
      <c r="E21" s="33" t="s">
        <v>142</v>
      </c>
      <c r="F21" s="33" t="s">
        <v>9</v>
      </c>
      <c r="G21" s="33" t="s">
        <v>61</v>
      </c>
      <c r="H21" s="33" t="s">
        <v>73</v>
      </c>
      <c r="I21" s="30"/>
      <c r="J21" s="31">
        <f>J22</f>
        <v>702.4</v>
      </c>
      <c r="K21" s="31">
        <f>K22</f>
        <v>605.9</v>
      </c>
      <c r="L21" s="31">
        <f>L22</f>
        <v>605.9</v>
      </c>
    </row>
    <row r="22" spans="1:12" ht="120" x14ac:dyDescent="0.25">
      <c r="A22" s="24" t="s">
        <v>40</v>
      </c>
      <c r="B22" s="23" t="s">
        <v>139</v>
      </c>
      <c r="C22" s="23" t="s">
        <v>35</v>
      </c>
      <c r="D22" s="23" t="s">
        <v>42</v>
      </c>
      <c r="E22" s="33">
        <v>65</v>
      </c>
      <c r="F22" s="33">
        <v>2</v>
      </c>
      <c r="G22" s="33" t="s">
        <v>61</v>
      </c>
      <c r="H22" s="33" t="s">
        <v>73</v>
      </c>
      <c r="I22" s="30" t="s">
        <v>63</v>
      </c>
      <c r="J22" s="31">
        <f t="shared" ref="J22:K22" si="2">J23</f>
        <v>702.4</v>
      </c>
      <c r="K22" s="31">
        <f t="shared" si="2"/>
        <v>605.9</v>
      </c>
      <c r="L22" s="31">
        <f>L23</f>
        <v>605.9</v>
      </c>
    </row>
    <row r="23" spans="1:12" ht="44.25" customHeight="1" x14ac:dyDescent="0.25">
      <c r="A23" s="24" t="s">
        <v>41</v>
      </c>
      <c r="B23" s="23" t="s">
        <v>139</v>
      </c>
      <c r="C23" s="23" t="s">
        <v>35</v>
      </c>
      <c r="D23" s="23" t="s">
        <v>42</v>
      </c>
      <c r="E23" s="33">
        <v>65</v>
      </c>
      <c r="F23" s="33">
        <v>2</v>
      </c>
      <c r="G23" s="33" t="s">
        <v>61</v>
      </c>
      <c r="H23" s="33" t="s">
        <v>73</v>
      </c>
      <c r="I23" s="30" t="s">
        <v>64</v>
      </c>
      <c r="J23" s="31">
        <v>702.4</v>
      </c>
      <c r="K23" s="31">
        <v>605.9</v>
      </c>
      <c r="L23" s="31">
        <v>605.9</v>
      </c>
    </row>
    <row r="24" spans="1:12" ht="42.75" customHeight="1" x14ac:dyDescent="0.25">
      <c r="A24" s="24" t="s">
        <v>209</v>
      </c>
      <c r="B24" s="23" t="s">
        <v>139</v>
      </c>
      <c r="C24" s="23" t="s">
        <v>35</v>
      </c>
      <c r="D24" s="23" t="s">
        <v>42</v>
      </c>
      <c r="E24" s="33">
        <v>65</v>
      </c>
      <c r="F24" s="33">
        <v>2</v>
      </c>
      <c r="G24" s="33" t="s">
        <v>61</v>
      </c>
      <c r="H24" s="33" t="s">
        <v>74</v>
      </c>
      <c r="I24" s="30"/>
      <c r="J24" s="31">
        <f>+J25+J27</f>
        <v>492.6</v>
      </c>
      <c r="K24" s="31">
        <f>K25+K27</f>
        <v>200.6</v>
      </c>
      <c r="L24" s="31">
        <f>L25+L27</f>
        <v>309.3</v>
      </c>
    </row>
    <row r="25" spans="1:12" ht="50.25" customHeight="1" x14ac:dyDescent="0.25">
      <c r="A25" s="24" t="s">
        <v>175</v>
      </c>
      <c r="B25" s="23" t="s">
        <v>139</v>
      </c>
      <c r="C25" s="23" t="s">
        <v>35</v>
      </c>
      <c r="D25" s="23" t="s">
        <v>42</v>
      </c>
      <c r="E25" s="33">
        <v>65</v>
      </c>
      <c r="F25" s="33">
        <v>2</v>
      </c>
      <c r="G25" s="33" t="s">
        <v>61</v>
      </c>
      <c r="H25" s="33" t="s">
        <v>74</v>
      </c>
      <c r="I25" s="30" t="s">
        <v>65</v>
      </c>
      <c r="J25" s="31">
        <f t="shared" ref="J25" si="3">J26</f>
        <v>488</v>
      </c>
      <c r="K25" s="31">
        <f>K26</f>
        <v>195.6</v>
      </c>
      <c r="L25" s="31">
        <f>L26</f>
        <v>304.3</v>
      </c>
    </row>
    <row r="26" spans="1:12" ht="64.5" customHeight="1" x14ac:dyDescent="0.25">
      <c r="A26" s="24" t="s">
        <v>43</v>
      </c>
      <c r="B26" s="23" t="s">
        <v>139</v>
      </c>
      <c r="C26" s="23" t="s">
        <v>35</v>
      </c>
      <c r="D26" s="23" t="s">
        <v>42</v>
      </c>
      <c r="E26" s="33">
        <v>65</v>
      </c>
      <c r="F26" s="33">
        <v>2</v>
      </c>
      <c r="G26" s="33" t="s">
        <v>61</v>
      </c>
      <c r="H26" s="33" t="s">
        <v>74</v>
      </c>
      <c r="I26" s="30" t="s">
        <v>66</v>
      </c>
      <c r="J26" s="31">
        <v>488</v>
      </c>
      <c r="K26" s="31">
        <v>195.6</v>
      </c>
      <c r="L26" s="31">
        <v>304.3</v>
      </c>
    </row>
    <row r="27" spans="1:12" ht="15" x14ac:dyDescent="0.25">
      <c r="A27" s="24" t="s">
        <v>45</v>
      </c>
      <c r="B27" s="23" t="s">
        <v>139</v>
      </c>
      <c r="C27" s="23" t="s">
        <v>35</v>
      </c>
      <c r="D27" s="23" t="s">
        <v>42</v>
      </c>
      <c r="E27" s="33">
        <v>65</v>
      </c>
      <c r="F27" s="33">
        <v>2</v>
      </c>
      <c r="G27" s="33" t="s">
        <v>61</v>
      </c>
      <c r="H27" s="33" t="s">
        <v>74</v>
      </c>
      <c r="I27" s="30" t="s">
        <v>67</v>
      </c>
      <c r="J27" s="31">
        <f>J28</f>
        <v>4.5999999999999996</v>
      </c>
      <c r="K27" s="31">
        <f>K28</f>
        <v>5</v>
      </c>
      <c r="L27" s="31">
        <f>L28</f>
        <v>5</v>
      </c>
    </row>
    <row r="28" spans="1:12" ht="30" x14ac:dyDescent="0.25">
      <c r="A28" s="24" t="s">
        <v>46</v>
      </c>
      <c r="B28" s="23" t="s">
        <v>139</v>
      </c>
      <c r="C28" s="23" t="s">
        <v>35</v>
      </c>
      <c r="D28" s="23" t="s">
        <v>42</v>
      </c>
      <c r="E28" s="33">
        <v>65</v>
      </c>
      <c r="F28" s="33">
        <v>2</v>
      </c>
      <c r="G28" s="33" t="s">
        <v>61</v>
      </c>
      <c r="H28" s="33" t="s">
        <v>74</v>
      </c>
      <c r="I28" s="30" t="s">
        <v>68</v>
      </c>
      <c r="J28" s="31">
        <v>4.5999999999999996</v>
      </c>
      <c r="K28" s="31">
        <v>5</v>
      </c>
      <c r="L28" s="31">
        <v>5</v>
      </c>
    </row>
    <row r="29" spans="1:12" ht="90" x14ac:dyDescent="0.25">
      <c r="A29" s="24" t="str">
        <f>'[1]Приложение 2'!$A$24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3" t="s">
        <v>139</v>
      </c>
      <c r="C29" s="23" t="s">
        <v>35</v>
      </c>
      <c r="D29" s="23" t="s">
        <v>42</v>
      </c>
      <c r="E29" s="33" t="s">
        <v>142</v>
      </c>
      <c r="F29" s="33" t="s">
        <v>9</v>
      </c>
      <c r="G29" s="33" t="s">
        <v>61</v>
      </c>
      <c r="H29" s="33" t="s">
        <v>207</v>
      </c>
      <c r="I29" s="23"/>
      <c r="J29" s="31">
        <f>J30</f>
        <v>215</v>
      </c>
      <c r="K29" s="31"/>
      <c r="L29" s="31"/>
    </row>
    <row r="30" spans="1:12" ht="120" x14ac:dyDescent="0.25">
      <c r="A30" s="24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3" t="s">
        <v>139</v>
      </c>
      <c r="C30" s="23" t="s">
        <v>35</v>
      </c>
      <c r="D30" s="23" t="s">
        <v>42</v>
      </c>
      <c r="E30" s="33" t="s">
        <v>142</v>
      </c>
      <c r="F30" s="33" t="s">
        <v>9</v>
      </c>
      <c r="G30" s="33" t="s">
        <v>61</v>
      </c>
      <c r="H30" s="33" t="s">
        <v>207</v>
      </c>
      <c r="I30" s="23" t="s">
        <v>63</v>
      </c>
      <c r="J30" s="31">
        <f>J31</f>
        <v>215</v>
      </c>
      <c r="K30" s="31"/>
      <c r="L30" s="31"/>
    </row>
    <row r="31" spans="1:12" ht="45" x14ac:dyDescent="0.25">
      <c r="A31" s="24" t="str">
        <f>A14</f>
        <v>Расходы на выплаты персоналу государственных (муниципальных) органов</v>
      </c>
      <c r="B31" s="23" t="s">
        <v>139</v>
      </c>
      <c r="C31" s="23" t="s">
        <v>35</v>
      </c>
      <c r="D31" s="23" t="s">
        <v>42</v>
      </c>
      <c r="E31" s="33" t="s">
        <v>142</v>
      </c>
      <c r="F31" s="33" t="s">
        <v>9</v>
      </c>
      <c r="G31" s="33" t="s">
        <v>61</v>
      </c>
      <c r="H31" s="33" t="s">
        <v>207</v>
      </c>
      <c r="I31" s="23" t="s">
        <v>64</v>
      </c>
      <c r="J31" s="31">
        <v>215</v>
      </c>
      <c r="K31" s="31"/>
      <c r="L31" s="31"/>
    </row>
    <row r="32" spans="1:12" ht="93" customHeight="1" x14ac:dyDescent="0.25">
      <c r="A32" s="24" t="s">
        <v>162</v>
      </c>
      <c r="B32" s="23" t="s">
        <v>139</v>
      </c>
      <c r="C32" s="23" t="s">
        <v>35</v>
      </c>
      <c r="D32" s="23" t="s">
        <v>42</v>
      </c>
      <c r="E32" s="33">
        <v>89</v>
      </c>
      <c r="F32" s="33"/>
      <c r="G32" s="33"/>
      <c r="H32" s="33"/>
      <c r="I32" s="30"/>
      <c r="J32" s="31">
        <f t="shared" ref="J32:K35" si="4">J33</f>
        <v>0.6</v>
      </c>
      <c r="K32" s="31">
        <f t="shared" si="4"/>
        <v>0.6</v>
      </c>
      <c r="L32" s="31">
        <f>L33</f>
        <v>0.6</v>
      </c>
    </row>
    <row r="33" spans="1:12" ht="120" customHeight="1" x14ac:dyDescent="0.25">
      <c r="A33" s="24" t="s">
        <v>163</v>
      </c>
      <c r="B33" s="23" t="s">
        <v>139</v>
      </c>
      <c r="C33" s="23" t="s">
        <v>35</v>
      </c>
      <c r="D33" s="23" t="s">
        <v>42</v>
      </c>
      <c r="E33" s="33">
        <v>89</v>
      </c>
      <c r="F33" s="33">
        <v>1</v>
      </c>
      <c r="G33" s="33"/>
      <c r="H33" s="33"/>
      <c r="I33" s="30"/>
      <c r="J33" s="31">
        <f t="shared" si="4"/>
        <v>0.6</v>
      </c>
      <c r="K33" s="31">
        <f t="shared" si="4"/>
        <v>0.6</v>
      </c>
      <c r="L33" s="31">
        <f>L34</f>
        <v>0.6</v>
      </c>
    </row>
    <row r="34" spans="1:12" ht="195" customHeight="1" x14ac:dyDescent="0.25">
      <c r="A34" s="24" t="s">
        <v>32</v>
      </c>
      <c r="B34" s="23" t="s">
        <v>139</v>
      </c>
      <c r="C34" s="23" t="s">
        <v>35</v>
      </c>
      <c r="D34" s="23" t="s">
        <v>42</v>
      </c>
      <c r="E34" s="33">
        <v>89</v>
      </c>
      <c r="F34" s="33">
        <v>1</v>
      </c>
      <c r="G34" s="33" t="s">
        <v>61</v>
      </c>
      <c r="H34" s="33" t="s">
        <v>75</v>
      </c>
      <c r="I34" s="30"/>
      <c r="J34" s="32">
        <f t="shared" si="4"/>
        <v>0.6</v>
      </c>
      <c r="K34" s="32">
        <f t="shared" si="4"/>
        <v>0.6</v>
      </c>
      <c r="L34" s="32">
        <f>L35</f>
        <v>0.6</v>
      </c>
    </row>
    <row r="35" spans="1:12" ht="48" customHeight="1" x14ac:dyDescent="0.25">
      <c r="A35" s="24" t="s">
        <v>175</v>
      </c>
      <c r="B35" s="23" t="s">
        <v>139</v>
      </c>
      <c r="C35" s="23" t="s">
        <v>35</v>
      </c>
      <c r="D35" s="23" t="s">
        <v>42</v>
      </c>
      <c r="E35" s="33">
        <v>89</v>
      </c>
      <c r="F35" s="33">
        <v>1</v>
      </c>
      <c r="G35" s="33" t="s">
        <v>61</v>
      </c>
      <c r="H35" s="33" t="s">
        <v>75</v>
      </c>
      <c r="I35" s="30" t="s">
        <v>65</v>
      </c>
      <c r="J35" s="32">
        <f t="shared" si="4"/>
        <v>0.6</v>
      </c>
      <c r="K35" s="32">
        <f t="shared" si="4"/>
        <v>0.6</v>
      </c>
      <c r="L35" s="32">
        <f>L36</f>
        <v>0.6</v>
      </c>
    </row>
    <row r="36" spans="1:12" ht="59.25" customHeight="1" x14ac:dyDescent="0.25">
      <c r="A36" s="24" t="s">
        <v>43</v>
      </c>
      <c r="B36" s="23" t="s">
        <v>139</v>
      </c>
      <c r="C36" s="23" t="s">
        <v>35</v>
      </c>
      <c r="D36" s="23" t="s">
        <v>42</v>
      </c>
      <c r="E36" s="33">
        <v>89</v>
      </c>
      <c r="F36" s="33">
        <v>1</v>
      </c>
      <c r="G36" s="33" t="s">
        <v>61</v>
      </c>
      <c r="H36" s="33" t="s">
        <v>75</v>
      </c>
      <c r="I36" s="30" t="s">
        <v>66</v>
      </c>
      <c r="J36" s="32">
        <v>0.6</v>
      </c>
      <c r="K36" s="32">
        <v>0.6</v>
      </c>
      <c r="L36" s="32">
        <v>0.6</v>
      </c>
    </row>
    <row r="37" spans="1:12" ht="15" x14ac:dyDescent="0.25">
      <c r="A37" s="24" t="s">
        <v>48</v>
      </c>
      <c r="B37" s="23" t="s">
        <v>139</v>
      </c>
      <c r="C37" s="120" t="s">
        <v>35</v>
      </c>
      <c r="D37" s="120" t="s">
        <v>18</v>
      </c>
      <c r="E37" s="33"/>
      <c r="F37" s="33"/>
      <c r="G37" s="33"/>
      <c r="H37" s="33"/>
      <c r="I37" s="30"/>
      <c r="J37" s="31">
        <f t="shared" ref="J37:K39" si="5">J38</f>
        <v>5</v>
      </c>
      <c r="K37" s="31">
        <f t="shared" si="5"/>
        <v>5</v>
      </c>
      <c r="L37" s="31">
        <f>L38</f>
        <v>5</v>
      </c>
    </row>
    <row r="38" spans="1:12" ht="89.25" customHeight="1" x14ac:dyDescent="0.25">
      <c r="A38" s="24" t="s">
        <v>164</v>
      </c>
      <c r="B38" s="23" t="s">
        <v>139</v>
      </c>
      <c r="C38" s="23" t="s">
        <v>35</v>
      </c>
      <c r="D38" s="23" t="s">
        <v>18</v>
      </c>
      <c r="E38" s="33" t="s">
        <v>76</v>
      </c>
      <c r="F38" s="33"/>
      <c r="G38" s="33"/>
      <c r="H38" s="33"/>
      <c r="I38" s="30"/>
      <c r="J38" s="31">
        <f t="shared" si="5"/>
        <v>5</v>
      </c>
      <c r="K38" s="31">
        <f t="shared" si="5"/>
        <v>5</v>
      </c>
      <c r="L38" s="31">
        <f>L39</f>
        <v>5</v>
      </c>
    </row>
    <row r="39" spans="1:12" ht="108.75" customHeight="1" x14ac:dyDescent="0.25">
      <c r="A39" s="24" t="s">
        <v>165</v>
      </c>
      <c r="B39" s="23" t="s">
        <v>139</v>
      </c>
      <c r="C39" s="23" t="s">
        <v>35</v>
      </c>
      <c r="D39" s="23" t="s">
        <v>18</v>
      </c>
      <c r="E39" s="33" t="s">
        <v>76</v>
      </c>
      <c r="F39" s="33" t="s">
        <v>8</v>
      </c>
      <c r="G39" s="33"/>
      <c r="H39" s="33"/>
      <c r="I39" s="30"/>
      <c r="J39" s="31">
        <f t="shared" si="5"/>
        <v>5</v>
      </c>
      <c r="K39" s="31">
        <f t="shared" si="5"/>
        <v>5</v>
      </c>
      <c r="L39" s="31">
        <f>L40</f>
        <v>5</v>
      </c>
    </row>
    <row r="40" spans="1:12" ht="60.75" customHeight="1" x14ac:dyDescent="0.25">
      <c r="A40" s="24" t="s">
        <v>186</v>
      </c>
      <c r="B40" s="23" t="s">
        <v>139</v>
      </c>
      <c r="C40" s="23" t="s">
        <v>35</v>
      </c>
      <c r="D40" s="23" t="s">
        <v>18</v>
      </c>
      <c r="E40" s="33" t="s">
        <v>76</v>
      </c>
      <c r="F40" s="33" t="s">
        <v>8</v>
      </c>
      <c r="G40" s="33" t="s">
        <v>61</v>
      </c>
      <c r="H40" s="33" t="s">
        <v>78</v>
      </c>
      <c r="I40" s="30"/>
      <c r="J40" s="31">
        <f>J42</f>
        <v>5</v>
      </c>
      <c r="K40" s="31">
        <f>K42</f>
        <v>5</v>
      </c>
      <c r="L40" s="31">
        <f>L41</f>
        <v>5</v>
      </c>
    </row>
    <row r="41" spans="1:12" ht="15" x14ac:dyDescent="0.25">
      <c r="A41" s="24" t="s">
        <v>45</v>
      </c>
      <c r="B41" s="23" t="s">
        <v>139</v>
      </c>
      <c r="C41" s="23" t="s">
        <v>35</v>
      </c>
      <c r="D41" s="23" t="s">
        <v>18</v>
      </c>
      <c r="E41" s="33" t="s">
        <v>76</v>
      </c>
      <c r="F41" s="33" t="s">
        <v>8</v>
      </c>
      <c r="G41" s="33" t="s">
        <v>61</v>
      </c>
      <c r="H41" s="33" t="s">
        <v>78</v>
      </c>
      <c r="I41" s="30" t="s">
        <v>67</v>
      </c>
      <c r="J41" s="31">
        <f>J42</f>
        <v>5</v>
      </c>
      <c r="K41" s="31">
        <f>K42</f>
        <v>5</v>
      </c>
      <c r="L41" s="31">
        <f>L42</f>
        <v>5</v>
      </c>
    </row>
    <row r="42" spans="1:12" ht="15" x14ac:dyDescent="0.25">
      <c r="A42" s="24" t="s">
        <v>49</v>
      </c>
      <c r="B42" s="23" t="s">
        <v>139</v>
      </c>
      <c r="C42" s="23" t="s">
        <v>35</v>
      </c>
      <c r="D42" s="23" t="s">
        <v>50</v>
      </c>
      <c r="E42" s="33" t="s">
        <v>76</v>
      </c>
      <c r="F42" s="33" t="s">
        <v>8</v>
      </c>
      <c r="G42" s="33" t="s">
        <v>61</v>
      </c>
      <c r="H42" s="33" t="s">
        <v>78</v>
      </c>
      <c r="I42" s="30" t="s">
        <v>69</v>
      </c>
      <c r="J42" s="31">
        <v>5</v>
      </c>
      <c r="K42" s="31">
        <v>5</v>
      </c>
      <c r="L42" s="31">
        <v>5</v>
      </c>
    </row>
    <row r="43" spans="1:12" ht="30" x14ac:dyDescent="0.25">
      <c r="A43" s="24" t="s">
        <v>225</v>
      </c>
      <c r="B43" s="23" t="s">
        <v>139</v>
      </c>
      <c r="C43" s="23" t="s">
        <v>35</v>
      </c>
      <c r="D43" s="23" t="s">
        <v>168</v>
      </c>
      <c r="E43" s="33"/>
      <c r="F43" s="33"/>
      <c r="G43" s="33"/>
      <c r="H43" s="33"/>
      <c r="I43" s="30"/>
      <c r="J43" s="31">
        <f>J44</f>
        <v>12</v>
      </c>
      <c r="K43" s="31"/>
      <c r="L43" s="31"/>
    </row>
    <row r="44" spans="1:12" ht="92.25" customHeight="1" x14ac:dyDescent="0.25">
      <c r="A44" s="24" t="str">
        <f>A38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44" s="23" t="s">
        <v>139</v>
      </c>
      <c r="C44" s="23" t="s">
        <v>35</v>
      </c>
      <c r="D44" s="23" t="s">
        <v>168</v>
      </c>
      <c r="E44" s="33" t="s">
        <v>76</v>
      </c>
      <c r="F44" s="33"/>
      <c r="G44" s="33"/>
      <c r="H44" s="33"/>
      <c r="I44" s="30"/>
      <c r="J44" s="31">
        <f>J45</f>
        <v>12</v>
      </c>
      <c r="K44" s="31"/>
      <c r="L44" s="31"/>
    </row>
    <row r="45" spans="1:12" ht="106.5" customHeight="1" x14ac:dyDescent="0.25">
      <c r="A45" s="24" t="str">
        <f>A39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45" s="23" t="s">
        <v>139</v>
      </c>
      <c r="C45" s="23" t="s">
        <v>35</v>
      </c>
      <c r="D45" s="23" t="s">
        <v>168</v>
      </c>
      <c r="E45" s="33" t="s">
        <v>76</v>
      </c>
      <c r="F45" s="33" t="s">
        <v>8</v>
      </c>
      <c r="G45" s="33"/>
      <c r="H45" s="33"/>
      <c r="I45" s="30"/>
      <c r="J45" s="31">
        <f>J46</f>
        <v>12</v>
      </c>
      <c r="K45" s="31"/>
      <c r="L45" s="31"/>
    </row>
    <row r="46" spans="1:12" ht="30" customHeight="1" x14ac:dyDescent="0.25">
      <c r="A46" s="24" t="s">
        <v>224</v>
      </c>
      <c r="B46" s="23" t="s">
        <v>139</v>
      </c>
      <c r="C46" s="23" t="s">
        <v>35</v>
      </c>
      <c r="D46" s="23" t="s">
        <v>168</v>
      </c>
      <c r="E46" s="33" t="s">
        <v>76</v>
      </c>
      <c r="F46" s="33" t="s">
        <v>8</v>
      </c>
      <c r="G46" s="33" t="s">
        <v>61</v>
      </c>
      <c r="H46" s="33" t="s">
        <v>222</v>
      </c>
      <c r="I46" s="30"/>
      <c r="J46" s="31">
        <f>J47</f>
        <v>12</v>
      </c>
      <c r="K46" s="31"/>
      <c r="L46" s="31"/>
    </row>
    <row r="47" spans="1:12" ht="15" x14ac:dyDescent="0.25">
      <c r="A47" s="24" t="str">
        <f>A27</f>
        <v>Иные бюджетные ассигнования</v>
      </c>
      <c r="B47" s="23" t="s">
        <v>139</v>
      </c>
      <c r="C47" s="23" t="s">
        <v>35</v>
      </c>
      <c r="D47" s="23" t="s">
        <v>168</v>
      </c>
      <c r="E47" s="33" t="s">
        <v>76</v>
      </c>
      <c r="F47" s="33" t="s">
        <v>8</v>
      </c>
      <c r="G47" s="33" t="s">
        <v>61</v>
      </c>
      <c r="H47" s="33" t="s">
        <v>222</v>
      </c>
      <c r="I47" s="30" t="s">
        <v>67</v>
      </c>
      <c r="J47" s="31">
        <f>J48</f>
        <v>12</v>
      </c>
      <c r="K47" s="31"/>
      <c r="L47" s="31"/>
    </row>
    <row r="48" spans="1:12" ht="15" x14ac:dyDescent="0.25">
      <c r="A48" s="24" t="s">
        <v>49</v>
      </c>
      <c r="B48" s="23" t="s">
        <v>223</v>
      </c>
      <c r="C48" s="23" t="s">
        <v>35</v>
      </c>
      <c r="D48" s="23" t="s">
        <v>168</v>
      </c>
      <c r="E48" s="33" t="s">
        <v>76</v>
      </c>
      <c r="F48" s="33" t="s">
        <v>8</v>
      </c>
      <c r="G48" s="33" t="s">
        <v>61</v>
      </c>
      <c r="H48" s="33" t="s">
        <v>222</v>
      </c>
      <c r="I48" s="30" t="s">
        <v>69</v>
      </c>
      <c r="J48" s="31">
        <v>12</v>
      </c>
      <c r="K48" s="31"/>
      <c r="L48" s="31"/>
    </row>
    <row r="49" spans="1:12" ht="15" x14ac:dyDescent="0.25">
      <c r="A49" s="21" t="s">
        <v>120</v>
      </c>
      <c r="B49" s="22" t="s">
        <v>139</v>
      </c>
      <c r="C49" s="22" t="s">
        <v>37</v>
      </c>
      <c r="D49" s="23"/>
      <c r="E49" s="33"/>
      <c r="F49" s="33"/>
      <c r="G49" s="33"/>
      <c r="H49" s="33"/>
      <c r="I49" s="30"/>
      <c r="J49" s="31">
        <f t="shared" ref="J49:K56" si="6">J50</f>
        <v>159</v>
      </c>
      <c r="K49" s="31">
        <f t="shared" si="6"/>
        <v>173.9</v>
      </c>
      <c r="L49" s="31">
        <f>L50</f>
        <v>180.2</v>
      </c>
    </row>
    <row r="50" spans="1:12" ht="30" x14ac:dyDescent="0.25">
      <c r="A50" s="24" t="s">
        <v>176</v>
      </c>
      <c r="B50" s="23" t="s">
        <v>139</v>
      </c>
      <c r="C50" s="23" t="s">
        <v>37</v>
      </c>
      <c r="D50" s="23" t="s">
        <v>51</v>
      </c>
      <c r="E50" s="33"/>
      <c r="F50" s="33"/>
      <c r="G50" s="33"/>
      <c r="H50" s="33"/>
      <c r="I50" s="30"/>
      <c r="J50" s="31">
        <f t="shared" si="6"/>
        <v>159</v>
      </c>
      <c r="K50" s="31">
        <f t="shared" si="6"/>
        <v>173.9</v>
      </c>
      <c r="L50" s="31">
        <f>L51</f>
        <v>180.2</v>
      </c>
    </row>
    <row r="51" spans="1:12" ht="90" customHeight="1" x14ac:dyDescent="0.25">
      <c r="A51" s="160" t="str">
        <f>A38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51" s="23" t="s">
        <v>139</v>
      </c>
      <c r="C51" s="23" t="s">
        <v>37</v>
      </c>
      <c r="D51" s="23" t="s">
        <v>51</v>
      </c>
      <c r="E51" s="33" t="s">
        <v>76</v>
      </c>
      <c r="F51" s="33"/>
      <c r="G51" s="33"/>
      <c r="H51" s="33"/>
      <c r="I51" s="30"/>
      <c r="J51" s="31">
        <f t="shared" si="6"/>
        <v>159</v>
      </c>
      <c r="K51" s="31">
        <f t="shared" si="6"/>
        <v>173.9</v>
      </c>
      <c r="L51" s="31">
        <f>L52</f>
        <v>180.2</v>
      </c>
    </row>
    <row r="52" spans="1:12" ht="107.25" customHeight="1" x14ac:dyDescent="0.25">
      <c r="A52" s="24" t="str">
        <f>A39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52" s="23" t="s">
        <v>139</v>
      </c>
      <c r="C52" s="23" t="s">
        <v>37</v>
      </c>
      <c r="D52" s="23" t="s">
        <v>51</v>
      </c>
      <c r="E52" s="33" t="s">
        <v>76</v>
      </c>
      <c r="F52" s="33" t="s">
        <v>8</v>
      </c>
      <c r="G52" s="33"/>
      <c r="H52" s="33"/>
      <c r="I52" s="30"/>
      <c r="J52" s="31">
        <f>J53</f>
        <v>159</v>
      </c>
      <c r="K52" s="31">
        <f>K53</f>
        <v>173.9</v>
      </c>
      <c r="L52" s="31">
        <f>L53</f>
        <v>180.2</v>
      </c>
    </row>
    <row r="53" spans="1:12" ht="106.5" customHeight="1" x14ac:dyDescent="0.25">
      <c r="A53" s="24" t="s">
        <v>187</v>
      </c>
      <c r="B53" s="23" t="s">
        <v>139</v>
      </c>
      <c r="C53" s="23" t="s">
        <v>37</v>
      </c>
      <c r="D53" s="23" t="s">
        <v>51</v>
      </c>
      <c r="E53" s="33" t="s">
        <v>76</v>
      </c>
      <c r="F53" s="33" t="s">
        <v>8</v>
      </c>
      <c r="G53" s="33" t="s">
        <v>61</v>
      </c>
      <c r="H53" s="33" t="s">
        <v>122</v>
      </c>
      <c r="I53" s="30"/>
      <c r="J53" s="31">
        <f t="shared" ref="J53:K53" si="7">J56+J54</f>
        <v>159</v>
      </c>
      <c r="K53" s="31">
        <f t="shared" si="7"/>
        <v>173.9</v>
      </c>
      <c r="L53" s="31">
        <f>L54+L56</f>
        <v>180.2</v>
      </c>
    </row>
    <row r="54" spans="1:12" ht="120" x14ac:dyDescent="0.25">
      <c r="A54" s="24" t="s">
        <v>40</v>
      </c>
      <c r="B54" s="23" t="s">
        <v>139</v>
      </c>
      <c r="C54" s="23" t="s">
        <v>37</v>
      </c>
      <c r="D54" s="23" t="s">
        <v>51</v>
      </c>
      <c r="E54" s="33" t="s">
        <v>76</v>
      </c>
      <c r="F54" s="33" t="s">
        <v>8</v>
      </c>
      <c r="G54" s="33" t="s">
        <v>61</v>
      </c>
      <c r="H54" s="33" t="s">
        <v>122</v>
      </c>
      <c r="I54" s="30" t="s">
        <v>63</v>
      </c>
      <c r="J54" s="31">
        <f t="shared" ref="J54:K54" si="8">J55</f>
        <v>154</v>
      </c>
      <c r="K54" s="31">
        <f t="shared" si="8"/>
        <v>168.9</v>
      </c>
      <c r="L54" s="31">
        <f>L55</f>
        <v>175.2</v>
      </c>
    </row>
    <row r="55" spans="1:12" ht="45" x14ac:dyDescent="0.25">
      <c r="A55" s="24" t="s">
        <v>41</v>
      </c>
      <c r="B55" s="23" t="s">
        <v>139</v>
      </c>
      <c r="C55" s="23" t="s">
        <v>37</v>
      </c>
      <c r="D55" s="23" t="s">
        <v>51</v>
      </c>
      <c r="E55" s="33" t="s">
        <v>76</v>
      </c>
      <c r="F55" s="33" t="s">
        <v>8</v>
      </c>
      <c r="G55" s="33" t="s">
        <v>61</v>
      </c>
      <c r="H55" s="33" t="s">
        <v>122</v>
      </c>
      <c r="I55" s="30" t="s">
        <v>64</v>
      </c>
      <c r="J55" s="31">
        <v>154</v>
      </c>
      <c r="K55" s="31">
        <v>168.9</v>
      </c>
      <c r="L55" s="31">
        <v>175.2</v>
      </c>
    </row>
    <row r="56" spans="1:12" ht="49.5" customHeight="1" x14ac:dyDescent="0.25">
      <c r="A56" s="24" t="s">
        <v>175</v>
      </c>
      <c r="B56" s="23" t="s">
        <v>139</v>
      </c>
      <c r="C56" s="23" t="s">
        <v>37</v>
      </c>
      <c r="D56" s="23" t="s">
        <v>51</v>
      </c>
      <c r="E56" s="33" t="s">
        <v>76</v>
      </c>
      <c r="F56" s="33" t="s">
        <v>8</v>
      </c>
      <c r="G56" s="33" t="s">
        <v>61</v>
      </c>
      <c r="H56" s="33" t="s">
        <v>122</v>
      </c>
      <c r="I56" s="30" t="s">
        <v>65</v>
      </c>
      <c r="J56" s="31">
        <f t="shared" si="6"/>
        <v>5</v>
      </c>
      <c r="K56" s="31">
        <f t="shared" si="6"/>
        <v>5</v>
      </c>
      <c r="L56" s="31">
        <f>L57</f>
        <v>5</v>
      </c>
    </row>
    <row r="57" spans="1:12" ht="60" x14ac:dyDescent="0.25">
      <c r="A57" s="24" t="s">
        <v>43</v>
      </c>
      <c r="B57" s="23" t="s">
        <v>139</v>
      </c>
      <c r="C57" s="23" t="s">
        <v>37</v>
      </c>
      <c r="D57" s="23" t="s">
        <v>51</v>
      </c>
      <c r="E57" s="33" t="s">
        <v>76</v>
      </c>
      <c r="F57" s="33" t="s">
        <v>8</v>
      </c>
      <c r="G57" s="33" t="s">
        <v>61</v>
      </c>
      <c r="H57" s="33" t="s">
        <v>122</v>
      </c>
      <c r="I57" s="30" t="s">
        <v>66</v>
      </c>
      <c r="J57" s="31">
        <v>5</v>
      </c>
      <c r="K57" s="31">
        <v>5</v>
      </c>
      <c r="L57" s="31">
        <v>5</v>
      </c>
    </row>
    <row r="58" spans="1:12" ht="42.75" x14ac:dyDescent="0.25">
      <c r="A58" s="21" t="str">
        <f>'[1]Приложение 2'!$A$68</f>
        <v>Национальная безопасность и правоохранительная деятельность</v>
      </c>
      <c r="B58" s="22" t="s">
        <v>139</v>
      </c>
      <c r="C58" s="22" t="s">
        <v>51</v>
      </c>
      <c r="D58" s="23"/>
      <c r="E58" s="33"/>
      <c r="F58" s="33"/>
      <c r="G58" s="33"/>
      <c r="H58" s="33"/>
      <c r="I58" s="30"/>
      <c r="J58" s="29">
        <f t="shared" ref="J58:J63" si="9">J59</f>
        <v>41.1</v>
      </c>
      <c r="K58" s="31"/>
      <c r="L58" s="31"/>
    </row>
    <row r="59" spans="1:12" ht="63.75" customHeight="1" x14ac:dyDescent="0.25">
      <c r="A59" s="24" t="str">
        <f>'[1]Приложение 2'!$A$69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59" s="23" t="s">
        <v>139</v>
      </c>
      <c r="C59" s="23" t="s">
        <v>51</v>
      </c>
      <c r="D59" s="23" t="s">
        <v>17</v>
      </c>
      <c r="E59" s="33"/>
      <c r="F59" s="33"/>
      <c r="G59" s="33"/>
      <c r="H59" s="33"/>
      <c r="I59" s="30"/>
      <c r="J59" s="31">
        <f t="shared" si="9"/>
        <v>41.1</v>
      </c>
      <c r="K59" s="31"/>
      <c r="L59" s="31"/>
    </row>
    <row r="60" spans="1:12" ht="91.5" customHeight="1" x14ac:dyDescent="0.25">
      <c r="A60" s="24" t="str">
        <f>A51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60" s="23" t="s">
        <v>139</v>
      </c>
      <c r="C60" s="23" t="s">
        <v>51</v>
      </c>
      <c r="D60" s="23" t="s">
        <v>17</v>
      </c>
      <c r="E60" s="33" t="s">
        <v>76</v>
      </c>
      <c r="F60" s="33"/>
      <c r="G60" s="33"/>
      <c r="H60" s="33"/>
      <c r="I60" s="30"/>
      <c r="J60" s="31">
        <f t="shared" si="9"/>
        <v>41.1</v>
      </c>
      <c r="K60" s="31"/>
      <c r="L60" s="31"/>
    </row>
    <row r="61" spans="1:12" ht="107.25" customHeight="1" x14ac:dyDescent="0.25">
      <c r="A61" s="24" t="str">
        <f>A52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61" s="23" t="s">
        <v>139</v>
      </c>
      <c r="C61" s="23" t="s">
        <v>51</v>
      </c>
      <c r="D61" s="23" t="s">
        <v>17</v>
      </c>
      <c r="E61" s="33" t="s">
        <v>76</v>
      </c>
      <c r="F61" s="33" t="s">
        <v>8</v>
      </c>
      <c r="G61" s="33"/>
      <c r="H61" s="33"/>
      <c r="I61" s="30"/>
      <c r="J61" s="31">
        <f t="shared" si="9"/>
        <v>41.1</v>
      </c>
      <c r="K61" s="31"/>
      <c r="L61" s="31"/>
    </row>
    <row r="62" spans="1:12" ht="49.5" customHeight="1" x14ac:dyDescent="0.25">
      <c r="A62" s="24" t="str">
        <f>'[1]Приложение 2'!$A$72</f>
        <v>Выполнение работ на гидротехнических сооружениях по пропуску весеннего паводка</v>
      </c>
      <c r="B62" s="23" t="s">
        <v>139</v>
      </c>
      <c r="C62" s="23" t="s">
        <v>51</v>
      </c>
      <c r="D62" s="23" t="s">
        <v>17</v>
      </c>
      <c r="E62" s="33" t="s">
        <v>76</v>
      </c>
      <c r="F62" s="33" t="s">
        <v>8</v>
      </c>
      <c r="G62" s="33" t="s">
        <v>61</v>
      </c>
      <c r="H62" s="33" t="s">
        <v>226</v>
      </c>
      <c r="I62" s="30"/>
      <c r="J62" s="31">
        <f t="shared" si="9"/>
        <v>41.1</v>
      </c>
      <c r="K62" s="31"/>
      <c r="L62" s="31"/>
    </row>
    <row r="63" spans="1:12" ht="42.75" customHeight="1" x14ac:dyDescent="0.25">
      <c r="A63" s="24" t="str">
        <f>A56</f>
        <v>Закупка товаров, работ и услуг для обеспечения государственных (муниципальных) нужд</v>
      </c>
      <c r="B63" s="23" t="s">
        <v>139</v>
      </c>
      <c r="C63" s="23" t="s">
        <v>51</v>
      </c>
      <c r="D63" s="23" t="s">
        <v>17</v>
      </c>
      <c r="E63" s="33" t="s">
        <v>76</v>
      </c>
      <c r="F63" s="33" t="s">
        <v>8</v>
      </c>
      <c r="G63" s="33" t="s">
        <v>61</v>
      </c>
      <c r="H63" s="33" t="s">
        <v>226</v>
      </c>
      <c r="I63" s="30" t="s">
        <v>65</v>
      </c>
      <c r="J63" s="31">
        <f t="shared" si="9"/>
        <v>41.1</v>
      </c>
      <c r="K63" s="31"/>
      <c r="L63" s="31"/>
    </row>
    <row r="64" spans="1:12" ht="62.25" customHeight="1" x14ac:dyDescent="0.25">
      <c r="A64" s="24" t="str">
        <f>A57</f>
        <v>Иные закупки товаров, работ и услуг для обеспечения государственных (муниципальных) нужд</v>
      </c>
      <c r="B64" s="23" t="s">
        <v>139</v>
      </c>
      <c r="C64" s="23" t="s">
        <v>51</v>
      </c>
      <c r="D64" s="23" t="s">
        <v>17</v>
      </c>
      <c r="E64" s="33" t="s">
        <v>76</v>
      </c>
      <c r="F64" s="33" t="s">
        <v>8</v>
      </c>
      <c r="G64" s="33" t="s">
        <v>61</v>
      </c>
      <c r="H64" s="33" t="s">
        <v>226</v>
      </c>
      <c r="I64" s="30" t="s">
        <v>66</v>
      </c>
      <c r="J64" s="31">
        <v>41.1</v>
      </c>
      <c r="K64" s="31"/>
      <c r="L64" s="31"/>
    </row>
    <row r="65" spans="1:12" ht="18.75" customHeight="1" x14ac:dyDescent="0.25">
      <c r="A65" s="21" t="s">
        <v>52</v>
      </c>
      <c r="B65" s="22" t="s">
        <v>139</v>
      </c>
      <c r="C65" s="136" t="s">
        <v>42</v>
      </c>
      <c r="D65" s="23"/>
      <c r="E65" s="33"/>
      <c r="F65" s="33"/>
      <c r="G65" s="33"/>
      <c r="H65" s="33"/>
      <c r="I65" s="30"/>
      <c r="J65" s="31">
        <f>J66+J72</f>
        <v>450</v>
      </c>
      <c r="K65" s="31">
        <f>K66</f>
        <v>392</v>
      </c>
      <c r="L65" s="31">
        <f>L66</f>
        <v>408</v>
      </c>
    </row>
    <row r="66" spans="1:12" ht="30" x14ac:dyDescent="0.25">
      <c r="A66" s="24" t="s">
        <v>54</v>
      </c>
      <c r="B66" s="23" t="s">
        <v>139</v>
      </c>
      <c r="C66" s="23" t="s">
        <v>42</v>
      </c>
      <c r="D66" s="23" t="s">
        <v>55</v>
      </c>
      <c r="E66" s="33"/>
      <c r="F66" s="33"/>
      <c r="G66" s="33"/>
      <c r="H66" s="33"/>
      <c r="I66" s="30"/>
      <c r="J66" s="31">
        <f t="shared" ref="J66:K66" si="10">J67</f>
        <v>370</v>
      </c>
      <c r="K66" s="31">
        <f t="shared" si="10"/>
        <v>392</v>
      </c>
      <c r="L66" s="31">
        <f>L67</f>
        <v>408</v>
      </c>
    </row>
    <row r="67" spans="1:12" ht="136.5" customHeight="1" x14ac:dyDescent="0.25">
      <c r="A67" s="25" t="s">
        <v>153</v>
      </c>
      <c r="B67" s="23" t="s">
        <v>139</v>
      </c>
      <c r="C67" s="23" t="s">
        <v>42</v>
      </c>
      <c r="D67" s="23" t="s">
        <v>55</v>
      </c>
      <c r="E67" s="33" t="s">
        <v>168</v>
      </c>
      <c r="F67" s="33"/>
      <c r="G67" s="33"/>
      <c r="H67" s="33"/>
      <c r="I67" s="30"/>
      <c r="J67" s="31">
        <f t="shared" ref="J67:K67" si="11">J69</f>
        <v>370</v>
      </c>
      <c r="K67" s="31">
        <f t="shared" si="11"/>
        <v>392</v>
      </c>
      <c r="L67" s="31">
        <f>L68</f>
        <v>408</v>
      </c>
    </row>
    <row r="68" spans="1:12" ht="79.5" customHeight="1" x14ac:dyDescent="0.25">
      <c r="A68" s="25" t="s">
        <v>174</v>
      </c>
      <c r="B68" s="23" t="s">
        <v>139</v>
      </c>
      <c r="C68" s="23" t="s">
        <v>42</v>
      </c>
      <c r="D68" s="23" t="s">
        <v>55</v>
      </c>
      <c r="E68" s="33" t="s">
        <v>168</v>
      </c>
      <c r="F68" s="33" t="s">
        <v>77</v>
      </c>
      <c r="G68" s="33" t="s">
        <v>35</v>
      </c>
      <c r="H68" s="33"/>
      <c r="I68" s="30"/>
      <c r="J68" s="31">
        <f>J69</f>
        <v>370</v>
      </c>
      <c r="K68" s="31">
        <f>K69</f>
        <v>392</v>
      </c>
      <c r="L68" s="31">
        <f>L69</f>
        <v>408</v>
      </c>
    </row>
    <row r="69" spans="1:12" ht="376.5" customHeight="1" x14ac:dyDescent="0.25">
      <c r="A69" s="25" t="s">
        <v>188</v>
      </c>
      <c r="B69" s="23" t="s">
        <v>139</v>
      </c>
      <c r="C69" s="23" t="s">
        <v>42</v>
      </c>
      <c r="D69" s="23" t="s">
        <v>55</v>
      </c>
      <c r="E69" s="33" t="s">
        <v>168</v>
      </c>
      <c r="F69" s="33" t="s">
        <v>77</v>
      </c>
      <c r="G69" s="33" t="s">
        <v>35</v>
      </c>
      <c r="H69" s="33" t="s">
        <v>208</v>
      </c>
      <c r="I69" s="30"/>
      <c r="J69" s="31">
        <f t="shared" ref="J69:K70" si="12">J70</f>
        <v>370</v>
      </c>
      <c r="K69" s="31">
        <f t="shared" si="12"/>
        <v>392</v>
      </c>
      <c r="L69" s="31">
        <f>L70</f>
        <v>408</v>
      </c>
    </row>
    <row r="70" spans="1:12" ht="51" customHeight="1" x14ac:dyDescent="0.25">
      <c r="A70" s="24" t="s">
        <v>175</v>
      </c>
      <c r="B70" s="23" t="s">
        <v>139</v>
      </c>
      <c r="C70" s="23" t="s">
        <v>42</v>
      </c>
      <c r="D70" s="23" t="s">
        <v>55</v>
      </c>
      <c r="E70" s="33" t="s">
        <v>168</v>
      </c>
      <c r="F70" s="33" t="s">
        <v>77</v>
      </c>
      <c r="G70" s="33" t="s">
        <v>35</v>
      </c>
      <c r="H70" s="33" t="s">
        <v>208</v>
      </c>
      <c r="I70" s="30" t="s">
        <v>65</v>
      </c>
      <c r="J70" s="31">
        <f t="shared" si="12"/>
        <v>370</v>
      </c>
      <c r="K70" s="31">
        <f t="shared" si="12"/>
        <v>392</v>
      </c>
      <c r="L70" s="31">
        <f>L71</f>
        <v>408</v>
      </c>
    </row>
    <row r="71" spans="1:12" ht="61.5" customHeight="1" x14ac:dyDescent="0.25">
      <c r="A71" s="24" t="s">
        <v>43</v>
      </c>
      <c r="B71" s="23" t="s">
        <v>139</v>
      </c>
      <c r="C71" s="23" t="s">
        <v>42</v>
      </c>
      <c r="D71" s="23" t="s">
        <v>55</v>
      </c>
      <c r="E71" s="33" t="s">
        <v>168</v>
      </c>
      <c r="F71" s="33" t="s">
        <v>77</v>
      </c>
      <c r="G71" s="33" t="s">
        <v>35</v>
      </c>
      <c r="H71" s="33" t="s">
        <v>208</v>
      </c>
      <c r="I71" s="30" t="s">
        <v>66</v>
      </c>
      <c r="J71" s="31">
        <v>370</v>
      </c>
      <c r="K71" s="31">
        <v>392</v>
      </c>
      <c r="L71" s="31">
        <v>408</v>
      </c>
    </row>
    <row r="72" spans="1:12" ht="30.75" customHeight="1" x14ac:dyDescent="0.25">
      <c r="A72" s="24" t="s">
        <v>230</v>
      </c>
      <c r="B72" s="23" t="s">
        <v>139</v>
      </c>
      <c r="C72" s="23" t="s">
        <v>42</v>
      </c>
      <c r="D72" s="23" t="s">
        <v>20</v>
      </c>
      <c r="E72" s="33"/>
      <c r="F72" s="33"/>
      <c r="G72" s="33"/>
      <c r="H72" s="33"/>
      <c r="I72" s="30"/>
      <c r="J72" s="31">
        <f>J73</f>
        <v>80</v>
      </c>
      <c r="K72" s="31"/>
      <c r="L72" s="31"/>
    </row>
    <row r="73" spans="1:12" ht="97.5" customHeight="1" x14ac:dyDescent="0.25">
      <c r="A73" s="24" t="str">
        <f>A60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73" s="23" t="s">
        <v>139</v>
      </c>
      <c r="C73" s="23" t="s">
        <v>42</v>
      </c>
      <c r="D73" s="23" t="s">
        <v>20</v>
      </c>
      <c r="E73" s="33" t="s">
        <v>76</v>
      </c>
      <c r="F73" s="33"/>
      <c r="G73" s="33"/>
      <c r="H73" s="33"/>
      <c r="I73" s="30"/>
      <c r="J73" s="31">
        <f>J74</f>
        <v>80</v>
      </c>
      <c r="K73" s="31"/>
      <c r="L73" s="31"/>
    </row>
    <row r="74" spans="1:12" ht="109.5" customHeight="1" x14ac:dyDescent="0.25">
      <c r="A74" s="24" t="str">
        <f>A61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74" s="23" t="s">
        <v>139</v>
      </c>
      <c r="C74" s="23" t="s">
        <v>42</v>
      </c>
      <c r="D74" s="23" t="s">
        <v>20</v>
      </c>
      <c r="E74" s="33" t="s">
        <v>76</v>
      </c>
      <c r="F74" s="33" t="s">
        <v>8</v>
      </c>
      <c r="G74" s="33"/>
      <c r="H74" s="33"/>
      <c r="I74" s="30"/>
      <c r="J74" s="31">
        <f>J75</f>
        <v>80</v>
      </c>
      <c r="K74" s="31"/>
      <c r="L74" s="31"/>
    </row>
    <row r="75" spans="1:12" ht="28.5" customHeight="1" x14ac:dyDescent="0.25">
      <c r="A75" s="24" t="s">
        <v>228</v>
      </c>
      <c r="B75" s="23" t="s">
        <v>139</v>
      </c>
      <c r="C75" s="23" t="s">
        <v>42</v>
      </c>
      <c r="D75" s="23" t="s">
        <v>20</v>
      </c>
      <c r="E75" s="33" t="s">
        <v>76</v>
      </c>
      <c r="F75" s="33" t="s">
        <v>8</v>
      </c>
      <c r="G75" s="33" t="s">
        <v>61</v>
      </c>
      <c r="H75" s="33" t="s">
        <v>227</v>
      </c>
      <c r="I75" s="30"/>
      <c r="J75" s="31">
        <f>J76</f>
        <v>80</v>
      </c>
      <c r="K75" s="31"/>
      <c r="L75" s="31"/>
    </row>
    <row r="76" spans="1:12" ht="49.5" customHeight="1" x14ac:dyDescent="0.25">
      <c r="A76" s="24" t="str">
        <f>A70</f>
        <v>Закупка товаров, работ и услуг для обеспечения государственных (муниципальных) нужд</v>
      </c>
      <c r="B76" s="23" t="s">
        <v>139</v>
      </c>
      <c r="C76" s="23" t="s">
        <v>42</v>
      </c>
      <c r="D76" s="23" t="s">
        <v>20</v>
      </c>
      <c r="E76" s="33" t="s">
        <v>76</v>
      </c>
      <c r="F76" s="33" t="s">
        <v>8</v>
      </c>
      <c r="G76" s="33" t="s">
        <v>61</v>
      </c>
      <c r="H76" s="33" t="s">
        <v>227</v>
      </c>
      <c r="I76" s="30" t="s">
        <v>65</v>
      </c>
      <c r="J76" s="31">
        <f>J77</f>
        <v>80</v>
      </c>
      <c r="K76" s="31"/>
      <c r="L76" s="31"/>
    </row>
    <row r="77" spans="1:12" ht="61.5" customHeight="1" x14ac:dyDescent="0.25">
      <c r="A77" s="24" t="str">
        <f>A71</f>
        <v>Иные закупки товаров, работ и услуг для обеспечения государственных (муниципальных) нужд</v>
      </c>
      <c r="B77" s="23" t="s">
        <v>139</v>
      </c>
      <c r="C77" s="23" t="s">
        <v>42</v>
      </c>
      <c r="D77" s="23" t="s">
        <v>20</v>
      </c>
      <c r="E77" s="33" t="s">
        <v>76</v>
      </c>
      <c r="F77" s="33" t="s">
        <v>8</v>
      </c>
      <c r="G77" s="33" t="s">
        <v>61</v>
      </c>
      <c r="H77" s="33" t="s">
        <v>227</v>
      </c>
      <c r="I77" s="30" t="s">
        <v>66</v>
      </c>
      <c r="J77" s="31">
        <v>80</v>
      </c>
      <c r="K77" s="31"/>
      <c r="L77" s="31"/>
    </row>
    <row r="78" spans="1:12" ht="28.5" x14ac:dyDescent="0.25">
      <c r="A78" s="21" t="s">
        <v>56</v>
      </c>
      <c r="B78" s="22" t="s">
        <v>139</v>
      </c>
      <c r="C78" s="22" t="s">
        <v>47</v>
      </c>
      <c r="D78" s="23"/>
      <c r="E78" s="33"/>
      <c r="F78" s="33"/>
      <c r="G78" s="33"/>
      <c r="H78" s="33"/>
      <c r="I78" s="30"/>
      <c r="J78" s="31">
        <f>J79</f>
        <v>989.5</v>
      </c>
      <c r="K78" s="31">
        <f t="shared" ref="K78" si="13">K79</f>
        <v>31.6</v>
      </c>
      <c r="L78" s="31">
        <f>L79</f>
        <v>19</v>
      </c>
    </row>
    <row r="79" spans="1:12" ht="15" x14ac:dyDescent="0.25">
      <c r="A79" s="26" t="s">
        <v>62</v>
      </c>
      <c r="B79" s="23" t="s">
        <v>139</v>
      </c>
      <c r="C79" s="23" t="s">
        <v>47</v>
      </c>
      <c r="D79" s="23" t="s">
        <v>51</v>
      </c>
      <c r="E79" s="33"/>
      <c r="F79" s="33"/>
      <c r="G79" s="33"/>
      <c r="H79" s="33"/>
      <c r="I79" s="23"/>
      <c r="J79" s="31">
        <f>J80+J89</f>
        <v>989.5</v>
      </c>
      <c r="K79" s="31">
        <f>K80</f>
        <v>31.6</v>
      </c>
      <c r="L79" s="31">
        <f>L80</f>
        <v>19</v>
      </c>
    </row>
    <row r="80" spans="1:12" ht="137.25" customHeight="1" x14ac:dyDescent="0.25">
      <c r="A80" s="26" t="s">
        <v>169</v>
      </c>
      <c r="B80" s="23" t="s">
        <v>139</v>
      </c>
      <c r="C80" s="23" t="s">
        <v>47</v>
      </c>
      <c r="D80" s="23" t="s">
        <v>51</v>
      </c>
      <c r="E80" s="33" t="s">
        <v>17</v>
      </c>
      <c r="F80" s="33"/>
      <c r="G80" s="33"/>
      <c r="H80" s="33"/>
      <c r="I80" s="23"/>
      <c r="J80" s="31">
        <f>J85+J81</f>
        <v>139</v>
      </c>
      <c r="K80" s="31">
        <f>K85+K81</f>
        <v>31.6</v>
      </c>
      <c r="L80" s="31">
        <f>L81+L85</f>
        <v>19</v>
      </c>
    </row>
    <row r="81" spans="1:12" ht="30" customHeight="1" x14ac:dyDescent="0.25">
      <c r="A81" s="26" t="s">
        <v>173</v>
      </c>
      <c r="B81" s="23" t="s">
        <v>139</v>
      </c>
      <c r="C81" s="23" t="s">
        <v>47</v>
      </c>
      <c r="D81" s="23" t="s">
        <v>51</v>
      </c>
      <c r="E81" s="33" t="s">
        <v>17</v>
      </c>
      <c r="F81" s="33" t="s">
        <v>77</v>
      </c>
      <c r="G81" s="33" t="s">
        <v>171</v>
      </c>
      <c r="H81" s="33"/>
      <c r="I81" s="23"/>
      <c r="J81" s="31">
        <f t="shared" ref="J81:K83" si="14">J82</f>
        <v>88.9</v>
      </c>
      <c r="K81" s="31">
        <f t="shared" si="14"/>
        <v>5</v>
      </c>
      <c r="L81" s="31">
        <f>L82</f>
        <v>5</v>
      </c>
    </row>
    <row r="82" spans="1:12" ht="32.25" customHeight="1" x14ac:dyDescent="0.25">
      <c r="A82" s="26" t="s">
        <v>126</v>
      </c>
      <c r="B82" s="23" t="s">
        <v>139</v>
      </c>
      <c r="C82" s="23" t="s">
        <v>47</v>
      </c>
      <c r="D82" s="23" t="s">
        <v>51</v>
      </c>
      <c r="E82" s="33" t="s">
        <v>17</v>
      </c>
      <c r="F82" s="33" t="s">
        <v>77</v>
      </c>
      <c r="G82" s="33" t="s">
        <v>171</v>
      </c>
      <c r="H82" s="33" t="s">
        <v>125</v>
      </c>
      <c r="I82" s="23"/>
      <c r="J82" s="31">
        <f t="shared" si="14"/>
        <v>88.9</v>
      </c>
      <c r="K82" s="31">
        <f t="shared" si="14"/>
        <v>5</v>
      </c>
      <c r="L82" s="31">
        <f>L83</f>
        <v>5</v>
      </c>
    </row>
    <row r="83" spans="1:12" ht="50.25" customHeight="1" x14ac:dyDescent="0.25">
      <c r="A83" s="147" t="str">
        <f>A87</f>
        <v>Закупка товаров, работ и услуг для обеспечения государственных (муниципальных) нужд</v>
      </c>
      <c r="B83" s="23" t="s">
        <v>139</v>
      </c>
      <c r="C83" s="23" t="s">
        <v>47</v>
      </c>
      <c r="D83" s="23" t="s">
        <v>51</v>
      </c>
      <c r="E83" s="33" t="s">
        <v>17</v>
      </c>
      <c r="F83" s="33" t="s">
        <v>77</v>
      </c>
      <c r="G83" s="33" t="s">
        <v>171</v>
      </c>
      <c r="H83" s="33" t="s">
        <v>125</v>
      </c>
      <c r="I83" s="23" t="s">
        <v>65</v>
      </c>
      <c r="J83" s="31">
        <f t="shared" si="14"/>
        <v>88.9</v>
      </c>
      <c r="K83" s="31">
        <f t="shared" si="14"/>
        <v>5</v>
      </c>
      <c r="L83" s="31">
        <f>L84</f>
        <v>5</v>
      </c>
    </row>
    <row r="84" spans="1:12" ht="58.5" customHeight="1" x14ac:dyDescent="0.25">
      <c r="A84" s="147" t="str">
        <f>A88</f>
        <v>Иные закупки товаров, работ и услуг для обеспечения государственных (муниципальных) нужд</v>
      </c>
      <c r="B84" s="23" t="s">
        <v>139</v>
      </c>
      <c r="C84" s="23" t="s">
        <v>47</v>
      </c>
      <c r="D84" s="23" t="s">
        <v>51</v>
      </c>
      <c r="E84" s="33" t="s">
        <v>17</v>
      </c>
      <c r="F84" s="33" t="s">
        <v>77</v>
      </c>
      <c r="G84" s="33" t="s">
        <v>171</v>
      </c>
      <c r="H84" s="33" t="s">
        <v>125</v>
      </c>
      <c r="I84" s="23" t="s">
        <v>66</v>
      </c>
      <c r="J84" s="31">
        <v>88.9</v>
      </c>
      <c r="K84" s="31">
        <v>5</v>
      </c>
      <c r="L84" s="31">
        <v>5</v>
      </c>
    </row>
    <row r="85" spans="1:12" ht="44.25" customHeight="1" x14ac:dyDescent="0.25">
      <c r="A85" s="27" t="s">
        <v>172</v>
      </c>
      <c r="B85" s="23" t="s">
        <v>139</v>
      </c>
      <c r="C85" s="23" t="s">
        <v>47</v>
      </c>
      <c r="D85" s="23" t="s">
        <v>51</v>
      </c>
      <c r="E85" s="33" t="s">
        <v>17</v>
      </c>
      <c r="F85" s="33" t="s">
        <v>77</v>
      </c>
      <c r="G85" s="33" t="s">
        <v>170</v>
      </c>
      <c r="H85" s="33"/>
      <c r="I85" s="23"/>
      <c r="J85" s="31">
        <f>J86</f>
        <v>50.1</v>
      </c>
      <c r="K85" s="31">
        <f>K86</f>
        <v>26.6</v>
      </c>
      <c r="L85" s="31">
        <f>L86</f>
        <v>14</v>
      </c>
    </row>
    <row r="86" spans="1:12" ht="15" x14ac:dyDescent="0.25">
      <c r="A86" s="26" t="s">
        <v>124</v>
      </c>
      <c r="B86" s="23" t="s">
        <v>139</v>
      </c>
      <c r="C86" s="23" t="s">
        <v>47</v>
      </c>
      <c r="D86" s="23" t="s">
        <v>51</v>
      </c>
      <c r="E86" s="33" t="s">
        <v>17</v>
      </c>
      <c r="F86" s="33" t="s">
        <v>77</v>
      </c>
      <c r="G86" s="33" t="s">
        <v>170</v>
      </c>
      <c r="H86" s="33" t="s">
        <v>123</v>
      </c>
      <c r="I86" s="23"/>
      <c r="J86" s="31">
        <f t="shared" ref="J86:K87" si="15">J87</f>
        <v>50.1</v>
      </c>
      <c r="K86" s="31">
        <f t="shared" si="15"/>
        <v>26.6</v>
      </c>
      <c r="L86" s="31">
        <f>L87</f>
        <v>14</v>
      </c>
    </row>
    <row r="87" spans="1:12" ht="49.5" customHeight="1" x14ac:dyDescent="0.25">
      <c r="A87" s="24" t="s">
        <v>175</v>
      </c>
      <c r="B87" s="23" t="s">
        <v>139</v>
      </c>
      <c r="C87" s="23" t="s">
        <v>47</v>
      </c>
      <c r="D87" s="23" t="s">
        <v>51</v>
      </c>
      <c r="E87" s="33" t="s">
        <v>17</v>
      </c>
      <c r="F87" s="33" t="s">
        <v>77</v>
      </c>
      <c r="G87" s="33" t="s">
        <v>170</v>
      </c>
      <c r="H87" s="33" t="s">
        <v>123</v>
      </c>
      <c r="I87" s="23" t="s">
        <v>65</v>
      </c>
      <c r="J87" s="31">
        <f t="shared" si="15"/>
        <v>50.1</v>
      </c>
      <c r="K87" s="31">
        <f t="shared" si="15"/>
        <v>26.6</v>
      </c>
      <c r="L87" s="31">
        <f>L88</f>
        <v>14</v>
      </c>
    </row>
    <row r="88" spans="1:12" ht="60" x14ac:dyDescent="0.25">
      <c r="A88" s="24" t="s">
        <v>43</v>
      </c>
      <c r="B88" s="23" t="s">
        <v>139</v>
      </c>
      <c r="C88" s="23" t="s">
        <v>47</v>
      </c>
      <c r="D88" s="23" t="s">
        <v>51</v>
      </c>
      <c r="E88" s="33" t="s">
        <v>17</v>
      </c>
      <c r="F88" s="33" t="s">
        <v>77</v>
      </c>
      <c r="G88" s="33" t="s">
        <v>170</v>
      </c>
      <c r="H88" s="33" t="s">
        <v>123</v>
      </c>
      <c r="I88" s="23" t="s">
        <v>66</v>
      </c>
      <c r="J88" s="31">
        <v>50.1</v>
      </c>
      <c r="K88" s="31">
        <v>26.6</v>
      </c>
      <c r="L88" s="31">
        <v>14</v>
      </c>
    </row>
    <row r="89" spans="1:12" ht="90" customHeight="1" x14ac:dyDescent="0.25">
      <c r="A89" s="24" t="str">
        <f>A73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89" s="23" t="s">
        <v>139</v>
      </c>
      <c r="C89" s="23" t="s">
        <v>47</v>
      </c>
      <c r="D89" s="23" t="s">
        <v>51</v>
      </c>
      <c r="E89" s="33" t="s">
        <v>76</v>
      </c>
      <c r="F89" s="33"/>
      <c r="G89" s="33"/>
      <c r="H89" s="33"/>
      <c r="I89" s="23"/>
      <c r="J89" s="31">
        <f>J90</f>
        <v>850.5</v>
      </c>
      <c r="K89" s="31"/>
      <c r="L89" s="31"/>
    </row>
    <row r="90" spans="1:12" ht="104.25" customHeight="1" x14ac:dyDescent="0.25">
      <c r="A90" s="24" t="str">
        <f>A74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90" s="23" t="s">
        <v>139</v>
      </c>
      <c r="C90" s="23" t="s">
        <v>47</v>
      </c>
      <c r="D90" s="23" t="s">
        <v>51</v>
      </c>
      <c r="E90" s="33" t="s">
        <v>76</v>
      </c>
      <c r="F90" s="33" t="s">
        <v>8</v>
      </c>
      <c r="G90" s="33"/>
      <c r="H90" s="33"/>
      <c r="I90" s="23"/>
      <c r="J90" s="31">
        <f>J91+J94</f>
        <v>850.5</v>
      </c>
      <c r="K90" s="31"/>
      <c r="L90" s="31"/>
    </row>
    <row r="91" spans="1:12" ht="30" x14ac:dyDescent="0.25">
      <c r="A91" s="24" t="str">
        <f>'[1]Приложение 2'!$A$104</f>
        <v>Организация и содержание мест захоронения</v>
      </c>
      <c r="B91" s="23" t="s">
        <v>139</v>
      </c>
      <c r="C91" s="23" t="s">
        <v>47</v>
      </c>
      <c r="D91" s="23" t="s">
        <v>51</v>
      </c>
      <c r="E91" s="33" t="s">
        <v>76</v>
      </c>
      <c r="F91" s="33" t="s">
        <v>8</v>
      </c>
      <c r="G91" s="33" t="s">
        <v>61</v>
      </c>
      <c r="H91" s="33" t="s">
        <v>229</v>
      </c>
      <c r="I91" s="23"/>
      <c r="J91" s="31">
        <f>J92</f>
        <v>172.5</v>
      </c>
      <c r="K91" s="31"/>
      <c r="L91" s="31"/>
    </row>
    <row r="92" spans="1:12" ht="45" customHeight="1" x14ac:dyDescent="0.25">
      <c r="A92" s="24" t="str">
        <f>A87</f>
        <v>Закупка товаров, работ и услуг для обеспечения государственных (муниципальных) нужд</v>
      </c>
      <c r="B92" s="23" t="s">
        <v>139</v>
      </c>
      <c r="C92" s="23" t="s">
        <v>47</v>
      </c>
      <c r="D92" s="23" t="s">
        <v>51</v>
      </c>
      <c r="E92" s="33" t="s">
        <v>76</v>
      </c>
      <c r="F92" s="33" t="s">
        <v>8</v>
      </c>
      <c r="G92" s="33" t="s">
        <v>61</v>
      </c>
      <c r="H92" s="33" t="s">
        <v>229</v>
      </c>
      <c r="I92" s="23" t="s">
        <v>65</v>
      </c>
      <c r="J92" s="31">
        <f>J93</f>
        <v>172.5</v>
      </c>
      <c r="K92" s="31"/>
      <c r="L92" s="31"/>
    </row>
    <row r="93" spans="1:12" ht="63" customHeight="1" x14ac:dyDescent="0.25">
      <c r="A93" s="24" t="str">
        <f>A88</f>
        <v>Иные закупки товаров, работ и услуг для обеспечения государственных (муниципальных) нужд</v>
      </c>
      <c r="B93" s="23" t="s">
        <v>139</v>
      </c>
      <c r="C93" s="23" t="s">
        <v>47</v>
      </c>
      <c r="D93" s="23" t="s">
        <v>51</v>
      </c>
      <c r="E93" s="33" t="s">
        <v>76</v>
      </c>
      <c r="F93" s="33" t="s">
        <v>8</v>
      </c>
      <c r="G93" s="33" t="s">
        <v>61</v>
      </c>
      <c r="H93" s="33" t="s">
        <v>229</v>
      </c>
      <c r="I93" s="23" t="s">
        <v>66</v>
      </c>
      <c r="J93" s="31">
        <v>172.5</v>
      </c>
      <c r="K93" s="31"/>
      <c r="L93" s="31"/>
    </row>
    <row r="94" spans="1:12" ht="60.75" customHeight="1" x14ac:dyDescent="0.25">
      <c r="A94" s="24" t="s">
        <v>234</v>
      </c>
      <c r="B94" s="23" t="s">
        <v>139</v>
      </c>
      <c r="C94" s="23" t="s">
        <v>47</v>
      </c>
      <c r="D94" s="23" t="s">
        <v>51</v>
      </c>
      <c r="E94" s="33" t="s">
        <v>76</v>
      </c>
      <c r="F94" s="33" t="s">
        <v>8</v>
      </c>
      <c r="G94" s="33" t="s">
        <v>61</v>
      </c>
      <c r="H94" s="33" t="s">
        <v>233</v>
      </c>
      <c r="I94" s="23"/>
      <c r="J94" s="31">
        <f>J95</f>
        <v>678</v>
      </c>
      <c r="K94" s="31"/>
      <c r="L94" s="31"/>
    </row>
    <row r="95" spans="1:12" ht="48" customHeight="1" x14ac:dyDescent="0.25">
      <c r="A95" s="24" t="str">
        <f>A92</f>
        <v>Закупка товаров, работ и услуг для обеспечения государственных (муниципальных) нужд</v>
      </c>
      <c r="B95" s="23" t="s">
        <v>139</v>
      </c>
      <c r="C95" s="23" t="s">
        <v>47</v>
      </c>
      <c r="D95" s="23" t="s">
        <v>51</v>
      </c>
      <c r="E95" s="33" t="s">
        <v>76</v>
      </c>
      <c r="F95" s="33" t="s">
        <v>8</v>
      </c>
      <c r="G95" s="33" t="s">
        <v>61</v>
      </c>
      <c r="H95" s="33" t="s">
        <v>233</v>
      </c>
      <c r="I95" s="23" t="s">
        <v>65</v>
      </c>
      <c r="J95" s="31">
        <f>J96</f>
        <v>678</v>
      </c>
      <c r="K95" s="31"/>
      <c r="L95" s="31"/>
    </row>
    <row r="96" spans="1:12" ht="64.5" customHeight="1" x14ac:dyDescent="0.25">
      <c r="A96" s="24" t="str">
        <f>A93</f>
        <v>Иные закупки товаров, работ и услуг для обеспечения государственных (муниципальных) нужд</v>
      </c>
      <c r="B96" s="23" t="s">
        <v>139</v>
      </c>
      <c r="C96" s="23" t="s">
        <v>47</v>
      </c>
      <c r="D96" s="23" t="s">
        <v>51</v>
      </c>
      <c r="E96" s="33" t="s">
        <v>76</v>
      </c>
      <c r="F96" s="33" t="s">
        <v>8</v>
      </c>
      <c r="G96" s="33" t="s">
        <v>61</v>
      </c>
      <c r="H96" s="33" t="s">
        <v>233</v>
      </c>
      <c r="I96" s="23" t="s">
        <v>66</v>
      </c>
      <c r="J96" s="31">
        <v>678</v>
      </c>
      <c r="K96" s="31"/>
      <c r="L96" s="31"/>
    </row>
    <row r="97" spans="1:12" ht="15" x14ac:dyDescent="0.25">
      <c r="A97" s="21" t="s">
        <v>57</v>
      </c>
      <c r="B97" s="22" t="s">
        <v>139</v>
      </c>
      <c r="C97" s="136" t="s">
        <v>17</v>
      </c>
      <c r="D97" s="23"/>
      <c r="E97" s="33"/>
      <c r="F97" s="33"/>
      <c r="G97" s="33"/>
      <c r="H97" s="33"/>
      <c r="I97" s="30"/>
      <c r="J97" s="37">
        <f t="shared" ref="J97:K102" si="16">J98</f>
        <v>138.4</v>
      </c>
      <c r="K97" s="31">
        <f t="shared" si="16"/>
        <v>138.4</v>
      </c>
      <c r="L97" s="31">
        <f>L99</f>
        <v>138.4</v>
      </c>
    </row>
    <row r="98" spans="1:12" ht="15" x14ac:dyDescent="0.25">
      <c r="A98" s="24" t="s">
        <v>58</v>
      </c>
      <c r="B98" s="23" t="s">
        <v>139</v>
      </c>
      <c r="C98" s="23" t="s">
        <v>17</v>
      </c>
      <c r="D98" s="23" t="s">
        <v>35</v>
      </c>
      <c r="E98" s="33"/>
      <c r="F98" s="33"/>
      <c r="G98" s="33"/>
      <c r="H98" s="33"/>
      <c r="I98" s="30"/>
      <c r="J98" s="31">
        <f t="shared" si="16"/>
        <v>138.4</v>
      </c>
      <c r="K98" s="31">
        <f t="shared" si="16"/>
        <v>138.4</v>
      </c>
      <c r="L98" s="31">
        <f>L99</f>
        <v>138.4</v>
      </c>
    </row>
    <row r="99" spans="1:12" ht="90" customHeight="1" x14ac:dyDescent="0.25">
      <c r="A99" s="24" t="s">
        <v>166</v>
      </c>
      <c r="B99" s="23" t="s">
        <v>139</v>
      </c>
      <c r="C99" s="23" t="s">
        <v>17</v>
      </c>
      <c r="D99" s="23" t="s">
        <v>35</v>
      </c>
      <c r="E99" s="33" t="s">
        <v>76</v>
      </c>
      <c r="F99" s="33"/>
      <c r="G99" s="33"/>
      <c r="H99" s="33"/>
      <c r="I99" s="30"/>
      <c r="J99" s="31">
        <f t="shared" si="16"/>
        <v>138.4</v>
      </c>
      <c r="K99" s="31">
        <f t="shared" si="16"/>
        <v>138.4</v>
      </c>
      <c r="L99" s="31">
        <f>L100</f>
        <v>138.4</v>
      </c>
    </row>
    <row r="100" spans="1:12" ht="109.5" customHeight="1" x14ac:dyDescent="0.25">
      <c r="A100" s="24" t="s">
        <v>165</v>
      </c>
      <c r="B100" s="23" t="s">
        <v>139</v>
      </c>
      <c r="C100" s="23" t="s">
        <v>17</v>
      </c>
      <c r="D100" s="23" t="s">
        <v>35</v>
      </c>
      <c r="E100" s="33" t="s">
        <v>76</v>
      </c>
      <c r="F100" s="33" t="s">
        <v>8</v>
      </c>
      <c r="G100" s="33"/>
      <c r="H100" s="33"/>
      <c r="I100" s="30"/>
      <c r="J100" s="31">
        <f>J101</f>
        <v>138.4</v>
      </c>
      <c r="K100" s="31">
        <f>K101</f>
        <v>138.4</v>
      </c>
      <c r="L100" s="31">
        <f>L101</f>
        <v>138.4</v>
      </c>
    </row>
    <row r="101" spans="1:12" ht="45" x14ac:dyDescent="0.25">
      <c r="A101" s="24" t="s">
        <v>59</v>
      </c>
      <c r="B101" s="23" t="s">
        <v>139</v>
      </c>
      <c r="C101" s="23" t="s">
        <v>17</v>
      </c>
      <c r="D101" s="23" t="s">
        <v>35</v>
      </c>
      <c r="E101" s="33" t="s">
        <v>76</v>
      </c>
      <c r="F101" s="33" t="s">
        <v>8</v>
      </c>
      <c r="G101" s="33" t="s">
        <v>61</v>
      </c>
      <c r="H101" s="33" t="s">
        <v>79</v>
      </c>
      <c r="I101" s="30"/>
      <c r="J101" s="31">
        <f t="shared" si="16"/>
        <v>138.4</v>
      </c>
      <c r="K101" s="31">
        <f t="shared" si="16"/>
        <v>138.4</v>
      </c>
      <c r="L101" s="31">
        <f>L102</f>
        <v>138.4</v>
      </c>
    </row>
    <row r="102" spans="1:12" ht="30" x14ac:dyDescent="0.25">
      <c r="A102" s="24" t="s">
        <v>53</v>
      </c>
      <c r="B102" s="23" t="s">
        <v>139</v>
      </c>
      <c r="C102" s="23" t="s">
        <v>17</v>
      </c>
      <c r="D102" s="23" t="s">
        <v>35</v>
      </c>
      <c r="E102" s="33" t="s">
        <v>76</v>
      </c>
      <c r="F102" s="33" t="s">
        <v>8</v>
      </c>
      <c r="G102" s="33" t="s">
        <v>61</v>
      </c>
      <c r="H102" s="33" t="s">
        <v>79</v>
      </c>
      <c r="I102" s="30" t="s">
        <v>70</v>
      </c>
      <c r="J102" s="31">
        <f t="shared" si="16"/>
        <v>138.4</v>
      </c>
      <c r="K102" s="31">
        <f t="shared" si="16"/>
        <v>138.4</v>
      </c>
      <c r="L102" s="31">
        <f>L103</f>
        <v>138.4</v>
      </c>
    </row>
    <row r="103" spans="1:12" ht="30" x14ac:dyDescent="0.25">
      <c r="A103" s="127" t="s">
        <v>60</v>
      </c>
      <c r="B103" s="128" t="s">
        <v>139</v>
      </c>
      <c r="C103" s="128" t="s">
        <v>17</v>
      </c>
      <c r="D103" s="128" t="s">
        <v>35</v>
      </c>
      <c r="E103" s="129" t="s">
        <v>76</v>
      </c>
      <c r="F103" s="129" t="s">
        <v>8</v>
      </c>
      <c r="G103" s="129" t="s">
        <v>61</v>
      </c>
      <c r="H103" s="129" t="s">
        <v>79</v>
      </c>
      <c r="I103" s="130" t="s">
        <v>71</v>
      </c>
      <c r="J103" s="131">
        <v>138.4</v>
      </c>
      <c r="K103" s="131">
        <v>138.4</v>
      </c>
      <c r="L103" s="131">
        <v>138.4</v>
      </c>
    </row>
    <row r="104" spans="1:12" ht="30" x14ac:dyDescent="0.25">
      <c r="A104" s="127" t="s">
        <v>189</v>
      </c>
      <c r="B104" s="128" t="s">
        <v>139</v>
      </c>
      <c r="C104" s="128" t="s">
        <v>168</v>
      </c>
      <c r="D104" s="128"/>
      <c r="E104" s="129"/>
      <c r="F104" s="129"/>
      <c r="G104" s="129"/>
      <c r="H104" s="129"/>
      <c r="I104" s="130"/>
      <c r="J104" s="131">
        <f t="shared" ref="J104:L109" si="17">J105</f>
        <v>1.6</v>
      </c>
      <c r="K104" s="131">
        <f t="shared" si="17"/>
        <v>1.5</v>
      </c>
      <c r="L104" s="131">
        <f t="shared" si="17"/>
        <v>1.4</v>
      </c>
    </row>
    <row r="105" spans="1:12" ht="45" x14ac:dyDescent="0.25">
      <c r="A105" s="127" t="s">
        <v>190</v>
      </c>
      <c r="B105" s="128" t="s">
        <v>139</v>
      </c>
      <c r="C105" s="128" t="s">
        <v>168</v>
      </c>
      <c r="D105" s="128" t="s">
        <v>35</v>
      </c>
      <c r="E105" s="129"/>
      <c r="F105" s="129"/>
      <c r="G105" s="129"/>
      <c r="H105" s="129"/>
      <c r="I105" s="130"/>
      <c r="J105" s="131">
        <f t="shared" si="17"/>
        <v>1.6</v>
      </c>
      <c r="K105" s="131">
        <f t="shared" si="17"/>
        <v>1.5</v>
      </c>
      <c r="L105" s="131">
        <f t="shared" si="17"/>
        <v>1.4</v>
      </c>
    </row>
    <row r="106" spans="1:12" ht="90" x14ac:dyDescent="0.25">
      <c r="A106" s="127" t="str">
        <f>A99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106" s="128" t="s">
        <v>139</v>
      </c>
      <c r="C106" s="128" t="s">
        <v>168</v>
      </c>
      <c r="D106" s="128" t="s">
        <v>35</v>
      </c>
      <c r="E106" s="129" t="s">
        <v>76</v>
      </c>
      <c r="F106" s="129"/>
      <c r="G106" s="129"/>
      <c r="H106" s="129"/>
      <c r="I106" s="130"/>
      <c r="J106" s="131">
        <f t="shared" si="17"/>
        <v>1.6</v>
      </c>
      <c r="K106" s="131">
        <f t="shared" si="17"/>
        <v>1.5</v>
      </c>
      <c r="L106" s="131">
        <f t="shared" si="17"/>
        <v>1.4</v>
      </c>
    </row>
    <row r="107" spans="1:12" ht="107.25" customHeight="1" x14ac:dyDescent="0.25">
      <c r="A107" s="127" t="str">
        <f>A100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107" s="128" t="s">
        <v>139</v>
      </c>
      <c r="C107" s="128" t="s">
        <v>168</v>
      </c>
      <c r="D107" s="128" t="s">
        <v>35</v>
      </c>
      <c r="E107" s="129" t="s">
        <v>76</v>
      </c>
      <c r="F107" s="129" t="s">
        <v>8</v>
      </c>
      <c r="G107" s="129"/>
      <c r="H107" s="129"/>
      <c r="I107" s="130"/>
      <c r="J107" s="131">
        <f t="shared" si="17"/>
        <v>1.6</v>
      </c>
      <c r="K107" s="131">
        <f t="shared" si="17"/>
        <v>1.5</v>
      </c>
      <c r="L107" s="131">
        <f t="shared" si="17"/>
        <v>1.4</v>
      </c>
    </row>
    <row r="108" spans="1:12" ht="30" x14ac:dyDescent="0.25">
      <c r="A108" s="127" t="s">
        <v>191</v>
      </c>
      <c r="B108" s="128" t="s">
        <v>139</v>
      </c>
      <c r="C108" s="128" t="s">
        <v>168</v>
      </c>
      <c r="D108" s="128" t="s">
        <v>35</v>
      </c>
      <c r="E108" s="129" t="s">
        <v>76</v>
      </c>
      <c r="F108" s="129" t="s">
        <v>8</v>
      </c>
      <c r="G108" s="129" t="s">
        <v>61</v>
      </c>
      <c r="H108" s="129" t="s">
        <v>193</v>
      </c>
      <c r="I108" s="130"/>
      <c r="J108" s="131">
        <f t="shared" si="17"/>
        <v>1.6</v>
      </c>
      <c r="K108" s="131">
        <f t="shared" si="17"/>
        <v>1.5</v>
      </c>
      <c r="L108" s="131">
        <f t="shared" si="17"/>
        <v>1.4</v>
      </c>
    </row>
    <row r="109" spans="1:12" ht="30" x14ac:dyDescent="0.25">
      <c r="A109" s="127" t="s">
        <v>189</v>
      </c>
      <c r="B109" s="128" t="s">
        <v>139</v>
      </c>
      <c r="C109" s="128" t="s">
        <v>168</v>
      </c>
      <c r="D109" s="128" t="s">
        <v>35</v>
      </c>
      <c r="E109" s="129" t="s">
        <v>76</v>
      </c>
      <c r="F109" s="129" t="s">
        <v>8</v>
      </c>
      <c r="G109" s="129" t="s">
        <v>61</v>
      </c>
      <c r="H109" s="129" t="s">
        <v>193</v>
      </c>
      <c r="I109" s="130" t="s">
        <v>67</v>
      </c>
      <c r="J109" s="131">
        <f t="shared" si="17"/>
        <v>1.6</v>
      </c>
      <c r="K109" s="131">
        <f t="shared" si="17"/>
        <v>1.5</v>
      </c>
      <c r="L109" s="131">
        <f t="shared" si="17"/>
        <v>1.4</v>
      </c>
    </row>
    <row r="110" spans="1:12" ht="30" x14ac:dyDescent="0.25">
      <c r="A110" s="127" t="s">
        <v>192</v>
      </c>
      <c r="B110" s="128" t="s">
        <v>139</v>
      </c>
      <c r="C110" s="128" t="s">
        <v>168</v>
      </c>
      <c r="D110" s="128" t="s">
        <v>35</v>
      </c>
      <c r="E110" s="129" t="s">
        <v>76</v>
      </c>
      <c r="F110" s="129" t="s">
        <v>8</v>
      </c>
      <c r="G110" s="129" t="s">
        <v>61</v>
      </c>
      <c r="H110" s="129" t="s">
        <v>193</v>
      </c>
      <c r="I110" s="130" t="s">
        <v>69</v>
      </c>
      <c r="J110" s="131">
        <v>1.6</v>
      </c>
      <c r="K110" s="131">
        <v>1.5</v>
      </c>
      <c r="L110" s="131">
        <v>1.4</v>
      </c>
    </row>
    <row r="111" spans="1:12" ht="30" x14ac:dyDescent="0.25">
      <c r="A111" s="132" t="s">
        <v>144</v>
      </c>
      <c r="B111" s="23" t="s">
        <v>139</v>
      </c>
      <c r="C111" s="23" t="s">
        <v>141</v>
      </c>
      <c r="D111" s="23"/>
      <c r="E111" s="33"/>
      <c r="F111" s="33"/>
      <c r="G111" s="33"/>
      <c r="H111" s="33"/>
      <c r="I111" s="30"/>
      <c r="J111" s="134">
        <f t="shared" ref="J111:K116" si="18">J112</f>
        <v>0</v>
      </c>
      <c r="K111" s="134">
        <f t="shared" si="18"/>
        <v>47.5</v>
      </c>
      <c r="L111" s="134">
        <f t="shared" ref="L111:L116" si="19">L112</f>
        <v>101.4</v>
      </c>
    </row>
    <row r="112" spans="1:12" ht="15" x14ac:dyDescent="0.25">
      <c r="A112" s="132" t="s">
        <v>144</v>
      </c>
      <c r="B112" s="128" t="s">
        <v>139</v>
      </c>
      <c r="C112" s="128" t="s">
        <v>141</v>
      </c>
      <c r="D112" s="128" t="s">
        <v>141</v>
      </c>
      <c r="E112" s="129"/>
      <c r="F112" s="129"/>
      <c r="G112" s="129"/>
      <c r="H112" s="129"/>
      <c r="I112" s="130"/>
      <c r="J112" s="134">
        <f t="shared" si="18"/>
        <v>0</v>
      </c>
      <c r="K112" s="134">
        <f t="shared" si="18"/>
        <v>47.5</v>
      </c>
      <c r="L112" s="134">
        <f t="shared" si="19"/>
        <v>101.4</v>
      </c>
    </row>
    <row r="113" spans="1:12" ht="79.5" customHeight="1" x14ac:dyDescent="0.25">
      <c r="A113" s="132" t="str">
        <f>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113" s="23" t="s">
        <v>139</v>
      </c>
      <c r="C113" s="23" t="s">
        <v>141</v>
      </c>
      <c r="D113" s="23" t="s">
        <v>141</v>
      </c>
      <c r="E113" s="33" t="s">
        <v>142</v>
      </c>
      <c r="F113" s="33"/>
      <c r="G113" s="33"/>
      <c r="H113" s="33"/>
      <c r="I113" s="30"/>
      <c r="J113" s="134">
        <f t="shared" si="18"/>
        <v>0</v>
      </c>
      <c r="K113" s="134">
        <f t="shared" si="18"/>
        <v>47.5</v>
      </c>
      <c r="L113" s="134">
        <f t="shared" si="19"/>
        <v>101.4</v>
      </c>
    </row>
    <row r="114" spans="1:12" ht="15" x14ac:dyDescent="0.25">
      <c r="A114" s="132" t="s">
        <v>38</v>
      </c>
      <c r="B114" s="128" t="s">
        <v>139</v>
      </c>
      <c r="C114" s="128" t="s">
        <v>141</v>
      </c>
      <c r="D114" s="128" t="s">
        <v>141</v>
      </c>
      <c r="E114" s="129" t="s">
        <v>142</v>
      </c>
      <c r="F114" s="129" t="s">
        <v>8</v>
      </c>
      <c r="G114" s="129"/>
      <c r="H114" s="129"/>
      <c r="I114" s="130"/>
      <c r="J114" s="134">
        <f t="shared" si="18"/>
        <v>0</v>
      </c>
      <c r="K114" s="134">
        <f t="shared" si="18"/>
        <v>47.5</v>
      </c>
      <c r="L114" s="134">
        <f t="shared" si="19"/>
        <v>101.4</v>
      </c>
    </row>
    <row r="115" spans="1:12" ht="15" x14ac:dyDescent="0.25">
      <c r="A115" s="132" t="s">
        <v>144</v>
      </c>
      <c r="B115" s="128" t="s">
        <v>139</v>
      </c>
      <c r="C115" s="128" t="s">
        <v>141</v>
      </c>
      <c r="D115" s="128" t="s">
        <v>141</v>
      </c>
      <c r="E115" s="129" t="s">
        <v>142</v>
      </c>
      <c r="F115" s="129" t="s">
        <v>8</v>
      </c>
      <c r="G115" s="129" t="s">
        <v>61</v>
      </c>
      <c r="H115" s="129" t="s">
        <v>143</v>
      </c>
      <c r="I115" s="130"/>
      <c r="J115" s="134">
        <f t="shared" si="18"/>
        <v>0</v>
      </c>
      <c r="K115" s="134">
        <f t="shared" si="18"/>
        <v>47.5</v>
      </c>
      <c r="L115" s="134">
        <f t="shared" si="19"/>
        <v>101.4</v>
      </c>
    </row>
    <row r="116" spans="1:12" ht="15" x14ac:dyDescent="0.25">
      <c r="A116" s="132" t="s">
        <v>45</v>
      </c>
      <c r="B116" s="23" t="s">
        <v>139</v>
      </c>
      <c r="C116" s="23" t="s">
        <v>141</v>
      </c>
      <c r="D116" s="23" t="s">
        <v>141</v>
      </c>
      <c r="E116" s="33" t="s">
        <v>142</v>
      </c>
      <c r="F116" s="33" t="s">
        <v>8</v>
      </c>
      <c r="G116" s="33" t="s">
        <v>61</v>
      </c>
      <c r="H116" s="33" t="s">
        <v>143</v>
      </c>
      <c r="I116" s="30" t="s">
        <v>67</v>
      </c>
      <c r="J116" s="134">
        <f t="shared" si="18"/>
        <v>0</v>
      </c>
      <c r="K116" s="134">
        <f t="shared" si="18"/>
        <v>47.5</v>
      </c>
      <c r="L116" s="157">
        <f t="shared" si="19"/>
        <v>101.4</v>
      </c>
    </row>
    <row r="117" spans="1:12" ht="15" x14ac:dyDescent="0.25">
      <c r="A117" s="132" t="s">
        <v>49</v>
      </c>
      <c r="B117" s="128" t="s">
        <v>139</v>
      </c>
      <c r="C117" s="128" t="s">
        <v>141</v>
      </c>
      <c r="D117" s="128" t="s">
        <v>141</v>
      </c>
      <c r="E117" s="129" t="s">
        <v>142</v>
      </c>
      <c r="F117" s="129" t="s">
        <v>8</v>
      </c>
      <c r="G117" s="129" t="s">
        <v>61</v>
      </c>
      <c r="H117" s="129" t="s">
        <v>143</v>
      </c>
      <c r="I117" s="130" t="s">
        <v>69</v>
      </c>
      <c r="J117" s="135">
        <v>0</v>
      </c>
      <c r="K117" s="134">
        <v>47.5</v>
      </c>
      <c r="L117" s="134">
        <v>101.4</v>
      </c>
    </row>
    <row r="118" spans="1:12" x14ac:dyDescent="0.2">
      <c r="E118" s="35"/>
      <c r="F118" s="35"/>
      <c r="G118" s="35"/>
      <c r="H118" s="35"/>
      <c r="I118" s="35"/>
    </row>
    <row r="119" spans="1:12" x14ac:dyDescent="0.2">
      <c r="E119" s="35"/>
      <c r="F119" s="35"/>
      <c r="G119" s="35"/>
      <c r="H119" s="35"/>
      <c r="I119" s="35"/>
    </row>
    <row r="120" spans="1:12" x14ac:dyDescent="0.2">
      <c r="E120" s="35"/>
      <c r="F120" s="35"/>
      <c r="G120" s="35"/>
      <c r="H120" s="35"/>
      <c r="I120" s="35"/>
    </row>
    <row r="121" spans="1:12" x14ac:dyDescent="0.2">
      <c r="E121" s="35"/>
      <c r="F121" s="35"/>
      <c r="G121" s="35"/>
      <c r="H121" s="35"/>
      <c r="I121" s="35"/>
    </row>
    <row r="122" spans="1:12" x14ac:dyDescent="0.2">
      <c r="E122" s="35"/>
      <c r="F122" s="35"/>
      <c r="G122" s="35"/>
      <c r="H122" s="35"/>
      <c r="I122" s="35"/>
    </row>
    <row r="123" spans="1:12" x14ac:dyDescent="0.2">
      <c r="E123" s="35"/>
      <c r="F123" s="35"/>
      <c r="G123" s="35"/>
      <c r="H123" s="35"/>
      <c r="I123" s="35"/>
    </row>
    <row r="124" spans="1:12" x14ac:dyDescent="0.2">
      <c r="E124" s="35"/>
      <c r="F124" s="35"/>
      <c r="G124" s="35"/>
      <c r="H124" s="35"/>
      <c r="I124" s="35"/>
    </row>
    <row r="125" spans="1:12" x14ac:dyDescent="0.2">
      <c r="E125" s="35"/>
      <c r="F125" s="35"/>
      <c r="G125" s="35"/>
      <c r="H125" s="35"/>
      <c r="I125" s="35"/>
    </row>
    <row r="126" spans="1:12" x14ac:dyDescent="0.2">
      <c r="E126" s="35"/>
      <c r="F126" s="35"/>
      <c r="G126" s="35"/>
      <c r="H126" s="35"/>
      <c r="I126" s="35"/>
    </row>
    <row r="127" spans="1:12" x14ac:dyDescent="0.2">
      <c r="E127" s="35"/>
      <c r="F127" s="35"/>
      <c r="G127" s="35"/>
      <c r="H127" s="35"/>
      <c r="I127" s="35"/>
    </row>
    <row r="128" spans="1:12" x14ac:dyDescent="0.2">
      <c r="E128" s="35"/>
      <c r="F128" s="35"/>
      <c r="G128" s="35"/>
      <c r="H128" s="35"/>
      <c r="I128" s="35"/>
    </row>
    <row r="129" spans="5:9" x14ac:dyDescent="0.2">
      <c r="E129" s="35"/>
      <c r="F129" s="35"/>
      <c r="G129" s="35"/>
      <c r="H129" s="35"/>
      <c r="I129" s="35"/>
    </row>
    <row r="130" spans="5:9" x14ac:dyDescent="0.2">
      <c r="E130" s="35"/>
      <c r="F130" s="35"/>
      <c r="G130" s="35"/>
      <c r="H130" s="35"/>
      <c r="I130" s="35"/>
    </row>
    <row r="131" spans="5:9" x14ac:dyDescent="0.2">
      <c r="E131" s="35"/>
      <c r="F131" s="35"/>
      <c r="G131" s="35"/>
      <c r="H131" s="35"/>
      <c r="I131" s="35"/>
    </row>
    <row r="132" spans="5:9" x14ac:dyDescent="0.2">
      <c r="E132" s="35"/>
      <c r="F132" s="35"/>
      <c r="G132" s="35"/>
      <c r="H132" s="35"/>
      <c r="I132" s="35"/>
    </row>
    <row r="133" spans="5:9" x14ac:dyDescent="0.2">
      <c r="E133" s="35"/>
      <c r="F133" s="35"/>
      <c r="G133" s="35"/>
      <c r="H133" s="35"/>
      <c r="I133" s="35"/>
    </row>
    <row r="134" spans="5:9" x14ac:dyDescent="0.2">
      <c r="E134" s="35"/>
      <c r="F134" s="35"/>
      <c r="G134" s="35"/>
      <c r="H134" s="35"/>
      <c r="I134" s="35"/>
    </row>
    <row r="135" spans="5:9" x14ac:dyDescent="0.2">
      <c r="E135" s="35"/>
      <c r="F135" s="35"/>
      <c r="G135" s="35"/>
      <c r="H135" s="35"/>
      <c r="I135" s="35"/>
    </row>
    <row r="136" spans="5:9" x14ac:dyDescent="0.2">
      <c r="E136" s="35"/>
      <c r="F136" s="35"/>
      <c r="G136" s="35"/>
      <c r="H136" s="35"/>
      <c r="I136" s="35"/>
    </row>
    <row r="137" spans="5:9" x14ac:dyDescent="0.2">
      <c r="E137" s="35"/>
      <c r="F137" s="35"/>
      <c r="G137" s="35"/>
      <c r="H137" s="35"/>
      <c r="I137" s="35"/>
    </row>
    <row r="138" spans="5:9" x14ac:dyDescent="0.2">
      <c r="E138" s="35"/>
      <c r="F138" s="35"/>
      <c r="G138" s="35"/>
      <c r="H138" s="35"/>
      <c r="I138" s="35"/>
    </row>
    <row r="139" spans="5:9" x14ac:dyDescent="0.2">
      <c r="E139" s="35"/>
      <c r="F139" s="35"/>
      <c r="G139" s="35"/>
      <c r="H139" s="35"/>
      <c r="I139" s="35"/>
    </row>
    <row r="140" spans="5:9" x14ac:dyDescent="0.2">
      <c r="E140" s="35"/>
      <c r="F140" s="35"/>
      <c r="G140" s="35"/>
      <c r="H140" s="35"/>
      <c r="I140" s="35"/>
    </row>
    <row r="141" spans="5:9" x14ac:dyDescent="0.2">
      <c r="E141" s="35"/>
      <c r="F141" s="35"/>
      <c r="G141" s="35"/>
      <c r="H141" s="35"/>
      <c r="I141" s="35"/>
    </row>
    <row r="142" spans="5:9" x14ac:dyDescent="0.2">
      <c r="E142" s="35"/>
      <c r="F142" s="35"/>
      <c r="G142" s="35"/>
      <c r="H142" s="35"/>
      <c r="I142" s="35"/>
    </row>
  </sheetData>
  <autoFilter ref="A1:L117" xr:uid="{00000000-0009-0000-0000-000002000000}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 xr:uid="{A2DAF6DF-243D-4ABD-92D6-69276529FAC9}"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231F44B8-7929-4DFA-B7A4-0EBE056FC247}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53">
    <cfRule type="expression" dxfId="9" priority="52" stopIfTrue="1">
      <formula>$F53=""</formula>
    </cfRule>
    <cfRule type="expression" dxfId="8" priority="53" stopIfTrue="1">
      <formula>#REF!&lt;&gt;""</formula>
    </cfRule>
    <cfRule type="expression" dxfId="7" priority="54" stopIfTrue="1">
      <formula>AND($G53="",$F53&lt;&gt;"")</formula>
    </cfRule>
  </conditionalFormatting>
  <pageMargins left="0.43307086614173229" right="0.23622047244094491" top="0" bottom="0" header="0.31496062992125984" footer="0.31496062992125984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17"/>
  <sheetViews>
    <sheetView view="pageBreakPreview" zoomScaleNormal="110" zoomScaleSheetLayoutView="100" workbookViewId="0">
      <selection activeCell="M93" sqref="M93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61.7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05" t="s">
        <v>216</v>
      </c>
      <c r="I1" s="206"/>
      <c r="J1" s="206"/>
      <c r="K1" s="206"/>
    </row>
    <row r="2" spans="1:11" ht="132.75" customHeight="1" x14ac:dyDescent="0.2">
      <c r="A2" s="207" t="s">
        <v>197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08" t="s">
        <v>1</v>
      </c>
      <c r="I3" s="208"/>
      <c r="J3" s="208"/>
      <c r="K3" s="208"/>
    </row>
    <row r="4" spans="1:11" ht="20.45" customHeight="1" x14ac:dyDescent="0.2">
      <c r="A4" s="209" t="s">
        <v>2</v>
      </c>
      <c r="B4" s="209" t="s">
        <v>3</v>
      </c>
      <c r="C4" s="209" t="s">
        <v>4</v>
      </c>
      <c r="D4" s="209" t="s">
        <v>5</v>
      </c>
      <c r="E4" s="209"/>
      <c r="F4" s="209"/>
      <c r="G4" s="209"/>
      <c r="H4" s="209" t="s">
        <v>6</v>
      </c>
      <c r="I4" s="209" t="s">
        <v>7</v>
      </c>
      <c r="J4" s="209"/>
      <c r="K4" s="209"/>
    </row>
    <row r="5" spans="1:11" ht="16.7" customHeight="1" x14ac:dyDescent="0.2">
      <c r="A5" s="209" t="s">
        <v>0</v>
      </c>
      <c r="B5" s="209" t="s">
        <v>0</v>
      </c>
      <c r="C5" s="209" t="s">
        <v>0</v>
      </c>
      <c r="D5" s="209" t="s">
        <v>0</v>
      </c>
      <c r="E5" s="209"/>
      <c r="F5" s="209"/>
      <c r="G5" s="209"/>
      <c r="H5" s="209" t="s">
        <v>0</v>
      </c>
      <c r="I5" s="153" t="s">
        <v>159</v>
      </c>
      <c r="J5" s="153" t="s">
        <v>177</v>
      </c>
      <c r="K5" s="153" t="s">
        <v>195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5">
      <c r="A7" s="5" t="s">
        <v>19</v>
      </c>
      <c r="B7" s="20"/>
      <c r="C7" s="20"/>
      <c r="D7" s="6" t="s">
        <v>0</v>
      </c>
      <c r="E7" s="6" t="s">
        <v>0</v>
      </c>
      <c r="F7" s="6" t="s">
        <v>0</v>
      </c>
      <c r="G7" s="6" t="s">
        <v>0</v>
      </c>
      <c r="H7" s="20" t="s">
        <v>0</v>
      </c>
      <c r="I7" s="29">
        <f>I8+I49+I65+I78+I97+I104+I43+I58+I37</f>
        <v>3383.6</v>
      </c>
      <c r="J7" s="29">
        <f>J8+J49+J65+J78+J97+J111+J104</f>
        <v>2011.3000000000002</v>
      </c>
      <c r="K7" s="29">
        <f>K8+K49+K65+K78+K97+K111+K104</f>
        <v>2129.6000000000004</v>
      </c>
    </row>
    <row r="8" spans="1:11" ht="15" x14ac:dyDescent="0.25">
      <c r="A8" s="21" t="s">
        <v>34</v>
      </c>
      <c r="B8" s="136" t="s">
        <v>35</v>
      </c>
      <c r="C8" s="23"/>
      <c r="D8" s="34"/>
      <c r="E8" s="34"/>
      <c r="F8" s="34"/>
      <c r="G8" s="34"/>
      <c r="H8" s="30"/>
      <c r="I8" s="31">
        <f>I9+I18</f>
        <v>1587</v>
      </c>
      <c r="J8" s="31">
        <f>J9+J18+J37</f>
        <v>1226.4000000000001</v>
      </c>
      <c r="K8" s="31">
        <f>K9+K18+K37</f>
        <v>1281.2</v>
      </c>
    </row>
    <row r="9" spans="1:11" ht="60" x14ac:dyDescent="0.25">
      <c r="A9" s="24" t="s">
        <v>36</v>
      </c>
      <c r="B9" s="120" t="s">
        <v>35</v>
      </c>
      <c r="C9" s="120" t="s">
        <v>37</v>
      </c>
      <c r="D9" s="34"/>
      <c r="E9" s="34"/>
      <c r="F9" s="34"/>
      <c r="G9" s="34"/>
      <c r="H9" s="23"/>
      <c r="I9" s="37">
        <f>I10</f>
        <v>176.39999999999998</v>
      </c>
      <c r="J9" s="31">
        <f>J10</f>
        <v>414.3</v>
      </c>
      <c r="K9" s="31">
        <f>K10</f>
        <v>360.4</v>
      </c>
    </row>
    <row r="10" spans="1:11" ht="78.75" customHeight="1" x14ac:dyDescent="0.25">
      <c r="A10" s="24" t="str">
        <f>'Приложение 2'!A10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10" s="23" t="s">
        <v>35</v>
      </c>
      <c r="C10" s="23" t="s">
        <v>37</v>
      </c>
      <c r="D10" s="33">
        <v>65</v>
      </c>
      <c r="E10" s="33"/>
      <c r="F10" s="33"/>
      <c r="G10" s="33"/>
      <c r="H10" s="23"/>
      <c r="I10" s="31">
        <f>I11</f>
        <v>176.39999999999998</v>
      </c>
      <c r="J10" s="31">
        <f t="shared" ref="I10:K12" si="0">J11</f>
        <v>414.3</v>
      </c>
      <c r="K10" s="31">
        <f t="shared" si="0"/>
        <v>360.4</v>
      </c>
    </row>
    <row r="11" spans="1:11" ht="15" x14ac:dyDescent="0.25">
      <c r="A11" s="24" t="s">
        <v>38</v>
      </c>
      <c r="B11" s="23" t="s">
        <v>35</v>
      </c>
      <c r="C11" s="23" t="s">
        <v>37</v>
      </c>
      <c r="D11" s="33">
        <v>65</v>
      </c>
      <c r="E11" s="33">
        <v>1</v>
      </c>
      <c r="F11" s="33"/>
      <c r="G11" s="33"/>
      <c r="H11" s="23"/>
      <c r="I11" s="31">
        <f>I12+I15</f>
        <v>176.39999999999998</v>
      </c>
      <c r="J11" s="31">
        <f t="shared" si="0"/>
        <v>414.3</v>
      </c>
      <c r="K11" s="31">
        <f t="shared" si="0"/>
        <v>360.4</v>
      </c>
    </row>
    <row r="12" spans="1:11" ht="30" x14ac:dyDescent="0.25">
      <c r="A12" s="24" t="s">
        <v>39</v>
      </c>
      <c r="B12" s="23" t="s">
        <v>35</v>
      </c>
      <c r="C12" s="23" t="s">
        <v>37</v>
      </c>
      <c r="D12" s="33">
        <v>65</v>
      </c>
      <c r="E12" s="33">
        <v>1</v>
      </c>
      <c r="F12" s="33" t="s">
        <v>61</v>
      </c>
      <c r="G12" s="33" t="s">
        <v>72</v>
      </c>
      <c r="H12" s="23"/>
      <c r="I12" s="31">
        <f t="shared" si="0"/>
        <v>161.19999999999999</v>
      </c>
      <c r="J12" s="31">
        <f t="shared" si="0"/>
        <v>414.3</v>
      </c>
      <c r="K12" s="31">
        <f t="shared" si="0"/>
        <v>360.4</v>
      </c>
    </row>
    <row r="13" spans="1:11" ht="105" x14ac:dyDescent="0.25">
      <c r="A13" s="24" t="s">
        <v>40</v>
      </c>
      <c r="B13" s="23" t="s">
        <v>35</v>
      </c>
      <c r="C13" s="23" t="s">
        <v>37</v>
      </c>
      <c r="D13" s="33">
        <v>65</v>
      </c>
      <c r="E13" s="33">
        <v>1</v>
      </c>
      <c r="F13" s="33" t="s">
        <v>61</v>
      </c>
      <c r="G13" s="33" t="s">
        <v>72</v>
      </c>
      <c r="H13" s="23" t="s">
        <v>63</v>
      </c>
      <c r="I13" s="31">
        <f>I14</f>
        <v>161.19999999999999</v>
      </c>
      <c r="J13" s="31">
        <f>J14</f>
        <v>414.3</v>
      </c>
      <c r="K13" s="31">
        <f>K14</f>
        <v>360.4</v>
      </c>
    </row>
    <row r="14" spans="1:11" ht="45" x14ac:dyDescent="0.25">
      <c r="A14" s="24" t="s">
        <v>41</v>
      </c>
      <c r="B14" s="23" t="s">
        <v>35</v>
      </c>
      <c r="C14" s="23" t="s">
        <v>37</v>
      </c>
      <c r="D14" s="33">
        <v>65</v>
      </c>
      <c r="E14" s="33">
        <v>1</v>
      </c>
      <c r="F14" s="33" t="s">
        <v>61</v>
      </c>
      <c r="G14" s="33" t="s">
        <v>72</v>
      </c>
      <c r="H14" s="23" t="s">
        <v>64</v>
      </c>
      <c r="I14" s="31">
        <f>'Приложение 2'!J14</f>
        <v>161.19999999999999</v>
      </c>
      <c r="J14" s="31">
        <f>'Приложение 2'!K14</f>
        <v>414.3</v>
      </c>
      <c r="K14" s="31">
        <f>'Приложение 2'!L14</f>
        <v>360.4</v>
      </c>
    </row>
    <row r="15" spans="1:11" ht="92.25" customHeight="1" x14ac:dyDescent="0.25">
      <c r="A15" s="24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3" t="s">
        <v>35</v>
      </c>
      <c r="C15" s="23" t="s">
        <v>37</v>
      </c>
      <c r="D15" s="33" t="s">
        <v>142</v>
      </c>
      <c r="E15" s="33" t="s">
        <v>8</v>
      </c>
      <c r="F15" s="33" t="s">
        <v>61</v>
      </c>
      <c r="G15" s="33" t="s">
        <v>207</v>
      </c>
      <c r="H15" s="23"/>
      <c r="I15" s="31">
        <f>I16</f>
        <v>15.2</v>
      </c>
      <c r="J15" s="31"/>
      <c r="K15" s="31"/>
    </row>
    <row r="16" spans="1:11" ht="50.25" customHeight="1" x14ac:dyDescent="0.25">
      <c r="A16" s="24" t="str">
        <f>'Приложение 2'!A16</f>
        <v>Расходы на выплаты персоналу государственных (муниципальных) органов</v>
      </c>
      <c r="B16" s="23" t="s">
        <v>35</v>
      </c>
      <c r="C16" s="23" t="s">
        <v>37</v>
      </c>
      <c r="D16" s="33" t="s">
        <v>142</v>
      </c>
      <c r="E16" s="33" t="s">
        <v>8</v>
      </c>
      <c r="F16" s="33" t="s">
        <v>61</v>
      </c>
      <c r="G16" s="33" t="s">
        <v>207</v>
      </c>
      <c r="H16" s="23" t="s">
        <v>63</v>
      </c>
      <c r="I16" s="31">
        <f>I17</f>
        <v>15.2</v>
      </c>
      <c r="J16" s="31"/>
      <c r="K16" s="31"/>
    </row>
    <row r="17" spans="1:11" ht="51" customHeight="1" x14ac:dyDescent="0.25">
      <c r="A17" s="24" t="str">
        <f>'Приложение 2'!A17</f>
        <v>Расходы на выплаты персоналу государственных (муниципальных) органов</v>
      </c>
      <c r="B17" s="23" t="s">
        <v>35</v>
      </c>
      <c r="C17" s="23" t="s">
        <v>47</v>
      </c>
      <c r="D17" s="33" t="s">
        <v>142</v>
      </c>
      <c r="E17" s="33" t="s">
        <v>8</v>
      </c>
      <c r="F17" s="33" t="s">
        <v>61</v>
      </c>
      <c r="G17" s="33" t="s">
        <v>207</v>
      </c>
      <c r="H17" s="23" t="s">
        <v>64</v>
      </c>
      <c r="I17" s="31">
        <f>'Приложение 2'!J17</f>
        <v>15.2</v>
      </c>
      <c r="J17" s="31"/>
      <c r="K17" s="31"/>
    </row>
    <row r="18" spans="1:11" ht="77.25" customHeight="1" x14ac:dyDescent="0.25">
      <c r="A18" s="24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8" s="120" t="s">
        <v>35</v>
      </c>
      <c r="C18" s="120" t="s">
        <v>42</v>
      </c>
      <c r="D18" s="33"/>
      <c r="E18" s="33"/>
      <c r="F18" s="33"/>
      <c r="G18" s="33"/>
      <c r="H18" s="30"/>
      <c r="I18" s="37">
        <f>I19+I32</f>
        <v>1410.6</v>
      </c>
      <c r="J18" s="37">
        <f>J19+J32</f>
        <v>807.1</v>
      </c>
      <c r="K18" s="37">
        <f>K19+K32</f>
        <v>915.80000000000007</v>
      </c>
    </row>
    <row r="19" spans="1:11" ht="75.75" customHeight="1" x14ac:dyDescent="0.25">
      <c r="A19" s="24" t="str">
        <f>'Приложение 2'!A19</f>
        <v>Обеспечение деятельности   Администрации Анненковского сельского поселения Ромодановского муниципального района Республики Мордовия</v>
      </c>
      <c r="B19" s="120" t="s">
        <v>35</v>
      </c>
      <c r="C19" s="120" t="s">
        <v>42</v>
      </c>
      <c r="D19" s="33">
        <v>65</v>
      </c>
      <c r="E19" s="33"/>
      <c r="F19" s="33"/>
      <c r="G19" s="33"/>
      <c r="H19" s="30"/>
      <c r="I19" s="31">
        <f>I20</f>
        <v>1410</v>
      </c>
      <c r="J19" s="31">
        <f t="shared" ref="J19:K19" si="1">J20</f>
        <v>806.5</v>
      </c>
      <c r="K19" s="31">
        <f t="shared" si="1"/>
        <v>915.2</v>
      </c>
    </row>
    <row r="20" spans="1:11" ht="48" customHeight="1" x14ac:dyDescent="0.25">
      <c r="A20" s="24" t="str">
        <f>'Приложение 2'!A20</f>
        <v>Расходы в рамках обеспечения деятельности   Администрации Анненковского сельского поселения</v>
      </c>
      <c r="B20" s="23" t="s">
        <v>35</v>
      </c>
      <c r="C20" s="23" t="s">
        <v>42</v>
      </c>
      <c r="D20" s="33">
        <v>65</v>
      </c>
      <c r="E20" s="33">
        <v>2</v>
      </c>
      <c r="F20" s="33"/>
      <c r="G20" s="33"/>
      <c r="H20" s="30"/>
      <c r="I20" s="31">
        <f>I21+I24+I29</f>
        <v>1410</v>
      </c>
      <c r="J20" s="31">
        <f>J21+J24</f>
        <v>806.5</v>
      </c>
      <c r="K20" s="31">
        <f>K21+K24</f>
        <v>915.2</v>
      </c>
    </row>
    <row r="21" spans="1:11" ht="51.75" customHeight="1" x14ac:dyDescent="0.25">
      <c r="A21" s="24" t="s">
        <v>44</v>
      </c>
      <c r="B21" s="23" t="s">
        <v>35</v>
      </c>
      <c r="C21" s="23" t="s">
        <v>42</v>
      </c>
      <c r="D21" s="33">
        <v>65</v>
      </c>
      <c r="E21" s="33">
        <v>2</v>
      </c>
      <c r="F21" s="33" t="s">
        <v>61</v>
      </c>
      <c r="G21" s="33" t="s">
        <v>73</v>
      </c>
      <c r="H21" s="30"/>
      <c r="I21" s="31">
        <f t="shared" ref="I21:K22" si="2">I22</f>
        <v>702.4</v>
      </c>
      <c r="J21" s="31">
        <f t="shared" si="2"/>
        <v>605.9</v>
      </c>
      <c r="K21" s="31">
        <f t="shared" si="2"/>
        <v>605.9</v>
      </c>
    </row>
    <row r="22" spans="1:11" ht="105" x14ac:dyDescent="0.25">
      <c r="A22" s="24" t="s">
        <v>40</v>
      </c>
      <c r="B22" s="23" t="s">
        <v>35</v>
      </c>
      <c r="C22" s="23" t="s">
        <v>42</v>
      </c>
      <c r="D22" s="33">
        <v>65</v>
      </c>
      <c r="E22" s="33">
        <v>2</v>
      </c>
      <c r="F22" s="33" t="s">
        <v>61</v>
      </c>
      <c r="G22" s="33" t="s">
        <v>73</v>
      </c>
      <c r="H22" s="30" t="s">
        <v>63</v>
      </c>
      <c r="I22" s="31">
        <f t="shared" si="2"/>
        <v>702.4</v>
      </c>
      <c r="J22" s="31">
        <f t="shared" si="2"/>
        <v>605.9</v>
      </c>
      <c r="K22" s="31">
        <f t="shared" si="2"/>
        <v>605.9</v>
      </c>
    </row>
    <row r="23" spans="1:11" ht="45" x14ac:dyDescent="0.25">
      <c r="A23" s="24" t="s">
        <v>41</v>
      </c>
      <c r="B23" s="23" t="s">
        <v>35</v>
      </c>
      <c r="C23" s="23" t="s">
        <v>42</v>
      </c>
      <c r="D23" s="33">
        <v>65</v>
      </c>
      <c r="E23" s="33">
        <v>2</v>
      </c>
      <c r="F23" s="33" t="s">
        <v>61</v>
      </c>
      <c r="G23" s="33" t="s">
        <v>73</v>
      </c>
      <c r="H23" s="30" t="s">
        <v>64</v>
      </c>
      <c r="I23" s="31">
        <f>'Приложение 2'!J23</f>
        <v>702.4</v>
      </c>
      <c r="J23" s="31">
        <f>'Приложение 2'!K23</f>
        <v>605.9</v>
      </c>
      <c r="K23" s="31">
        <f>'Приложение 2'!L23</f>
        <v>605.9</v>
      </c>
    </row>
    <row r="24" spans="1:11" ht="45" x14ac:dyDescent="0.25">
      <c r="A24" s="24" t="s">
        <v>210</v>
      </c>
      <c r="B24" s="23" t="s">
        <v>35</v>
      </c>
      <c r="C24" s="23" t="s">
        <v>42</v>
      </c>
      <c r="D24" s="33">
        <v>65</v>
      </c>
      <c r="E24" s="33">
        <v>2</v>
      </c>
      <c r="F24" s="33" t="s">
        <v>61</v>
      </c>
      <c r="G24" s="33" t="s">
        <v>74</v>
      </c>
      <c r="H24" s="30"/>
      <c r="I24" s="31">
        <f>+I25+I27</f>
        <v>492.6</v>
      </c>
      <c r="J24" s="31">
        <f>+J25+J27</f>
        <v>200.6</v>
      </c>
      <c r="K24" s="31">
        <f>+K25+K27</f>
        <v>309.3</v>
      </c>
    </row>
    <row r="25" spans="1:11" ht="45" x14ac:dyDescent="0.25">
      <c r="A25" s="24" t="s">
        <v>175</v>
      </c>
      <c r="B25" s="23" t="s">
        <v>35</v>
      </c>
      <c r="C25" s="23" t="s">
        <v>42</v>
      </c>
      <c r="D25" s="33">
        <v>65</v>
      </c>
      <c r="E25" s="33">
        <v>2</v>
      </c>
      <c r="F25" s="33" t="s">
        <v>61</v>
      </c>
      <c r="G25" s="33" t="s">
        <v>74</v>
      </c>
      <c r="H25" s="30" t="s">
        <v>65</v>
      </c>
      <c r="I25" s="31">
        <f t="shared" ref="I25:K25" si="3">I26</f>
        <v>488</v>
      </c>
      <c r="J25" s="31">
        <f t="shared" si="3"/>
        <v>195.6</v>
      </c>
      <c r="K25" s="31">
        <f t="shared" si="3"/>
        <v>304.3</v>
      </c>
    </row>
    <row r="26" spans="1:11" ht="45" x14ac:dyDescent="0.25">
      <c r="A26" s="24" t="s">
        <v>43</v>
      </c>
      <c r="B26" s="23" t="s">
        <v>35</v>
      </c>
      <c r="C26" s="23" t="s">
        <v>42</v>
      </c>
      <c r="D26" s="33">
        <v>65</v>
      </c>
      <c r="E26" s="33">
        <v>2</v>
      </c>
      <c r="F26" s="33" t="s">
        <v>61</v>
      </c>
      <c r="G26" s="33" t="s">
        <v>74</v>
      </c>
      <c r="H26" s="30" t="s">
        <v>66</v>
      </c>
      <c r="I26" s="31">
        <f>'Приложение 2'!J26</f>
        <v>488</v>
      </c>
      <c r="J26" s="31">
        <f>'Приложение 2'!K26</f>
        <v>195.6</v>
      </c>
      <c r="K26" s="31">
        <f>'Приложение 2'!L26</f>
        <v>304.3</v>
      </c>
    </row>
    <row r="27" spans="1:11" ht="15" x14ac:dyDescent="0.25">
      <c r="A27" s="24" t="s">
        <v>45</v>
      </c>
      <c r="B27" s="23" t="s">
        <v>35</v>
      </c>
      <c r="C27" s="23" t="s">
        <v>42</v>
      </c>
      <c r="D27" s="33">
        <v>65</v>
      </c>
      <c r="E27" s="33">
        <v>2</v>
      </c>
      <c r="F27" s="33" t="s">
        <v>61</v>
      </c>
      <c r="G27" s="33" t="s">
        <v>74</v>
      </c>
      <c r="H27" s="30" t="s">
        <v>67</v>
      </c>
      <c r="I27" s="31">
        <f t="shared" ref="I27" si="4">I28</f>
        <v>4.5999999999999996</v>
      </c>
      <c r="J27" s="31">
        <f>J28</f>
        <v>5</v>
      </c>
      <c r="K27" s="31">
        <f>K28</f>
        <v>5</v>
      </c>
    </row>
    <row r="28" spans="1:11" ht="30" x14ac:dyDescent="0.25">
      <c r="A28" s="24" t="s">
        <v>46</v>
      </c>
      <c r="B28" s="23" t="s">
        <v>35</v>
      </c>
      <c r="C28" s="23" t="s">
        <v>42</v>
      </c>
      <c r="D28" s="33">
        <v>65</v>
      </c>
      <c r="E28" s="33">
        <v>2</v>
      </c>
      <c r="F28" s="33" t="s">
        <v>61</v>
      </c>
      <c r="G28" s="33" t="s">
        <v>74</v>
      </c>
      <c r="H28" s="30" t="s">
        <v>68</v>
      </c>
      <c r="I28" s="31">
        <f>'Приложение 2'!J28</f>
        <v>4.5999999999999996</v>
      </c>
      <c r="J28" s="31">
        <f>'Приложение 2'!K28</f>
        <v>5</v>
      </c>
      <c r="K28" s="31">
        <f>'Приложение 2'!L28</f>
        <v>5</v>
      </c>
    </row>
    <row r="29" spans="1:11" ht="90" x14ac:dyDescent="0.25">
      <c r="A29" s="24" t="str">
        <f>'Приложение 2'!A29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3" t="s">
        <v>35</v>
      </c>
      <c r="C29" s="23" t="s">
        <v>42</v>
      </c>
      <c r="D29" s="33" t="s">
        <v>142</v>
      </c>
      <c r="E29" s="33" t="s">
        <v>9</v>
      </c>
      <c r="F29" s="33" t="s">
        <v>61</v>
      </c>
      <c r="G29" s="33" t="s">
        <v>207</v>
      </c>
      <c r="H29" s="23"/>
      <c r="I29" s="31">
        <f>I30</f>
        <v>215</v>
      </c>
      <c r="J29" s="31"/>
      <c r="K29" s="31"/>
    </row>
    <row r="30" spans="1:11" ht="105" x14ac:dyDescent="0.25">
      <c r="A30" s="24" t="str">
        <f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3" t="s">
        <v>35</v>
      </c>
      <c r="C30" s="23" t="s">
        <v>42</v>
      </c>
      <c r="D30" s="33" t="s">
        <v>142</v>
      </c>
      <c r="E30" s="33" t="s">
        <v>9</v>
      </c>
      <c r="F30" s="33" t="s">
        <v>61</v>
      </c>
      <c r="G30" s="33" t="s">
        <v>207</v>
      </c>
      <c r="H30" s="23" t="s">
        <v>63</v>
      </c>
      <c r="I30" s="31">
        <f>I31</f>
        <v>215</v>
      </c>
      <c r="J30" s="31"/>
      <c r="K30" s="31"/>
    </row>
    <row r="31" spans="1:11" ht="45" x14ac:dyDescent="0.25">
      <c r="A31" s="24" t="str">
        <f>'Приложение 2'!A31</f>
        <v>Расходы на выплаты персоналу государственных (муниципальных) органов</v>
      </c>
      <c r="B31" s="23" t="s">
        <v>35</v>
      </c>
      <c r="C31" s="23" t="s">
        <v>42</v>
      </c>
      <c r="D31" s="33" t="s">
        <v>142</v>
      </c>
      <c r="E31" s="33" t="s">
        <v>9</v>
      </c>
      <c r="F31" s="33" t="s">
        <v>61</v>
      </c>
      <c r="G31" s="33" t="s">
        <v>207</v>
      </c>
      <c r="H31" s="23" t="s">
        <v>64</v>
      </c>
      <c r="I31" s="31">
        <f>'Приложение 2'!J31</f>
        <v>215</v>
      </c>
      <c r="J31" s="31"/>
      <c r="K31" s="31"/>
    </row>
    <row r="32" spans="1:11" ht="73.5" customHeight="1" x14ac:dyDescent="0.25">
      <c r="A32" s="24" t="str">
        <f>'Приложение 2'!A32</f>
        <v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v>
      </c>
      <c r="B32" s="23" t="s">
        <v>35</v>
      </c>
      <c r="C32" s="23" t="s">
        <v>42</v>
      </c>
      <c r="D32" s="33">
        <v>89</v>
      </c>
      <c r="E32" s="33"/>
      <c r="F32" s="33"/>
      <c r="G32" s="33"/>
      <c r="H32" s="30"/>
      <c r="I32" s="31">
        <f t="shared" ref="I32:K33" si="5">I33</f>
        <v>0.6</v>
      </c>
      <c r="J32" s="31">
        <f t="shared" si="5"/>
        <v>0.6</v>
      </c>
      <c r="K32" s="31">
        <f t="shared" si="5"/>
        <v>0.6</v>
      </c>
    </row>
    <row r="33" spans="1:11" ht="93.75" customHeight="1" x14ac:dyDescent="0.25">
      <c r="A33" s="24" t="str">
        <f>'Приложение 2'!A33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33" s="23" t="s">
        <v>35</v>
      </c>
      <c r="C33" s="23" t="s">
        <v>42</v>
      </c>
      <c r="D33" s="33">
        <v>89</v>
      </c>
      <c r="E33" s="33">
        <v>1</v>
      </c>
      <c r="F33" s="33"/>
      <c r="G33" s="33"/>
      <c r="H33" s="30"/>
      <c r="I33" s="31">
        <f>I34</f>
        <v>0.6</v>
      </c>
      <c r="J33" s="31">
        <f t="shared" si="5"/>
        <v>0.6</v>
      </c>
      <c r="K33" s="31">
        <f t="shared" si="5"/>
        <v>0.6</v>
      </c>
    </row>
    <row r="34" spans="1:11" ht="151.5" customHeight="1" x14ac:dyDescent="0.25">
      <c r="A34" s="24" t="str">
        <f>'Приложение 2'!A34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34" s="23" t="s">
        <v>35</v>
      </c>
      <c r="C34" s="23" t="s">
        <v>42</v>
      </c>
      <c r="D34" s="33">
        <v>89</v>
      </c>
      <c r="E34" s="33">
        <v>1</v>
      </c>
      <c r="F34" s="33" t="s">
        <v>61</v>
      </c>
      <c r="G34" s="33" t="s">
        <v>75</v>
      </c>
      <c r="H34" s="30"/>
      <c r="I34" s="32">
        <f t="shared" ref="I34:K35" si="6">I35</f>
        <v>0.6</v>
      </c>
      <c r="J34" s="32">
        <f t="shared" si="6"/>
        <v>0.6</v>
      </c>
      <c r="K34" s="32">
        <f t="shared" si="6"/>
        <v>0.6</v>
      </c>
    </row>
    <row r="35" spans="1:11" ht="45" x14ac:dyDescent="0.25">
      <c r="A35" s="24" t="s">
        <v>175</v>
      </c>
      <c r="B35" s="23" t="s">
        <v>35</v>
      </c>
      <c r="C35" s="23" t="s">
        <v>42</v>
      </c>
      <c r="D35" s="33">
        <v>89</v>
      </c>
      <c r="E35" s="33">
        <v>1</v>
      </c>
      <c r="F35" s="33" t="s">
        <v>61</v>
      </c>
      <c r="G35" s="33" t="s">
        <v>75</v>
      </c>
      <c r="H35" s="30" t="s">
        <v>65</v>
      </c>
      <c r="I35" s="32">
        <f t="shared" si="6"/>
        <v>0.6</v>
      </c>
      <c r="J35" s="32">
        <f t="shared" si="6"/>
        <v>0.6</v>
      </c>
      <c r="K35" s="32">
        <f t="shared" si="6"/>
        <v>0.6</v>
      </c>
    </row>
    <row r="36" spans="1:11" ht="45" x14ac:dyDescent="0.25">
      <c r="A36" s="24" t="s">
        <v>43</v>
      </c>
      <c r="B36" s="23" t="s">
        <v>35</v>
      </c>
      <c r="C36" s="23" t="s">
        <v>42</v>
      </c>
      <c r="D36" s="33">
        <v>89</v>
      </c>
      <c r="E36" s="33">
        <v>1</v>
      </c>
      <c r="F36" s="33" t="s">
        <v>61</v>
      </c>
      <c r="G36" s="33" t="s">
        <v>75</v>
      </c>
      <c r="H36" s="30" t="s">
        <v>66</v>
      </c>
      <c r="I36" s="144">
        <f>'Приложение 2'!J36</f>
        <v>0.6</v>
      </c>
      <c r="J36" s="32">
        <f>'Приложение 2'!K36</f>
        <v>0.6</v>
      </c>
      <c r="K36" s="32">
        <f>'Приложение 2'!L36</f>
        <v>0.6</v>
      </c>
    </row>
    <row r="37" spans="1:11" ht="17.25" customHeight="1" x14ac:dyDescent="0.25">
      <c r="A37" s="24" t="s">
        <v>48</v>
      </c>
      <c r="B37" s="120" t="s">
        <v>35</v>
      </c>
      <c r="C37" s="120" t="s">
        <v>18</v>
      </c>
      <c r="D37" s="33"/>
      <c r="E37" s="33"/>
      <c r="F37" s="33"/>
      <c r="G37" s="33"/>
      <c r="H37" s="30"/>
      <c r="I37" s="37">
        <f t="shared" ref="I37:K39" si="7">I38</f>
        <v>5</v>
      </c>
      <c r="J37" s="31">
        <f t="shared" si="7"/>
        <v>5</v>
      </c>
      <c r="K37" s="31">
        <f t="shared" si="7"/>
        <v>5</v>
      </c>
    </row>
    <row r="38" spans="1:11" ht="75.75" customHeight="1" x14ac:dyDescent="0.25">
      <c r="A38" s="24" t="str">
        <f>A32</f>
        <v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v>
      </c>
      <c r="B38" s="23" t="s">
        <v>35</v>
      </c>
      <c r="C38" s="23" t="s">
        <v>18</v>
      </c>
      <c r="D38" s="33" t="s">
        <v>76</v>
      </c>
      <c r="E38" s="33"/>
      <c r="F38" s="33"/>
      <c r="G38" s="33"/>
      <c r="H38" s="30"/>
      <c r="I38" s="31">
        <f t="shared" si="7"/>
        <v>5</v>
      </c>
      <c r="J38" s="31">
        <f t="shared" si="7"/>
        <v>5</v>
      </c>
      <c r="K38" s="31">
        <f t="shared" si="7"/>
        <v>5</v>
      </c>
    </row>
    <row r="39" spans="1:11" ht="93" customHeight="1" x14ac:dyDescent="0.25">
      <c r="A39" s="24" t="str">
        <f>A33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39" s="23" t="s">
        <v>35</v>
      </c>
      <c r="C39" s="23" t="s">
        <v>18</v>
      </c>
      <c r="D39" s="33" t="s">
        <v>76</v>
      </c>
      <c r="E39" s="33" t="s">
        <v>8</v>
      </c>
      <c r="F39" s="33"/>
      <c r="G39" s="33"/>
      <c r="H39" s="30"/>
      <c r="I39" s="31">
        <f t="shared" si="7"/>
        <v>5</v>
      </c>
      <c r="J39" s="31">
        <f t="shared" si="7"/>
        <v>5</v>
      </c>
      <c r="K39" s="31">
        <f t="shared" si="7"/>
        <v>5</v>
      </c>
    </row>
    <row r="40" spans="1:11" ht="61.5" customHeight="1" x14ac:dyDescent="0.25">
      <c r="A40" s="24" t="str">
        <f>'Приложение 2'!A40</f>
        <v>Резервный фонд аминистрации Анненковского сельского поселени Ромодановского муниципального района Республики Мордовия</v>
      </c>
      <c r="B40" s="23" t="s">
        <v>35</v>
      </c>
      <c r="C40" s="23" t="s">
        <v>18</v>
      </c>
      <c r="D40" s="33" t="s">
        <v>76</v>
      </c>
      <c r="E40" s="33" t="s">
        <v>8</v>
      </c>
      <c r="F40" s="33" t="s">
        <v>61</v>
      </c>
      <c r="G40" s="33" t="s">
        <v>78</v>
      </c>
      <c r="H40" s="30"/>
      <c r="I40" s="31">
        <f>I42</f>
        <v>5</v>
      </c>
      <c r="J40" s="31">
        <f>J42</f>
        <v>5</v>
      </c>
      <c r="K40" s="31">
        <f>K42</f>
        <v>5</v>
      </c>
    </row>
    <row r="41" spans="1:11" ht="15" x14ac:dyDescent="0.25">
      <c r="A41" s="24" t="s">
        <v>45</v>
      </c>
      <c r="B41" s="23" t="s">
        <v>35</v>
      </c>
      <c r="C41" s="23" t="s">
        <v>18</v>
      </c>
      <c r="D41" s="33" t="s">
        <v>76</v>
      </c>
      <c r="E41" s="33" t="s">
        <v>8</v>
      </c>
      <c r="F41" s="33" t="s">
        <v>61</v>
      </c>
      <c r="G41" s="33" t="s">
        <v>78</v>
      </c>
      <c r="H41" s="30" t="s">
        <v>67</v>
      </c>
      <c r="I41" s="31">
        <f>I42</f>
        <v>5</v>
      </c>
      <c r="J41" s="31">
        <f>J42</f>
        <v>5</v>
      </c>
      <c r="K41" s="31">
        <f>K42</f>
        <v>5</v>
      </c>
    </row>
    <row r="42" spans="1:11" ht="15" x14ac:dyDescent="0.25">
      <c r="A42" s="24" t="s">
        <v>49</v>
      </c>
      <c r="B42" s="23" t="s">
        <v>35</v>
      </c>
      <c r="C42" s="23" t="s">
        <v>50</v>
      </c>
      <c r="D42" s="33" t="s">
        <v>76</v>
      </c>
      <c r="E42" s="33" t="s">
        <v>8</v>
      </c>
      <c r="F42" s="33" t="s">
        <v>61</v>
      </c>
      <c r="G42" s="33" t="s">
        <v>78</v>
      </c>
      <c r="H42" s="30" t="s">
        <v>69</v>
      </c>
      <c r="I42" s="31">
        <f>'Приложение 2'!J42</f>
        <v>5</v>
      </c>
      <c r="J42" s="31">
        <f>'Приложение 2'!K42</f>
        <v>5</v>
      </c>
      <c r="K42" s="31">
        <f>'Приложение 2'!L42</f>
        <v>5</v>
      </c>
    </row>
    <row r="43" spans="1:11" ht="18" customHeight="1" x14ac:dyDescent="0.25">
      <c r="A43" s="24" t="str">
        <f>'Приложение 2'!A43</f>
        <v>Другие общегосударственные вопросы</v>
      </c>
      <c r="B43" s="23" t="s">
        <v>35</v>
      </c>
      <c r="C43" s="23" t="s">
        <v>168</v>
      </c>
      <c r="D43" s="33"/>
      <c r="E43" s="33"/>
      <c r="F43" s="33"/>
      <c r="G43" s="33"/>
      <c r="H43" s="30"/>
      <c r="I43" s="31">
        <f>I44</f>
        <v>12</v>
      </c>
      <c r="J43" s="31"/>
      <c r="K43" s="31"/>
    </row>
    <row r="44" spans="1:11" ht="89.25" customHeight="1" x14ac:dyDescent="0.25">
      <c r="A44" s="24" t="str">
        <f>'Приложение 2'!A44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44" s="23" t="s">
        <v>35</v>
      </c>
      <c r="C44" s="23" t="s">
        <v>168</v>
      </c>
      <c r="D44" s="33" t="s">
        <v>76</v>
      </c>
      <c r="E44" s="33"/>
      <c r="F44" s="33"/>
      <c r="G44" s="33"/>
      <c r="H44" s="30"/>
      <c r="I44" s="31">
        <f>I45</f>
        <v>12</v>
      </c>
      <c r="J44" s="31"/>
      <c r="K44" s="31"/>
    </row>
    <row r="45" spans="1:11" ht="104.25" customHeight="1" x14ac:dyDescent="0.25">
      <c r="A45" s="24" t="str">
        <f>'Приложение 2'!A45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45" s="23" t="s">
        <v>35</v>
      </c>
      <c r="C45" s="23" t="s">
        <v>168</v>
      </c>
      <c r="D45" s="33" t="s">
        <v>76</v>
      </c>
      <c r="E45" s="33" t="s">
        <v>8</v>
      </c>
      <c r="F45" s="33"/>
      <c r="G45" s="33"/>
      <c r="H45" s="30"/>
      <c r="I45" s="31">
        <f>I46</f>
        <v>12</v>
      </c>
      <c r="J45" s="31"/>
      <c r="K45" s="31"/>
    </row>
    <row r="46" spans="1:11" ht="28.5" customHeight="1" x14ac:dyDescent="0.25">
      <c r="A46" s="24" t="str">
        <f>'Приложение 2'!A46</f>
        <v>Мероприятия, связанные с муниципальным управлением</v>
      </c>
      <c r="B46" s="23" t="s">
        <v>35</v>
      </c>
      <c r="C46" s="23" t="s">
        <v>168</v>
      </c>
      <c r="D46" s="33" t="s">
        <v>76</v>
      </c>
      <c r="E46" s="33" t="s">
        <v>8</v>
      </c>
      <c r="F46" s="33" t="s">
        <v>61</v>
      </c>
      <c r="G46" s="33" t="s">
        <v>222</v>
      </c>
      <c r="H46" s="30"/>
      <c r="I46" s="31">
        <f>I47</f>
        <v>12</v>
      </c>
      <c r="J46" s="31"/>
      <c r="K46" s="31"/>
    </row>
    <row r="47" spans="1:11" ht="18.75" customHeight="1" x14ac:dyDescent="0.25">
      <c r="A47" s="24" t="str">
        <f>'Приложение 2'!A47</f>
        <v>Иные бюджетные ассигнования</v>
      </c>
      <c r="B47" s="23" t="s">
        <v>35</v>
      </c>
      <c r="C47" s="23" t="s">
        <v>168</v>
      </c>
      <c r="D47" s="33" t="s">
        <v>76</v>
      </c>
      <c r="E47" s="33" t="s">
        <v>8</v>
      </c>
      <c r="F47" s="33" t="s">
        <v>61</v>
      </c>
      <c r="G47" s="33" t="s">
        <v>222</v>
      </c>
      <c r="H47" s="30" t="s">
        <v>67</v>
      </c>
      <c r="I47" s="31">
        <f>I48</f>
        <v>12</v>
      </c>
      <c r="J47" s="31"/>
      <c r="K47" s="31"/>
    </row>
    <row r="48" spans="1:11" ht="15" x14ac:dyDescent="0.25">
      <c r="A48" s="24" t="str">
        <f>'Приложение 2'!A48</f>
        <v>Резервные средства</v>
      </c>
      <c r="B48" s="23" t="s">
        <v>35</v>
      </c>
      <c r="C48" s="23" t="s">
        <v>168</v>
      </c>
      <c r="D48" s="33" t="s">
        <v>76</v>
      </c>
      <c r="E48" s="33" t="s">
        <v>8</v>
      </c>
      <c r="F48" s="33" t="s">
        <v>61</v>
      </c>
      <c r="G48" s="33" t="s">
        <v>222</v>
      </c>
      <c r="H48" s="30" t="s">
        <v>69</v>
      </c>
      <c r="I48" s="31">
        <f>'Приложение 2'!J48</f>
        <v>12</v>
      </c>
      <c r="J48" s="31"/>
      <c r="K48" s="31"/>
    </row>
    <row r="49" spans="1:11" ht="15" x14ac:dyDescent="0.25">
      <c r="A49" s="21" t="s">
        <v>120</v>
      </c>
      <c r="B49" s="22" t="s">
        <v>37</v>
      </c>
      <c r="C49" s="23"/>
      <c r="D49" s="33"/>
      <c r="E49" s="33"/>
      <c r="F49" s="33"/>
      <c r="G49" s="33"/>
      <c r="H49" s="30"/>
      <c r="I49" s="31">
        <f>I50</f>
        <v>159</v>
      </c>
      <c r="J49" s="31">
        <f t="shared" ref="J49:K49" si="8">J50</f>
        <v>173.9</v>
      </c>
      <c r="K49" s="31">
        <f t="shared" si="8"/>
        <v>180.2</v>
      </c>
    </row>
    <row r="50" spans="1:11" ht="30" x14ac:dyDescent="0.25">
      <c r="A50" s="24" t="s">
        <v>176</v>
      </c>
      <c r="B50" s="23" t="s">
        <v>37</v>
      </c>
      <c r="C50" s="23" t="s">
        <v>51</v>
      </c>
      <c r="D50" s="33"/>
      <c r="E50" s="33"/>
      <c r="F50" s="33"/>
      <c r="G50" s="33"/>
      <c r="H50" s="30"/>
      <c r="I50" s="31">
        <f t="shared" ref="I50:K56" si="9">I51</f>
        <v>159</v>
      </c>
      <c r="J50" s="31">
        <f t="shared" si="9"/>
        <v>173.9</v>
      </c>
      <c r="K50" s="31">
        <f t="shared" si="9"/>
        <v>180.2</v>
      </c>
    </row>
    <row r="51" spans="1:11" ht="96" customHeight="1" x14ac:dyDescent="0.25">
      <c r="A51" s="24" t="str">
        <f>'Приложение 2'!A51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51" s="23" t="s">
        <v>37</v>
      </c>
      <c r="C51" s="23" t="s">
        <v>51</v>
      </c>
      <c r="D51" s="33" t="s">
        <v>76</v>
      </c>
      <c r="E51" s="33"/>
      <c r="F51" s="33"/>
      <c r="G51" s="33"/>
      <c r="H51" s="30"/>
      <c r="I51" s="31">
        <f>I52</f>
        <v>159</v>
      </c>
      <c r="J51" s="31">
        <f t="shared" si="9"/>
        <v>173.9</v>
      </c>
      <c r="K51" s="31">
        <f t="shared" si="9"/>
        <v>180.2</v>
      </c>
    </row>
    <row r="52" spans="1:11" ht="106.5" customHeight="1" x14ac:dyDescent="0.25">
      <c r="A52" s="24" t="str">
        <f>'Приложение 2'!A52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52" s="23" t="s">
        <v>37</v>
      </c>
      <c r="C52" s="23" t="s">
        <v>51</v>
      </c>
      <c r="D52" s="33" t="s">
        <v>76</v>
      </c>
      <c r="E52" s="33" t="s">
        <v>8</v>
      </c>
      <c r="F52" s="33"/>
      <c r="G52" s="33"/>
      <c r="H52" s="30"/>
      <c r="I52" s="31">
        <f>I53</f>
        <v>159</v>
      </c>
      <c r="J52" s="31">
        <f>J53</f>
        <v>173.9</v>
      </c>
      <c r="K52" s="31">
        <f>K53</f>
        <v>180.2</v>
      </c>
    </row>
    <row r="53" spans="1:11" ht="93" customHeight="1" x14ac:dyDescent="0.25">
      <c r="A53" s="24" t="str">
        <f>'Приложение 2'!A53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53" s="23" t="s">
        <v>37</v>
      </c>
      <c r="C53" s="23" t="s">
        <v>51</v>
      </c>
      <c r="D53" s="33" t="s">
        <v>76</v>
      </c>
      <c r="E53" s="33" t="s">
        <v>8</v>
      </c>
      <c r="F53" s="33" t="s">
        <v>61</v>
      </c>
      <c r="G53" s="33" t="s">
        <v>122</v>
      </c>
      <c r="H53" s="30"/>
      <c r="I53" s="31">
        <f>I56+I54</f>
        <v>159</v>
      </c>
      <c r="J53" s="31">
        <f t="shared" ref="J53:K53" si="10">J56+J54</f>
        <v>173.9</v>
      </c>
      <c r="K53" s="31">
        <f t="shared" si="10"/>
        <v>180.2</v>
      </c>
    </row>
    <row r="54" spans="1:11" ht="105" x14ac:dyDescent="0.25">
      <c r="A54" s="24" t="s">
        <v>40</v>
      </c>
      <c r="B54" s="23" t="s">
        <v>37</v>
      </c>
      <c r="C54" s="23" t="s">
        <v>51</v>
      </c>
      <c r="D54" s="33" t="s">
        <v>76</v>
      </c>
      <c r="E54" s="33" t="s">
        <v>8</v>
      </c>
      <c r="F54" s="33" t="s">
        <v>61</v>
      </c>
      <c r="G54" s="33" t="s">
        <v>122</v>
      </c>
      <c r="H54" s="30" t="s">
        <v>63</v>
      </c>
      <c r="I54" s="31">
        <f>I55</f>
        <v>154</v>
      </c>
      <c r="J54" s="31">
        <f t="shared" ref="J54:K54" si="11">J55</f>
        <v>168.9</v>
      </c>
      <c r="K54" s="31">
        <f t="shared" si="11"/>
        <v>175.2</v>
      </c>
    </row>
    <row r="55" spans="1:11" ht="46.5" customHeight="1" x14ac:dyDescent="0.25">
      <c r="A55" s="24" t="s">
        <v>41</v>
      </c>
      <c r="B55" s="23" t="s">
        <v>37</v>
      </c>
      <c r="C55" s="23" t="s">
        <v>51</v>
      </c>
      <c r="D55" s="33" t="s">
        <v>76</v>
      </c>
      <c r="E55" s="33" t="s">
        <v>8</v>
      </c>
      <c r="F55" s="33" t="s">
        <v>61</v>
      </c>
      <c r="G55" s="33" t="s">
        <v>122</v>
      </c>
      <c r="H55" s="30" t="s">
        <v>64</v>
      </c>
      <c r="I55" s="31">
        <f>'Приложение 2'!J55</f>
        <v>154</v>
      </c>
      <c r="J55" s="31">
        <f>'Приложение 2'!K55</f>
        <v>168.9</v>
      </c>
      <c r="K55" s="31">
        <f>'Приложение 2'!L55</f>
        <v>175.2</v>
      </c>
    </row>
    <row r="56" spans="1:11" ht="45" x14ac:dyDescent="0.25">
      <c r="A56" s="24" t="s">
        <v>175</v>
      </c>
      <c r="B56" s="23" t="s">
        <v>37</v>
      </c>
      <c r="C56" s="23" t="s">
        <v>51</v>
      </c>
      <c r="D56" s="33" t="s">
        <v>76</v>
      </c>
      <c r="E56" s="33" t="s">
        <v>8</v>
      </c>
      <c r="F56" s="33" t="s">
        <v>61</v>
      </c>
      <c r="G56" s="33" t="s">
        <v>122</v>
      </c>
      <c r="H56" s="30" t="s">
        <v>65</v>
      </c>
      <c r="I56" s="31">
        <f t="shared" ref="I56" si="12">I57</f>
        <v>5</v>
      </c>
      <c r="J56" s="31">
        <f t="shared" si="9"/>
        <v>5</v>
      </c>
      <c r="K56" s="31">
        <f t="shared" si="9"/>
        <v>5</v>
      </c>
    </row>
    <row r="57" spans="1:11" ht="45" x14ac:dyDescent="0.25">
      <c r="A57" s="24" t="s">
        <v>43</v>
      </c>
      <c r="B57" s="23" t="s">
        <v>37</v>
      </c>
      <c r="C57" s="23" t="s">
        <v>51</v>
      </c>
      <c r="D57" s="33" t="s">
        <v>76</v>
      </c>
      <c r="E57" s="33" t="s">
        <v>8</v>
      </c>
      <c r="F57" s="33" t="s">
        <v>61</v>
      </c>
      <c r="G57" s="33" t="s">
        <v>122</v>
      </c>
      <c r="H57" s="30" t="s">
        <v>66</v>
      </c>
      <c r="I57" s="31">
        <f>'Приложение 2'!J57</f>
        <v>5</v>
      </c>
      <c r="J57" s="31">
        <f>'Приложение 2'!K57</f>
        <v>5</v>
      </c>
      <c r="K57" s="31">
        <f>'Приложение 2'!L57</f>
        <v>5</v>
      </c>
    </row>
    <row r="58" spans="1:11" ht="29.25" customHeight="1" x14ac:dyDescent="0.25">
      <c r="A58" s="24" t="str">
        <f>'Приложение 2'!A58</f>
        <v>Национальная безопасность и правоохранительная деятельность</v>
      </c>
      <c r="B58" s="23" t="s">
        <v>51</v>
      </c>
      <c r="C58" s="23"/>
      <c r="D58" s="33"/>
      <c r="E58" s="33"/>
      <c r="F58" s="33"/>
      <c r="G58" s="33"/>
      <c r="H58" s="30"/>
      <c r="I58" s="31">
        <f t="shared" ref="I58:I63" si="13">I59</f>
        <v>41.1</v>
      </c>
      <c r="J58" s="31"/>
      <c r="K58" s="31"/>
    </row>
    <row r="59" spans="1:11" ht="59.25" customHeight="1" x14ac:dyDescent="0.25">
      <c r="A59" s="24" t="str">
        <f>'Приложение 2'!A59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59" s="23" t="s">
        <v>51</v>
      </c>
      <c r="C59" s="23" t="s">
        <v>17</v>
      </c>
      <c r="D59" s="33"/>
      <c r="E59" s="33"/>
      <c r="F59" s="33"/>
      <c r="G59" s="33"/>
      <c r="H59" s="30"/>
      <c r="I59" s="31">
        <f t="shared" si="13"/>
        <v>41.1</v>
      </c>
      <c r="J59" s="31"/>
      <c r="K59" s="31"/>
    </row>
    <row r="60" spans="1:11" ht="91.5" customHeight="1" x14ac:dyDescent="0.25">
      <c r="A60" s="24" t="str">
        <f>'Приложение 2'!A60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60" s="23" t="s">
        <v>51</v>
      </c>
      <c r="C60" s="23" t="s">
        <v>17</v>
      </c>
      <c r="D60" s="33" t="s">
        <v>76</v>
      </c>
      <c r="E60" s="33"/>
      <c r="F60" s="33"/>
      <c r="G60" s="33"/>
      <c r="H60" s="30"/>
      <c r="I60" s="31">
        <f t="shared" si="13"/>
        <v>41.1</v>
      </c>
      <c r="J60" s="31"/>
      <c r="K60" s="31"/>
    </row>
    <row r="61" spans="1:11" ht="105.75" customHeight="1" x14ac:dyDescent="0.25">
      <c r="A61" s="24" t="str">
        <f>'Приложение 2'!A61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61" s="23" t="s">
        <v>51</v>
      </c>
      <c r="C61" s="23" t="s">
        <v>17</v>
      </c>
      <c r="D61" s="33" t="s">
        <v>76</v>
      </c>
      <c r="E61" s="33" t="s">
        <v>8</v>
      </c>
      <c r="F61" s="33"/>
      <c r="G61" s="33"/>
      <c r="H61" s="30"/>
      <c r="I61" s="31">
        <f t="shared" si="13"/>
        <v>41.1</v>
      </c>
      <c r="J61" s="31"/>
      <c r="K61" s="31"/>
    </row>
    <row r="62" spans="1:11" ht="46.5" customHeight="1" x14ac:dyDescent="0.25">
      <c r="A62" s="24" t="str">
        <f>'Приложение 2'!A62</f>
        <v>Выполнение работ на гидротехнических сооружениях по пропуску весеннего паводка</v>
      </c>
      <c r="B62" s="23" t="s">
        <v>51</v>
      </c>
      <c r="C62" s="23" t="s">
        <v>17</v>
      </c>
      <c r="D62" s="33" t="s">
        <v>76</v>
      </c>
      <c r="E62" s="33" t="s">
        <v>8</v>
      </c>
      <c r="F62" s="33" t="s">
        <v>61</v>
      </c>
      <c r="G62" s="33" t="s">
        <v>226</v>
      </c>
      <c r="H62" s="30"/>
      <c r="I62" s="31">
        <f t="shared" si="13"/>
        <v>41.1</v>
      </c>
      <c r="J62" s="31"/>
      <c r="K62" s="31"/>
    </row>
    <row r="63" spans="1:11" ht="46.5" customHeight="1" x14ac:dyDescent="0.25">
      <c r="A63" s="24" t="str">
        <f>'Приложение 2'!A63</f>
        <v>Закупка товаров, работ и услуг для обеспечения государственных (муниципальных) нужд</v>
      </c>
      <c r="B63" s="23" t="s">
        <v>51</v>
      </c>
      <c r="C63" s="23" t="s">
        <v>17</v>
      </c>
      <c r="D63" s="33" t="s">
        <v>76</v>
      </c>
      <c r="E63" s="33" t="s">
        <v>8</v>
      </c>
      <c r="F63" s="33" t="s">
        <v>61</v>
      </c>
      <c r="G63" s="33" t="s">
        <v>226</v>
      </c>
      <c r="H63" s="30" t="s">
        <v>65</v>
      </c>
      <c r="I63" s="31">
        <f t="shared" si="13"/>
        <v>41.1</v>
      </c>
      <c r="J63" s="31"/>
      <c r="K63" s="31"/>
    </row>
    <row r="64" spans="1:11" ht="45" customHeight="1" x14ac:dyDescent="0.25">
      <c r="A64" s="24" t="str">
        <f>'Приложение 2'!A64</f>
        <v>Иные закупки товаров, работ и услуг для обеспечения государственных (муниципальных) нужд</v>
      </c>
      <c r="B64" s="23" t="s">
        <v>51</v>
      </c>
      <c r="C64" s="23" t="s">
        <v>17</v>
      </c>
      <c r="D64" s="33" t="s">
        <v>76</v>
      </c>
      <c r="E64" s="33" t="s">
        <v>8</v>
      </c>
      <c r="F64" s="33" t="s">
        <v>61</v>
      </c>
      <c r="G64" s="33" t="s">
        <v>226</v>
      </c>
      <c r="H64" s="30" t="s">
        <v>66</v>
      </c>
      <c r="I64" s="31">
        <f>'Приложение 2'!J64</f>
        <v>41.1</v>
      </c>
      <c r="J64" s="31"/>
      <c r="K64" s="31"/>
    </row>
    <row r="65" spans="1:11" ht="15" x14ac:dyDescent="0.25">
      <c r="A65" s="21" t="s">
        <v>52</v>
      </c>
      <c r="B65" s="22" t="s">
        <v>42</v>
      </c>
      <c r="C65" s="23"/>
      <c r="D65" s="33"/>
      <c r="E65" s="33"/>
      <c r="F65" s="33"/>
      <c r="G65" s="33"/>
      <c r="H65" s="30"/>
      <c r="I65" s="31">
        <f>I66+I72</f>
        <v>450</v>
      </c>
      <c r="J65" s="31">
        <f>J66</f>
        <v>392</v>
      </c>
      <c r="K65" s="31">
        <f>K66</f>
        <v>408</v>
      </c>
    </row>
    <row r="66" spans="1:11" ht="15" customHeight="1" x14ac:dyDescent="0.25">
      <c r="A66" s="24" t="s">
        <v>54</v>
      </c>
      <c r="B66" s="23" t="s">
        <v>42</v>
      </c>
      <c r="C66" s="23" t="s">
        <v>55</v>
      </c>
      <c r="D66" s="33"/>
      <c r="E66" s="33"/>
      <c r="F66" s="33"/>
      <c r="G66" s="33"/>
      <c r="H66" s="30"/>
      <c r="I66" s="31">
        <f>I67</f>
        <v>370</v>
      </c>
      <c r="J66" s="31">
        <f t="shared" ref="J66:K66" si="14">J67</f>
        <v>392</v>
      </c>
      <c r="K66" s="31">
        <f t="shared" si="14"/>
        <v>408</v>
      </c>
    </row>
    <row r="67" spans="1:11" ht="105.75" customHeight="1" x14ac:dyDescent="0.25">
      <c r="A67" s="25" t="s">
        <v>140</v>
      </c>
      <c r="B67" s="23" t="s">
        <v>42</v>
      </c>
      <c r="C67" s="23" t="s">
        <v>55</v>
      </c>
      <c r="D67" s="33" t="s">
        <v>168</v>
      </c>
      <c r="E67" s="33"/>
      <c r="F67" s="33"/>
      <c r="G67" s="33"/>
      <c r="H67" s="30"/>
      <c r="I67" s="31">
        <f>I68</f>
        <v>370</v>
      </c>
      <c r="J67" s="31">
        <f t="shared" ref="J67:K67" si="15">J68</f>
        <v>392</v>
      </c>
      <c r="K67" s="31">
        <f t="shared" si="15"/>
        <v>408</v>
      </c>
    </row>
    <row r="68" spans="1:11" ht="63.75" customHeight="1" x14ac:dyDescent="0.25">
      <c r="A68" s="25" t="str">
        <f>'Приложение 2'!A68</f>
        <v>Основное мероприятия " Ремонт и содержание дорог в границах поселения,поддержание дорожного полотна в работоспособном состоянии.</v>
      </c>
      <c r="B68" s="23" t="s">
        <v>42</v>
      </c>
      <c r="C68" s="23" t="s">
        <v>55</v>
      </c>
      <c r="D68" s="33" t="s">
        <v>168</v>
      </c>
      <c r="E68" s="33" t="s">
        <v>77</v>
      </c>
      <c r="F68" s="33" t="s">
        <v>35</v>
      </c>
      <c r="G68" s="33"/>
      <c r="H68" s="30"/>
      <c r="I68" s="31">
        <f t="shared" ref="I68:K68" si="16">I69</f>
        <v>370</v>
      </c>
      <c r="J68" s="31">
        <f t="shared" si="16"/>
        <v>392</v>
      </c>
      <c r="K68" s="31">
        <f t="shared" si="16"/>
        <v>408</v>
      </c>
    </row>
    <row r="69" spans="1:11" ht="330.75" customHeight="1" x14ac:dyDescent="0.25">
      <c r="A69" s="25" t="str">
        <f>'Приложение 2'!A69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9" s="23" t="s">
        <v>42</v>
      </c>
      <c r="C69" s="23" t="s">
        <v>55</v>
      </c>
      <c r="D69" s="33" t="s">
        <v>168</v>
      </c>
      <c r="E69" s="33" t="s">
        <v>77</v>
      </c>
      <c r="F69" s="33" t="s">
        <v>35</v>
      </c>
      <c r="G69" s="33" t="s">
        <v>208</v>
      </c>
      <c r="H69" s="30"/>
      <c r="I69" s="31">
        <f t="shared" ref="I69:I70" si="17">I70</f>
        <v>370</v>
      </c>
      <c r="J69" s="31">
        <f>J70</f>
        <v>392</v>
      </c>
      <c r="K69" s="31">
        <f t="shared" ref="K69" si="18">K70</f>
        <v>408</v>
      </c>
    </row>
    <row r="70" spans="1:11" ht="45" x14ac:dyDescent="0.25">
      <c r="A70" s="24" t="s">
        <v>175</v>
      </c>
      <c r="B70" s="23" t="s">
        <v>42</v>
      </c>
      <c r="C70" s="23" t="s">
        <v>55</v>
      </c>
      <c r="D70" s="33" t="s">
        <v>168</v>
      </c>
      <c r="E70" s="33" t="s">
        <v>77</v>
      </c>
      <c r="F70" s="33" t="s">
        <v>35</v>
      </c>
      <c r="G70" s="33" t="s">
        <v>208</v>
      </c>
      <c r="H70" s="30" t="s">
        <v>65</v>
      </c>
      <c r="I70" s="31">
        <f t="shared" si="17"/>
        <v>370</v>
      </c>
      <c r="J70" s="31">
        <f t="shared" ref="J70:K70" si="19">J71</f>
        <v>392</v>
      </c>
      <c r="K70" s="31">
        <f t="shared" si="19"/>
        <v>408</v>
      </c>
    </row>
    <row r="71" spans="1:11" ht="45" x14ac:dyDescent="0.25">
      <c r="A71" s="24" t="s">
        <v>43</v>
      </c>
      <c r="B71" s="23" t="s">
        <v>42</v>
      </c>
      <c r="C71" s="23" t="s">
        <v>55</v>
      </c>
      <c r="D71" s="33" t="s">
        <v>168</v>
      </c>
      <c r="E71" s="33" t="s">
        <v>77</v>
      </c>
      <c r="F71" s="33" t="s">
        <v>35</v>
      </c>
      <c r="G71" s="33" t="s">
        <v>208</v>
      </c>
      <c r="H71" s="30" t="s">
        <v>66</v>
      </c>
      <c r="I71" s="31">
        <f>'Приложение 2'!J71</f>
        <v>370</v>
      </c>
      <c r="J71" s="31">
        <f>'Приложение 2'!K71</f>
        <v>392</v>
      </c>
      <c r="K71" s="31">
        <f>'Приложение 2'!L71</f>
        <v>408</v>
      </c>
    </row>
    <row r="72" spans="1:11" ht="28.5" customHeight="1" x14ac:dyDescent="0.25">
      <c r="A72" s="24" t="str">
        <f>'Приложение 2'!A72</f>
        <v>Другие вопросы в облости национальной экономики</v>
      </c>
      <c r="B72" s="23" t="s">
        <v>42</v>
      </c>
      <c r="C72" s="23" t="s">
        <v>20</v>
      </c>
      <c r="D72" s="33"/>
      <c r="E72" s="33"/>
      <c r="F72" s="33"/>
      <c r="G72" s="33"/>
      <c r="H72" s="30"/>
      <c r="I72" s="31">
        <f>I73</f>
        <v>80</v>
      </c>
      <c r="J72" s="31"/>
      <c r="K72" s="31"/>
    </row>
    <row r="73" spans="1:11" ht="91.5" customHeight="1" x14ac:dyDescent="0.25">
      <c r="A73" s="24" t="str">
        <f>'Приложение 2'!A73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73" s="23" t="s">
        <v>42</v>
      </c>
      <c r="C73" s="23" t="s">
        <v>20</v>
      </c>
      <c r="D73" s="33" t="s">
        <v>76</v>
      </c>
      <c r="E73" s="33"/>
      <c r="F73" s="33"/>
      <c r="G73" s="33"/>
      <c r="H73" s="30"/>
      <c r="I73" s="31">
        <f>I74</f>
        <v>80</v>
      </c>
      <c r="J73" s="31"/>
      <c r="K73" s="31"/>
    </row>
    <row r="74" spans="1:11" ht="105" customHeight="1" x14ac:dyDescent="0.25">
      <c r="A74" s="24" t="str">
        <f>'Приложение 2'!A74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74" s="23" t="s">
        <v>42</v>
      </c>
      <c r="C74" s="23" t="s">
        <v>20</v>
      </c>
      <c r="D74" s="33" t="s">
        <v>76</v>
      </c>
      <c r="E74" s="33" t="s">
        <v>8</v>
      </c>
      <c r="F74" s="33"/>
      <c r="G74" s="33"/>
      <c r="H74" s="30"/>
      <c r="I74" s="31">
        <f>I75</f>
        <v>80</v>
      </c>
      <c r="J74" s="31"/>
      <c r="K74" s="31"/>
    </row>
    <row r="75" spans="1:11" ht="30.75" customHeight="1" x14ac:dyDescent="0.25">
      <c r="A75" s="24" t="str">
        <f>'Приложение 2'!A75</f>
        <v>Мероприятия по землеустройству и землепользованию</v>
      </c>
      <c r="B75" s="23" t="s">
        <v>42</v>
      </c>
      <c r="C75" s="23" t="s">
        <v>20</v>
      </c>
      <c r="D75" s="33" t="s">
        <v>76</v>
      </c>
      <c r="E75" s="33" t="s">
        <v>8</v>
      </c>
      <c r="F75" s="33" t="s">
        <v>61</v>
      </c>
      <c r="G75" s="33" t="s">
        <v>227</v>
      </c>
      <c r="H75" s="30"/>
      <c r="I75" s="31">
        <f>I76</f>
        <v>80</v>
      </c>
      <c r="J75" s="31"/>
      <c r="K75" s="31"/>
    </row>
    <row r="76" spans="1:11" ht="48" customHeight="1" x14ac:dyDescent="0.25">
      <c r="A76" s="24" t="str">
        <f>'Приложение 2'!A76</f>
        <v>Закупка товаров, работ и услуг для обеспечения государственных (муниципальных) нужд</v>
      </c>
      <c r="B76" s="23" t="s">
        <v>42</v>
      </c>
      <c r="C76" s="23" t="s">
        <v>20</v>
      </c>
      <c r="D76" s="33" t="s">
        <v>76</v>
      </c>
      <c r="E76" s="33" t="s">
        <v>8</v>
      </c>
      <c r="F76" s="33" t="s">
        <v>61</v>
      </c>
      <c r="G76" s="33" t="s">
        <v>227</v>
      </c>
      <c r="H76" s="30" t="s">
        <v>65</v>
      </c>
      <c r="I76" s="31">
        <f>I77</f>
        <v>80</v>
      </c>
      <c r="J76" s="31"/>
      <c r="K76" s="31"/>
    </row>
    <row r="77" spans="1:11" ht="46.5" customHeight="1" x14ac:dyDescent="0.25">
      <c r="A77" s="24" t="str">
        <f>'Приложение 2'!A77</f>
        <v>Иные закупки товаров, работ и услуг для обеспечения государственных (муниципальных) нужд</v>
      </c>
      <c r="B77" s="23" t="s">
        <v>42</v>
      </c>
      <c r="C77" s="23" t="s">
        <v>20</v>
      </c>
      <c r="D77" s="33" t="s">
        <v>76</v>
      </c>
      <c r="E77" s="33" t="s">
        <v>8</v>
      </c>
      <c r="F77" s="33" t="s">
        <v>61</v>
      </c>
      <c r="G77" s="33" t="s">
        <v>227</v>
      </c>
      <c r="H77" s="30" t="s">
        <v>66</v>
      </c>
      <c r="I77" s="31">
        <f>'Приложение 2'!J77</f>
        <v>80</v>
      </c>
      <c r="J77" s="31"/>
      <c r="K77" s="31"/>
    </row>
    <row r="78" spans="1:11" ht="15" x14ac:dyDescent="0.25">
      <c r="A78" s="24" t="s">
        <v>56</v>
      </c>
      <c r="B78" s="120" t="s">
        <v>47</v>
      </c>
      <c r="C78" s="23"/>
      <c r="D78" s="33"/>
      <c r="E78" s="33"/>
      <c r="F78" s="33"/>
      <c r="G78" s="33"/>
      <c r="H78" s="30"/>
      <c r="I78" s="31">
        <f>I79</f>
        <v>989.5</v>
      </c>
      <c r="J78" s="31">
        <f t="shared" ref="J78:K79" si="20">J79</f>
        <v>31.6</v>
      </c>
      <c r="K78" s="31">
        <f t="shared" si="20"/>
        <v>19</v>
      </c>
    </row>
    <row r="79" spans="1:11" ht="15" x14ac:dyDescent="0.25">
      <c r="A79" s="26" t="s">
        <v>62</v>
      </c>
      <c r="B79" s="23" t="s">
        <v>47</v>
      </c>
      <c r="C79" s="23" t="s">
        <v>51</v>
      </c>
      <c r="D79" s="33"/>
      <c r="E79" s="33"/>
      <c r="F79" s="33"/>
      <c r="G79" s="33"/>
      <c r="H79" s="23"/>
      <c r="I79" s="31">
        <f>I80+I89</f>
        <v>989.5</v>
      </c>
      <c r="J79" s="31">
        <f t="shared" si="20"/>
        <v>31.6</v>
      </c>
      <c r="K79" s="31">
        <f t="shared" si="20"/>
        <v>19</v>
      </c>
    </row>
    <row r="80" spans="1:11" ht="108.75" customHeight="1" x14ac:dyDescent="0.25">
      <c r="A80" s="26" t="str">
        <f>'Приложение 2'!A80</f>
        <v>Муниципальная программа "Комплексного развития социальной  инфраструктуры Анненковского сельского поселения  Ромодановского муниципального района Республики Мордовия на  2018-2028 года" и с перспективой до 2030 года.</v>
      </c>
      <c r="B80" s="23" t="s">
        <v>47</v>
      </c>
      <c r="C80" s="23" t="s">
        <v>51</v>
      </c>
      <c r="D80" s="33" t="s">
        <v>17</v>
      </c>
      <c r="E80" s="33"/>
      <c r="F80" s="33"/>
      <c r="G80" s="33"/>
      <c r="H80" s="23"/>
      <c r="I80" s="31">
        <f>I85+I81</f>
        <v>139</v>
      </c>
      <c r="J80" s="31">
        <f>J85+J81</f>
        <v>31.6</v>
      </c>
      <c r="K80" s="31">
        <f>K86+K81</f>
        <v>19</v>
      </c>
    </row>
    <row r="81" spans="1:11" ht="30.75" customHeight="1" x14ac:dyDescent="0.25">
      <c r="A81" s="26" t="str">
        <f>'Приложение 2'!A81</f>
        <v>Основное мероприятия "Благоустройство территории"</v>
      </c>
      <c r="B81" s="23" t="s">
        <v>47</v>
      </c>
      <c r="C81" s="23" t="s">
        <v>51</v>
      </c>
      <c r="D81" s="33" t="s">
        <v>17</v>
      </c>
      <c r="E81" s="33" t="s">
        <v>77</v>
      </c>
      <c r="F81" s="33" t="s">
        <v>171</v>
      </c>
      <c r="G81" s="33"/>
      <c r="H81" s="23"/>
      <c r="I81" s="31">
        <f t="shared" ref="I81:K83" si="21">I82</f>
        <v>88.9</v>
      </c>
      <c r="J81" s="31">
        <f t="shared" si="21"/>
        <v>5</v>
      </c>
      <c r="K81" s="31">
        <f t="shared" si="21"/>
        <v>5</v>
      </c>
    </row>
    <row r="82" spans="1:11" ht="29.25" customHeight="1" x14ac:dyDescent="0.25">
      <c r="A82" s="26" t="str">
        <f>'Приложение 2'!A82</f>
        <v>Прочие мероприятия по благоустройству</v>
      </c>
      <c r="B82" s="23" t="s">
        <v>47</v>
      </c>
      <c r="C82" s="23" t="s">
        <v>51</v>
      </c>
      <c r="D82" s="33" t="s">
        <v>17</v>
      </c>
      <c r="E82" s="33" t="s">
        <v>77</v>
      </c>
      <c r="F82" s="33" t="s">
        <v>171</v>
      </c>
      <c r="G82" s="33" t="s">
        <v>125</v>
      </c>
      <c r="H82" s="23"/>
      <c r="I82" s="31">
        <f t="shared" si="21"/>
        <v>88.9</v>
      </c>
      <c r="J82" s="31">
        <f t="shared" si="21"/>
        <v>5</v>
      </c>
      <c r="K82" s="31">
        <f t="shared" si="21"/>
        <v>5</v>
      </c>
    </row>
    <row r="83" spans="1:11" ht="46.5" customHeight="1" x14ac:dyDescent="0.25">
      <c r="A83" s="147" t="str">
        <f>'Приложение 2'!A83</f>
        <v>Закупка товаров, работ и услуг для обеспечения государственных (муниципальных) нужд</v>
      </c>
      <c r="B83" s="23" t="s">
        <v>47</v>
      </c>
      <c r="C83" s="23" t="s">
        <v>51</v>
      </c>
      <c r="D83" s="33" t="s">
        <v>17</v>
      </c>
      <c r="E83" s="33" t="s">
        <v>77</v>
      </c>
      <c r="F83" s="33" t="s">
        <v>171</v>
      </c>
      <c r="G83" s="33" t="s">
        <v>125</v>
      </c>
      <c r="H83" s="23" t="s">
        <v>65</v>
      </c>
      <c r="I83" s="31">
        <f t="shared" si="21"/>
        <v>88.9</v>
      </c>
      <c r="J83" s="31">
        <f t="shared" si="21"/>
        <v>5</v>
      </c>
      <c r="K83" s="31">
        <f t="shared" si="21"/>
        <v>5</v>
      </c>
    </row>
    <row r="84" spans="1:11" ht="48" customHeight="1" x14ac:dyDescent="0.25">
      <c r="A84" s="147" t="str">
        <f>'Приложение 2'!A84</f>
        <v>Иные закупки товаров, работ и услуг для обеспечения государственных (муниципальных) нужд</v>
      </c>
      <c r="B84" s="23" t="s">
        <v>47</v>
      </c>
      <c r="C84" s="23" t="s">
        <v>51</v>
      </c>
      <c r="D84" s="33" t="s">
        <v>17</v>
      </c>
      <c r="E84" s="33" t="s">
        <v>77</v>
      </c>
      <c r="F84" s="33" t="s">
        <v>171</v>
      </c>
      <c r="G84" s="33" t="s">
        <v>125</v>
      </c>
      <c r="H84" s="23" t="s">
        <v>66</v>
      </c>
      <c r="I84" s="31">
        <f>'Приложение 2'!J84</f>
        <v>88.9</v>
      </c>
      <c r="J84" s="31">
        <f>'Приложение 2'!K84</f>
        <v>5</v>
      </c>
      <c r="K84" s="31">
        <f>'Приложение 2'!L84</f>
        <v>5</v>
      </c>
    </row>
    <row r="85" spans="1:11" ht="32.25" customHeight="1" x14ac:dyDescent="0.25">
      <c r="A85" s="27" t="str">
        <f>'Приложение 2'!A85</f>
        <v>Основное мероприятия "Освещение территории сельского поселения"</v>
      </c>
      <c r="B85" s="23" t="s">
        <v>47</v>
      </c>
      <c r="C85" s="23" t="s">
        <v>51</v>
      </c>
      <c r="D85" s="33" t="s">
        <v>17</v>
      </c>
      <c r="E85" s="33" t="s">
        <v>77</v>
      </c>
      <c r="F85" s="33" t="s">
        <v>170</v>
      </c>
      <c r="G85" s="33"/>
      <c r="H85" s="23"/>
      <c r="I85" s="31">
        <f>I86</f>
        <v>50.1</v>
      </c>
      <c r="J85" s="31">
        <f>J86</f>
        <v>26.6</v>
      </c>
      <c r="K85" s="31">
        <f>K86</f>
        <v>14</v>
      </c>
    </row>
    <row r="86" spans="1:11" ht="15" x14ac:dyDescent="0.25">
      <c r="A86" s="26" t="s">
        <v>124</v>
      </c>
      <c r="B86" s="23" t="s">
        <v>47</v>
      </c>
      <c r="C86" s="23" t="s">
        <v>51</v>
      </c>
      <c r="D86" s="33" t="s">
        <v>17</v>
      </c>
      <c r="E86" s="33" t="s">
        <v>77</v>
      </c>
      <c r="F86" s="33" t="s">
        <v>170</v>
      </c>
      <c r="G86" s="33" t="s">
        <v>123</v>
      </c>
      <c r="H86" s="23"/>
      <c r="I86" s="31">
        <f t="shared" ref="I86:K87" si="22">I87</f>
        <v>50.1</v>
      </c>
      <c r="J86" s="31">
        <f t="shared" si="22"/>
        <v>26.6</v>
      </c>
      <c r="K86" s="31">
        <f t="shared" si="22"/>
        <v>14</v>
      </c>
    </row>
    <row r="87" spans="1:11" ht="45" x14ac:dyDescent="0.25">
      <c r="A87" s="24" t="s">
        <v>175</v>
      </c>
      <c r="B87" s="23" t="s">
        <v>47</v>
      </c>
      <c r="C87" s="23" t="s">
        <v>51</v>
      </c>
      <c r="D87" s="33" t="s">
        <v>17</v>
      </c>
      <c r="E87" s="33" t="s">
        <v>77</v>
      </c>
      <c r="F87" s="33" t="s">
        <v>170</v>
      </c>
      <c r="G87" s="33" t="s">
        <v>123</v>
      </c>
      <c r="H87" s="23" t="s">
        <v>65</v>
      </c>
      <c r="I87" s="31">
        <f t="shared" si="22"/>
        <v>50.1</v>
      </c>
      <c r="J87" s="31">
        <f t="shared" si="22"/>
        <v>26.6</v>
      </c>
      <c r="K87" s="31">
        <f t="shared" si="22"/>
        <v>14</v>
      </c>
    </row>
    <row r="88" spans="1:11" ht="45" x14ac:dyDescent="0.25">
      <c r="A88" s="24" t="s">
        <v>43</v>
      </c>
      <c r="B88" s="23" t="s">
        <v>47</v>
      </c>
      <c r="C88" s="23" t="s">
        <v>51</v>
      </c>
      <c r="D88" s="33" t="s">
        <v>17</v>
      </c>
      <c r="E88" s="33" t="s">
        <v>77</v>
      </c>
      <c r="F88" s="33" t="s">
        <v>170</v>
      </c>
      <c r="G88" s="33" t="s">
        <v>123</v>
      </c>
      <c r="H88" s="23" t="s">
        <v>66</v>
      </c>
      <c r="I88" s="31">
        <f>'Приложение 2'!J88</f>
        <v>50.1</v>
      </c>
      <c r="J88" s="31">
        <f>'Приложение 2'!K88</f>
        <v>26.6</v>
      </c>
      <c r="K88" s="31">
        <f>'Приложение 2'!L88</f>
        <v>14</v>
      </c>
    </row>
    <row r="89" spans="1:11" ht="93.75" customHeight="1" x14ac:dyDescent="0.25">
      <c r="A89" s="24" t="str">
        <f>'Приложение 2'!A89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89" s="23" t="s">
        <v>47</v>
      </c>
      <c r="C89" s="23" t="s">
        <v>51</v>
      </c>
      <c r="D89" s="33" t="s">
        <v>76</v>
      </c>
      <c r="E89" s="33"/>
      <c r="F89" s="33"/>
      <c r="G89" s="33"/>
      <c r="H89" s="23"/>
      <c r="I89" s="31">
        <f>I90</f>
        <v>850.5</v>
      </c>
      <c r="J89" s="31"/>
      <c r="K89" s="31"/>
    </row>
    <row r="90" spans="1:11" ht="107.25" customHeight="1" x14ac:dyDescent="0.25">
      <c r="A90" s="24" t="str">
        <f>'Приложение 2'!A90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90" s="23" t="s">
        <v>47</v>
      </c>
      <c r="C90" s="23" t="s">
        <v>51</v>
      </c>
      <c r="D90" s="33" t="s">
        <v>76</v>
      </c>
      <c r="E90" s="33" t="s">
        <v>8</v>
      </c>
      <c r="F90" s="33"/>
      <c r="G90" s="33"/>
      <c r="H90" s="23"/>
      <c r="I90" s="31">
        <f>I91+I94</f>
        <v>850.5</v>
      </c>
      <c r="J90" s="31"/>
      <c r="K90" s="31"/>
    </row>
    <row r="91" spans="1:11" ht="30.75" customHeight="1" x14ac:dyDescent="0.25">
      <c r="A91" s="24" t="str">
        <f>'Приложение 2'!A91</f>
        <v>Организация и содержание мест захоронения</v>
      </c>
      <c r="B91" s="23" t="s">
        <v>47</v>
      </c>
      <c r="C91" s="23" t="s">
        <v>51</v>
      </c>
      <c r="D91" s="33" t="s">
        <v>76</v>
      </c>
      <c r="E91" s="33" t="s">
        <v>8</v>
      </c>
      <c r="F91" s="33" t="s">
        <v>61</v>
      </c>
      <c r="G91" s="33" t="s">
        <v>229</v>
      </c>
      <c r="H91" s="23"/>
      <c r="I91" s="31">
        <f>I92</f>
        <v>172.5</v>
      </c>
      <c r="J91" s="31"/>
      <c r="K91" s="31"/>
    </row>
    <row r="92" spans="1:11" ht="49.5" customHeight="1" x14ac:dyDescent="0.25">
      <c r="A92" s="24" t="str">
        <f>'Приложение 2'!A92</f>
        <v>Закупка товаров, работ и услуг для обеспечения государственных (муниципальных) нужд</v>
      </c>
      <c r="B92" s="23" t="s">
        <v>47</v>
      </c>
      <c r="C92" s="23" t="s">
        <v>51</v>
      </c>
      <c r="D92" s="33" t="s">
        <v>76</v>
      </c>
      <c r="E92" s="33" t="s">
        <v>8</v>
      </c>
      <c r="F92" s="33" t="s">
        <v>61</v>
      </c>
      <c r="G92" s="33" t="s">
        <v>229</v>
      </c>
      <c r="H92" s="23" t="s">
        <v>65</v>
      </c>
      <c r="I92" s="31">
        <f>I93</f>
        <v>172.5</v>
      </c>
      <c r="J92" s="31"/>
      <c r="K92" s="31"/>
    </row>
    <row r="93" spans="1:11" ht="44.25" customHeight="1" x14ac:dyDescent="0.25">
      <c r="A93" s="24" t="str">
        <f>'Приложение 2'!A93</f>
        <v>Иные закупки товаров, работ и услуг для обеспечения государственных (муниципальных) нужд</v>
      </c>
      <c r="B93" s="23" t="s">
        <v>47</v>
      </c>
      <c r="C93" s="23" t="s">
        <v>51</v>
      </c>
      <c r="D93" s="33" t="s">
        <v>76</v>
      </c>
      <c r="E93" s="33" t="s">
        <v>8</v>
      </c>
      <c r="F93" s="33" t="s">
        <v>61</v>
      </c>
      <c r="G93" s="33" t="s">
        <v>229</v>
      </c>
      <c r="H93" s="23" t="s">
        <v>66</v>
      </c>
      <c r="I93" s="31">
        <f>'Приложение 2'!J93</f>
        <v>172.5</v>
      </c>
      <c r="J93" s="31"/>
      <c r="K93" s="31"/>
    </row>
    <row r="94" spans="1:11" ht="63" customHeight="1" x14ac:dyDescent="0.25">
      <c r="A94" s="24" t="str">
        <f>'Приложение 2'!A94</f>
        <v>Решение вопросов местного значения,осуществляемое с провлечением средств самообложения граждан</v>
      </c>
      <c r="B94" s="23" t="s">
        <v>47</v>
      </c>
      <c r="C94" s="23" t="s">
        <v>51</v>
      </c>
      <c r="D94" s="33" t="s">
        <v>76</v>
      </c>
      <c r="E94" s="33" t="s">
        <v>8</v>
      </c>
      <c r="F94" s="33" t="s">
        <v>61</v>
      </c>
      <c r="G94" s="33" t="s">
        <v>233</v>
      </c>
      <c r="H94" s="23"/>
      <c r="I94" s="31">
        <f>I95</f>
        <v>678</v>
      </c>
      <c r="J94" s="31"/>
      <c r="K94" s="31"/>
    </row>
    <row r="95" spans="1:11" ht="52.5" customHeight="1" x14ac:dyDescent="0.25">
      <c r="A95" s="24" t="str">
        <f>'Приложение 2'!A95</f>
        <v>Закупка товаров, работ и услуг для обеспечения государственных (муниципальных) нужд</v>
      </c>
      <c r="B95" s="23" t="s">
        <v>47</v>
      </c>
      <c r="C95" s="23" t="s">
        <v>51</v>
      </c>
      <c r="D95" s="33" t="s">
        <v>76</v>
      </c>
      <c r="E95" s="33" t="s">
        <v>8</v>
      </c>
      <c r="F95" s="33" t="s">
        <v>61</v>
      </c>
      <c r="G95" s="33" t="s">
        <v>233</v>
      </c>
      <c r="H95" s="23" t="s">
        <v>65</v>
      </c>
      <c r="I95" s="31">
        <f>I96</f>
        <v>678</v>
      </c>
      <c r="J95" s="31"/>
      <c r="K95" s="31"/>
    </row>
    <row r="96" spans="1:11" ht="51" customHeight="1" x14ac:dyDescent="0.25">
      <c r="A96" s="24" t="str">
        <f>'Приложение 2'!A96</f>
        <v>Иные закупки товаров, работ и услуг для обеспечения государственных (муниципальных) нужд</v>
      </c>
      <c r="B96" s="23" t="s">
        <v>47</v>
      </c>
      <c r="C96" s="23" t="s">
        <v>51</v>
      </c>
      <c r="D96" s="33" t="s">
        <v>76</v>
      </c>
      <c r="E96" s="33" t="s">
        <v>8</v>
      </c>
      <c r="F96" s="33" t="s">
        <v>61</v>
      </c>
      <c r="G96" s="33" t="s">
        <v>233</v>
      </c>
      <c r="H96" s="23" t="s">
        <v>66</v>
      </c>
      <c r="I96" s="31">
        <f>'Приложение 2'!J96</f>
        <v>678</v>
      </c>
      <c r="J96" s="31"/>
      <c r="K96" s="31"/>
    </row>
    <row r="97" spans="1:11" ht="15" x14ac:dyDescent="0.25">
      <c r="A97" s="21" t="s">
        <v>57</v>
      </c>
      <c r="B97" s="22" t="s">
        <v>17</v>
      </c>
      <c r="C97" s="23"/>
      <c r="D97" s="33"/>
      <c r="E97" s="33"/>
      <c r="F97" s="33"/>
      <c r="G97" s="33"/>
      <c r="H97" s="30"/>
      <c r="I97" s="31">
        <f t="shared" ref="I97:K102" si="23">I98</f>
        <v>138.4</v>
      </c>
      <c r="J97" s="37">
        <f t="shared" si="23"/>
        <v>138.4</v>
      </c>
      <c r="K97" s="31">
        <f t="shared" si="23"/>
        <v>138.4</v>
      </c>
    </row>
    <row r="98" spans="1:11" ht="15" x14ac:dyDescent="0.25">
      <c r="A98" s="24" t="s">
        <v>58</v>
      </c>
      <c r="B98" s="23" t="s">
        <v>17</v>
      </c>
      <c r="C98" s="23" t="s">
        <v>35</v>
      </c>
      <c r="D98" s="33"/>
      <c r="E98" s="33"/>
      <c r="F98" s="33"/>
      <c r="G98" s="33"/>
      <c r="H98" s="30"/>
      <c r="I98" s="31">
        <f t="shared" si="23"/>
        <v>138.4</v>
      </c>
      <c r="J98" s="31">
        <f t="shared" si="23"/>
        <v>138.4</v>
      </c>
      <c r="K98" s="31">
        <f t="shared" si="23"/>
        <v>138.4</v>
      </c>
    </row>
    <row r="99" spans="1:11" ht="90.75" customHeight="1" x14ac:dyDescent="0.25">
      <c r="A99" s="24" t="str">
        <f>'Приложение 2'!A99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99" s="23" t="s">
        <v>17</v>
      </c>
      <c r="C99" s="23" t="s">
        <v>35</v>
      </c>
      <c r="D99" s="33" t="s">
        <v>76</v>
      </c>
      <c r="E99" s="33"/>
      <c r="F99" s="33"/>
      <c r="G99" s="33"/>
      <c r="H99" s="30"/>
      <c r="I99" s="31">
        <f t="shared" si="23"/>
        <v>138.4</v>
      </c>
      <c r="J99" s="31">
        <f t="shared" si="23"/>
        <v>138.4</v>
      </c>
      <c r="K99" s="31">
        <f t="shared" si="23"/>
        <v>138.4</v>
      </c>
    </row>
    <row r="100" spans="1:11" ht="106.5" customHeight="1" x14ac:dyDescent="0.25">
      <c r="A100" s="24" t="str">
        <f>'Приложение 2'!A100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100" s="23" t="s">
        <v>17</v>
      </c>
      <c r="C100" s="23" t="s">
        <v>35</v>
      </c>
      <c r="D100" s="33" t="s">
        <v>76</v>
      </c>
      <c r="E100" s="33" t="s">
        <v>8</v>
      </c>
      <c r="F100" s="33"/>
      <c r="G100" s="33"/>
      <c r="H100" s="30"/>
      <c r="I100" s="31">
        <f>I101</f>
        <v>138.4</v>
      </c>
      <c r="J100" s="31">
        <f>J101</f>
        <v>138.4</v>
      </c>
      <c r="K100" s="31">
        <f>K101</f>
        <v>138.4</v>
      </c>
    </row>
    <row r="101" spans="1:11" ht="30" x14ac:dyDescent="0.25">
      <c r="A101" s="24" t="s">
        <v>59</v>
      </c>
      <c r="B101" s="23" t="s">
        <v>17</v>
      </c>
      <c r="C101" s="23" t="s">
        <v>35</v>
      </c>
      <c r="D101" s="33" t="s">
        <v>76</v>
      </c>
      <c r="E101" s="33" t="s">
        <v>8</v>
      </c>
      <c r="F101" s="33" t="s">
        <v>61</v>
      </c>
      <c r="G101" s="33" t="s">
        <v>79</v>
      </c>
      <c r="H101" s="30"/>
      <c r="I101" s="31">
        <f t="shared" si="23"/>
        <v>138.4</v>
      </c>
      <c r="J101" s="31">
        <f t="shared" si="23"/>
        <v>138.4</v>
      </c>
      <c r="K101" s="31">
        <f t="shared" si="23"/>
        <v>138.4</v>
      </c>
    </row>
    <row r="102" spans="1:11" ht="30" x14ac:dyDescent="0.25">
      <c r="A102" s="24" t="s">
        <v>53</v>
      </c>
      <c r="B102" s="23" t="s">
        <v>17</v>
      </c>
      <c r="C102" s="23" t="s">
        <v>35</v>
      </c>
      <c r="D102" s="33" t="s">
        <v>76</v>
      </c>
      <c r="E102" s="33" t="s">
        <v>8</v>
      </c>
      <c r="F102" s="33" t="s">
        <v>61</v>
      </c>
      <c r="G102" s="33" t="s">
        <v>79</v>
      </c>
      <c r="H102" s="30" t="s">
        <v>70</v>
      </c>
      <c r="I102" s="31">
        <f>I103</f>
        <v>138.4</v>
      </c>
      <c r="J102" s="31">
        <f t="shared" si="23"/>
        <v>138.4</v>
      </c>
      <c r="K102" s="31">
        <f t="shared" si="23"/>
        <v>138.4</v>
      </c>
    </row>
    <row r="103" spans="1:11" ht="30" x14ac:dyDescent="0.25">
      <c r="A103" s="24" t="s">
        <v>60</v>
      </c>
      <c r="B103" s="23" t="s">
        <v>17</v>
      </c>
      <c r="C103" s="23" t="s">
        <v>35</v>
      </c>
      <c r="D103" s="33" t="s">
        <v>76</v>
      </c>
      <c r="E103" s="33" t="s">
        <v>8</v>
      </c>
      <c r="F103" s="33" t="s">
        <v>61</v>
      </c>
      <c r="G103" s="33" t="s">
        <v>79</v>
      </c>
      <c r="H103" s="30" t="s">
        <v>71</v>
      </c>
      <c r="I103" s="31">
        <f>'Приложение 2'!J103</f>
        <v>138.4</v>
      </c>
      <c r="J103" s="31">
        <f>'Приложение 2'!K103</f>
        <v>138.4</v>
      </c>
      <c r="K103" s="31">
        <f>'Приложение 2'!L103</f>
        <v>138.4</v>
      </c>
    </row>
    <row r="104" spans="1:11" ht="32.25" customHeight="1" x14ac:dyDescent="0.25">
      <c r="A104" s="24" t="str">
        <f>'Приложение 2'!A104</f>
        <v>Обслуживание государственного (муниципального)долга</v>
      </c>
      <c r="B104" s="23" t="s">
        <v>168</v>
      </c>
      <c r="C104" s="23"/>
      <c r="D104" s="33"/>
      <c r="E104" s="33"/>
      <c r="F104" s="33"/>
      <c r="G104" s="33"/>
      <c r="H104" s="30"/>
      <c r="I104" s="31">
        <f t="shared" ref="I104:K109" si="24">I105</f>
        <v>1.6</v>
      </c>
      <c r="J104" s="31">
        <f t="shared" si="24"/>
        <v>1.5</v>
      </c>
      <c r="K104" s="31">
        <f t="shared" si="24"/>
        <v>1.4</v>
      </c>
    </row>
    <row r="105" spans="1:11" ht="31.5" customHeight="1" x14ac:dyDescent="0.25">
      <c r="A105" s="24" t="str">
        <f>'Приложение 2'!A105</f>
        <v>Обслуживание государственного (муниципального)внутреннего долга</v>
      </c>
      <c r="B105" s="23" t="s">
        <v>168</v>
      </c>
      <c r="C105" s="23" t="s">
        <v>35</v>
      </c>
      <c r="D105" s="33"/>
      <c r="E105" s="33"/>
      <c r="F105" s="33"/>
      <c r="G105" s="33"/>
      <c r="H105" s="30"/>
      <c r="I105" s="31">
        <f t="shared" si="24"/>
        <v>1.6</v>
      </c>
      <c r="J105" s="31">
        <f t="shared" si="24"/>
        <v>1.5</v>
      </c>
      <c r="K105" s="31">
        <f t="shared" si="24"/>
        <v>1.4</v>
      </c>
    </row>
    <row r="106" spans="1:11" ht="94.5" customHeight="1" x14ac:dyDescent="0.25">
      <c r="A106" s="24" t="str">
        <f>'Приложение 2'!A106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106" s="23" t="s">
        <v>168</v>
      </c>
      <c r="C106" s="23" t="s">
        <v>35</v>
      </c>
      <c r="D106" s="33" t="s">
        <v>76</v>
      </c>
      <c r="E106" s="33"/>
      <c r="F106" s="33"/>
      <c r="G106" s="33"/>
      <c r="H106" s="30"/>
      <c r="I106" s="31">
        <f t="shared" si="24"/>
        <v>1.6</v>
      </c>
      <c r="J106" s="31">
        <f t="shared" si="24"/>
        <v>1.5</v>
      </c>
      <c r="K106" s="31">
        <f t="shared" si="24"/>
        <v>1.4</v>
      </c>
    </row>
    <row r="107" spans="1:11" ht="104.25" customHeight="1" x14ac:dyDescent="0.25">
      <c r="A107" s="24" t="str">
        <f>'Приложение 2'!A107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107" s="23" t="s">
        <v>168</v>
      </c>
      <c r="C107" s="23" t="s">
        <v>35</v>
      </c>
      <c r="D107" s="33" t="s">
        <v>76</v>
      </c>
      <c r="E107" s="33" t="s">
        <v>8</v>
      </c>
      <c r="F107" s="33"/>
      <c r="G107" s="33"/>
      <c r="H107" s="30"/>
      <c r="I107" s="31">
        <f t="shared" si="24"/>
        <v>1.6</v>
      </c>
      <c r="J107" s="31">
        <f t="shared" si="24"/>
        <v>1.5</v>
      </c>
      <c r="K107" s="31">
        <f t="shared" si="24"/>
        <v>1.4</v>
      </c>
    </row>
    <row r="108" spans="1:11" ht="33" customHeight="1" x14ac:dyDescent="0.25">
      <c r="A108" s="24" t="str">
        <f>'Приложение 2'!A108</f>
        <v>Процентные платежи по муниципальному долгу</v>
      </c>
      <c r="B108" s="23" t="s">
        <v>168</v>
      </c>
      <c r="C108" s="23" t="s">
        <v>35</v>
      </c>
      <c r="D108" s="33" t="s">
        <v>76</v>
      </c>
      <c r="E108" s="33" t="s">
        <v>8</v>
      </c>
      <c r="F108" s="33" t="s">
        <v>61</v>
      </c>
      <c r="G108" s="33" t="s">
        <v>193</v>
      </c>
      <c r="H108" s="30"/>
      <c r="I108" s="31">
        <f t="shared" si="24"/>
        <v>1.6</v>
      </c>
      <c r="J108" s="31">
        <f t="shared" si="24"/>
        <v>1.5</v>
      </c>
      <c r="K108" s="31">
        <f t="shared" si="24"/>
        <v>1.4</v>
      </c>
    </row>
    <row r="109" spans="1:11" ht="35.25" customHeight="1" x14ac:dyDescent="0.25">
      <c r="A109" s="24" t="str">
        <f>'Приложение 2'!A109</f>
        <v>Обслуживание государственного (муниципального)долга</v>
      </c>
      <c r="B109" s="23" t="s">
        <v>168</v>
      </c>
      <c r="C109" s="23" t="s">
        <v>35</v>
      </c>
      <c r="D109" s="33" t="s">
        <v>76</v>
      </c>
      <c r="E109" s="33" t="s">
        <v>8</v>
      </c>
      <c r="F109" s="33" t="s">
        <v>61</v>
      </c>
      <c r="G109" s="33" t="s">
        <v>193</v>
      </c>
      <c r="H109" s="30" t="s">
        <v>67</v>
      </c>
      <c r="I109" s="31">
        <f t="shared" si="24"/>
        <v>1.6</v>
      </c>
      <c r="J109" s="31">
        <f t="shared" si="24"/>
        <v>1.5</v>
      </c>
      <c r="K109" s="31">
        <f t="shared" si="24"/>
        <v>1.4</v>
      </c>
    </row>
    <row r="110" spans="1:11" ht="21.75" customHeight="1" x14ac:dyDescent="0.25">
      <c r="A110" s="24" t="str">
        <f>'Приложение 2'!A110</f>
        <v>Обслуживание муниципального долга</v>
      </c>
      <c r="B110" s="23" t="s">
        <v>168</v>
      </c>
      <c r="C110" s="23" t="s">
        <v>35</v>
      </c>
      <c r="D110" s="33" t="s">
        <v>76</v>
      </c>
      <c r="E110" s="33" t="s">
        <v>8</v>
      </c>
      <c r="F110" s="33" t="s">
        <v>61</v>
      </c>
      <c r="G110" s="33" t="s">
        <v>193</v>
      </c>
      <c r="H110" s="30" t="s">
        <v>69</v>
      </c>
      <c r="I110" s="31">
        <f>'Приложение 2'!J110</f>
        <v>1.6</v>
      </c>
      <c r="J110" s="31">
        <f>'Приложение 2'!K110</f>
        <v>1.5</v>
      </c>
      <c r="K110" s="31">
        <f>'Приложение 2'!L110</f>
        <v>1.4</v>
      </c>
    </row>
    <row r="111" spans="1:11" ht="15" x14ac:dyDescent="0.25">
      <c r="A111" s="24" t="str">
        <f>'Приложение 2'!A111</f>
        <v>Условно утвержденные расходы</v>
      </c>
      <c r="B111" s="23" t="s">
        <v>141</v>
      </c>
      <c r="C111" s="23"/>
      <c r="D111" s="33"/>
      <c r="E111" s="33"/>
      <c r="F111" s="33"/>
      <c r="G111" s="33"/>
      <c r="H111" s="36"/>
      <c r="I111" s="37">
        <f t="shared" ref="I111:I116" si="25">I112</f>
        <v>0</v>
      </c>
      <c r="J111" s="37">
        <f>J113</f>
        <v>47.5</v>
      </c>
      <c r="K111" s="37">
        <f>K113</f>
        <v>101.4</v>
      </c>
    </row>
    <row r="112" spans="1:11" ht="15" x14ac:dyDescent="0.25">
      <c r="A112" s="24" t="str">
        <f>'Приложение 2'!A112</f>
        <v>Условно утвержденные расходы</v>
      </c>
      <c r="B112" s="23" t="s">
        <v>141</v>
      </c>
      <c r="C112" s="23" t="s">
        <v>141</v>
      </c>
      <c r="D112" s="33"/>
      <c r="E112" s="33"/>
      <c r="F112" s="33"/>
      <c r="G112" s="33"/>
      <c r="H112" s="30"/>
      <c r="I112" s="31">
        <f t="shared" si="25"/>
        <v>0</v>
      </c>
      <c r="J112" s="31">
        <f t="shared" ref="J112:K116" si="26">J113</f>
        <v>47.5</v>
      </c>
      <c r="K112" s="31">
        <f t="shared" si="26"/>
        <v>101.4</v>
      </c>
    </row>
    <row r="113" spans="1:11" ht="75.75" customHeight="1" x14ac:dyDescent="0.25">
      <c r="A113" s="24" t="str">
        <f>'Приложение 3'!A10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113" s="23" t="s">
        <v>141</v>
      </c>
      <c r="C113" s="23" t="s">
        <v>141</v>
      </c>
      <c r="D113" s="33" t="s">
        <v>142</v>
      </c>
      <c r="E113" s="33"/>
      <c r="F113" s="33"/>
      <c r="G113" s="33"/>
      <c r="H113" s="30"/>
      <c r="I113" s="31">
        <f t="shared" si="25"/>
        <v>0</v>
      </c>
      <c r="J113" s="31">
        <f t="shared" si="26"/>
        <v>47.5</v>
      </c>
      <c r="K113" s="31">
        <f t="shared" si="26"/>
        <v>101.4</v>
      </c>
    </row>
    <row r="114" spans="1:11" ht="15" x14ac:dyDescent="0.25">
      <c r="A114" s="24" t="str">
        <f>'Приложение 2'!A114</f>
        <v xml:space="preserve">Высшее должностное лицо </v>
      </c>
      <c r="B114" s="23" t="s">
        <v>141</v>
      </c>
      <c r="C114" s="23" t="s">
        <v>141</v>
      </c>
      <c r="D114" s="33" t="s">
        <v>142</v>
      </c>
      <c r="E114" s="33" t="s">
        <v>8</v>
      </c>
      <c r="F114" s="33"/>
      <c r="G114" s="33"/>
      <c r="H114" s="30"/>
      <c r="I114" s="31">
        <f t="shared" si="25"/>
        <v>0</v>
      </c>
      <c r="J114" s="31">
        <f t="shared" si="26"/>
        <v>47.5</v>
      </c>
      <c r="K114" s="31">
        <f t="shared" si="26"/>
        <v>101.4</v>
      </c>
    </row>
    <row r="115" spans="1:11" ht="15" x14ac:dyDescent="0.25">
      <c r="A115" s="24" t="str">
        <f>'Приложение 2'!A115</f>
        <v>Условно утвержденные расходы</v>
      </c>
      <c r="B115" s="23" t="s">
        <v>141</v>
      </c>
      <c r="C115" s="23" t="s">
        <v>141</v>
      </c>
      <c r="D115" s="33" t="s">
        <v>142</v>
      </c>
      <c r="E115" s="33" t="s">
        <v>8</v>
      </c>
      <c r="F115" s="33" t="s">
        <v>61</v>
      </c>
      <c r="G115" s="33" t="s">
        <v>143</v>
      </c>
      <c r="H115" s="30"/>
      <c r="I115" s="31">
        <f t="shared" si="25"/>
        <v>0</v>
      </c>
      <c r="J115" s="31">
        <f t="shared" si="26"/>
        <v>47.5</v>
      </c>
      <c r="K115" s="31">
        <f t="shared" si="26"/>
        <v>101.4</v>
      </c>
    </row>
    <row r="116" spans="1:11" ht="15" x14ac:dyDescent="0.25">
      <c r="A116" s="24" t="str">
        <f>'Приложение 2'!A116</f>
        <v>Иные бюджетные ассигнования</v>
      </c>
      <c r="B116" s="23" t="s">
        <v>141</v>
      </c>
      <c r="C116" s="23" t="s">
        <v>141</v>
      </c>
      <c r="D116" s="33" t="s">
        <v>142</v>
      </c>
      <c r="E116" s="33" t="s">
        <v>8</v>
      </c>
      <c r="F116" s="33" t="s">
        <v>61</v>
      </c>
      <c r="G116" s="33" t="s">
        <v>143</v>
      </c>
      <c r="H116" s="30" t="s">
        <v>67</v>
      </c>
      <c r="I116" s="31">
        <f t="shared" si="25"/>
        <v>0</v>
      </c>
      <c r="J116" s="31">
        <f t="shared" si="26"/>
        <v>47.5</v>
      </c>
      <c r="K116" s="31">
        <f t="shared" si="26"/>
        <v>101.4</v>
      </c>
    </row>
    <row r="117" spans="1:11" ht="15" x14ac:dyDescent="0.25">
      <c r="A117" s="24" t="str">
        <f>'Приложение 2'!A117</f>
        <v>Резервные средства</v>
      </c>
      <c r="B117" s="23" t="s">
        <v>141</v>
      </c>
      <c r="C117" s="23" t="s">
        <v>141</v>
      </c>
      <c r="D117" s="33" t="s">
        <v>142</v>
      </c>
      <c r="E117" s="33" t="s">
        <v>8</v>
      </c>
      <c r="F117" s="33" t="s">
        <v>61</v>
      </c>
      <c r="G117" s="33" t="s">
        <v>143</v>
      </c>
      <c r="H117" s="30" t="s">
        <v>69</v>
      </c>
      <c r="I117" s="31">
        <v>0</v>
      </c>
      <c r="J117" s="31">
        <f>'Приложение 2'!K117</f>
        <v>47.5</v>
      </c>
      <c r="K117" s="31">
        <f>'Приложение 2'!L117</f>
        <v>101.4</v>
      </c>
    </row>
  </sheetData>
  <autoFilter ref="A1:K117" xr:uid="{00000000-0009-0000-0000-000003000000}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0E7EA81C-6215-45F0-9E5A-BB0323E52BC4}"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98CA21A6-24C5-4011-9DC4-C1B240DA4B16}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53">
    <cfRule type="expression" dxfId="6" priority="10" stopIfTrue="1">
      <formula>$F53=""</formula>
    </cfRule>
    <cfRule type="expression" dxfId="5" priority="11" stopIfTrue="1">
      <formula>#REF!&lt;&gt;""</formula>
    </cfRule>
    <cfRule type="expression" dxfId="4" priority="12" stopIfTrue="1">
      <formula>AND($G53="",$F53&lt;&gt;"")</formula>
    </cfRule>
    <cfRule type="expression" dxfId="3" priority="19" stopIfTrue="1">
      <formula>$F53=""</formula>
    </cfRule>
    <cfRule type="expression" dxfId="2" priority="20" stopIfTrue="1">
      <formula>#REF!&lt;&gt;""</formula>
    </cfRule>
    <cfRule type="expression" dxfId="1" priority="21" stopIfTrue="1">
      <formula>AND($G53="",$F53&lt;&gt;"")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/>
  <dimension ref="A1:L169"/>
  <sheetViews>
    <sheetView view="pageBreakPreview" topLeftCell="A122" zoomScaleSheetLayoutView="100" workbookViewId="0">
      <selection activeCell="N159" sqref="N159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285.7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5" t="s">
        <v>217</v>
      </c>
      <c r="J1" s="206"/>
      <c r="K1" s="206"/>
      <c r="L1" s="206"/>
    </row>
    <row r="2" spans="1:12" ht="129.75" customHeight="1" x14ac:dyDescent="0.2">
      <c r="A2" s="207" t="s">
        <v>198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</row>
    <row r="3" spans="1:12" ht="15" hidden="1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08" t="s">
        <v>1</v>
      </c>
      <c r="J3" s="208"/>
      <c r="K3" s="208"/>
      <c r="L3" s="208"/>
    </row>
    <row r="4" spans="1:12" ht="15.75" customHeight="1" x14ac:dyDescent="0.2">
      <c r="A4" s="210" t="s">
        <v>2</v>
      </c>
      <c r="B4" s="209" t="s">
        <v>5</v>
      </c>
      <c r="C4" s="209"/>
      <c r="D4" s="209"/>
      <c r="E4" s="209"/>
      <c r="F4" s="209" t="s">
        <v>22</v>
      </c>
      <c r="G4" s="209" t="s">
        <v>3</v>
      </c>
      <c r="H4" s="209" t="s">
        <v>4</v>
      </c>
      <c r="I4" s="209" t="s">
        <v>21</v>
      </c>
      <c r="J4" s="209" t="s">
        <v>7</v>
      </c>
      <c r="K4" s="209"/>
      <c r="L4" s="209"/>
    </row>
    <row r="5" spans="1:12" ht="14.85" customHeight="1" x14ac:dyDescent="0.2">
      <c r="A5" s="211" t="s">
        <v>0</v>
      </c>
      <c r="B5" s="209" t="s">
        <v>0</v>
      </c>
      <c r="C5" s="209"/>
      <c r="D5" s="209"/>
      <c r="E5" s="209"/>
      <c r="F5" s="209" t="s">
        <v>0</v>
      </c>
      <c r="G5" s="209" t="s">
        <v>0</v>
      </c>
      <c r="H5" s="209" t="s">
        <v>0</v>
      </c>
      <c r="I5" s="209" t="s">
        <v>0</v>
      </c>
      <c r="J5" s="153" t="s">
        <v>159</v>
      </c>
      <c r="K5" s="153" t="s">
        <v>177</v>
      </c>
      <c r="L5" s="153" t="s">
        <v>195</v>
      </c>
    </row>
    <row r="6" spans="1:12" ht="13.7" hidden="1" customHeight="1" x14ac:dyDescent="0.2">
      <c r="A6" s="118" t="s">
        <v>8</v>
      </c>
      <c r="B6" s="118" t="s">
        <v>9</v>
      </c>
      <c r="C6" s="118" t="s">
        <v>10</v>
      </c>
      <c r="D6" s="118" t="s">
        <v>11</v>
      </c>
      <c r="E6" s="118" t="s">
        <v>12</v>
      </c>
      <c r="F6" s="118" t="s">
        <v>13</v>
      </c>
      <c r="G6" s="118" t="s">
        <v>14</v>
      </c>
      <c r="H6" s="118" t="s">
        <v>15</v>
      </c>
      <c r="I6" s="118" t="s">
        <v>16</v>
      </c>
      <c r="J6" s="118" t="s">
        <v>17</v>
      </c>
      <c r="K6" s="118" t="s">
        <v>18</v>
      </c>
      <c r="L6" s="118" t="s">
        <v>20</v>
      </c>
    </row>
    <row r="7" spans="1:12" ht="13.7" customHeight="1" x14ac:dyDescent="0.2">
      <c r="A7" s="185" t="s">
        <v>19</v>
      </c>
      <c r="B7" s="186" t="s">
        <v>0</v>
      </c>
      <c r="C7" s="186" t="s">
        <v>0</v>
      </c>
      <c r="D7" s="186" t="s">
        <v>0</v>
      </c>
      <c r="E7" s="186" t="s">
        <v>0</v>
      </c>
      <c r="F7" s="186" t="s">
        <v>0</v>
      </c>
      <c r="G7" s="186" t="s">
        <v>0</v>
      </c>
      <c r="H7" s="186" t="s">
        <v>0</v>
      </c>
      <c r="I7" s="186" t="s">
        <v>0</v>
      </c>
      <c r="J7" s="187">
        <f>J39+J8+J27+J94</f>
        <v>3383.6000000000004</v>
      </c>
      <c r="K7" s="187">
        <f>K39+K8+K27+K94</f>
        <v>2011.2999999999997</v>
      </c>
      <c r="L7" s="187">
        <f>L39+L8+L27+L94</f>
        <v>2129.6</v>
      </c>
    </row>
    <row r="8" spans="1:12" ht="87.75" customHeight="1" x14ac:dyDescent="0.2">
      <c r="A8" s="188" t="str">
        <f>'Приложение 2'!A80</f>
        <v>Муниципальная программа "Комплексного развития социальной  инфраструктуры Анненковского сельского поселения  Ромодановского муниципального района Республики Мордовия на  2018-2028 года" и с перспективой до 2030 года.</v>
      </c>
      <c r="B8" s="189" t="s">
        <v>17</v>
      </c>
      <c r="C8" s="189"/>
      <c r="D8" s="189"/>
      <c r="E8" s="189"/>
      <c r="F8" s="190"/>
      <c r="G8" s="191"/>
      <c r="H8" s="191"/>
      <c r="I8" s="191"/>
      <c r="J8" s="192">
        <f>J18+J9</f>
        <v>139</v>
      </c>
      <c r="K8" s="192">
        <f>K18+K9</f>
        <v>31.6</v>
      </c>
      <c r="L8" s="192">
        <f>+L18+L9</f>
        <v>19</v>
      </c>
    </row>
    <row r="9" spans="1:12" ht="27.75" customHeight="1" x14ac:dyDescent="0.2">
      <c r="A9" s="188" t="str">
        <f>'Приложение 2'!A81</f>
        <v>Основное мероприятия "Благоустройство территории"</v>
      </c>
      <c r="B9" s="189" t="s">
        <v>17</v>
      </c>
      <c r="C9" s="189" t="s">
        <v>77</v>
      </c>
      <c r="D9" s="189" t="s">
        <v>171</v>
      </c>
      <c r="E9" s="189"/>
      <c r="F9" s="190"/>
      <c r="G9" s="191"/>
      <c r="H9" s="191"/>
      <c r="I9" s="191"/>
      <c r="J9" s="192">
        <f t="shared" ref="J9:L14" si="0">J10</f>
        <v>88.9</v>
      </c>
      <c r="K9" s="192">
        <f t="shared" si="0"/>
        <v>5</v>
      </c>
      <c r="L9" s="192">
        <f t="shared" si="0"/>
        <v>5</v>
      </c>
    </row>
    <row r="10" spans="1:12" ht="30.75" customHeight="1" x14ac:dyDescent="0.2">
      <c r="A10" s="188" t="str">
        <f>'Приложение 2'!A82</f>
        <v>Прочие мероприятия по благоустройству</v>
      </c>
      <c r="B10" s="189" t="s">
        <v>17</v>
      </c>
      <c r="C10" s="189" t="s">
        <v>77</v>
      </c>
      <c r="D10" s="189" t="s">
        <v>171</v>
      </c>
      <c r="E10" s="189" t="s">
        <v>125</v>
      </c>
      <c r="F10" s="190"/>
      <c r="G10" s="191"/>
      <c r="H10" s="191"/>
      <c r="I10" s="191"/>
      <c r="J10" s="192">
        <f t="shared" si="0"/>
        <v>88.9</v>
      </c>
      <c r="K10" s="192">
        <f t="shared" si="0"/>
        <v>5</v>
      </c>
      <c r="L10" s="192">
        <f t="shared" si="0"/>
        <v>5</v>
      </c>
    </row>
    <row r="11" spans="1:12" ht="42" customHeight="1" x14ac:dyDescent="0.2">
      <c r="A11" s="193" t="str">
        <f>'Приложение 2'!A83</f>
        <v>Закупка товаров, работ и услуг для обеспечения государственных (муниципальных) нужд</v>
      </c>
      <c r="B11" s="189" t="s">
        <v>17</v>
      </c>
      <c r="C11" s="189" t="s">
        <v>77</v>
      </c>
      <c r="D11" s="189" t="s">
        <v>171</v>
      </c>
      <c r="E11" s="189" t="s">
        <v>125</v>
      </c>
      <c r="F11" s="190" t="s">
        <v>65</v>
      </c>
      <c r="G11" s="191"/>
      <c r="H11" s="191"/>
      <c r="I11" s="191"/>
      <c r="J11" s="192">
        <f t="shared" si="0"/>
        <v>88.9</v>
      </c>
      <c r="K11" s="192">
        <f t="shared" si="0"/>
        <v>5</v>
      </c>
      <c r="L11" s="192">
        <f t="shared" si="0"/>
        <v>5</v>
      </c>
    </row>
    <row r="12" spans="1:12" ht="42.75" customHeight="1" x14ac:dyDescent="0.2">
      <c r="A12" s="193" t="str">
        <f>'Приложение 2'!A84</f>
        <v>Иные закупки товаров, работ и услуг для обеспечения государственных (муниципальных) нужд</v>
      </c>
      <c r="B12" s="189" t="s">
        <v>17</v>
      </c>
      <c r="C12" s="189" t="s">
        <v>77</v>
      </c>
      <c r="D12" s="189" t="s">
        <v>171</v>
      </c>
      <c r="E12" s="189" t="s">
        <v>125</v>
      </c>
      <c r="F12" s="190" t="s">
        <v>66</v>
      </c>
      <c r="G12" s="191"/>
      <c r="H12" s="191"/>
      <c r="I12" s="191"/>
      <c r="J12" s="192">
        <f t="shared" si="0"/>
        <v>88.9</v>
      </c>
      <c r="K12" s="192">
        <f t="shared" si="0"/>
        <v>5</v>
      </c>
      <c r="L12" s="192">
        <f t="shared" si="0"/>
        <v>5</v>
      </c>
    </row>
    <row r="13" spans="1:12" ht="19.5" customHeight="1" x14ac:dyDescent="0.2">
      <c r="A13" s="193" t="str">
        <f>'Приложение 2'!A78</f>
        <v>Жилищно-коммунальное хозяйство</v>
      </c>
      <c r="B13" s="189" t="s">
        <v>17</v>
      </c>
      <c r="C13" s="189" t="s">
        <v>77</v>
      </c>
      <c r="D13" s="189" t="s">
        <v>171</v>
      </c>
      <c r="E13" s="189" t="s">
        <v>125</v>
      </c>
      <c r="F13" s="190" t="s">
        <v>66</v>
      </c>
      <c r="G13" s="191" t="s">
        <v>47</v>
      </c>
      <c r="H13" s="191"/>
      <c r="I13" s="191"/>
      <c r="J13" s="192">
        <f t="shared" si="0"/>
        <v>88.9</v>
      </c>
      <c r="K13" s="192">
        <f t="shared" si="0"/>
        <v>5</v>
      </c>
      <c r="L13" s="192">
        <f t="shared" si="0"/>
        <v>5</v>
      </c>
    </row>
    <row r="14" spans="1:12" ht="15" customHeight="1" x14ac:dyDescent="0.2">
      <c r="A14" s="188" t="str">
        <f>'Приложение 2'!A79</f>
        <v>Благоустройство</v>
      </c>
      <c r="B14" s="189" t="s">
        <v>17</v>
      </c>
      <c r="C14" s="189" t="s">
        <v>77</v>
      </c>
      <c r="D14" s="189" t="s">
        <v>171</v>
      </c>
      <c r="E14" s="189" t="s">
        <v>125</v>
      </c>
      <c r="F14" s="190" t="s">
        <v>66</v>
      </c>
      <c r="G14" s="191" t="s">
        <v>47</v>
      </c>
      <c r="H14" s="191" t="s">
        <v>51</v>
      </c>
      <c r="I14" s="191"/>
      <c r="J14" s="192">
        <f t="shared" si="0"/>
        <v>88.9</v>
      </c>
      <c r="K14" s="192">
        <f t="shared" si="0"/>
        <v>5</v>
      </c>
      <c r="L14" s="192">
        <f t="shared" si="0"/>
        <v>5</v>
      </c>
    </row>
    <row r="15" spans="1:12" ht="70.5" hidden="1" customHeight="1" x14ac:dyDescent="0.25">
      <c r="A15" s="147" t="str">
        <f>A24</f>
        <v>Администрация Анненковского сельского поселения Ромодановского муниципального района Республики Мордовия</v>
      </c>
      <c r="B15" s="123" t="s">
        <v>17</v>
      </c>
      <c r="C15" s="123" t="s">
        <v>77</v>
      </c>
      <c r="D15" s="123" t="s">
        <v>171</v>
      </c>
      <c r="E15" s="123" t="s">
        <v>125</v>
      </c>
      <c r="F15" s="36" t="s">
        <v>66</v>
      </c>
      <c r="G15" s="148" t="s">
        <v>47</v>
      </c>
      <c r="H15" s="148" t="s">
        <v>51</v>
      </c>
      <c r="I15" s="148" t="s">
        <v>139</v>
      </c>
      <c r="J15" s="119">
        <f>'Приложение 2'!J84</f>
        <v>88.9</v>
      </c>
      <c r="K15" s="119">
        <f>'Приложение 2'!K84</f>
        <v>5</v>
      </c>
      <c r="L15" s="119">
        <f>'Приложение 2'!L84</f>
        <v>5</v>
      </c>
    </row>
    <row r="16" spans="1:12" ht="70.5" hidden="1" customHeight="1" x14ac:dyDescent="0.25">
      <c r="A16" s="147" t="str">
        <f>'Приложение 2'!A7</f>
        <v>Администрация Анненковского сельского поселения Ромодановского муниципального района Республики Мордовия</v>
      </c>
      <c r="B16" s="123" t="s">
        <v>17</v>
      </c>
      <c r="C16" s="123" t="s">
        <v>77</v>
      </c>
      <c r="D16" s="123" t="s">
        <v>171</v>
      </c>
      <c r="E16" s="123" t="s">
        <v>125</v>
      </c>
      <c r="F16" s="36" t="s">
        <v>66</v>
      </c>
      <c r="G16" s="150" t="s">
        <v>47</v>
      </c>
      <c r="H16" s="150" t="s">
        <v>51</v>
      </c>
      <c r="I16" s="150" t="s">
        <v>139</v>
      </c>
      <c r="J16" s="119">
        <f>J14</f>
        <v>88.9</v>
      </c>
      <c r="K16" s="119">
        <f>K14</f>
        <v>5</v>
      </c>
      <c r="L16" s="119">
        <f>L14</f>
        <v>5</v>
      </c>
    </row>
    <row r="17" spans="1:12" ht="54" customHeight="1" x14ac:dyDescent="0.2">
      <c r="A17" s="193" t="str">
        <f>'Приложение 2'!A7</f>
        <v>Администрация Анненковского сельского поселения Ромодановского муниципального района Республики Мордовия</v>
      </c>
      <c r="B17" s="189" t="s">
        <v>17</v>
      </c>
      <c r="C17" s="189" t="s">
        <v>77</v>
      </c>
      <c r="D17" s="189" t="s">
        <v>171</v>
      </c>
      <c r="E17" s="189" t="s">
        <v>125</v>
      </c>
      <c r="F17" s="190" t="s">
        <v>66</v>
      </c>
      <c r="G17" s="191" t="s">
        <v>47</v>
      </c>
      <c r="H17" s="191" t="s">
        <v>51</v>
      </c>
      <c r="I17" s="191" t="s">
        <v>139</v>
      </c>
      <c r="J17" s="192">
        <f>J14</f>
        <v>88.9</v>
      </c>
      <c r="K17" s="192">
        <f>K14</f>
        <v>5</v>
      </c>
      <c r="L17" s="192">
        <f>L14</f>
        <v>5</v>
      </c>
    </row>
    <row r="18" spans="1:12" ht="26.25" customHeight="1" x14ac:dyDescent="0.2">
      <c r="A18" s="194" t="str">
        <f>'Приложение 2'!A85</f>
        <v>Основное мероприятия "Освещение территории сельского поселения"</v>
      </c>
      <c r="B18" s="189" t="s">
        <v>17</v>
      </c>
      <c r="C18" s="189" t="s">
        <v>77</v>
      </c>
      <c r="D18" s="189" t="s">
        <v>170</v>
      </c>
      <c r="E18" s="189"/>
      <c r="F18" s="195"/>
      <c r="G18" s="196"/>
      <c r="H18" s="196"/>
      <c r="I18" s="196"/>
      <c r="J18" s="192">
        <f>J19</f>
        <v>50.1</v>
      </c>
      <c r="K18" s="192">
        <f>K19</f>
        <v>26.6</v>
      </c>
      <c r="L18" s="192">
        <f>L19</f>
        <v>14</v>
      </c>
    </row>
    <row r="19" spans="1:12" x14ac:dyDescent="0.2">
      <c r="A19" s="197" t="s">
        <v>124</v>
      </c>
      <c r="B19" s="189" t="s">
        <v>17</v>
      </c>
      <c r="C19" s="189" t="s">
        <v>77</v>
      </c>
      <c r="D19" s="189" t="s">
        <v>170</v>
      </c>
      <c r="E19" s="189" t="s">
        <v>123</v>
      </c>
      <c r="F19" s="195"/>
      <c r="G19" s="196"/>
      <c r="H19" s="196"/>
      <c r="I19" s="196"/>
      <c r="J19" s="192">
        <f t="shared" ref="J19:J23" si="1">J20</f>
        <v>50.1</v>
      </c>
      <c r="K19" s="192">
        <f t="shared" ref="K19:K23" si="2">K20</f>
        <v>26.6</v>
      </c>
      <c r="L19" s="192">
        <f t="shared" ref="L19:L23" si="3">L20</f>
        <v>14</v>
      </c>
    </row>
    <row r="20" spans="1:12" ht="39" customHeight="1" x14ac:dyDescent="0.2">
      <c r="A20" s="184" t="s">
        <v>175</v>
      </c>
      <c r="B20" s="189" t="s">
        <v>17</v>
      </c>
      <c r="C20" s="189" t="s">
        <v>77</v>
      </c>
      <c r="D20" s="189" t="s">
        <v>170</v>
      </c>
      <c r="E20" s="189" t="s">
        <v>123</v>
      </c>
      <c r="F20" s="195" t="s">
        <v>65</v>
      </c>
      <c r="G20" s="196"/>
      <c r="H20" s="196"/>
      <c r="I20" s="196"/>
      <c r="J20" s="192">
        <f t="shared" si="1"/>
        <v>50.1</v>
      </c>
      <c r="K20" s="192">
        <f t="shared" si="2"/>
        <v>26.6</v>
      </c>
      <c r="L20" s="192">
        <f t="shared" si="3"/>
        <v>14</v>
      </c>
    </row>
    <row r="21" spans="1:12" ht="38.25" x14ac:dyDescent="0.2">
      <c r="A21" s="184" t="s">
        <v>43</v>
      </c>
      <c r="B21" s="189" t="s">
        <v>17</v>
      </c>
      <c r="C21" s="189" t="s">
        <v>77</v>
      </c>
      <c r="D21" s="189" t="s">
        <v>170</v>
      </c>
      <c r="E21" s="189" t="s">
        <v>123</v>
      </c>
      <c r="F21" s="195" t="s">
        <v>66</v>
      </c>
      <c r="G21" s="196"/>
      <c r="H21" s="196"/>
      <c r="I21" s="196"/>
      <c r="J21" s="192">
        <f t="shared" si="1"/>
        <v>50.1</v>
      </c>
      <c r="K21" s="192">
        <f t="shared" si="2"/>
        <v>26.6</v>
      </c>
      <c r="L21" s="192">
        <f t="shared" si="3"/>
        <v>14</v>
      </c>
    </row>
    <row r="22" spans="1:12" ht="13.5" customHeight="1" x14ac:dyDescent="0.2">
      <c r="A22" s="184" t="s">
        <v>56</v>
      </c>
      <c r="B22" s="189" t="s">
        <v>17</v>
      </c>
      <c r="C22" s="189" t="s">
        <v>77</v>
      </c>
      <c r="D22" s="189" t="s">
        <v>170</v>
      </c>
      <c r="E22" s="189" t="s">
        <v>123</v>
      </c>
      <c r="F22" s="195" t="s">
        <v>66</v>
      </c>
      <c r="G22" s="198" t="s">
        <v>47</v>
      </c>
      <c r="H22" s="198"/>
      <c r="I22" s="198"/>
      <c r="J22" s="192">
        <f t="shared" si="1"/>
        <v>50.1</v>
      </c>
      <c r="K22" s="192">
        <f t="shared" si="2"/>
        <v>26.6</v>
      </c>
      <c r="L22" s="192">
        <f t="shared" si="3"/>
        <v>14</v>
      </c>
    </row>
    <row r="23" spans="1:12" x14ac:dyDescent="0.2">
      <c r="A23" s="188" t="s">
        <v>62</v>
      </c>
      <c r="B23" s="189" t="s">
        <v>17</v>
      </c>
      <c r="C23" s="189" t="s">
        <v>77</v>
      </c>
      <c r="D23" s="189" t="s">
        <v>170</v>
      </c>
      <c r="E23" s="189" t="s">
        <v>123</v>
      </c>
      <c r="F23" s="195" t="s">
        <v>66</v>
      </c>
      <c r="G23" s="198" t="s">
        <v>47</v>
      </c>
      <c r="H23" s="198" t="s">
        <v>51</v>
      </c>
      <c r="I23" s="198"/>
      <c r="J23" s="192">
        <f t="shared" si="1"/>
        <v>50.1</v>
      </c>
      <c r="K23" s="192">
        <f t="shared" si="2"/>
        <v>26.6</v>
      </c>
      <c r="L23" s="192">
        <f t="shared" si="3"/>
        <v>14</v>
      </c>
    </row>
    <row r="24" spans="1:12" ht="60" hidden="1" x14ac:dyDescent="0.25">
      <c r="A24" s="122" t="s">
        <v>147</v>
      </c>
      <c r="B24" s="123" t="s">
        <v>17</v>
      </c>
      <c r="C24" s="123" t="s">
        <v>77</v>
      </c>
      <c r="D24" s="123" t="s">
        <v>170</v>
      </c>
      <c r="E24" s="123" t="s">
        <v>123</v>
      </c>
      <c r="F24" s="120" t="s">
        <v>66</v>
      </c>
      <c r="G24" s="124" t="s">
        <v>47</v>
      </c>
      <c r="H24" s="124" t="s">
        <v>51</v>
      </c>
      <c r="I24" s="126" t="s">
        <v>139</v>
      </c>
      <c r="J24" s="119">
        <f>'Приложение 2'!J88</f>
        <v>50.1</v>
      </c>
      <c r="K24" s="119">
        <f>'Приложение 2'!K88</f>
        <v>26.6</v>
      </c>
      <c r="L24" s="119">
        <f>'Приложение 2'!L88</f>
        <v>14</v>
      </c>
    </row>
    <row r="25" spans="1:12" ht="64.5" hidden="1" customHeight="1" x14ac:dyDescent="0.25">
      <c r="A25" s="122" t="str">
        <f>A16</f>
        <v>Администрация Анненковского сельского поселения Ромодановского муниципального района Республики Мордовия</v>
      </c>
      <c r="B25" s="123" t="s">
        <v>17</v>
      </c>
      <c r="C25" s="123" t="s">
        <v>77</v>
      </c>
      <c r="D25" s="123" t="s">
        <v>170</v>
      </c>
      <c r="E25" s="123" t="s">
        <v>123</v>
      </c>
      <c r="F25" s="120" t="s">
        <v>66</v>
      </c>
      <c r="G25" s="151" t="s">
        <v>47</v>
      </c>
      <c r="H25" s="151" t="s">
        <v>51</v>
      </c>
      <c r="I25" s="151" t="s">
        <v>139</v>
      </c>
      <c r="J25" s="119">
        <f>'Приложение 2'!J88</f>
        <v>50.1</v>
      </c>
      <c r="K25" s="119">
        <f>'Приложение 2'!K87</f>
        <v>26.6</v>
      </c>
      <c r="L25" s="119">
        <f>'Приложение 2'!L88</f>
        <v>14</v>
      </c>
    </row>
    <row r="26" spans="1:12" ht="51.75" customHeight="1" x14ac:dyDescent="0.2">
      <c r="A26" s="184" t="str">
        <f>A17</f>
        <v>Администрация Анненковского сельского поселения Ромодановского муниципального района Республики Мордовия</v>
      </c>
      <c r="B26" s="189" t="s">
        <v>17</v>
      </c>
      <c r="C26" s="189" t="s">
        <v>77</v>
      </c>
      <c r="D26" s="189" t="s">
        <v>170</v>
      </c>
      <c r="E26" s="189" t="s">
        <v>123</v>
      </c>
      <c r="F26" s="195" t="s">
        <v>66</v>
      </c>
      <c r="G26" s="198" t="s">
        <v>47</v>
      </c>
      <c r="H26" s="198" t="s">
        <v>51</v>
      </c>
      <c r="I26" s="198" t="s">
        <v>139</v>
      </c>
      <c r="J26" s="192">
        <f>J23</f>
        <v>50.1</v>
      </c>
      <c r="K26" s="192">
        <f>K23</f>
        <v>26.6</v>
      </c>
      <c r="L26" s="192">
        <f>L23</f>
        <v>14</v>
      </c>
    </row>
    <row r="27" spans="1:12" ht="104.25" customHeight="1" x14ac:dyDescent="0.2">
      <c r="A27" s="184" t="str">
        <f>'Приложение 2'!A67</f>
        <v>Муниципальная 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года"</v>
      </c>
      <c r="B27" s="189" t="s">
        <v>168</v>
      </c>
      <c r="C27" s="189"/>
      <c r="D27" s="189"/>
      <c r="E27" s="189"/>
      <c r="F27" s="195"/>
      <c r="G27" s="198"/>
      <c r="H27" s="198"/>
      <c r="I27" s="198"/>
      <c r="J27" s="192">
        <f t="shared" ref="J27:L33" si="4">J28</f>
        <v>370</v>
      </c>
      <c r="K27" s="192">
        <f t="shared" si="4"/>
        <v>392</v>
      </c>
      <c r="L27" s="192">
        <f t="shared" si="4"/>
        <v>408</v>
      </c>
    </row>
    <row r="28" spans="1:12" ht="65.25" customHeight="1" x14ac:dyDescent="0.2">
      <c r="A28" s="197" t="str">
        <f>'Приложение 2'!A68</f>
        <v>Основное мероприятия " Ремонт и содержание дорог в границах поселения,поддержание дорожного полотна в работоспособном состоянии.</v>
      </c>
      <c r="B28" s="189" t="s">
        <v>168</v>
      </c>
      <c r="C28" s="189" t="s">
        <v>77</v>
      </c>
      <c r="D28" s="189" t="s">
        <v>35</v>
      </c>
      <c r="E28" s="189"/>
      <c r="F28" s="195"/>
      <c r="G28" s="196"/>
      <c r="H28" s="196"/>
      <c r="I28" s="196"/>
      <c r="J28" s="192">
        <f t="shared" si="4"/>
        <v>370</v>
      </c>
      <c r="K28" s="192">
        <f t="shared" si="4"/>
        <v>392</v>
      </c>
      <c r="L28" s="192">
        <f t="shared" si="4"/>
        <v>408</v>
      </c>
    </row>
    <row r="29" spans="1:12" ht="292.5" customHeight="1" x14ac:dyDescent="0.2">
      <c r="A29" s="184" t="str">
        <f>'Приложение 2'!A69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9" s="189" t="s">
        <v>168</v>
      </c>
      <c r="C29" s="189" t="s">
        <v>77</v>
      </c>
      <c r="D29" s="189" t="s">
        <v>35</v>
      </c>
      <c r="E29" s="189" t="s">
        <v>208</v>
      </c>
      <c r="F29" s="195"/>
      <c r="G29" s="196"/>
      <c r="H29" s="196"/>
      <c r="I29" s="196"/>
      <c r="J29" s="192">
        <f t="shared" si="4"/>
        <v>370</v>
      </c>
      <c r="K29" s="192">
        <f t="shared" si="4"/>
        <v>392</v>
      </c>
      <c r="L29" s="192">
        <f t="shared" si="4"/>
        <v>408</v>
      </c>
    </row>
    <row r="30" spans="1:12" ht="39.75" customHeight="1" x14ac:dyDescent="0.2">
      <c r="A30" s="184" t="str">
        <f>'Приложение 2'!A87</f>
        <v>Закупка товаров, работ и услуг для обеспечения государственных (муниципальных) нужд</v>
      </c>
      <c r="B30" s="189" t="s">
        <v>168</v>
      </c>
      <c r="C30" s="189" t="s">
        <v>77</v>
      </c>
      <c r="D30" s="189" t="s">
        <v>35</v>
      </c>
      <c r="E30" s="189" t="s">
        <v>208</v>
      </c>
      <c r="F30" s="195" t="s">
        <v>65</v>
      </c>
      <c r="G30" s="196"/>
      <c r="H30" s="196"/>
      <c r="I30" s="196"/>
      <c r="J30" s="192">
        <f t="shared" si="4"/>
        <v>370</v>
      </c>
      <c r="K30" s="192">
        <f t="shared" si="4"/>
        <v>392</v>
      </c>
      <c r="L30" s="192">
        <f t="shared" si="4"/>
        <v>408</v>
      </c>
    </row>
    <row r="31" spans="1:12" ht="39" customHeight="1" x14ac:dyDescent="0.2">
      <c r="A31" s="184" t="str">
        <f>'Приложение 2'!A88</f>
        <v>Иные закупки товаров, работ и услуг для обеспечения государственных (муниципальных) нужд</v>
      </c>
      <c r="B31" s="189" t="s">
        <v>168</v>
      </c>
      <c r="C31" s="189" t="s">
        <v>77</v>
      </c>
      <c r="D31" s="189" t="s">
        <v>35</v>
      </c>
      <c r="E31" s="189" t="s">
        <v>208</v>
      </c>
      <c r="F31" s="195" t="s">
        <v>66</v>
      </c>
      <c r="G31" s="191"/>
      <c r="H31" s="191"/>
      <c r="I31" s="191"/>
      <c r="J31" s="192">
        <f t="shared" si="4"/>
        <v>370</v>
      </c>
      <c r="K31" s="192">
        <f t="shared" si="4"/>
        <v>392</v>
      </c>
      <c r="L31" s="192">
        <f t="shared" si="4"/>
        <v>408</v>
      </c>
    </row>
    <row r="32" spans="1:12" x14ac:dyDescent="0.2">
      <c r="A32" s="193" t="str">
        <f>'Приложение 2'!A65</f>
        <v>Национальная экономика</v>
      </c>
      <c r="B32" s="189" t="s">
        <v>168</v>
      </c>
      <c r="C32" s="189" t="s">
        <v>77</v>
      </c>
      <c r="D32" s="189" t="s">
        <v>35</v>
      </c>
      <c r="E32" s="189" t="s">
        <v>208</v>
      </c>
      <c r="F32" s="195" t="s">
        <v>66</v>
      </c>
      <c r="G32" s="191" t="s">
        <v>42</v>
      </c>
      <c r="H32" s="191"/>
      <c r="I32" s="191"/>
      <c r="J32" s="192">
        <f t="shared" si="4"/>
        <v>370</v>
      </c>
      <c r="K32" s="192">
        <f t="shared" si="4"/>
        <v>392</v>
      </c>
      <c r="L32" s="192">
        <f t="shared" si="4"/>
        <v>408</v>
      </c>
    </row>
    <row r="33" spans="1:12" ht="25.5" customHeight="1" x14ac:dyDescent="0.2">
      <c r="A33" s="193" t="str">
        <f>'Приложение 2'!A66</f>
        <v>Дорожное хозяйство (дорожные фонды)</v>
      </c>
      <c r="B33" s="189" t="s">
        <v>168</v>
      </c>
      <c r="C33" s="189" t="s">
        <v>77</v>
      </c>
      <c r="D33" s="189" t="s">
        <v>35</v>
      </c>
      <c r="E33" s="189" t="s">
        <v>208</v>
      </c>
      <c r="F33" s="195" t="s">
        <v>66</v>
      </c>
      <c r="G33" s="191" t="s">
        <v>42</v>
      </c>
      <c r="H33" s="191" t="s">
        <v>55</v>
      </c>
      <c r="I33" s="191"/>
      <c r="J33" s="192">
        <f t="shared" si="4"/>
        <v>370</v>
      </c>
      <c r="K33" s="192">
        <f t="shared" si="4"/>
        <v>392</v>
      </c>
      <c r="L33" s="192">
        <f t="shared" si="4"/>
        <v>408</v>
      </c>
    </row>
    <row r="34" spans="1:12" ht="66" hidden="1" customHeight="1" x14ac:dyDescent="0.25">
      <c r="A34" s="147" t="str">
        <f>A24</f>
        <v>Администрация Анненковского сельского поселения Ромодановского муниципального района Республики Мордовия</v>
      </c>
      <c r="B34" s="123" t="s">
        <v>168</v>
      </c>
      <c r="C34" s="123" t="s">
        <v>77</v>
      </c>
      <c r="D34" s="123" t="s">
        <v>35</v>
      </c>
      <c r="E34" s="123" t="s">
        <v>81</v>
      </c>
      <c r="F34" s="120" t="s">
        <v>66</v>
      </c>
      <c r="G34" s="149" t="s">
        <v>42</v>
      </c>
      <c r="H34" s="148" t="s">
        <v>55</v>
      </c>
      <c r="I34" s="148" t="s">
        <v>139</v>
      </c>
      <c r="J34" s="119">
        <f>'Приложение 2'!J71</f>
        <v>370</v>
      </c>
      <c r="K34" s="119">
        <f>'Приложение 2'!K71</f>
        <v>392</v>
      </c>
      <c r="L34" s="119">
        <f>'Приложение 2'!L71</f>
        <v>408</v>
      </c>
    </row>
    <row r="35" spans="1:12" ht="66" hidden="1" customHeight="1" x14ac:dyDescent="0.25">
      <c r="A35" s="147" t="str">
        <f>A25</f>
        <v>Администрация Анненковского сельского поселения Ромодановского муниципального района Республики Мордовия</v>
      </c>
      <c r="B35" s="123" t="s">
        <v>168</v>
      </c>
      <c r="C35" s="123" t="s">
        <v>77</v>
      </c>
      <c r="D35" s="123" t="s">
        <v>35</v>
      </c>
      <c r="E35" s="123" t="s">
        <v>208</v>
      </c>
      <c r="F35" s="120" t="s">
        <v>66</v>
      </c>
      <c r="G35" s="150" t="s">
        <v>42</v>
      </c>
      <c r="H35" s="150" t="s">
        <v>55</v>
      </c>
      <c r="I35" s="150" t="s">
        <v>139</v>
      </c>
      <c r="J35" s="119">
        <f>'Приложение 2'!J71</f>
        <v>370</v>
      </c>
      <c r="K35" s="119">
        <f>'Приложение 2'!K71</f>
        <v>392</v>
      </c>
      <c r="L35" s="119">
        <f>'Приложение 2'!L71</f>
        <v>408</v>
      </c>
    </row>
    <row r="36" spans="1:12" ht="67.5" hidden="1" customHeight="1" x14ac:dyDescent="0.25">
      <c r="A36" s="122" t="s">
        <v>147</v>
      </c>
      <c r="B36" s="123" t="s">
        <v>80</v>
      </c>
      <c r="C36" s="123" t="s">
        <v>10</v>
      </c>
      <c r="D36" s="123" t="s">
        <v>37</v>
      </c>
      <c r="E36" s="123" t="s">
        <v>122</v>
      </c>
      <c r="F36" s="36" t="s">
        <v>64</v>
      </c>
      <c r="G36" s="121" t="s">
        <v>37</v>
      </c>
      <c r="H36" s="121" t="s">
        <v>51</v>
      </c>
      <c r="I36" s="125" t="s">
        <v>139</v>
      </c>
      <c r="J36" s="119">
        <f>'Приложение 2'!J55</f>
        <v>154</v>
      </c>
      <c r="K36" s="119">
        <f>'Приложение 2'!K55</f>
        <v>168.9</v>
      </c>
      <c r="L36" s="119">
        <f>'Приложение 2'!L55</f>
        <v>175.2</v>
      </c>
    </row>
    <row r="37" spans="1:12" ht="60" hidden="1" x14ac:dyDescent="0.25">
      <c r="A37" s="122" t="s">
        <v>147</v>
      </c>
      <c r="B37" s="123" t="s">
        <v>80</v>
      </c>
      <c r="C37" s="123" t="s">
        <v>10</v>
      </c>
      <c r="D37" s="123" t="s">
        <v>37</v>
      </c>
      <c r="E37" s="123" t="s">
        <v>122</v>
      </c>
      <c r="F37" s="36" t="s">
        <v>66</v>
      </c>
      <c r="G37" s="121" t="s">
        <v>37</v>
      </c>
      <c r="H37" s="121" t="s">
        <v>51</v>
      </c>
      <c r="I37" s="125" t="s">
        <v>139</v>
      </c>
      <c r="J37" s="119">
        <f>'Приложение 2'!J57</f>
        <v>5</v>
      </c>
      <c r="K37" s="119">
        <f>'Приложение 2'!K57</f>
        <v>5</v>
      </c>
      <c r="L37" s="119">
        <f>'Приложение 2'!L57</f>
        <v>5</v>
      </c>
    </row>
    <row r="38" spans="1:12" ht="62.25" customHeight="1" x14ac:dyDescent="0.2">
      <c r="A38" s="184" t="str">
        <f>A26</f>
        <v>Администрация Анненковского сельского поселения Ромодановского муниципального района Республики Мордовия</v>
      </c>
      <c r="B38" s="189" t="s">
        <v>168</v>
      </c>
      <c r="C38" s="189" t="s">
        <v>77</v>
      </c>
      <c r="D38" s="189" t="s">
        <v>35</v>
      </c>
      <c r="E38" s="189" t="s">
        <v>208</v>
      </c>
      <c r="F38" s="190" t="s">
        <v>66</v>
      </c>
      <c r="G38" s="191" t="s">
        <v>42</v>
      </c>
      <c r="H38" s="191" t="s">
        <v>55</v>
      </c>
      <c r="I38" s="191" t="s">
        <v>139</v>
      </c>
      <c r="J38" s="192">
        <f>J33</f>
        <v>370</v>
      </c>
      <c r="K38" s="192">
        <f>K33</f>
        <v>392</v>
      </c>
      <c r="L38" s="192">
        <f>L33</f>
        <v>408</v>
      </c>
    </row>
    <row r="39" spans="1:12" ht="69.75" customHeight="1" x14ac:dyDescent="0.2">
      <c r="A39" s="184" t="str">
        <f>'Приложение 2'!A10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39" s="189">
        <v>65</v>
      </c>
      <c r="C39" s="189"/>
      <c r="D39" s="189"/>
      <c r="E39" s="189"/>
      <c r="F39" s="195"/>
      <c r="G39" s="196"/>
      <c r="H39" s="196"/>
      <c r="I39" s="196"/>
      <c r="J39" s="192">
        <f>J40+J70+J63</f>
        <v>1586.4</v>
      </c>
      <c r="K39" s="192">
        <f>K40+K70</f>
        <v>1268.3</v>
      </c>
      <c r="L39" s="192">
        <f>L40+L70</f>
        <v>1377</v>
      </c>
    </row>
    <row r="40" spans="1:12" x14ac:dyDescent="0.2">
      <c r="A40" s="184" t="s">
        <v>38</v>
      </c>
      <c r="B40" s="189">
        <v>65</v>
      </c>
      <c r="C40" s="189">
        <v>1</v>
      </c>
      <c r="D40" s="189"/>
      <c r="E40" s="189"/>
      <c r="F40" s="195"/>
      <c r="G40" s="196"/>
      <c r="H40" s="196"/>
      <c r="I40" s="196"/>
      <c r="J40" s="192">
        <f>J41+J57</f>
        <v>176.39999999999998</v>
      </c>
      <c r="K40" s="192">
        <f t="shared" ref="K40:L40" si="5">K41+K49</f>
        <v>461.8</v>
      </c>
      <c r="L40" s="192">
        <f t="shared" si="5"/>
        <v>461.79999999999995</v>
      </c>
    </row>
    <row r="41" spans="1:12" ht="31.5" customHeight="1" x14ac:dyDescent="0.2">
      <c r="A41" s="184" t="s">
        <v>39</v>
      </c>
      <c r="B41" s="189">
        <v>65</v>
      </c>
      <c r="C41" s="189">
        <v>1</v>
      </c>
      <c r="D41" s="189" t="s">
        <v>61</v>
      </c>
      <c r="E41" s="189" t="s">
        <v>72</v>
      </c>
      <c r="F41" s="195"/>
      <c r="G41" s="196"/>
      <c r="H41" s="196"/>
      <c r="I41" s="196"/>
      <c r="J41" s="192">
        <f>J42</f>
        <v>161.19999999999999</v>
      </c>
      <c r="K41" s="192">
        <f t="shared" ref="K41:L45" si="6">K42</f>
        <v>414.3</v>
      </c>
      <c r="L41" s="192">
        <f t="shared" si="6"/>
        <v>360.4</v>
      </c>
    </row>
    <row r="42" spans="1:12" ht="102" x14ac:dyDescent="0.2">
      <c r="A42" s="184" t="s">
        <v>40</v>
      </c>
      <c r="B42" s="189">
        <v>65</v>
      </c>
      <c r="C42" s="189">
        <v>1</v>
      </c>
      <c r="D42" s="189" t="s">
        <v>61</v>
      </c>
      <c r="E42" s="189" t="s">
        <v>72</v>
      </c>
      <c r="F42" s="195" t="s">
        <v>63</v>
      </c>
      <c r="G42" s="196"/>
      <c r="H42" s="196"/>
      <c r="I42" s="196"/>
      <c r="J42" s="192">
        <f t="shared" ref="J42:J45" si="7">J43</f>
        <v>161.19999999999999</v>
      </c>
      <c r="K42" s="192">
        <f t="shared" si="6"/>
        <v>414.3</v>
      </c>
      <c r="L42" s="192">
        <f t="shared" si="6"/>
        <v>360.4</v>
      </c>
    </row>
    <row r="43" spans="1:12" ht="38.25" x14ac:dyDescent="0.2">
      <c r="A43" s="184" t="s">
        <v>41</v>
      </c>
      <c r="B43" s="189">
        <v>65</v>
      </c>
      <c r="C43" s="189">
        <v>1</v>
      </c>
      <c r="D43" s="189" t="s">
        <v>61</v>
      </c>
      <c r="E43" s="189" t="s">
        <v>72</v>
      </c>
      <c r="F43" s="195" t="s">
        <v>64</v>
      </c>
      <c r="G43" s="196"/>
      <c r="H43" s="196"/>
      <c r="I43" s="196"/>
      <c r="J43" s="192">
        <f t="shared" si="7"/>
        <v>161.19999999999999</v>
      </c>
      <c r="K43" s="192">
        <f t="shared" si="6"/>
        <v>414.3</v>
      </c>
      <c r="L43" s="192">
        <f t="shared" si="6"/>
        <v>360.4</v>
      </c>
    </row>
    <row r="44" spans="1:12" x14ac:dyDescent="0.2">
      <c r="A44" s="184" t="s">
        <v>34</v>
      </c>
      <c r="B44" s="189">
        <v>65</v>
      </c>
      <c r="C44" s="189">
        <v>1</v>
      </c>
      <c r="D44" s="189" t="s">
        <v>61</v>
      </c>
      <c r="E44" s="189" t="s">
        <v>72</v>
      </c>
      <c r="F44" s="195" t="s">
        <v>64</v>
      </c>
      <c r="G44" s="191" t="s">
        <v>35</v>
      </c>
      <c r="H44" s="191"/>
      <c r="I44" s="191"/>
      <c r="J44" s="192">
        <f t="shared" si="7"/>
        <v>161.19999999999999</v>
      </c>
      <c r="K44" s="192">
        <f t="shared" si="6"/>
        <v>414.3</v>
      </c>
      <c r="L44" s="192">
        <f t="shared" si="6"/>
        <v>360.4</v>
      </c>
    </row>
    <row r="45" spans="1:12" ht="51" x14ac:dyDescent="0.2">
      <c r="A45" s="199" t="s">
        <v>36</v>
      </c>
      <c r="B45" s="189">
        <v>65</v>
      </c>
      <c r="C45" s="189">
        <v>1</v>
      </c>
      <c r="D45" s="189" t="s">
        <v>61</v>
      </c>
      <c r="E45" s="189" t="s">
        <v>72</v>
      </c>
      <c r="F45" s="195" t="s">
        <v>64</v>
      </c>
      <c r="G45" s="191" t="s">
        <v>35</v>
      </c>
      <c r="H45" s="191" t="s">
        <v>37</v>
      </c>
      <c r="I45" s="191"/>
      <c r="J45" s="192">
        <f t="shared" si="7"/>
        <v>161.19999999999999</v>
      </c>
      <c r="K45" s="192">
        <f t="shared" si="6"/>
        <v>414.3</v>
      </c>
      <c r="L45" s="192">
        <f t="shared" si="6"/>
        <v>360.4</v>
      </c>
    </row>
    <row r="46" spans="1:12" ht="60" hidden="1" x14ac:dyDescent="0.25">
      <c r="A46" s="122" t="s">
        <v>147</v>
      </c>
      <c r="B46" s="123">
        <v>65</v>
      </c>
      <c r="C46" s="123">
        <v>1</v>
      </c>
      <c r="D46" s="123" t="s">
        <v>61</v>
      </c>
      <c r="E46" s="123" t="s">
        <v>72</v>
      </c>
      <c r="F46" s="120" t="s">
        <v>64</v>
      </c>
      <c r="G46" s="121" t="s">
        <v>35</v>
      </c>
      <c r="H46" s="121" t="s">
        <v>37</v>
      </c>
      <c r="I46" s="125" t="s">
        <v>139</v>
      </c>
      <c r="J46" s="119">
        <f>'Приложение 2'!J14</f>
        <v>161.19999999999999</v>
      </c>
      <c r="K46" s="119">
        <f>'Приложение 2'!K14</f>
        <v>414.3</v>
      </c>
      <c r="L46" s="119">
        <f>'Приложение 2'!L14</f>
        <v>360.4</v>
      </c>
    </row>
    <row r="47" spans="1:12" ht="64.5" hidden="1" customHeight="1" x14ac:dyDescent="0.25">
      <c r="A47" s="122" t="str">
        <f>A55</f>
        <v>Администрация Анненковского сельского поселения Ромодановского муниципального района Республики Мордовия</v>
      </c>
      <c r="B47" s="123" t="s">
        <v>142</v>
      </c>
      <c r="C47" s="123" t="s">
        <v>8</v>
      </c>
      <c r="D47" s="123" t="s">
        <v>61</v>
      </c>
      <c r="E47" s="123" t="s">
        <v>72</v>
      </c>
      <c r="F47" s="120" t="s">
        <v>64</v>
      </c>
      <c r="G47" s="150" t="s">
        <v>35</v>
      </c>
      <c r="H47" s="150" t="s">
        <v>37</v>
      </c>
      <c r="I47" s="150" t="s">
        <v>139</v>
      </c>
      <c r="J47" s="119">
        <f>J45</f>
        <v>161.19999999999999</v>
      </c>
      <c r="K47" s="119">
        <f>K45</f>
        <v>414.3</v>
      </c>
      <c r="L47" s="119">
        <f>L45</f>
        <v>360.4</v>
      </c>
    </row>
    <row r="48" spans="1:12" ht="52.5" customHeight="1" x14ac:dyDescent="0.2">
      <c r="A48" s="184" t="str">
        <f>A38</f>
        <v>Администрация Анненковского сельского поселения Ромодановского муниципального района Республики Мордовия</v>
      </c>
      <c r="B48" s="189" t="s">
        <v>142</v>
      </c>
      <c r="C48" s="189" t="s">
        <v>8</v>
      </c>
      <c r="D48" s="189" t="s">
        <v>61</v>
      </c>
      <c r="E48" s="189" t="s">
        <v>72</v>
      </c>
      <c r="F48" s="195" t="s">
        <v>64</v>
      </c>
      <c r="G48" s="191" t="s">
        <v>35</v>
      </c>
      <c r="H48" s="191" t="s">
        <v>37</v>
      </c>
      <c r="I48" s="191" t="s">
        <v>139</v>
      </c>
      <c r="J48" s="192">
        <f>J45</f>
        <v>161.19999999999999</v>
      </c>
      <c r="K48" s="192">
        <f>K45</f>
        <v>414.3</v>
      </c>
      <c r="L48" s="192">
        <f>L45</f>
        <v>360.4</v>
      </c>
    </row>
    <row r="49" spans="1:12" x14ac:dyDescent="0.2">
      <c r="A49" s="184" t="str">
        <f>'Приложение 3'!A115</f>
        <v>Условно утвержденные расходы</v>
      </c>
      <c r="B49" s="189" t="s">
        <v>142</v>
      </c>
      <c r="C49" s="189" t="s">
        <v>8</v>
      </c>
      <c r="D49" s="189" t="s">
        <v>61</v>
      </c>
      <c r="E49" s="189" t="s">
        <v>143</v>
      </c>
      <c r="F49" s="195"/>
      <c r="G49" s="191"/>
      <c r="H49" s="191"/>
      <c r="I49" s="191"/>
      <c r="J49" s="192"/>
      <c r="K49" s="192">
        <f t="shared" ref="K49:L53" si="8">K50</f>
        <v>47.5</v>
      </c>
      <c r="L49" s="192">
        <f t="shared" si="8"/>
        <v>101.4</v>
      </c>
    </row>
    <row r="50" spans="1:12" x14ac:dyDescent="0.2">
      <c r="A50" s="184" t="str">
        <f>'Приложение 3'!A116</f>
        <v>Иные бюджетные ассигнования</v>
      </c>
      <c r="B50" s="189" t="s">
        <v>142</v>
      </c>
      <c r="C50" s="189" t="s">
        <v>8</v>
      </c>
      <c r="D50" s="189" t="s">
        <v>61</v>
      </c>
      <c r="E50" s="189" t="s">
        <v>143</v>
      </c>
      <c r="F50" s="195" t="s">
        <v>67</v>
      </c>
      <c r="G50" s="191"/>
      <c r="H50" s="191"/>
      <c r="I50" s="191"/>
      <c r="J50" s="192"/>
      <c r="K50" s="192">
        <f t="shared" si="8"/>
        <v>47.5</v>
      </c>
      <c r="L50" s="192">
        <f t="shared" si="8"/>
        <v>101.4</v>
      </c>
    </row>
    <row r="51" spans="1:12" x14ac:dyDescent="0.2">
      <c r="A51" s="184" t="str">
        <f>'Приложение 3'!A117</f>
        <v>Резервные средства</v>
      </c>
      <c r="B51" s="189" t="s">
        <v>142</v>
      </c>
      <c r="C51" s="189" t="s">
        <v>8</v>
      </c>
      <c r="D51" s="189" t="s">
        <v>61</v>
      </c>
      <c r="E51" s="189" t="s">
        <v>143</v>
      </c>
      <c r="F51" s="195" t="s">
        <v>69</v>
      </c>
      <c r="G51" s="191"/>
      <c r="H51" s="191"/>
      <c r="I51" s="191"/>
      <c r="J51" s="192"/>
      <c r="K51" s="192">
        <f t="shared" si="8"/>
        <v>47.5</v>
      </c>
      <c r="L51" s="192">
        <f t="shared" si="8"/>
        <v>101.4</v>
      </c>
    </row>
    <row r="52" spans="1:12" x14ac:dyDescent="0.2">
      <c r="A52" s="184" t="str">
        <f>'Приложение 3'!A111</f>
        <v>Условно утвержденные расходы</v>
      </c>
      <c r="B52" s="189" t="s">
        <v>142</v>
      </c>
      <c r="C52" s="189" t="s">
        <v>8</v>
      </c>
      <c r="D52" s="189" t="s">
        <v>61</v>
      </c>
      <c r="E52" s="189" t="s">
        <v>143</v>
      </c>
      <c r="F52" s="195" t="s">
        <v>69</v>
      </c>
      <c r="G52" s="191" t="s">
        <v>141</v>
      </c>
      <c r="H52" s="191"/>
      <c r="I52" s="191"/>
      <c r="J52" s="192"/>
      <c r="K52" s="192">
        <f t="shared" si="8"/>
        <v>47.5</v>
      </c>
      <c r="L52" s="192">
        <f t="shared" si="8"/>
        <v>101.4</v>
      </c>
    </row>
    <row r="53" spans="1:12" x14ac:dyDescent="0.2">
      <c r="A53" s="184" t="str">
        <f>'Приложение 3'!A112</f>
        <v>Условно утвержденные расходы</v>
      </c>
      <c r="B53" s="189" t="s">
        <v>142</v>
      </c>
      <c r="C53" s="189" t="s">
        <v>8</v>
      </c>
      <c r="D53" s="189" t="s">
        <v>61</v>
      </c>
      <c r="E53" s="189" t="s">
        <v>143</v>
      </c>
      <c r="F53" s="195" t="s">
        <v>69</v>
      </c>
      <c r="G53" s="191" t="s">
        <v>141</v>
      </c>
      <c r="H53" s="191" t="s">
        <v>141</v>
      </c>
      <c r="I53" s="191"/>
      <c r="J53" s="192"/>
      <c r="K53" s="192">
        <f t="shared" si="8"/>
        <v>47.5</v>
      </c>
      <c r="L53" s="192">
        <f t="shared" si="8"/>
        <v>101.4</v>
      </c>
    </row>
    <row r="54" spans="1:12" ht="60" hidden="1" x14ac:dyDescent="0.25">
      <c r="A54" s="122" t="s">
        <v>147</v>
      </c>
      <c r="B54" s="123" t="s">
        <v>142</v>
      </c>
      <c r="C54" s="123" t="s">
        <v>8</v>
      </c>
      <c r="D54" s="123" t="s">
        <v>61</v>
      </c>
      <c r="E54" s="123" t="s">
        <v>143</v>
      </c>
      <c r="F54" s="120" t="s">
        <v>69</v>
      </c>
      <c r="G54" s="133" t="s">
        <v>141</v>
      </c>
      <c r="H54" s="133" t="s">
        <v>141</v>
      </c>
      <c r="I54" s="133" t="s">
        <v>139</v>
      </c>
      <c r="J54" s="119"/>
      <c r="K54" s="119">
        <f>'Приложение 3'!J117</f>
        <v>47.5</v>
      </c>
      <c r="L54" s="119">
        <f>'Приложение 3'!K117</f>
        <v>101.4</v>
      </c>
    </row>
    <row r="55" spans="1:12" ht="60.75" hidden="1" customHeight="1" x14ac:dyDescent="0.25">
      <c r="A55" s="122" t="str">
        <f>A68</f>
        <v>Администрация Анненковского сельского поселения Ромодановского муниципального района Республики Мордовия</v>
      </c>
      <c r="B55" s="123" t="s">
        <v>142</v>
      </c>
      <c r="C55" s="123" t="s">
        <v>8</v>
      </c>
      <c r="D55" s="123" t="s">
        <v>61</v>
      </c>
      <c r="E55" s="123" t="s">
        <v>143</v>
      </c>
      <c r="F55" s="120" t="s">
        <v>69</v>
      </c>
      <c r="G55" s="150" t="s">
        <v>141</v>
      </c>
      <c r="H55" s="150" t="s">
        <v>141</v>
      </c>
      <c r="I55" s="150" t="s">
        <v>139</v>
      </c>
      <c r="J55" s="119"/>
      <c r="K55" s="119">
        <f>K53</f>
        <v>47.5</v>
      </c>
      <c r="L55" s="119">
        <f>L53</f>
        <v>101.4</v>
      </c>
    </row>
    <row r="56" spans="1:12" ht="50.25" customHeight="1" x14ac:dyDescent="0.2">
      <c r="A56" s="184" t="str">
        <f>A48</f>
        <v>Администрация Анненковского сельского поселения Ромодановского муниципального района Республики Мордовия</v>
      </c>
      <c r="B56" s="189" t="s">
        <v>142</v>
      </c>
      <c r="C56" s="189" t="s">
        <v>8</v>
      </c>
      <c r="D56" s="189" t="s">
        <v>61</v>
      </c>
      <c r="E56" s="189" t="s">
        <v>143</v>
      </c>
      <c r="F56" s="195" t="s">
        <v>69</v>
      </c>
      <c r="G56" s="191" t="s">
        <v>141</v>
      </c>
      <c r="H56" s="191" t="s">
        <v>141</v>
      </c>
      <c r="I56" s="191" t="s">
        <v>139</v>
      </c>
      <c r="J56" s="192"/>
      <c r="K56" s="192">
        <f>K53</f>
        <v>47.5</v>
      </c>
      <c r="L56" s="192">
        <f>L53</f>
        <v>101.4</v>
      </c>
    </row>
    <row r="57" spans="1:12" ht="77.25" customHeight="1" x14ac:dyDescent="0.2">
      <c r="A57" s="184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7" s="189" t="s">
        <v>142</v>
      </c>
      <c r="C57" s="189" t="s">
        <v>8</v>
      </c>
      <c r="D57" s="189" t="s">
        <v>61</v>
      </c>
      <c r="E57" s="189" t="s">
        <v>207</v>
      </c>
      <c r="F57" s="195"/>
      <c r="G57" s="191"/>
      <c r="H57" s="191"/>
      <c r="I57" s="191"/>
      <c r="J57" s="192">
        <f>J58</f>
        <v>15.2</v>
      </c>
      <c r="K57" s="192"/>
      <c r="L57" s="192"/>
    </row>
    <row r="58" spans="1:12" ht="94.5" customHeight="1" x14ac:dyDescent="0.2">
      <c r="A58" s="184" t="str">
        <f>A42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8" s="189" t="s">
        <v>142</v>
      </c>
      <c r="C58" s="189" t="s">
        <v>8</v>
      </c>
      <c r="D58" s="189" t="s">
        <v>61</v>
      </c>
      <c r="E58" s="189" t="s">
        <v>207</v>
      </c>
      <c r="F58" s="195" t="s">
        <v>63</v>
      </c>
      <c r="G58" s="191"/>
      <c r="H58" s="191"/>
      <c r="I58" s="191"/>
      <c r="J58" s="192">
        <f>J59</f>
        <v>15.2</v>
      </c>
      <c r="K58" s="192"/>
      <c r="L58" s="192"/>
    </row>
    <row r="59" spans="1:12" ht="39" customHeight="1" x14ac:dyDescent="0.2">
      <c r="A59" s="184" t="str">
        <f>A43</f>
        <v>Расходы на выплаты персоналу государственных (муниципальных) органов</v>
      </c>
      <c r="B59" s="189" t="s">
        <v>142</v>
      </c>
      <c r="C59" s="189" t="s">
        <v>8</v>
      </c>
      <c r="D59" s="189" t="s">
        <v>61</v>
      </c>
      <c r="E59" s="189" t="s">
        <v>207</v>
      </c>
      <c r="F59" s="195" t="s">
        <v>64</v>
      </c>
      <c r="G59" s="191"/>
      <c r="H59" s="191"/>
      <c r="I59" s="191"/>
      <c r="J59" s="192">
        <f>J60</f>
        <v>15.2</v>
      </c>
      <c r="K59" s="192"/>
      <c r="L59" s="192"/>
    </row>
    <row r="60" spans="1:12" ht="15.75" customHeight="1" x14ac:dyDescent="0.2">
      <c r="A60" s="184" t="str">
        <f>A44</f>
        <v>Общегосударственные вопросы</v>
      </c>
      <c r="B60" s="189" t="s">
        <v>142</v>
      </c>
      <c r="C60" s="189" t="s">
        <v>8</v>
      </c>
      <c r="D60" s="189" t="s">
        <v>61</v>
      </c>
      <c r="E60" s="189" t="s">
        <v>207</v>
      </c>
      <c r="F60" s="195" t="s">
        <v>64</v>
      </c>
      <c r="G60" s="191" t="s">
        <v>35</v>
      </c>
      <c r="H60" s="191"/>
      <c r="I60" s="191"/>
      <c r="J60" s="192">
        <f>J61</f>
        <v>15.2</v>
      </c>
      <c r="K60" s="192"/>
      <c r="L60" s="192"/>
    </row>
    <row r="61" spans="1:12" ht="52.5" customHeight="1" x14ac:dyDescent="0.2">
      <c r="A61" s="184" t="str">
        <f>A45</f>
        <v>Функционирование высшего должностного лица субъекта Российской Федерации и муниципального образования</v>
      </c>
      <c r="B61" s="189" t="s">
        <v>142</v>
      </c>
      <c r="C61" s="189" t="s">
        <v>8</v>
      </c>
      <c r="D61" s="189" t="s">
        <v>61</v>
      </c>
      <c r="E61" s="189" t="s">
        <v>207</v>
      </c>
      <c r="F61" s="195" t="s">
        <v>64</v>
      </c>
      <c r="G61" s="191" t="s">
        <v>35</v>
      </c>
      <c r="H61" s="191" t="s">
        <v>37</v>
      </c>
      <c r="I61" s="191"/>
      <c r="J61" s="192">
        <f>J62</f>
        <v>15.2</v>
      </c>
      <c r="K61" s="192"/>
      <c r="L61" s="192"/>
    </row>
    <row r="62" spans="1:12" ht="50.25" customHeight="1" x14ac:dyDescent="0.2">
      <c r="A62" s="184" t="str">
        <f>A56</f>
        <v>Администрация Анненковского сельского поселения Ромодановского муниципального района Республики Мордовия</v>
      </c>
      <c r="B62" s="189" t="s">
        <v>142</v>
      </c>
      <c r="C62" s="189" t="s">
        <v>8</v>
      </c>
      <c r="D62" s="189" t="s">
        <v>61</v>
      </c>
      <c r="E62" s="189" t="s">
        <v>207</v>
      </c>
      <c r="F62" s="195" t="s">
        <v>64</v>
      </c>
      <c r="G62" s="191" t="s">
        <v>35</v>
      </c>
      <c r="H62" s="191" t="s">
        <v>37</v>
      </c>
      <c r="I62" s="191" t="s">
        <v>139</v>
      </c>
      <c r="J62" s="192">
        <f>'Приложение 2'!J15</f>
        <v>15.2</v>
      </c>
      <c r="K62" s="192"/>
      <c r="L62" s="192"/>
    </row>
    <row r="63" spans="1:12" ht="78.75" customHeight="1" x14ac:dyDescent="0.2">
      <c r="A63" s="184" t="str">
        <f>'Приложение 2'!A29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3" s="189" t="s">
        <v>142</v>
      </c>
      <c r="C63" s="189" t="s">
        <v>9</v>
      </c>
      <c r="D63" s="189" t="s">
        <v>61</v>
      </c>
      <c r="E63" s="189" t="s">
        <v>207</v>
      </c>
      <c r="F63" s="195"/>
      <c r="G63" s="191"/>
      <c r="H63" s="191"/>
      <c r="I63" s="191"/>
      <c r="J63" s="192">
        <f>J64</f>
        <v>215</v>
      </c>
      <c r="K63" s="192"/>
      <c r="L63" s="192"/>
    </row>
    <row r="64" spans="1:12" ht="90" customHeight="1" x14ac:dyDescent="0.2">
      <c r="A64" s="184" t="str">
        <f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4" s="189" t="s">
        <v>142</v>
      </c>
      <c r="C64" s="189" t="s">
        <v>9</v>
      </c>
      <c r="D64" s="189" t="s">
        <v>61</v>
      </c>
      <c r="E64" s="189" t="s">
        <v>207</v>
      </c>
      <c r="F64" s="195" t="s">
        <v>63</v>
      </c>
      <c r="G64" s="191"/>
      <c r="H64" s="191"/>
      <c r="I64" s="191"/>
      <c r="J64" s="192">
        <f>J65</f>
        <v>215</v>
      </c>
      <c r="K64" s="192"/>
      <c r="L64" s="192"/>
    </row>
    <row r="65" spans="1:12" ht="37.5" customHeight="1" x14ac:dyDescent="0.2">
      <c r="A65" s="184" t="str">
        <f>'Приложение 2'!A31</f>
        <v>Расходы на выплаты персоналу государственных (муниципальных) органов</v>
      </c>
      <c r="B65" s="189" t="s">
        <v>142</v>
      </c>
      <c r="C65" s="189" t="s">
        <v>9</v>
      </c>
      <c r="D65" s="189" t="s">
        <v>61</v>
      </c>
      <c r="E65" s="189" t="s">
        <v>207</v>
      </c>
      <c r="F65" s="195" t="s">
        <v>64</v>
      </c>
      <c r="G65" s="191"/>
      <c r="H65" s="191"/>
      <c r="I65" s="191"/>
      <c r="J65" s="192">
        <f>J66</f>
        <v>215</v>
      </c>
      <c r="K65" s="192"/>
      <c r="L65" s="192"/>
    </row>
    <row r="66" spans="1:12" ht="18" customHeight="1" x14ac:dyDescent="0.2">
      <c r="A66" s="184" t="str">
        <f>'Приложение 2'!A8</f>
        <v>Общегосударственные вопросы</v>
      </c>
      <c r="B66" s="189" t="s">
        <v>142</v>
      </c>
      <c r="C66" s="189" t="s">
        <v>9</v>
      </c>
      <c r="D66" s="189" t="s">
        <v>61</v>
      </c>
      <c r="E66" s="189" t="s">
        <v>207</v>
      </c>
      <c r="F66" s="195" t="s">
        <v>64</v>
      </c>
      <c r="G66" s="191" t="s">
        <v>35</v>
      </c>
      <c r="H66" s="191"/>
      <c r="I66" s="191"/>
      <c r="J66" s="192">
        <f>J67</f>
        <v>215</v>
      </c>
      <c r="K66" s="192"/>
      <c r="L66" s="192"/>
    </row>
    <row r="67" spans="1:12" ht="51.75" customHeight="1" x14ac:dyDescent="0.2">
      <c r="A67" s="184" t="str">
        <f>'Приложение 2'!A9</f>
        <v>Функционирование высшего должностного лица субъекта Российской Федерации и муниципального образования</v>
      </c>
      <c r="B67" s="189" t="s">
        <v>142</v>
      </c>
      <c r="C67" s="189" t="s">
        <v>9</v>
      </c>
      <c r="D67" s="189" t="s">
        <v>61</v>
      </c>
      <c r="E67" s="189" t="s">
        <v>207</v>
      </c>
      <c r="F67" s="195" t="s">
        <v>64</v>
      </c>
      <c r="G67" s="191" t="s">
        <v>35</v>
      </c>
      <c r="H67" s="191" t="s">
        <v>42</v>
      </c>
      <c r="I67" s="191"/>
      <c r="J67" s="192">
        <f>J68</f>
        <v>215</v>
      </c>
      <c r="K67" s="192"/>
      <c r="L67" s="192"/>
    </row>
    <row r="68" spans="1:12" ht="60.75" hidden="1" customHeight="1" x14ac:dyDescent="0.25">
      <c r="A68" s="122" t="str">
        <f>A77</f>
        <v>Администрация Анненковского сельского поселения Ромодановского муниципального района Республики Мордовия</v>
      </c>
      <c r="B68" s="123" t="s">
        <v>142</v>
      </c>
      <c r="C68" s="123" t="s">
        <v>8</v>
      </c>
      <c r="D68" s="123" t="s">
        <v>61</v>
      </c>
      <c r="E68" s="123" t="s">
        <v>207</v>
      </c>
      <c r="F68" s="120" t="s">
        <v>64</v>
      </c>
      <c r="G68" s="159" t="s">
        <v>35</v>
      </c>
      <c r="H68" s="159" t="s">
        <v>37</v>
      </c>
      <c r="I68" s="159" t="s">
        <v>139</v>
      </c>
      <c r="J68" s="119">
        <f>'Приложение 2'!J31</f>
        <v>215</v>
      </c>
      <c r="K68" s="119"/>
      <c r="L68" s="119"/>
    </row>
    <row r="69" spans="1:12" ht="49.5" customHeight="1" x14ac:dyDescent="0.2">
      <c r="A69" s="184" t="str">
        <f>A56</f>
        <v>Администрация Анненковского сельского поселения Ромодановского муниципального района Республики Мордовия</v>
      </c>
      <c r="B69" s="189" t="s">
        <v>142</v>
      </c>
      <c r="C69" s="189" t="s">
        <v>9</v>
      </c>
      <c r="D69" s="189" t="s">
        <v>61</v>
      </c>
      <c r="E69" s="189" t="s">
        <v>207</v>
      </c>
      <c r="F69" s="195" t="s">
        <v>64</v>
      </c>
      <c r="G69" s="191" t="s">
        <v>35</v>
      </c>
      <c r="H69" s="191" t="s">
        <v>42</v>
      </c>
      <c r="I69" s="191" t="s">
        <v>139</v>
      </c>
      <c r="J69" s="192">
        <f>J67</f>
        <v>215</v>
      </c>
      <c r="K69" s="192"/>
      <c r="L69" s="192"/>
    </row>
    <row r="70" spans="1:12" ht="41.25" customHeight="1" x14ac:dyDescent="0.2">
      <c r="A70" s="199" t="str">
        <f>'Приложение 2'!A20</f>
        <v>Расходы в рамках обеспечения деятельности   Администрации Анненковского сельского поселения</v>
      </c>
      <c r="B70" s="189">
        <v>65</v>
      </c>
      <c r="C70" s="189">
        <v>2</v>
      </c>
      <c r="D70" s="189"/>
      <c r="E70" s="189"/>
      <c r="F70" s="190"/>
      <c r="G70" s="196"/>
      <c r="H70" s="196"/>
      <c r="I70" s="196"/>
      <c r="J70" s="192">
        <f>J71+J79</f>
        <v>1195</v>
      </c>
      <c r="K70" s="192">
        <f t="shared" ref="K70:L70" si="9">K71+K79</f>
        <v>806.5</v>
      </c>
      <c r="L70" s="192">
        <f t="shared" si="9"/>
        <v>915.2</v>
      </c>
    </row>
    <row r="71" spans="1:12" ht="38.25" x14ac:dyDescent="0.2">
      <c r="A71" s="184" t="s">
        <v>44</v>
      </c>
      <c r="B71" s="189">
        <v>65</v>
      </c>
      <c r="C71" s="189">
        <v>2</v>
      </c>
      <c r="D71" s="189" t="s">
        <v>61</v>
      </c>
      <c r="E71" s="189" t="s">
        <v>73</v>
      </c>
      <c r="F71" s="190"/>
      <c r="G71" s="196"/>
      <c r="H71" s="196"/>
      <c r="I71" s="196"/>
      <c r="J71" s="192">
        <f>J72</f>
        <v>702.4</v>
      </c>
      <c r="K71" s="192">
        <f t="shared" ref="K71:L71" si="10">K72</f>
        <v>605.9</v>
      </c>
      <c r="L71" s="192">
        <f t="shared" si="10"/>
        <v>605.9</v>
      </c>
    </row>
    <row r="72" spans="1:12" ht="102" x14ac:dyDescent="0.2">
      <c r="A72" s="184" t="s">
        <v>40</v>
      </c>
      <c r="B72" s="189">
        <v>65</v>
      </c>
      <c r="C72" s="189">
        <v>2</v>
      </c>
      <c r="D72" s="189" t="s">
        <v>61</v>
      </c>
      <c r="E72" s="189" t="s">
        <v>73</v>
      </c>
      <c r="F72" s="190" t="s">
        <v>63</v>
      </c>
      <c r="G72" s="196"/>
      <c r="H72" s="196"/>
      <c r="I72" s="196"/>
      <c r="J72" s="192">
        <f t="shared" ref="J72:J75" si="11">J73</f>
        <v>702.4</v>
      </c>
      <c r="K72" s="192">
        <f t="shared" ref="K72:K75" si="12">K73</f>
        <v>605.9</v>
      </c>
      <c r="L72" s="192">
        <f t="shared" ref="L72:L75" si="13">L73</f>
        <v>605.9</v>
      </c>
    </row>
    <row r="73" spans="1:12" ht="38.25" x14ac:dyDescent="0.2">
      <c r="A73" s="184" t="s">
        <v>41</v>
      </c>
      <c r="B73" s="189">
        <v>65</v>
      </c>
      <c r="C73" s="189">
        <v>2</v>
      </c>
      <c r="D73" s="189" t="s">
        <v>61</v>
      </c>
      <c r="E73" s="189" t="s">
        <v>73</v>
      </c>
      <c r="F73" s="190" t="s">
        <v>64</v>
      </c>
      <c r="G73" s="196"/>
      <c r="H73" s="196"/>
      <c r="I73" s="196"/>
      <c r="J73" s="192">
        <f t="shared" si="11"/>
        <v>702.4</v>
      </c>
      <c r="K73" s="192">
        <f t="shared" si="12"/>
        <v>605.9</v>
      </c>
      <c r="L73" s="192">
        <f t="shared" si="13"/>
        <v>605.9</v>
      </c>
    </row>
    <row r="74" spans="1:12" ht="19.5" customHeight="1" x14ac:dyDescent="0.2">
      <c r="A74" s="184" t="s">
        <v>34</v>
      </c>
      <c r="B74" s="189">
        <v>65</v>
      </c>
      <c r="C74" s="189">
        <v>2</v>
      </c>
      <c r="D74" s="189" t="s">
        <v>61</v>
      </c>
      <c r="E74" s="189" t="s">
        <v>73</v>
      </c>
      <c r="F74" s="190" t="s">
        <v>64</v>
      </c>
      <c r="G74" s="191" t="s">
        <v>35</v>
      </c>
      <c r="H74" s="191"/>
      <c r="I74" s="191"/>
      <c r="J74" s="192">
        <f t="shared" si="11"/>
        <v>702.4</v>
      </c>
      <c r="K74" s="192">
        <f t="shared" si="12"/>
        <v>605.9</v>
      </c>
      <c r="L74" s="192">
        <f t="shared" si="13"/>
        <v>605.9</v>
      </c>
    </row>
    <row r="75" spans="1:12" ht="65.25" customHeight="1" x14ac:dyDescent="0.2">
      <c r="A75" s="199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75" s="189">
        <v>65</v>
      </c>
      <c r="C75" s="189">
        <v>2</v>
      </c>
      <c r="D75" s="189" t="s">
        <v>61</v>
      </c>
      <c r="E75" s="189" t="s">
        <v>73</v>
      </c>
      <c r="F75" s="190" t="s">
        <v>64</v>
      </c>
      <c r="G75" s="191" t="s">
        <v>35</v>
      </c>
      <c r="H75" s="191" t="s">
        <v>42</v>
      </c>
      <c r="I75" s="191"/>
      <c r="J75" s="192">
        <f t="shared" si="11"/>
        <v>702.4</v>
      </c>
      <c r="K75" s="192">
        <f t="shared" si="12"/>
        <v>605.9</v>
      </c>
      <c r="L75" s="192">
        <f t="shared" si="13"/>
        <v>605.9</v>
      </c>
    </row>
    <row r="76" spans="1:12" ht="60" hidden="1" x14ac:dyDescent="0.25">
      <c r="A76" s="122" t="s">
        <v>147</v>
      </c>
      <c r="B76" s="123">
        <v>65</v>
      </c>
      <c r="C76" s="123">
        <v>2</v>
      </c>
      <c r="D76" s="123" t="s">
        <v>61</v>
      </c>
      <c r="E76" s="123" t="s">
        <v>73</v>
      </c>
      <c r="F76" s="36" t="s">
        <v>64</v>
      </c>
      <c r="G76" s="121" t="s">
        <v>35</v>
      </c>
      <c r="H76" s="121" t="s">
        <v>42</v>
      </c>
      <c r="I76" s="125" t="s">
        <v>139</v>
      </c>
      <c r="J76" s="119">
        <f>'Приложение 2'!J23</f>
        <v>702.4</v>
      </c>
      <c r="K76" s="119">
        <f>'Приложение 2'!K23</f>
        <v>605.9</v>
      </c>
      <c r="L76" s="119">
        <f>'Приложение 2'!L23</f>
        <v>605.9</v>
      </c>
    </row>
    <row r="77" spans="1:12" ht="63" hidden="1" customHeight="1" x14ac:dyDescent="0.25">
      <c r="A77" s="122" t="str">
        <f>A85</f>
        <v>Администрация Анненковского сельского поселения Ромодановского муниципального района Республики Мордовия</v>
      </c>
      <c r="B77" s="123" t="s">
        <v>142</v>
      </c>
      <c r="C77" s="123" t="s">
        <v>9</v>
      </c>
      <c r="D77" s="123" t="s">
        <v>61</v>
      </c>
      <c r="E77" s="123" t="s">
        <v>73</v>
      </c>
      <c r="F77" s="36" t="s">
        <v>64</v>
      </c>
      <c r="G77" s="150" t="s">
        <v>35</v>
      </c>
      <c r="H77" s="150" t="s">
        <v>42</v>
      </c>
      <c r="I77" s="150" t="s">
        <v>139</v>
      </c>
      <c r="J77" s="119">
        <f>'Приложение 2'!J23</f>
        <v>702.4</v>
      </c>
      <c r="K77" s="119">
        <f>'Приложение 2'!K23</f>
        <v>605.9</v>
      </c>
      <c r="L77" s="119">
        <f>'Приложение 2'!L23</f>
        <v>605.9</v>
      </c>
    </row>
    <row r="78" spans="1:12" ht="54" customHeight="1" x14ac:dyDescent="0.2">
      <c r="A78" s="184" t="str">
        <f>A69</f>
        <v>Администрация Анненковского сельского поселения Ромодановского муниципального района Республики Мордовия</v>
      </c>
      <c r="B78" s="189" t="s">
        <v>142</v>
      </c>
      <c r="C78" s="189" t="s">
        <v>9</v>
      </c>
      <c r="D78" s="189" t="s">
        <v>61</v>
      </c>
      <c r="E78" s="189" t="s">
        <v>73</v>
      </c>
      <c r="F78" s="190" t="s">
        <v>64</v>
      </c>
      <c r="G78" s="191" t="s">
        <v>35</v>
      </c>
      <c r="H78" s="191" t="s">
        <v>42</v>
      </c>
      <c r="I78" s="191" t="s">
        <v>139</v>
      </c>
      <c r="J78" s="192">
        <f>J75</f>
        <v>702.4</v>
      </c>
      <c r="K78" s="192">
        <f>K75</f>
        <v>605.9</v>
      </c>
      <c r="L78" s="192">
        <f>L75</f>
        <v>605.9</v>
      </c>
    </row>
    <row r="79" spans="1:12" ht="42" customHeight="1" x14ac:dyDescent="0.2">
      <c r="A79" s="184" t="str">
        <f>'Приложение 2'!A24</f>
        <v xml:space="preserve">  Расходы на обеспечение выполнения функций органов местного самоуправления</v>
      </c>
      <c r="B79" s="189" t="s">
        <v>142</v>
      </c>
      <c r="C79" s="189" t="s">
        <v>9</v>
      </c>
      <c r="D79" s="189" t="s">
        <v>61</v>
      </c>
      <c r="E79" s="189" t="s">
        <v>74</v>
      </c>
      <c r="F79" s="190"/>
      <c r="G79" s="191"/>
      <c r="H79" s="191"/>
      <c r="I79" s="191"/>
      <c r="J79" s="192">
        <f>J80+J87</f>
        <v>492.6</v>
      </c>
      <c r="K79" s="192">
        <f t="shared" ref="K79:L79" si="14">K80+K87</f>
        <v>200.6</v>
      </c>
      <c r="L79" s="192">
        <f t="shared" si="14"/>
        <v>309.3</v>
      </c>
    </row>
    <row r="80" spans="1:12" ht="39" customHeight="1" x14ac:dyDescent="0.2">
      <c r="A80" s="184" t="s">
        <v>175</v>
      </c>
      <c r="B80" s="189">
        <v>65</v>
      </c>
      <c r="C80" s="189">
        <v>2</v>
      </c>
      <c r="D80" s="189" t="s">
        <v>61</v>
      </c>
      <c r="E80" s="189" t="s">
        <v>74</v>
      </c>
      <c r="F80" s="190" t="s">
        <v>65</v>
      </c>
      <c r="G80" s="196"/>
      <c r="H80" s="196"/>
      <c r="I80" s="196"/>
      <c r="J80" s="192">
        <f>J81</f>
        <v>488</v>
      </c>
      <c r="K80" s="192">
        <f>K81</f>
        <v>195.6</v>
      </c>
      <c r="L80" s="192">
        <f>L81</f>
        <v>304.3</v>
      </c>
    </row>
    <row r="81" spans="1:12" ht="38.25" x14ac:dyDescent="0.2">
      <c r="A81" s="184" t="s">
        <v>43</v>
      </c>
      <c r="B81" s="189">
        <v>65</v>
      </c>
      <c r="C81" s="189">
        <v>2</v>
      </c>
      <c r="D81" s="189" t="s">
        <v>61</v>
      </c>
      <c r="E81" s="189" t="s">
        <v>74</v>
      </c>
      <c r="F81" s="190" t="s">
        <v>66</v>
      </c>
      <c r="G81" s="196"/>
      <c r="H81" s="196"/>
      <c r="I81" s="196"/>
      <c r="J81" s="192">
        <f>J82</f>
        <v>488</v>
      </c>
      <c r="K81" s="192">
        <f t="shared" ref="K81:K83" si="15">K82</f>
        <v>195.6</v>
      </c>
      <c r="L81" s="192">
        <f t="shared" ref="L81:L83" si="16">L82</f>
        <v>304.3</v>
      </c>
    </row>
    <row r="82" spans="1:12" ht="15.75" customHeight="1" x14ac:dyDescent="0.2">
      <c r="A82" s="184" t="s">
        <v>34</v>
      </c>
      <c r="B82" s="189">
        <v>65</v>
      </c>
      <c r="C82" s="189">
        <v>2</v>
      </c>
      <c r="D82" s="189" t="s">
        <v>61</v>
      </c>
      <c r="E82" s="189" t="s">
        <v>74</v>
      </c>
      <c r="F82" s="190" t="s">
        <v>66</v>
      </c>
      <c r="G82" s="191" t="s">
        <v>35</v>
      </c>
      <c r="H82" s="191"/>
      <c r="I82" s="191"/>
      <c r="J82" s="192">
        <f t="shared" ref="J82:J83" si="17">J83</f>
        <v>488</v>
      </c>
      <c r="K82" s="192">
        <f t="shared" si="15"/>
        <v>195.6</v>
      </c>
      <c r="L82" s="192">
        <f t="shared" si="16"/>
        <v>304.3</v>
      </c>
    </row>
    <row r="83" spans="1:12" ht="66" customHeight="1" x14ac:dyDescent="0.2">
      <c r="A83" s="199" t="str">
        <f>A75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83" s="189">
        <v>65</v>
      </c>
      <c r="C83" s="189">
        <v>2</v>
      </c>
      <c r="D83" s="189" t="s">
        <v>61</v>
      </c>
      <c r="E83" s="189" t="s">
        <v>74</v>
      </c>
      <c r="F83" s="190" t="s">
        <v>66</v>
      </c>
      <c r="G83" s="191" t="s">
        <v>35</v>
      </c>
      <c r="H83" s="191" t="s">
        <v>42</v>
      </c>
      <c r="I83" s="191"/>
      <c r="J83" s="192">
        <f t="shared" si="17"/>
        <v>488</v>
      </c>
      <c r="K83" s="192">
        <f t="shared" si="15"/>
        <v>195.6</v>
      </c>
      <c r="L83" s="192">
        <f t="shared" si="16"/>
        <v>304.3</v>
      </c>
    </row>
    <row r="84" spans="1:12" ht="60" hidden="1" x14ac:dyDescent="0.25">
      <c r="A84" s="122" t="s">
        <v>147</v>
      </c>
      <c r="B84" s="123">
        <v>65</v>
      </c>
      <c r="C84" s="123">
        <v>2</v>
      </c>
      <c r="D84" s="123" t="s">
        <v>61</v>
      </c>
      <c r="E84" s="123" t="s">
        <v>74</v>
      </c>
      <c r="F84" s="36" t="s">
        <v>66</v>
      </c>
      <c r="G84" s="121" t="s">
        <v>35</v>
      </c>
      <c r="H84" s="121" t="s">
        <v>42</v>
      </c>
      <c r="I84" s="125" t="s">
        <v>139</v>
      </c>
      <c r="J84" s="119">
        <f>'Приложение 2'!J26</f>
        <v>488</v>
      </c>
      <c r="K84" s="119">
        <f>'Приложение 2'!K26</f>
        <v>195.6</v>
      </c>
      <c r="L84" s="119">
        <f>'Приложение 2'!L26</f>
        <v>304.3</v>
      </c>
    </row>
    <row r="85" spans="1:12" ht="64.5" hidden="1" customHeight="1" x14ac:dyDescent="0.25">
      <c r="A85" s="122" t="str">
        <f>A92</f>
        <v>Администрация Анненковского сельского поселения Ромодановского муниципального района Республики Мордовия</v>
      </c>
      <c r="B85" s="123" t="s">
        <v>142</v>
      </c>
      <c r="C85" s="123" t="s">
        <v>9</v>
      </c>
      <c r="D85" s="123" t="s">
        <v>61</v>
      </c>
      <c r="E85" s="123" t="s">
        <v>74</v>
      </c>
      <c r="F85" s="36" t="s">
        <v>66</v>
      </c>
      <c r="G85" s="150" t="s">
        <v>35</v>
      </c>
      <c r="H85" s="150" t="s">
        <v>42</v>
      </c>
      <c r="I85" s="150" t="s">
        <v>139</v>
      </c>
      <c r="J85" s="119">
        <f>'Приложение 2'!J26</f>
        <v>488</v>
      </c>
      <c r="K85" s="119">
        <f>'Приложение 2'!K26</f>
        <v>195.6</v>
      </c>
      <c r="L85" s="119">
        <f>'Приложение 2'!L26</f>
        <v>304.3</v>
      </c>
    </row>
    <row r="86" spans="1:12" ht="56.25" customHeight="1" x14ac:dyDescent="0.2">
      <c r="A86" s="184" t="str">
        <f>A78</f>
        <v>Администрация Анненковского сельского поселения Ромодановского муниципального района Республики Мордовия</v>
      </c>
      <c r="B86" s="189" t="s">
        <v>142</v>
      </c>
      <c r="C86" s="189" t="s">
        <v>9</v>
      </c>
      <c r="D86" s="189" t="s">
        <v>61</v>
      </c>
      <c r="E86" s="189" t="s">
        <v>74</v>
      </c>
      <c r="F86" s="190" t="s">
        <v>66</v>
      </c>
      <c r="G86" s="191" t="s">
        <v>35</v>
      </c>
      <c r="H86" s="191" t="s">
        <v>42</v>
      </c>
      <c r="I86" s="191" t="s">
        <v>139</v>
      </c>
      <c r="J86" s="192">
        <f>J83</f>
        <v>488</v>
      </c>
      <c r="K86" s="192">
        <f>K83</f>
        <v>195.6</v>
      </c>
      <c r="L86" s="192">
        <f>L83</f>
        <v>304.3</v>
      </c>
    </row>
    <row r="87" spans="1:12" x14ac:dyDescent="0.2">
      <c r="A87" s="184" t="s">
        <v>45</v>
      </c>
      <c r="B87" s="189">
        <v>65</v>
      </c>
      <c r="C87" s="189">
        <v>2</v>
      </c>
      <c r="D87" s="189" t="s">
        <v>61</v>
      </c>
      <c r="E87" s="189" t="s">
        <v>74</v>
      </c>
      <c r="F87" s="190" t="s">
        <v>67</v>
      </c>
      <c r="G87" s="196"/>
      <c r="H87" s="196"/>
      <c r="I87" s="196"/>
      <c r="J87" s="192">
        <f>J88</f>
        <v>4.5999999999999996</v>
      </c>
      <c r="K87" s="192">
        <f t="shared" ref="K87:K90" si="18">K88</f>
        <v>5</v>
      </c>
      <c r="L87" s="192">
        <f t="shared" ref="L87:L90" si="19">L88</f>
        <v>5</v>
      </c>
    </row>
    <row r="88" spans="1:12" ht="25.5" x14ac:dyDescent="0.2">
      <c r="A88" s="184" t="s">
        <v>46</v>
      </c>
      <c r="B88" s="189">
        <v>65</v>
      </c>
      <c r="C88" s="189">
        <v>2</v>
      </c>
      <c r="D88" s="189" t="s">
        <v>61</v>
      </c>
      <c r="E88" s="189" t="s">
        <v>74</v>
      </c>
      <c r="F88" s="190" t="s">
        <v>68</v>
      </c>
      <c r="G88" s="196"/>
      <c r="H88" s="196"/>
      <c r="I88" s="196"/>
      <c r="J88" s="192">
        <f t="shared" ref="J88:J90" si="20">J89</f>
        <v>4.5999999999999996</v>
      </c>
      <c r="K88" s="192">
        <f t="shared" si="18"/>
        <v>5</v>
      </c>
      <c r="L88" s="192">
        <f t="shared" si="19"/>
        <v>5</v>
      </c>
    </row>
    <row r="89" spans="1:12" x14ac:dyDescent="0.2">
      <c r="A89" s="184" t="s">
        <v>34</v>
      </c>
      <c r="B89" s="189">
        <v>65</v>
      </c>
      <c r="C89" s="189">
        <v>2</v>
      </c>
      <c r="D89" s="189" t="s">
        <v>61</v>
      </c>
      <c r="E89" s="189" t="s">
        <v>74</v>
      </c>
      <c r="F89" s="190" t="s">
        <v>68</v>
      </c>
      <c r="G89" s="191" t="s">
        <v>35</v>
      </c>
      <c r="H89" s="191"/>
      <c r="I89" s="191"/>
      <c r="J89" s="192">
        <f t="shared" si="20"/>
        <v>4.5999999999999996</v>
      </c>
      <c r="K89" s="192">
        <f t="shared" si="18"/>
        <v>5</v>
      </c>
      <c r="L89" s="192">
        <f t="shared" si="19"/>
        <v>5</v>
      </c>
    </row>
    <row r="90" spans="1:12" ht="67.5" customHeight="1" x14ac:dyDescent="0.2">
      <c r="A90" s="199" t="str">
        <f>A83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90" s="189">
        <v>65</v>
      </c>
      <c r="C90" s="189">
        <v>2</v>
      </c>
      <c r="D90" s="189" t="s">
        <v>61</v>
      </c>
      <c r="E90" s="189" t="s">
        <v>74</v>
      </c>
      <c r="F90" s="190" t="s">
        <v>68</v>
      </c>
      <c r="G90" s="191" t="s">
        <v>35</v>
      </c>
      <c r="H90" s="191" t="s">
        <v>42</v>
      </c>
      <c r="I90" s="191"/>
      <c r="J90" s="192">
        <f t="shared" si="20"/>
        <v>4.5999999999999996</v>
      </c>
      <c r="K90" s="192">
        <f t="shared" si="18"/>
        <v>5</v>
      </c>
      <c r="L90" s="192">
        <f t="shared" si="19"/>
        <v>5</v>
      </c>
    </row>
    <row r="91" spans="1:12" ht="60" hidden="1" x14ac:dyDescent="0.25">
      <c r="A91" s="122" t="s">
        <v>147</v>
      </c>
      <c r="B91" s="123">
        <v>65</v>
      </c>
      <c r="C91" s="123">
        <v>2</v>
      </c>
      <c r="D91" s="123" t="s">
        <v>61</v>
      </c>
      <c r="E91" s="123" t="s">
        <v>74</v>
      </c>
      <c r="F91" s="36" t="s">
        <v>68</v>
      </c>
      <c r="G91" s="121" t="s">
        <v>35</v>
      </c>
      <c r="H91" s="121" t="s">
        <v>42</v>
      </c>
      <c r="I91" s="125" t="s">
        <v>139</v>
      </c>
      <c r="J91" s="119">
        <f>'Приложение 2'!J28</f>
        <v>4.5999999999999996</v>
      </c>
      <c r="K91" s="119">
        <f>'Приложение 2'!K28</f>
        <v>5</v>
      </c>
      <c r="L91" s="119">
        <f>'Приложение 2'!L28</f>
        <v>5</v>
      </c>
    </row>
    <row r="92" spans="1:12" ht="66.75" hidden="1" customHeight="1" x14ac:dyDescent="0.25">
      <c r="A92" s="122" t="str">
        <f>A102</f>
        <v>Администрация Анненковского сельского поселения Ромодановского муниципального района Республики Мордовия</v>
      </c>
      <c r="B92" s="123" t="s">
        <v>142</v>
      </c>
      <c r="C92" s="123" t="s">
        <v>9</v>
      </c>
      <c r="D92" s="123" t="s">
        <v>61</v>
      </c>
      <c r="E92" s="123" t="s">
        <v>74</v>
      </c>
      <c r="F92" s="36" t="s">
        <v>68</v>
      </c>
      <c r="G92" s="150" t="s">
        <v>35</v>
      </c>
      <c r="H92" s="150" t="s">
        <v>42</v>
      </c>
      <c r="I92" s="150" t="s">
        <v>139</v>
      </c>
      <c r="J92" s="119">
        <f>'Приложение 2'!J27</f>
        <v>4.5999999999999996</v>
      </c>
      <c r="K92" s="119">
        <f>'Приложение 2'!K27</f>
        <v>5</v>
      </c>
      <c r="L92" s="119">
        <f>'Приложение 2'!L27</f>
        <v>5</v>
      </c>
    </row>
    <row r="93" spans="1:12" ht="53.25" customHeight="1" x14ac:dyDescent="0.2">
      <c r="A93" s="184" t="str">
        <f>A86</f>
        <v>Администрация Анненковского сельского поселения Ромодановского муниципального района Республики Мордовия</v>
      </c>
      <c r="B93" s="189" t="s">
        <v>142</v>
      </c>
      <c r="C93" s="189" t="s">
        <v>9</v>
      </c>
      <c r="D93" s="189" t="s">
        <v>61</v>
      </c>
      <c r="E93" s="189" t="s">
        <v>74</v>
      </c>
      <c r="F93" s="190" t="s">
        <v>68</v>
      </c>
      <c r="G93" s="191" t="s">
        <v>35</v>
      </c>
      <c r="H93" s="191" t="s">
        <v>42</v>
      </c>
      <c r="I93" s="191" t="s">
        <v>139</v>
      </c>
      <c r="J93" s="192">
        <f>J90</f>
        <v>4.5999999999999996</v>
      </c>
      <c r="K93" s="192">
        <f>K90</f>
        <v>5</v>
      </c>
      <c r="L93" s="192">
        <f>L90</f>
        <v>5</v>
      </c>
    </row>
    <row r="94" spans="1:12" ht="77.25" customHeight="1" x14ac:dyDescent="0.2">
      <c r="A94" s="184" t="str">
        <f>'Приложение 2'!A99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94" s="189" t="s">
        <v>76</v>
      </c>
      <c r="C94" s="189"/>
      <c r="D94" s="189"/>
      <c r="E94" s="189"/>
      <c r="F94" s="190"/>
      <c r="G94" s="191"/>
      <c r="H94" s="191"/>
      <c r="I94" s="191"/>
      <c r="J94" s="192">
        <f>J95</f>
        <v>1288.2</v>
      </c>
      <c r="K94" s="192">
        <f t="shared" ref="K94:L94" si="21">K95</f>
        <v>319.39999999999998</v>
      </c>
      <c r="L94" s="192">
        <f t="shared" si="21"/>
        <v>325.60000000000002</v>
      </c>
    </row>
    <row r="95" spans="1:12" ht="91.5" customHeight="1" x14ac:dyDescent="0.2">
      <c r="A95" s="184" t="str">
        <f>'Приложение 2'!A100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95" s="189" t="s">
        <v>76</v>
      </c>
      <c r="C95" s="189" t="s">
        <v>8</v>
      </c>
      <c r="D95" s="189"/>
      <c r="E95" s="189"/>
      <c r="F95" s="190"/>
      <c r="G95" s="191"/>
      <c r="H95" s="191"/>
      <c r="I95" s="191"/>
      <c r="J95" s="192">
        <f>J96+J104+J150+J118+J137+J131+J125+J112+J162+J156</f>
        <v>1288.2</v>
      </c>
      <c r="K95" s="192">
        <f>K96+K104+K150+K118+K137</f>
        <v>319.39999999999998</v>
      </c>
      <c r="L95" s="192">
        <f>L96+L104+L150+L118+L137</f>
        <v>325.60000000000002</v>
      </c>
    </row>
    <row r="96" spans="1:12" ht="24.75" customHeight="1" x14ac:dyDescent="0.2">
      <c r="A96" s="184" t="str">
        <f>'Приложение 2'!A101</f>
        <v>Доплаты к пенсиям муниципальных служащих Республики Мордовия</v>
      </c>
      <c r="B96" s="189" t="s">
        <v>76</v>
      </c>
      <c r="C96" s="189" t="s">
        <v>8</v>
      </c>
      <c r="D96" s="189" t="s">
        <v>61</v>
      </c>
      <c r="E96" s="189" t="s">
        <v>79</v>
      </c>
      <c r="F96" s="190"/>
      <c r="G96" s="191"/>
      <c r="H96" s="191"/>
      <c r="I96" s="191"/>
      <c r="J96" s="192">
        <f t="shared" ref="J96:L100" si="22">J97</f>
        <v>138.4</v>
      </c>
      <c r="K96" s="192">
        <f t="shared" si="22"/>
        <v>138.4</v>
      </c>
      <c r="L96" s="192">
        <f t="shared" si="22"/>
        <v>138.4</v>
      </c>
    </row>
    <row r="97" spans="1:12" ht="25.5" customHeight="1" x14ac:dyDescent="0.2">
      <c r="A97" s="184" t="str">
        <f>'Приложение 2'!A102</f>
        <v>Социальное обеспечение и иные выплаты населению</v>
      </c>
      <c r="B97" s="189" t="s">
        <v>76</v>
      </c>
      <c r="C97" s="189" t="s">
        <v>8</v>
      </c>
      <c r="D97" s="189" t="s">
        <v>61</v>
      </c>
      <c r="E97" s="189" t="s">
        <v>79</v>
      </c>
      <c r="F97" s="190" t="s">
        <v>70</v>
      </c>
      <c r="G97" s="191"/>
      <c r="H97" s="191"/>
      <c r="I97" s="191"/>
      <c r="J97" s="192">
        <f t="shared" si="22"/>
        <v>138.4</v>
      </c>
      <c r="K97" s="192">
        <f t="shared" si="22"/>
        <v>138.4</v>
      </c>
      <c r="L97" s="192">
        <f t="shared" si="22"/>
        <v>138.4</v>
      </c>
    </row>
    <row r="98" spans="1:12" ht="30.75" customHeight="1" x14ac:dyDescent="0.2">
      <c r="A98" s="184" t="str">
        <f>'Приложение 2'!A103</f>
        <v>Публичные нормативные социальные выплаты гражданам</v>
      </c>
      <c r="B98" s="189" t="s">
        <v>76</v>
      </c>
      <c r="C98" s="189" t="s">
        <v>8</v>
      </c>
      <c r="D98" s="189" t="s">
        <v>61</v>
      </c>
      <c r="E98" s="189" t="s">
        <v>79</v>
      </c>
      <c r="F98" s="190" t="s">
        <v>71</v>
      </c>
      <c r="G98" s="191"/>
      <c r="H98" s="191"/>
      <c r="I98" s="191"/>
      <c r="J98" s="192">
        <f t="shared" si="22"/>
        <v>138.4</v>
      </c>
      <c r="K98" s="192">
        <f t="shared" si="22"/>
        <v>138.4</v>
      </c>
      <c r="L98" s="192">
        <f t="shared" si="22"/>
        <v>138.4</v>
      </c>
    </row>
    <row r="99" spans="1:12" x14ac:dyDescent="0.2">
      <c r="A99" s="184" t="str">
        <f>'Приложение 2'!A97</f>
        <v>Социальная политика</v>
      </c>
      <c r="B99" s="189" t="s">
        <v>76</v>
      </c>
      <c r="C99" s="189" t="s">
        <v>8</v>
      </c>
      <c r="D99" s="189" t="s">
        <v>61</v>
      </c>
      <c r="E99" s="189" t="s">
        <v>79</v>
      </c>
      <c r="F99" s="190" t="s">
        <v>71</v>
      </c>
      <c r="G99" s="191" t="s">
        <v>17</v>
      </c>
      <c r="H99" s="191"/>
      <c r="I99" s="191"/>
      <c r="J99" s="192">
        <f t="shared" si="22"/>
        <v>138.4</v>
      </c>
      <c r="K99" s="192">
        <f t="shared" si="22"/>
        <v>138.4</v>
      </c>
      <c r="L99" s="192">
        <f t="shared" si="22"/>
        <v>138.4</v>
      </c>
    </row>
    <row r="100" spans="1:12" x14ac:dyDescent="0.2">
      <c r="A100" s="184" t="str">
        <f>'Приложение 2'!A98</f>
        <v xml:space="preserve"> Пенсионное обеспечение</v>
      </c>
      <c r="B100" s="189" t="s">
        <v>76</v>
      </c>
      <c r="C100" s="189" t="s">
        <v>8</v>
      </c>
      <c r="D100" s="189" t="s">
        <v>61</v>
      </c>
      <c r="E100" s="189" t="s">
        <v>79</v>
      </c>
      <c r="F100" s="190" t="s">
        <v>71</v>
      </c>
      <c r="G100" s="191" t="s">
        <v>17</v>
      </c>
      <c r="H100" s="191" t="s">
        <v>35</v>
      </c>
      <c r="I100" s="191"/>
      <c r="J100" s="192">
        <f t="shared" si="22"/>
        <v>138.4</v>
      </c>
      <c r="K100" s="192">
        <f t="shared" si="22"/>
        <v>138.4</v>
      </c>
      <c r="L100" s="192">
        <f t="shared" si="22"/>
        <v>138.4</v>
      </c>
    </row>
    <row r="101" spans="1:12" ht="60.75" hidden="1" customHeight="1" x14ac:dyDescent="0.25">
      <c r="A101" s="122" t="str">
        <f>A91</f>
        <v>Администрация Анненковского сельского поселения Ромодановского муниципального района Республики Мордовия</v>
      </c>
      <c r="B101" s="123" t="s">
        <v>76</v>
      </c>
      <c r="C101" s="123" t="s">
        <v>8</v>
      </c>
      <c r="D101" s="123" t="s">
        <v>61</v>
      </c>
      <c r="E101" s="123" t="s">
        <v>79</v>
      </c>
      <c r="F101" s="36" t="s">
        <v>71</v>
      </c>
      <c r="G101" s="143" t="s">
        <v>17</v>
      </c>
      <c r="H101" s="143" t="s">
        <v>35</v>
      </c>
      <c r="I101" s="143" t="s">
        <v>139</v>
      </c>
      <c r="J101" s="119">
        <f>'Приложение 2'!J103</f>
        <v>138.4</v>
      </c>
      <c r="K101" s="119">
        <f>'Приложение 2'!K103</f>
        <v>138.4</v>
      </c>
      <c r="L101" s="119">
        <f>'Приложение 2'!L103</f>
        <v>138.4</v>
      </c>
    </row>
    <row r="102" spans="1:12" ht="60.75" hidden="1" customHeight="1" x14ac:dyDescent="0.25">
      <c r="A102" s="122" t="str">
        <f>A110</f>
        <v>Администрация Анненковского сельского поселения Ромодановского муниципального района Республики Мордовия</v>
      </c>
      <c r="B102" s="123" t="s">
        <v>76</v>
      </c>
      <c r="C102" s="123" t="s">
        <v>8</v>
      </c>
      <c r="D102" s="123" t="s">
        <v>61</v>
      </c>
      <c r="E102" s="123" t="s">
        <v>79</v>
      </c>
      <c r="F102" s="36" t="s">
        <v>71</v>
      </c>
      <c r="G102" s="150" t="s">
        <v>17</v>
      </c>
      <c r="H102" s="150" t="s">
        <v>35</v>
      </c>
      <c r="I102" s="150" t="s">
        <v>139</v>
      </c>
      <c r="J102" s="119">
        <f>'Приложение 2'!J103</f>
        <v>138.4</v>
      </c>
      <c r="K102" s="119">
        <f>'Приложение 2'!K103</f>
        <v>138.4</v>
      </c>
      <c r="L102" s="119">
        <f>'Приложение 2'!L103</f>
        <v>138.4</v>
      </c>
    </row>
    <row r="103" spans="1:12" ht="51" customHeight="1" x14ac:dyDescent="0.2">
      <c r="A103" s="184" t="str">
        <f>A93</f>
        <v>Администрация Анненковского сельского поселения Ромодановского муниципального района Республики Мордовия</v>
      </c>
      <c r="B103" s="189" t="s">
        <v>76</v>
      </c>
      <c r="C103" s="189" t="s">
        <v>8</v>
      </c>
      <c r="D103" s="189" t="s">
        <v>61</v>
      </c>
      <c r="E103" s="189" t="s">
        <v>79</v>
      </c>
      <c r="F103" s="190" t="s">
        <v>71</v>
      </c>
      <c r="G103" s="191" t="s">
        <v>17</v>
      </c>
      <c r="H103" s="191" t="s">
        <v>35</v>
      </c>
      <c r="I103" s="191" t="s">
        <v>139</v>
      </c>
      <c r="J103" s="192">
        <f>J100</f>
        <v>138.4</v>
      </c>
      <c r="K103" s="192">
        <f>K100</f>
        <v>138.4</v>
      </c>
      <c r="L103" s="192">
        <f>L100</f>
        <v>138.4</v>
      </c>
    </row>
    <row r="104" spans="1:12" ht="51.75" customHeight="1" x14ac:dyDescent="0.2">
      <c r="A104" s="184" t="str">
        <f>'Приложение 2'!A40</f>
        <v>Резервный фонд аминистрации Анненковского сельского поселени Ромодановского муниципального района Республики Мордовия</v>
      </c>
      <c r="B104" s="189" t="s">
        <v>76</v>
      </c>
      <c r="C104" s="189" t="s">
        <v>8</v>
      </c>
      <c r="D104" s="189" t="s">
        <v>61</v>
      </c>
      <c r="E104" s="189" t="s">
        <v>78</v>
      </c>
      <c r="F104" s="190"/>
      <c r="G104" s="191"/>
      <c r="H104" s="191"/>
      <c r="I104" s="191"/>
      <c r="J104" s="192">
        <f t="shared" ref="J104:L108" si="23">J105</f>
        <v>5</v>
      </c>
      <c r="K104" s="192">
        <f t="shared" si="23"/>
        <v>5</v>
      </c>
      <c r="L104" s="192">
        <f t="shared" si="23"/>
        <v>5</v>
      </c>
    </row>
    <row r="105" spans="1:12" ht="18" customHeight="1" x14ac:dyDescent="0.2">
      <c r="A105" s="184" t="str">
        <f>'Приложение 2'!A41</f>
        <v>Иные бюджетные ассигнования</v>
      </c>
      <c r="B105" s="189" t="s">
        <v>76</v>
      </c>
      <c r="C105" s="189" t="s">
        <v>8</v>
      </c>
      <c r="D105" s="189" t="s">
        <v>61</v>
      </c>
      <c r="E105" s="189" t="s">
        <v>78</v>
      </c>
      <c r="F105" s="190" t="s">
        <v>67</v>
      </c>
      <c r="G105" s="191"/>
      <c r="H105" s="191"/>
      <c r="I105" s="191"/>
      <c r="J105" s="192">
        <f t="shared" si="23"/>
        <v>5</v>
      </c>
      <c r="K105" s="192">
        <f t="shared" si="23"/>
        <v>5</v>
      </c>
      <c r="L105" s="192">
        <f t="shared" si="23"/>
        <v>5</v>
      </c>
    </row>
    <row r="106" spans="1:12" ht="19.5" customHeight="1" x14ac:dyDescent="0.2">
      <c r="A106" s="184" t="str">
        <f>'Приложение 2'!A42</f>
        <v>Резервные средства</v>
      </c>
      <c r="B106" s="189" t="s">
        <v>76</v>
      </c>
      <c r="C106" s="189" t="s">
        <v>8</v>
      </c>
      <c r="D106" s="189" t="s">
        <v>61</v>
      </c>
      <c r="E106" s="189" t="s">
        <v>78</v>
      </c>
      <c r="F106" s="190" t="s">
        <v>69</v>
      </c>
      <c r="G106" s="191"/>
      <c r="H106" s="191"/>
      <c r="I106" s="191"/>
      <c r="J106" s="192">
        <f t="shared" si="23"/>
        <v>5</v>
      </c>
      <c r="K106" s="192">
        <f t="shared" si="23"/>
        <v>5</v>
      </c>
      <c r="L106" s="192">
        <f t="shared" si="23"/>
        <v>5</v>
      </c>
    </row>
    <row r="107" spans="1:12" ht="18" customHeight="1" x14ac:dyDescent="0.2">
      <c r="A107" s="184" t="str">
        <f>'Приложение 2'!A8</f>
        <v>Общегосударственные вопросы</v>
      </c>
      <c r="B107" s="189" t="s">
        <v>76</v>
      </c>
      <c r="C107" s="189" t="s">
        <v>8</v>
      </c>
      <c r="D107" s="189" t="s">
        <v>61</v>
      </c>
      <c r="E107" s="189" t="s">
        <v>78</v>
      </c>
      <c r="F107" s="190" t="s">
        <v>69</v>
      </c>
      <c r="G107" s="191" t="s">
        <v>35</v>
      </c>
      <c r="H107" s="191"/>
      <c r="I107" s="191"/>
      <c r="J107" s="192">
        <f t="shared" si="23"/>
        <v>5</v>
      </c>
      <c r="K107" s="192">
        <f t="shared" si="23"/>
        <v>5</v>
      </c>
      <c r="L107" s="192">
        <f t="shared" si="23"/>
        <v>5</v>
      </c>
    </row>
    <row r="108" spans="1:12" ht="16.5" customHeight="1" x14ac:dyDescent="0.2">
      <c r="A108" s="184" t="str">
        <f>'Приложение 2'!A37</f>
        <v xml:space="preserve">Резервные фонды </v>
      </c>
      <c r="B108" s="189" t="s">
        <v>76</v>
      </c>
      <c r="C108" s="189" t="s">
        <v>8</v>
      </c>
      <c r="D108" s="189" t="s">
        <v>61</v>
      </c>
      <c r="E108" s="189" t="s">
        <v>78</v>
      </c>
      <c r="F108" s="190" t="s">
        <v>69</v>
      </c>
      <c r="G108" s="191" t="s">
        <v>35</v>
      </c>
      <c r="H108" s="191" t="s">
        <v>18</v>
      </c>
      <c r="I108" s="191"/>
      <c r="J108" s="192">
        <f t="shared" si="23"/>
        <v>5</v>
      </c>
      <c r="K108" s="192">
        <f t="shared" si="23"/>
        <v>5</v>
      </c>
      <c r="L108" s="192">
        <f t="shared" si="23"/>
        <v>5</v>
      </c>
    </row>
    <row r="109" spans="1:12" ht="63" hidden="1" customHeight="1" x14ac:dyDescent="0.25">
      <c r="A109" s="122" t="str">
        <f>A101</f>
        <v>Администрация Анненковского сельского поселения Ромодановского муниципального района Республики Мордовия</v>
      </c>
      <c r="B109" s="123" t="s">
        <v>76</v>
      </c>
      <c r="C109" s="123" t="s">
        <v>8</v>
      </c>
      <c r="D109" s="123" t="s">
        <v>61</v>
      </c>
      <c r="E109" s="123" t="s">
        <v>78</v>
      </c>
      <c r="F109" s="36" t="s">
        <v>69</v>
      </c>
      <c r="G109" s="143" t="s">
        <v>35</v>
      </c>
      <c r="H109" s="143" t="s">
        <v>18</v>
      </c>
      <c r="I109" s="143" t="s">
        <v>139</v>
      </c>
      <c r="J109" s="119">
        <f>'Приложение 2'!J42</f>
        <v>5</v>
      </c>
      <c r="K109" s="119">
        <f>'Приложение 2'!K42</f>
        <v>5</v>
      </c>
      <c r="L109" s="119">
        <f>'Приложение 2'!L42</f>
        <v>5</v>
      </c>
    </row>
    <row r="110" spans="1:12" ht="63" hidden="1" customHeight="1" x14ac:dyDescent="0.25">
      <c r="A110" s="122" t="str">
        <f>A123</f>
        <v>Администрация Анненковского сельского поселения Ромодановского муниципального района Республики Мордовия</v>
      </c>
      <c r="B110" s="123" t="s">
        <v>76</v>
      </c>
      <c r="C110" s="123" t="s">
        <v>8</v>
      </c>
      <c r="D110" s="123" t="s">
        <v>61</v>
      </c>
      <c r="E110" s="123" t="s">
        <v>78</v>
      </c>
      <c r="F110" s="36" t="s">
        <v>69</v>
      </c>
      <c r="G110" s="150" t="s">
        <v>35</v>
      </c>
      <c r="H110" s="150" t="s">
        <v>18</v>
      </c>
      <c r="I110" s="150" t="s">
        <v>139</v>
      </c>
      <c r="J110" s="119">
        <f>'Приложение 2'!J42</f>
        <v>5</v>
      </c>
      <c r="K110" s="119">
        <f>'Приложение 2'!K42</f>
        <v>5</v>
      </c>
      <c r="L110" s="119">
        <f>'Приложение 2'!L42</f>
        <v>5</v>
      </c>
    </row>
    <row r="111" spans="1:12" ht="52.5" customHeight="1" x14ac:dyDescent="0.2">
      <c r="A111" s="184" t="str">
        <f>A103</f>
        <v>Администрация Анненковского сельского поселения Ромодановского муниципального района Республики Мордовия</v>
      </c>
      <c r="B111" s="189" t="s">
        <v>76</v>
      </c>
      <c r="C111" s="189" t="s">
        <v>8</v>
      </c>
      <c r="D111" s="189" t="s">
        <v>61</v>
      </c>
      <c r="E111" s="189" t="s">
        <v>78</v>
      </c>
      <c r="F111" s="190" t="s">
        <v>69</v>
      </c>
      <c r="G111" s="191" t="s">
        <v>35</v>
      </c>
      <c r="H111" s="191" t="s">
        <v>18</v>
      </c>
      <c r="I111" s="191" t="s">
        <v>139</v>
      </c>
      <c r="J111" s="192">
        <f>J108</f>
        <v>5</v>
      </c>
      <c r="K111" s="192">
        <f>K108</f>
        <v>5</v>
      </c>
      <c r="L111" s="192">
        <f>L108</f>
        <v>5</v>
      </c>
    </row>
    <row r="112" spans="1:12" ht="29.25" customHeight="1" x14ac:dyDescent="0.2">
      <c r="A112" s="184" t="str">
        <f>'Приложение 2'!A46</f>
        <v>Мероприятия, связанные с муниципальным управлением</v>
      </c>
      <c r="B112" s="189" t="s">
        <v>76</v>
      </c>
      <c r="C112" s="189" t="s">
        <v>8</v>
      </c>
      <c r="D112" s="189" t="s">
        <v>61</v>
      </c>
      <c r="E112" s="189" t="s">
        <v>222</v>
      </c>
      <c r="F112" s="190"/>
      <c r="G112" s="191"/>
      <c r="H112" s="191"/>
      <c r="I112" s="191"/>
      <c r="J112" s="192">
        <f>J113</f>
        <v>12</v>
      </c>
      <c r="K112" s="192"/>
      <c r="L112" s="192"/>
    </row>
    <row r="113" spans="1:12" ht="13.5" customHeight="1" x14ac:dyDescent="0.2">
      <c r="A113" s="184" t="str">
        <f>'Приложение 2'!A47</f>
        <v>Иные бюджетные ассигнования</v>
      </c>
      <c r="B113" s="189" t="s">
        <v>76</v>
      </c>
      <c r="C113" s="189" t="s">
        <v>8</v>
      </c>
      <c r="D113" s="189" t="s">
        <v>61</v>
      </c>
      <c r="E113" s="189" t="s">
        <v>222</v>
      </c>
      <c r="F113" s="190" t="s">
        <v>67</v>
      </c>
      <c r="G113" s="191"/>
      <c r="H113" s="191"/>
      <c r="I113" s="191"/>
      <c r="J113" s="192">
        <f>J114</f>
        <v>12</v>
      </c>
      <c r="K113" s="192"/>
      <c r="L113" s="192"/>
    </row>
    <row r="114" spans="1:12" ht="13.5" customHeight="1" x14ac:dyDescent="0.2">
      <c r="A114" s="184" t="str">
        <f>'Приложение 2'!A48</f>
        <v>Резервные средства</v>
      </c>
      <c r="B114" s="189" t="s">
        <v>76</v>
      </c>
      <c r="C114" s="189" t="s">
        <v>8</v>
      </c>
      <c r="D114" s="189" t="s">
        <v>61</v>
      </c>
      <c r="E114" s="189" t="s">
        <v>222</v>
      </c>
      <c r="F114" s="190" t="s">
        <v>69</v>
      </c>
      <c r="G114" s="191"/>
      <c r="H114" s="191"/>
      <c r="I114" s="191"/>
      <c r="J114" s="192">
        <f>J115</f>
        <v>12</v>
      </c>
      <c r="K114" s="192"/>
      <c r="L114" s="192"/>
    </row>
    <row r="115" spans="1:12" ht="16.5" customHeight="1" x14ac:dyDescent="0.2">
      <c r="A115" s="184" t="str">
        <f>'Приложение 2'!A8</f>
        <v>Общегосударственные вопросы</v>
      </c>
      <c r="B115" s="189" t="s">
        <v>76</v>
      </c>
      <c r="C115" s="189" t="s">
        <v>8</v>
      </c>
      <c r="D115" s="189" t="s">
        <v>61</v>
      </c>
      <c r="E115" s="189" t="s">
        <v>222</v>
      </c>
      <c r="F115" s="190" t="s">
        <v>69</v>
      </c>
      <c r="G115" s="191" t="s">
        <v>35</v>
      </c>
      <c r="H115" s="191"/>
      <c r="I115" s="191"/>
      <c r="J115" s="192">
        <f>J116</f>
        <v>12</v>
      </c>
      <c r="K115" s="192"/>
      <c r="L115" s="192"/>
    </row>
    <row r="116" spans="1:12" ht="28.5" customHeight="1" x14ac:dyDescent="0.2">
      <c r="A116" s="184" t="str">
        <f>'Приложение 2'!A43</f>
        <v>Другие общегосударственные вопросы</v>
      </c>
      <c r="B116" s="189" t="s">
        <v>76</v>
      </c>
      <c r="C116" s="189" t="s">
        <v>8</v>
      </c>
      <c r="D116" s="189" t="s">
        <v>61</v>
      </c>
      <c r="E116" s="189" t="s">
        <v>222</v>
      </c>
      <c r="F116" s="190" t="s">
        <v>69</v>
      </c>
      <c r="G116" s="191" t="s">
        <v>35</v>
      </c>
      <c r="H116" s="191" t="s">
        <v>168</v>
      </c>
      <c r="I116" s="191"/>
      <c r="J116" s="192">
        <f>J117</f>
        <v>12</v>
      </c>
      <c r="K116" s="192"/>
      <c r="L116" s="192"/>
    </row>
    <row r="117" spans="1:12" ht="52.5" customHeight="1" x14ac:dyDescent="0.2">
      <c r="A117" s="184" t="str">
        <f>'Приложение 2'!A7</f>
        <v>Администрация Анненковского сельского поселения Ромодановского муниципального района Республики Мордовия</v>
      </c>
      <c r="B117" s="189" t="s">
        <v>76</v>
      </c>
      <c r="C117" s="189" t="s">
        <v>8</v>
      </c>
      <c r="D117" s="189" t="s">
        <v>61</v>
      </c>
      <c r="E117" s="189" t="s">
        <v>222</v>
      </c>
      <c r="F117" s="190" t="s">
        <v>69</v>
      </c>
      <c r="G117" s="191" t="s">
        <v>35</v>
      </c>
      <c r="H117" s="191" t="s">
        <v>168</v>
      </c>
      <c r="I117" s="191" t="s">
        <v>139</v>
      </c>
      <c r="J117" s="192">
        <f>'Приложение 2'!J48</f>
        <v>12</v>
      </c>
      <c r="K117" s="192"/>
      <c r="L117" s="192"/>
    </row>
    <row r="118" spans="1:12" ht="30.75" customHeight="1" x14ac:dyDescent="0.2">
      <c r="A118" s="184" t="str">
        <f>'Приложение 2'!A108</f>
        <v>Процентные платежи по муниципальному долгу</v>
      </c>
      <c r="B118" s="189" t="s">
        <v>76</v>
      </c>
      <c r="C118" s="189" t="s">
        <v>8</v>
      </c>
      <c r="D118" s="189" t="s">
        <v>61</v>
      </c>
      <c r="E118" s="189" t="s">
        <v>193</v>
      </c>
      <c r="F118" s="190"/>
      <c r="G118" s="191"/>
      <c r="H118" s="191"/>
      <c r="I118" s="191"/>
      <c r="J118" s="192">
        <f t="shared" ref="J118:L121" si="24">J119</f>
        <v>1.6</v>
      </c>
      <c r="K118" s="192">
        <f t="shared" si="24"/>
        <v>1.5</v>
      </c>
      <c r="L118" s="192">
        <f t="shared" si="24"/>
        <v>1.4</v>
      </c>
    </row>
    <row r="119" spans="1:12" ht="30" customHeight="1" x14ac:dyDescent="0.2">
      <c r="A119" s="184" t="str">
        <f>'Приложение 2'!A109</f>
        <v>Обслуживание государственного (муниципального)долга</v>
      </c>
      <c r="B119" s="189" t="s">
        <v>76</v>
      </c>
      <c r="C119" s="189" t="s">
        <v>8</v>
      </c>
      <c r="D119" s="189" t="s">
        <v>61</v>
      </c>
      <c r="E119" s="189" t="s">
        <v>193</v>
      </c>
      <c r="F119" s="190" t="s">
        <v>67</v>
      </c>
      <c r="G119" s="191"/>
      <c r="H119" s="191"/>
      <c r="I119" s="191"/>
      <c r="J119" s="192">
        <f t="shared" si="24"/>
        <v>1.6</v>
      </c>
      <c r="K119" s="192">
        <f t="shared" si="24"/>
        <v>1.5</v>
      </c>
      <c r="L119" s="192">
        <f t="shared" si="24"/>
        <v>1.4</v>
      </c>
    </row>
    <row r="120" spans="1:12" ht="15" customHeight="1" x14ac:dyDescent="0.2">
      <c r="A120" s="184" t="str">
        <f>'Приложение 2'!A110</f>
        <v>Обслуживание муниципального долга</v>
      </c>
      <c r="B120" s="189" t="s">
        <v>76</v>
      </c>
      <c r="C120" s="189" t="s">
        <v>8</v>
      </c>
      <c r="D120" s="189" t="s">
        <v>61</v>
      </c>
      <c r="E120" s="189" t="s">
        <v>193</v>
      </c>
      <c r="F120" s="190" t="s">
        <v>69</v>
      </c>
      <c r="G120" s="191"/>
      <c r="H120" s="191"/>
      <c r="I120" s="191"/>
      <c r="J120" s="192">
        <f t="shared" si="24"/>
        <v>1.6</v>
      </c>
      <c r="K120" s="192">
        <f t="shared" si="24"/>
        <v>1.5</v>
      </c>
      <c r="L120" s="192">
        <f t="shared" si="24"/>
        <v>1.4</v>
      </c>
    </row>
    <row r="121" spans="1:12" ht="15" customHeight="1" x14ac:dyDescent="0.2">
      <c r="A121" s="184" t="str">
        <f>'Приложение 2'!A8</f>
        <v>Общегосударственные вопросы</v>
      </c>
      <c r="B121" s="189" t="s">
        <v>76</v>
      </c>
      <c r="C121" s="189" t="s">
        <v>8</v>
      </c>
      <c r="D121" s="189" t="s">
        <v>61</v>
      </c>
      <c r="E121" s="189" t="s">
        <v>193</v>
      </c>
      <c r="F121" s="190" t="s">
        <v>69</v>
      </c>
      <c r="G121" s="191" t="s">
        <v>35</v>
      </c>
      <c r="H121" s="191"/>
      <c r="I121" s="191"/>
      <c r="J121" s="192">
        <f t="shared" si="24"/>
        <v>1.6</v>
      </c>
      <c r="K121" s="192">
        <f t="shared" si="24"/>
        <v>1.5</v>
      </c>
      <c r="L121" s="192">
        <f t="shared" si="24"/>
        <v>1.4</v>
      </c>
    </row>
    <row r="122" spans="1:12" ht="27" customHeight="1" x14ac:dyDescent="0.2">
      <c r="A122" s="184" t="str">
        <f>'Приложение 2'!A104</f>
        <v>Обслуживание государственного (муниципального)долга</v>
      </c>
      <c r="B122" s="189" t="s">
        <v>76</v>
      </c>
      <c r="C122" s="189" t="s">
        <v>8</v>
      </c>
      <c r="D122" s="189" t="s">
        <v>61</v>
      </c>
      <c r="E122" s="189" t="s">
        <v>193</v>
      </c>
      <c r="F122" s="190" t="s">
        <v>69</v>
      </c>
      <c r="G122" s="191" t="s">
        <v>35</v>
      </c>
      <c r="H122" s="191" t="s">
        <v>168</v>
      </c>
      <c r="I122" s="191"/>
      <c r="J122" s="192">
        <f>J123</f>
        <v>1.6</v>
      </c>
      <c r="K122" s="192">
        <f>K123</f>
        <v>1.5</v>
      </c>
      <c r="L122" s="192">
        <f>L123</f>
        <v>1.4</v>
      </c>
    </row>
    <row r="123" spans="1:12" ht="63" hidden="1" customHeight="1" x14ac:dyDescent="0.25">
      <c r="A123" s="122" t="str">
        <f>A148</f>
        <v>Администрация Анненковского сельского поселения Ромодановского муниципального района Республики Мордовия</v>
      </c>
      <c r="B123" s="123" t="s">
        <v>76</v>
      </c>
      <c r="C123" s="123" t="s">
        <v>8</v>
      </c>
      <c r="D123" s="123" t="s">
        <v>61</v>
      </c>
      <c r="E123" s="123" t="s">
        <v>193</v>
      </c>
      <c r="F123" s="36" t="s">
        <v>69</v>
      </c>
      <c r="G123" s="158" t="s">
        <v>35</v>
      </c>
      <c r="H123" s="158" t="s">
        <v>168</v>
      </c>
      <c r="I123" s="158" t="s">
        <v>139</v>
      </c>
      <c r="J123" s="119">
        <f>'Приложение 2'!J110</f>
        <v>1.6</v>
      </c>
      <c r="K123" s="119">
        <f>'Приложение 2'!K110</f>
        <v>1.5</v>
      </c>
      <c r="L123" s="119">
        <f>'Приложение 2'!L110</f>
        <v>1.4</v>
      </c>
    </row>
    <row r="124" spans="1:12" ht="55.5" customHeight="1" x14ac:dyDescent="0.2">
      <c r="A124" s="184" t="str">
        <f>A117</f>
        <v>Администрация Анненковского сельского поселения Ромодановского муниципального района Республики Мордовия</v>
      </c>
      <c r="B124" s="189" t="s">
        <v>76</v>
      </c>
      <c r="C124" s="189" t="s">
        <v>8</v>
      </c>
      <c r="D124" s="189" t="s">
        <v>61</v>
      </c>
      <c r="E124" s="189" t="s">
        <v>193</v>
      </c>
      <c r="F124" s="190" t="s">
        <v>69</v>
      </c>
      <c r="G124" s="191" t="s">
        <v>35</v>
      </c>
      <c r="H124" s="191" t="s">
        <v>168</v>
      </c>
      <c r="I124" s="191" t="s">
        <v>139</v>
      </c>
      <c r="J124" s="192">
        <f>J122</f>
        <v>1.6</v>
      </c>
      <c r="K124" s="192">
        <f>K122</f>
        <v>1.5</v>
      </c>
      <c r="L124" s="192">
        <f>L122</f>
        <v>1.4</v>
      </c>
    </row>
    <row r="125" spans="1:12" ht="30" customHeight="1" x14ac:dyDescent="0.2">
      <c r="A125" s="184" t="str">
        <f>'Приложение 2'!A75</f>
        <v>Мероприятия по землеустройству и землепользованию</v>
      </c>
      <c r="B125" s="189" t="s">
        <v>76</v>
      </c>
      <c r="C125" s="189" t="s">
        <v>8</v>
      </c>
      <c r="D125" s="189" t="s">
        <v>61</v>
      </c>
      <c r="E125" s="189" t="s">
        <v>227</v>
      </c>
      <c r="F125" s="190"/>
      <c r="G125" s="191"/>
      <c r="H125" s="191"/>
      <c r="I125" s="191"/>
      <c r="J125" s="192">
        <f>J126</f>
        <v>80</v>
      </c>
      <c r="K125" s="192"/>
      <c r="L125" s="192"/>
    </row>
    <row r="126" spans="1:12" ht="45.75" customHeight="1" x14ac:dyDescent="0.2">
      <c r="A126" s="184" t="str">
        <f>'Приложение 2'!A76</f>
        <v>Закупка товаров, работ и услуг для обеспечения государственных (муниципальных) нужд</v>
      </c>
      <c r="B126" s="189" t="s">
        <v>76</v>
      </c>
      <c r="C126" s="189" t="s">
        <v>8</v>
      </c>
      <c r="D126" s="189" t="s">
        <v>61</v>
      </c>
      <c r="E126" s="189" t="s">
        <v>227</v>
      </c>
      <c r="F126" s="190" t="s">
        <v>65</v>
      </c>
      <c r="G126" s="191"/>
      <c r="H126" s="191"/>
      <c r="I126" s="191"/>
      <c r="J126" s="192">
        <f>J127</f>
        <v>80</v>
      </c>
      <c r="K126" s="192"/>
      <c r="L126" s="192"/>
    </row>
    <row r="127" spans="1:12" ht="39" customHeight="1" x14ac:dyDescent="0.2">
      <c r="A127" s="184" t="str">
        <f>'Приложение 2'!A77</f>
        <v>Иные закупки товаров, работ и услуг для обеспечения государственных (муниципальных) нужд</v>
      </c>
      <c r="B127" s="189" t="s">
        <v>76</v>
      </c>
      <c r="C127" s="189" t="s">
        <v>8</v>
      </c>
      <c r="D127" s="189" t="s">
        <v>61</v>
      </c>
      <c r="E127" s="189" t="s">
        <v>227</v>
      </c>
      <c r="F127" s="190" t="s">
        <v>66</v>
      </c>
      <c r="G127" s="191"/>
      <c r="H127" s="191"/>
      <c r="I127" s="191"/>
      <c r="J127" s="192">
        <f>J128</f>
        <v>80</v>
      </c>
      <c r="K127" s="192"/>
      <c r="L127" s="192"/>
    </row>
    <row r="128" spans="1:12" ht="15.75" customHeight="1" x14ac:dyDescent="0.2">
      <c r="A128" s="184" t="str">
        <f>'Приложение 2'!A65</f>
        <v>Национальная экономика</v>
      </c>
      <c r="B128" s="189" t="s">
        <v>76</v>
      </c>
      <c r="C128" s="189" t="s">
        <v>8</v>
      </c>
      <c r="D128" s="189" t="s">
        <v>61</v>
      </c>
      <c r="E128" s="189" t="s">
        <v>227</v>
      </c>
      <c r="F128" s="190" t="s">
        <v>66</v>
      </c>
      <c r="G128" s="191" t="s">
        <v>42</v>
      </c>
      <c r="H128" s="191"/>
      <c r="I128" s="191"/>
      <c r="J128" s="192">
        <f>J129</f>
        <v>80</v>
      </c>
      <c r="K128" s="192"/>
      <c r="L128" s="192"/>
    </row>
    <row r="129" spans="1:12" ht="28.5" customHeight="1" x14ac:dyDescent="0.2">
      <c r="A129" s="184" t="str">
        <f>'Приложение 2'!A72</f>
        <v>Другие вопросы в облости национальной экономики</v>
      </c>
      <c r="B129" s="189" t="s">
        <v>76</v>
      </c>
      <c r="C129" s="189" t="s">
        <v>8</v>
      </c>
      <c r="D129" s="189" t="s">
        <v>61</v>
      </c>
      <c r="E129" s="189" t="s">
        <v>227</v>
      </c>
      <c r="F129" s="190" t="s">
        <v>66</v>
      </c>
      <c r="G129" s="191" t="s">
        <v>42</v>
      </c>
      <c r="H129" s="191" t="s">
        <v>20</v>
      </c>
      <c r="I129" s="191"/>
      <c r="J129" s="192">
        <f>J130</f>
        <v>80</v>
      </c>
      <c r="K129" s="192"/>
      <c r="L129" s="192"/>
    </row>
    <row r="130" spans="1:12" ht="54.75" customHeight="1" x14ac:dyDescent="0.2">
      <c r="A130" s="184" t="str">
        <f>'Приложение 2'!A7</f>
        <v>Администрация Анненковского сельского поселения Ромодановского муниципального района Республики Мордовия</v>
      </c>
      <c r="B130" s="189" t="s">
        <v>76</v>
      </c>
      <c r="C130" s="189" t="s">
        <v>8</v>
      </c>
      <c r="D130" s="189" t="s">
        <v>61</v>
      </c>
      <c r="E130" s="189" t="s">
        <v>227</v>
      </c>
      <c r="F130" s="190" t="s">
        <v>66</v>
      </c>
      <c r="G130" s="191" t="s">
        <v>42</v>
      </c>
      <c r="H130" s="191" t="s">
        <v>20</v>
      </c>
      <c r="I130" s="191" t="s">
        <v>139</v>
      </c>
      <c r="J130" s="192">
        <f>'Приложение 2'!J77</f>
        <v>80</v>
      </c>
      <c r="K130" s="192"/>
      <c r="L130" s="192"/>
    </row>
    <row r="131" spans="1:12" ht="27.75" customHeight="1" x14ac:dyDescent="0.2">
      <c r="A131" s="184" t="str">
        <f>'Приложение 2'!A91</f>
        <v>Организация и содержание мест захоронения</v>
      </c>
      <c r="B131" s="189" t="s">
        <v>76</v>
      </c>
      <c r="C131" s="189" t="s">
        <v>8</v>
      </c>
      <c r="D131" s="189" t="s">
        <v>61</v>
      </c>
      <c r="E131" s="189" t="s">
        <v>229</v>
      </c>
      <c r="F131" s="190"/>
      <c r="G131" s="191"/>
      <c r="H131" s="191"/>
      <c r="I131" s="191"/>
      <c r="J131" s="192">
        <f>J132</f>
        <v>172.5</v>
      </c>
      <c r="K131" s="192"/>
      <c r="L131" s="192"/>
    </row>
    <row r="132" spans="1:12" ht="41.25" customHeight="1" x14ac:dyDescent="0.2">
      <c r="A132" s="184" t="str">
        <f>'Приложение 2'!A92</f>
        <v>Закупка товаров, работ и услуг для обеспечения государственных (муниципальных) нужд</v>
      </c>
      <c r="B132" s="189" t="s">
        <v>76</v>
      </c>
      <c r="C132" s="189" t="s">
        <v>8</v>
      </c>
      <c r="D132" s="189" t="s">
        <v>61</v>
      </c>
      <c r="E132" s="189" t="s">
        <v>229</v>
      </c>
      <c r="F132" s="190" t="s">
        <v>65</v>
      </c>
      <c r="G132" s="191"/>
      <c r="H132" s="191"/>
      <c r="I132" s="191"/>
      <c r="J132" s="192">
        <f>J133</f>
        <v>172.5</v>
      </c>
      <c r="K132" s="192"/>
      <c r="L132" s="192"/>
    </row>
    <row r="133" spans="1:12" ht="40.5" customHeight="1" x14ac:dyDescent="0.2">
      <c r="A133" s="184" t="str">
        <f>'Приложение 2'!A93</f>
        <v>Иные закупки товаров, работ и услуг для обеспечения государственных (муниципальных) нужд</v>
      </c>
      <c r="B133" s="189" t="s">
        <v>76</v>
      </c>
      <c r="C133" s="189" t="s">
        <v>8</v>
      </c>
      <c r="D133" s="189" t="s">
        <v>61</v>
      </c>
      <c r="E133" s="189" t="s">
        <v>229</v>
      </c>
      <c r="F133" s="190" t="s">
        <v>66</v>
      </c>
      <c r="G133" s="191"/>
      <c r="H133" s="191"/>
      <c r="I133" s="191"/>
      <c r="J133" s="192">
        <f>J134</f>
        <v>172.5</v>
      </c>
      <c r="K133" s="192"/>
      <c r="L133" s="192"/>
    </row>
    <row r="134" spans="1:12" ht="18.75" customHeight="1" x14ac:dyDescent="0.2">
      <c r="A134" s="184" t="str">
        <f>'Приложение 2'!A78</f>
        <v>Жилищно-коммунальное хозяйство</v>
      </c>
      <c r="B134" s="189" t="s">
        <v>76</v>
      </c>
      <c r="C134" s="189" t="s">
        <v>8</v>
      </c>
      <c r="D134" s="189" t="s">
        <v>61</v>
      </c>
      <c r="E134" s="189" t="s">
        <v>229</v>
      </c>
      <c r="F134" s="190" t="s">
        <v>66</v>
      </c>
      <c r="G134" s="191" t="s">
        <v>47</v>
      </c>
      <c r="H134" s="191"/>
      <c r="I134" s="191"/>
      <c r="J134" s="192">
        <f>J135</f>
        <v>172.5</v>
      </c>
      <c r="K134" s="192"/>
      <c r="L134" s="192"/>
    </row>
    <row r="135" spans="1:12" ht="14.25" customHeight="1" x14ac:dyDescent="0.2">
      <c r="A135" s="184" t="str">
        <f>'Приложение 2'!A79</f>
        <v>Благоустройство</v>
      </c>
      <c r="B135" s="189" t="s">
        <v>76</v>
      </c>
      <c r="C135" s="189" t="s">
        <v>8</v>
      </c>
      <c r="D135" s="189" t="s">
        <v>61</v>
      </c>
      <c r="E135" s="189" t="s">
        <v>229</v>
      </c>
      <c r="F135" s="190" t="s">
        <v>66</v>
      </c>
      <c r="G135" s="191" t="s">
        <v>47</v>
      </c>
      <c r="H135" s="191" t="s">
        <v>51</v>
      </c>
      <c r="I135" s="191"/>
      <c r="J135" s="192">
        <f>J136</f>
        <v>172.5</v>
      </c>
      <c r="K135" s="192"/>
      <c r="L135" s="192"/>
    </row>
    <row r="136" spans="1:12" ht="51" customHeight="1" x14ac:dyDescent="0.2">
      <c r="A136" s="184" t="str">
        <f>'Приложение 2'!A7</f>
        <v>Администрация Анненковского сельского поселения Ромодановского муниципального района Республики Мордовия</v>
      </c>
      <c r="B136" s="189" t="s">
        <v>76</v>
      </c>
      <c r="C136" s="189" t="s">
        <v>8</v>
      </c>
      <c r="D136" s="189" t="s">
        <v>61</v>
      </c>
      <c r="E136" s="189" t="s">
        <v>229</v>
      </c>
      <c r="F136" s="190" t="s">
        <v>66</v>
      </c>
      <c r="G136" s="191" t="s">
        <v>47</v>
      </c>
      <c r="H136" s="191" t="s">
        <v>51</v>
      </c>
      <c r="I136" s="191" t="s">
        <v>139</v>
      </c>
      <c r="J136" s="192">
        <f>'Приложение 2'!J93</f>
        <v>172.5</v>
      </c>
      <c r="K136" s="192"/>
      <c r="L136" s="192"/>
    </row>
    <row r="137" spans="1:12" ht="77.25" customHeight="1" x14ac:dyDescent="0.2">
      <c r="A137" s="184" t="s">
        <v>187</v>
      </c>
      <c r="B137" s="189" t="s">
        <v>76</v>
      </c>
      <c r="C137" s="189" t="s">
        <v>8</v>
      </c>
      <c r="D137" s="189" t="s">
        <v>61</v>
      </c>
      <c r="E137" s="189" t="s">
        <v>122</v>
      </c>
      <c r="F137" s="190"/>
      <c r="G137" s="196"/>
      <c r="H137" s="196"/>
      <c r="I137" s="196"/>
      <c r="J137" s="192">
        <f>J138+J144</f>
        <v>159</v>
      </c>
      <c r="K137" s="192">
        <f>K138+K144</f>
        <v>173.9</v>
      </c>
      <c r="L137" s="192">
        <f>L138+L144</f>
        <v>180.2</v>
      </c>
    </row>
    <row r="138" spans="1:12" ht="90.75" customHeight="1" x14ac:dyDescent="0.2">
      <c r="A138" s="199" t="s">
        <v>40</v>
      </c>
      <c r="B138" s="189" t="s">
        <v>76</v>
      </c>
      <c r="C138" s="189" t="s">
        <v>8</v>
      </c>
      <c r="D138" s="189" t="s">
        <v>61</v>
      </c>
      <c r="E138" s="189" t="s">
        <v>122</v>
      </c>
      <c r="F138" s="190" t="s">
        <v>63</v>
      </c>
      <c r="G138" s="196"/>
      <c r="H138" s="196"/>
      <c r="I138" s="196"/>
      <c r="J138" s="192">
        <f t="shared" ref="J138:L141" si="25">J139</f>
        <v>154</v>
      </c>
      <c r="K138" s="192">
        <f t="shared" si="25"/>
        <v>168.9</v>
      </c>
      <c r="L138" s="192">
        <f t="shared" si="25"/>
        <v>175.2</v>
      </c>
    </row>
    <row r="139" spans="1:12" ht="38.25" customHeight="1" x14ac:dyDescent="0.2">
      <c r="A139" s="199" t="s">
        <v>41</v>
      </c>
      <c r="B139" s="189" t="s">
        <v>76</v>
      </c>
      <c r="C139" s="189" t="s">
        <v>8</v>
      </c>
      <c r="D139" s="189" t="s">
        <v>61</v>
      </c>
      <c r="E139" s="189" t="s">
        <v>122</v>
      </c>
      <c r="F139" s="190" t="s">
        <v>64</v>
      </c>
      <c r="G139" s="196"/>
      <c r="H139" s="196"/>
      <c r="I139" s="196"/>
      <c r="J139" s="192">
        <f t="shared" si="25"/>
        <v>154</v>
      </c>
      <c r="K139" s="192">
        <f t="shared" si="25"/>
        <v>168.9</v>
      </c>
      <c r="L139" s="192">
        <f t="shared" si="25"/>
        <v>175.2</v>
      </c>
    </row>
    <row r="140" spans="1:12" ht="16.5" customHeight="1" x14ac:dyDescent="0.2">
      <c r="A140" s="184" t="s">
        <v>120</v>
      </c>
      <c r="B140" s="189" t="s">
        <v>76</v>
      </c>
      <c r="C140" s="189" t="s">
        <v>8</v>
      </c>
      <c r="D140" s="189" t="s">
        <v>61</v>
      </c>
      <c r="E140" s="189" t="s">
        <v>122</v>
      </c>
      <c r="F140" s="190" t="s">
        <v>64</v>
      </c>
      <c r="G140" s="191" t="s">
        <v>37</v>
      </c>
      <c r="H140" s="191"/>
      <c r="I140" s="191"/>
      <c r="J140" s="192">
        <f t="shared" si="25"/>
        <v>154</v>
      </c>
      <c r="K140" s="192">
        <f t="shared" si="25"/>
        <v>168.9</v>
      </c>
      <c r="L140" s="192">
        <f t="shared" si="25"/>
        <v>175.2</v>
      </c>
    </row>
    <row r="141" spans="1:12" ht="25.5" customHeight="1" x14ac:dyDescent="0.2">
      <c r="A141" s="184" t="s">
        <v>176</v>
      </c>
      <c r="B141" s="189" t="s">
        <v>76</v>
      </c>
      <c r="C141" s="189" t="s">
        <v>8</v>
      </c>
      <c r="D141" s="189" t="s">
        <v>61</v>
      </c>
      <c r="E141" s="189" t="s">
        <v>122</v>
      </c>
      <c r="F141" s="190" t="s">
        <v>64</v>
      </c>
      <c r="G141" s="191" t="s">
        <v>37</v>
      </c>
      <c r="H141" s="191" t="s">
        <v>51</v>
      </c>
      <c r="I141" s="191"/>
      <c r="J141" s="192">
        <f t="shared" si="25"/>
        <v>154</v>
      </c>
      <c r="K141" s="192">
        <f t="shared" si="25"/>
        <v>168.9</v>
      </c>
      <c r="L141" s="192">
        <f t="shared" si="25"/>
        <v>175.2</v>
      </c>
    </row>
    <row r="142" spans="1:12" ht="63" hidden="1" customHeight="1" x14ac:dyDescent="0.25">
      <c r="A142" s="122" t="str">
        <f>A148</f>
        <v>Администрация Анненковского сельского поселения Ромодановского муниципального района Республики Мордовия</v>
      </c>
      <c r="B142" s="123" t="s">
        <v>76</v>
      </c>
      <c r="C142" s="123" t="s">
        <v>8</v>
      </c>
      <c r="D142" s="123" t="s">
        <v>61</v>
      </c>
      <c r="E142" s="123" t="s">
        <v>122</v>
      </c>
      <c r="F142" s="36" t="s">
        <v>64</v>
      </c>
      <c r="G142" s="161" t="s">
        <v>37</v>
      </c>
      <c r="H142" s="161" t="s">
        <v>51</v>
      </c>
      <c r="I142" s="161" t="s">
        <v>139</v>
      </c>
      <c r="J142" s="119">
        <f>'Приложение 3'!I55</f>
        <v>154</v>
      </c>
      <c r="K142" s="119">
        <f>'Приложение 3'!J55</f>
        <v>168.9</v>
      </c>
      <c r="L142" s="119">
        <f>'Приложение 3'!K55</f>
        <v>175.2</v>
      </c>
    </row>
    <row r="143" spans="1:12" ht="51" customHeight="1" x14ac:dyDescent="0.2">
      <c r="A143" s="184" t="str">
        <f>A136</f>
        <v>Администрация Анненковского сельского поселения Ромодановского муниципального района Республики Мордовия</v>
      </c>
      <c r="B143" s="189" t="s">
        <v>76</v>
      </c>
      <c r="C143" s="189" t="s">
        <v>8</v>
      </c>
      <c r="D143" s="189" t="s">
        <v>61</v>
      </c>
      <c r="E143" s="189" t="s">
        <v>122</v>
      </c>
      <c r="F143" s="190" t="s">
        <v>64</v>
      </c>
      <c r="G143" s="191" t="s">
        <v>37</v>
      </c>
      <c r="H143" s="191" t="s">
        <v>51</v>
      </c>
      <c r="I143" s="191" t="s">
        <v>139</v>
      </c>
      <c r="J143" s="192">
        <f>J141</f>
        <v>154</v>
      </c>
      <c r="K143" s="192">
        <f>K141</f>
        <v>168.9</v>
      </c>
      <c r="L143" s="192">
        <f>L141</f>
        <v>175.2</v>
      </c>
    </row>
    <row r="144" spans="1:12" ht="40.5" customHeight="1" x14ac:dyDescent="0.2">
      <c r="A144" s="184" t="s">
        <v>175</v>
      </c>
      <c r="B144" s="189" t="s">
        <v>76</v>
      </c>
      <c r="C144" s="189" t="s">
        <v>8</v>
      </c>
      <c r="D144" s="189" t="s">
        <v>61</v>
      </c>
      <c r="E144" s="189" t="s">
        <v>122</v>
      </c>
      <c r="F144" s="190" t="s">
        <v>65</v>
      </c>
      <c r="G144" s="196"/>
      <c r="H144" s="196"/>
      <c r="I144" s="196"/>
      <c r="J144" s="192">
        <f t="shared" ref="J144:L147" si="26">J145</f>
        <v>5</v>
      </c>
      <c r="K144" s="192">
        <f t="shared" si="26"/>
        <v>5</v>
      </c>
      <c r="L144" s="192">
        <f t="shared" si="26"/>
        <v>5</v>
      </c>
    </row>
    <row r="145" spans="1:12" ht="40.5" customHeight="1" x14ac:dyDescent="0.2">
      <c r="A145" s="184" t="s">
        <v>43</v>
      </c>
      <c r="B145" s="189" t="s">
        <v>76</v>
      </c>
      <c r="C145" s="189" t="s">
        <v>8</v>
      </c>
      <c r="D145" s="189" t="s">
        <v>61</v>
      </c>
      <c r="E145" s="189" t="s">
        <v>122</v>
      </c>
      <c r="F145" s="190" t="s">
        <v>66</v>
      </c>
      <c r="G145" s="196"/>
      <c r="H145" s="196"/>
      <c r="I145" s="196"/>
      <c r="J145" s="192">
        <f t="shared" si="26"/>
        <v>5</v>
      </c>
      <c r="K145" s="192">
        <f t="shared" si="26"/>
        <v>5</v>
      </c>
      <c r="L145" s="192">
        <f t="shared" si="26"/>
        <v>5</v>
      </c>
    </row>
    <row r="146" spans="1:12" ht="15" customHeight="1" x14ac:dyDescent="0.2">
      <c r="A146" s="184" t="s">
        <v>120</v>
      </c>
      <c r="B146" s="189" t="s">
        <v>76</v>
      </c>
      <c r="C146" s="189" t="s">
        <v>8</v>
      </c>
      <c r="D146" s="189" t="s">
        <v>61</v>
      </c>
      <c r="E146" s="189" t="s">
        <v>122</v>
      </c>
      <c r="F146" s="190" t="s">
        <v>66</v>
      </c>
      <c r="G146" s="191" t="s">
        <v>37</v>
      </c>
      <c r="H146" s="191"/>
      <c r="I146" s="191"/>
      <c r="J146" s="192">
        <f t="shared" si="26"/>
        <v>5</v>
      </c>
      <c r="K146" s="192">
        <f t="shared" si="26"/>
        <v>5</v>
      </c>
      <c r="L146" s="192">
        <f t="shared" si="26"/>
        <v>5</v>
      </c>
    </row>
    <row r="147" spans="1:12" ht="27" customHeight="1" x14ac:dyDescent="0.2">
      <c r="A147" s="184" t="s">
        <v>121</v>
      </c>
      <c r="B147" s="189" t="s">
        <v>76</v>
      </c>
      <c r="C147" s="189" t="s">
        <v>8</v>
      </c>
      <c r="D147" s="189" t="s">
        <v>61</v>
      </c>
      <c r="E147" s="189" t="s">
        <v>122</v>
      </c>
      <c r="F147" s="190" t="s">
        <v>66</v>
      </c>
      <c r="G147" s="191" t="s">
        <v>37</v>
      </c>
      <c r="H147" s="191" t="s">
        <v>51</v>
      </c>
      <c r="I147" s="191"/>
      <c r="J147" s="192">
        <f t="shared" si="26"/>
        <v>5</v>
      </c>
      <c r="K147" s="192">
        <f t="shared" si="26"/>
        <v>5</v>
      </c>
      <c r="L147" s="192">
        <f t="shared" si="26"/>
        <v>5</v>
      </c>
    </row>
    <row r="148" spans="1:12" ht="66.75" hidden="1" customHeight="1" x14ac:dyDescent="0.25">
      <c r="A148" s="122" t="s">
        <v>147</v>
      </c>
      <c r="B148" s="123" t="s">
        <v>76</v>
      </c>
      <c r="C148" s="123" t="s">
        <v>8</v>
      </c>
      <c r="D148" s="123" t="s">
        <v>61</v>
      </c>
      <c r="E148" s="123" t="s">
        <v>122</v>
      </c>
      <c r="F148" s="36" t="s">
        <v>66</v>
      </c>
      <c r="G148" s="150" t="s">
        <v>37</v>
      </c>
      <c r="H148" s="150" t="s">
        <v>51</v>
      </c>
      <c r="I148" s="150" t="s">
        <v>139</v>
      </c>
      <c r="J148" s="119">
        <f>'Приложение 2'!J57</f>
        <v>5</v>
      </c>
      <c r="K148" s="119">
        <f>'Приложение 2'!K57</f>
        <v>5</v>
      </c>
      <c r="L148" s="119">
        <f>'Приложение 2'!L57</f>
        <v>5</v>
      </c>
    </row>
    <row r="149" spans="1:12" ht="51" customHeight="1" x14ac:dyDescent="0.2">
      <c r="A149" s="184" t="str">
        <f>A143</f>
        <v>Администрация Анненковского сельского поселения Ромодановского муниципального района Республики Мордовия</v>
      </c>
      <c r="B149" s="189" t="s">
        <v>76</v>
      </c>
      <c r="C149" s="189" t="s">
        <v>8</v>
      </c>
      <c r="D149" s="189" t="s">
        <v>61</v>
      </c>
      <c r="E149" s="189" t="s">
        <v>122</v>
      </c>
      <c r="F149" s="190" t="s">
        <v>66</v>
      </c>
      <c r="G149" s="191" t="s">
        <v>37</v>
      </c>
      <c r="H149" s="191" t="s">
        <v>51</v>
      </c>
      <c r="I149" s="191" t="s">
        <v>139</v>
      </c>
      <c r="J149" s="192">
        <f>J147</f>
        <v>5</v>
      </c>
      <c r="K149" s="192">
        <f>K147</f>
        <v>5</v>
      </c>
      <c r="L149" s="192">
        <f>L147</f>
        <v>5</v>
      </c>
    </row>
    <row r="150" spans="1:12" ht="131.25" customHeight="1" x14ac:dyDescent="0.2">
      <c r="A150" s="184" t="str">
        <f>'Приложение 2'!A34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50" s="189">
        <v>89</v>
      </c>
      <c r="C150" s="189">
        <v>1</v>
      </c>
      <c r="D150" s="189" t="s">
        <v>61</v>
      </c>
      <c r="E150" s="189" t="s">
        <v>75</v>
      </c>
      <c r="F150" s="190"/>
      <c r="G150" s="196"/>
      <c r="H150" s="196"/>
      <c r="I150" s="196"/>
      <c r="J150" s="192">
        <f>J151</f>
        <v>0.6</v>
      </c>
      <c r="K150" s="192">
        <f>K151</f>
        <v>0.6</v>
      </c>
      <c r="L150" s="192">
        <f>L151</f>
        <v>0.6</v>
      </c>
    </row>
    <row r="151" spans="1:12" ht="44.25" customHeight="1" x14ac:dyDescent="0.2">
      <c r="A151" s="184" t="s">
        <v>175</v>
      </c>
      <c r="B151" s="189">
        <v>89</v>
      </c>
      <c r="C151" s="189">
        <v>1</v>
      </c>
      <c r="D151" s="189" t="s">
        <v>61</v>
      </c>
      <c r="E151" s="189" t="s">
        <v>75</v>
      </c>
      <c r="F151" s="190" t="s">
        <v>65</v>
      </c>
      <c r="G151" s="196"/>
      <c r="H151" s="196"/>
      <c r="I151" s="196"/>
      <c r="J151" s="192">
        <f t="shared" ref="J151:J168" si="27">J152</f>
        <v>0.6</v>
      </c>
      <c r="K151" s="192">
        <f t="shared" ref="K151:K168" si="28">K152</f>
        <v>0.6</v>
      </c>
      <c r="L151" s="192">
        <f t="shared" ref="L151:L168" si="29">L152</f>
        <v>0.6</v>
      </c>
    </row>
    <row r="152" spans="1:12" ht="38.25" x14ac:dyDescent="0.2">
      <c r="A152" s="184" t="s">
        <v>43</v>
      </c>
      <c r="B152" s="189">
        <v>89</v>
      </c>
      <c r="C152" s="189">
        <v>1</v>
      </c>
      <c r="D152" s="189" t="s">
        <v>61</v>
      </c>
      <c r="E152" s="189" t="s">
        <v>75</v>
      </c>
      <c r="F152" s="190" t="s">
        <v>66</v>
      </c>
      <c r="G152" s="196"/>
      <c r="H152" s="196"/>
      <c r="I152" s="196"/>
      <c r="J152" s="192">
        <f t="shared" si="27"/>
        <v>0.6</v>
      </c>
      <c r="K152" s="192">
        <f t="shared" si="28"/>
        <v>0.6</v>
      </c>
      <c r="L152" s="192">
        <f t="shared" si="29"/>
        <v>0.6</v>
      </c>
    </row>
    <row r="153" spans="1:12" ht="19.5" customHeight="1" x14ac:dyDescent="0.2">
      <c r="A153" s="184" t="s">
        <v>34</v>
      </c>
      <c r="B153" s="189">
        <v>89</v>
      </c>
      <c r="C153" s="189">
        <v>1</v>
      </c>
      <c r="D153" s="189" t="s">
        <v>61</v>
      </c>
      <c r="E153" s="189" t="s">
        <v>75</v>
      </c>
      <c r="F153" s="190" t="s">
        <v>66</v>
      </c>
      <c r="G153" s="191" t="s">
        <v>35</v>
      </c>
      <c r="H153" s="191"/>
      <c r="I153" s="191"/>
      <c r="J153" s="192">
        <f>J168</f>
        <v>0.6</v>
      </c>
      <c r="K153" s="192">
        <f>K168</f>
        <v>0.6</v>
      </c>
      <c r="L153" s="192">
        <f>L168</f>
        <v>0.6</v>
      </c>
    </row>
    <row r="154" spans="1:12" ht="66.75" customHeight="1" x14ac:dyDescent="0.2">
      <c r="A154" s="184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54" s="189" t="s">
        <v>76</v>
      </c>
      <c r="C154" s="189" t="s">
        <v>8</v>
      </c>
      <c r="D154" s="189" t="s">
        <v>61</v>
      </c>
      <c r="E154" s="189" t="s">
        <v>75</v>
      </c>
      <c r="F154" s="190" t="s">
        <v>66</v>
      </c>
      <c r="G154" s="191" t="s">
        <v>35</v>
      </c>
      <c r="H154" s="191" t="s">
        <v>42</v>
      </c>
      <c r="I154" s="191"/>
      <c r="J154" s="192">
        <v>0.6</v>
      </c>
      <c r="K154" s="192">
        <v>0.6</v>
      </c>
      <c r="L154" s="192">
        <v>0.6</v>
      </c>
    </row>
    <row r="155" spans="1:12" ht="54" customHeight="1" x14ac:dyDescent="0.2">
      <c r="A155" s="184" t="str">
        <f>A136</f>
        <v>Администрация Анненковского сельского поселения Ромодановского муниципального района Республики Мордовия</v>
      </c>
      <c r="B155" s="189" t="s">
        <v>76</v>
      </c>
      <c r="C155" s="189" t="s">
        <v>8</v>
      </c>
      <c r="D155" s="189" t="s">
        <v>61</v>
      </c>
      <c r="E155" s="189" t="s">
        <v>75</v>
      </c>
      <c r="F155" s="190" t="s">
        <v>66</v>
      </c>
      <c r="G155" s="191" t="s">
        <v>35</v>
      </c>
      <c r="H155" s="191" t="s">
        <v>42</v>
      </c>
      <c r="I155" s="191" t="s">
        <v>139</v>
      </c>
      <c r="J155" s="192">
        <v>0.6</v>
      </c>
      <c r="K155" s="192">
        <v>0.6</v>
      </c>
      <c r="L155" s="192">
        <v>0.6</v>
      </c>
    </row>
    <row r="156" spans="1:12" ht="54" customHeight="1" x14ac:dyDescent="0.2">
      <c r="A156" s="184" t="str">
        <f>'Приложение 2'!A94</f>
        <v>Решение вопросов местного значения,осуществляемое с провлечением средств самообложения граждан</v>
      </c>
      <c r="B156" s="189" t="s">
        <v>76</v>
      </c>
      <c r="C156" s="189" t="s">
        <v>8</v>
      </c>
      <c r="D156" s="189" t="s">
        <v>61</v>
      </c>
      <c r="E156" s="189" t="s">
        <v>233</v>
      </c>
      <c r="F156" s="190"/>
      <c r="G156" s="191"/>
      <c r="H156" s="191"/>
      <c r="I156" s="191"/>
      <c r="J156" s="192">
        <f>J157</f>
        <v>678</v>
      </c>
      <c r="K156" s="192"/>
      <c r="L156" s="192"/>
    </row>
    <row r="157" spans="1:12" ht="44.25" customHeight="1" x14ac:dyDescent="0.2">
      <c r="A157" s="184" t="str">
        <f>'Приложение 2'!A95</f>
        <v>Закупка товаров, работ и услуг для обеспечения государственных (муниципальных) нужд</v>
      </c>
      <c r="B157" s="189" t="s">
        <v>76</v>
      </c>
      <c r="C157" s="189" t="s">
        <v>8</v>
      </c>
      <c r="D157" s="189" t="s">
        <v>61</v>
      </c>
      <c r="E157" s="189" t="s">
        <v>233</v>
      </c>
      <c r="F157" s="190" t="s">
        <v>65</v>
      </c>
      <c r="G157" s="191"/>
      <c r="H157" s="191"/>
      <c r="I157" s="191"/>
      <c r="J157" s="192">
        <f>J158</f>
        <v>678</v>
      </c>
      <c r="K157" s="192"/>
      <c r="L157" s="192"/>
    </row>
    <row r="158" spans="1:12" ht="42" customHeight="1" x14ac:dyDescent="0.2">
      <c r="A158" s="184" t="str">
        <f>'Приложение 2'!A96</f>
        <v>Иные закупки товаров, работ и услуг для обеспечения государственных (муниципальных) нужд</v>
      </c>
      <c r="B158" s="189" t="s">
        <v>76</v>
      </c>
      <c r="C158" s="189" t="s">
        <v>8</v>
      </c>
      <c r="D158" s="189" t="s">
        <v>61</v>
      </c>
      <c r="E158" s="189" t="s">
        <v>233</v>
      </c>
      <c r="F158" s="190" t="s">
        <v>66</v>
      </c>
      <c r="G158" s="191"/>
      <c r="H158" s="191"/>
      <c r="I158" s="191"/>
      <c r="J158" s="192">
        <f>J159</f>
        <v>678</v>
      </c>
      <c r="K158" s="192"/>
      <c r="L158" s="192"/>
    </row>
    <row r="159" spans="1:12" ht="19.5" customHeight="1" x14ac:dyDescent="0.2">
      <c r="A159" s="184" t="str">
        <f>'Приложение 2'!A78</f>
        <v>Жилищно-коммунальное хозяйство</v>
      </c>
      <c r="B159" s="189" t="s">
        <v>76</v>
      </c>
      <c r="C159" s="189" t="s">
        <v>8</v>
      </c>
      <c r="D159" s="189" t="s">
        <v>61</v>
      </c>
      <c r="E159" s="189" t="s">
        <v>233</v>
      </c>
      <c r="F159" s="190" t="s">
        <v>66</v>
      </c>
      <c r="G159" s="191" t="s">
        <v>47</v>
      </c>
      <c r="H159" s="191"/>
      <c r="I159" s="191"/>
      <c r="J159" s="192">
        <f>J160</f>
        <v>678</v>
      </c>
      <c r="K159" s="192"/>
      <c r="L159" s="192"/>
    </row>
    <row r="160" spans="1:12" ht="18" customHeight="1" x14ac:dyDescent="0.2">
      <c r="A160" s="184" t="str">
        <f>'Приложение 2'!A79</f>
        <v>Благоустройство</v>
      </c>
      <c r="B160" s="189" t="s">
        <v>76</v>
      </c>
      <c r="C160" s="189" t="s">
        <v>8</v>
      </c>
      <c r="D160" s="189" t="s">
        <v>61</v>
      </c>
      <c r="E160" s="189" t="s">
        <v>233</v>
      </c>
      <c r="F160" s="190" t="s">
        <v>66</v>
      </c>
      <c r="G160" s="191" t="s">
        <v>47</v>
      </c>
      <c r="H160" s="191" t="s">
        <v>51</v>
      </c>
      <c r="I160" s="191"/>
      <c r="J160" s="192">
        <f>J161</f>
        <v>678</v>
      </c>
      <c r="K160" s="192"/>
      <c r="L160" s="192"/>
    </row>
    <row r="161" spans="1:12" ht="54" customHeight="1" x14ac:dyDescent="0.2">
      <c r="A161" s="184" t="str">
        <f>A155</f>
        <v>Администрация Анненковского сельского поселения Ромодановского муниципального района Республики Мордовия</v>
      </c>
      <c r="B161" s="189" t="s">
        <v>76</v>
      </c>
      <c r="C161" s="189" t="s">
        <v>8</v>
      </c>
      <c r="D161" s="189" t="s">
        <v>61</v>
      </c>
      <c r="E161" s="189" t="s">
        <v>233</v>
      </c>
      <c r="F161" s="190" t="s">
        <v>66</v>
      </c>
      <c r="G161" s="191" t="s">
        <v>47</v>
      </c>
      <c r="H161" s="191" t="s">
        <v>51</v>
      </c>
      <c r="I161" s="191" t="s">
        <v>139</v>
      </c>
      <c r="J161" s="192">
        <f>'Приложение 2'!J96</f>
        <v>678</v>
      </c>
      <c r="K161" s="192"/>
      <c r="L161" s="192"/>
    </row>
    <row r="162" spans="1:12" ht="41.25" customHeight="1" x14ac:dyDescent="0.2">
      <c r="A162" s="184" t="str">
        <f>'Приложение 2'!A62</f>
        <v>Выполнение работ на гидротехнических сооружениях по пропуску весеннего паводка</v>
      </c>
      <c r="B162" s="189" t="s">
        <v>76</v>
      </c>
      <c r="C162" s="189" t="s">
        <v>8</v>
      </c>
      <c r="D162" s="189" t="s">
        <v>61</v>
      </c>
      <c r="E162" s="189" t="s">
        <v>226</v>
      </c>
      <c r="F162" s="190"/>
      <c r="G162" s="191"/>
      <c r="H162" s="191"/>
      <c r="I162" s="191"/>
      <c r="J162" s="192">
        <f>J163</f>
        <v>41.1</v>
      </c>
      <c r="K162" s="192"/>
      <c r="L162" s="192"/>
    </row>
    <row r="163" spans="1:12" ht="39.75" customHeight="1" x14ac:dyDescent="0.2">
      <c r="A163" s="184" t="str">
        <f>'Приложение 2'!A63</f>
        <v>Закупка товаров, работ и услуг для обеспечения государственных (муниципальных) нужд</v>
      </c>
      <c r="B163" s="189" t="s">
        <v>76</v>
      </c>
      <c r="C163" s="189" t="s">
        <v>8</v>
      </c>
      <c r="D163" s="189" t="s">
        <v>61</v>
      </c>
      <c r="E163" s="189" t="s">
        <v>226</v>
      </c>
      <c r="F163" s="190" t="s">
        <v>65</v>
      </c>
      <c r="G163" s="191"/>
      <c r="H163" s="191"/>
      <c r="I163" s="191"/>
      <c r="J163" s="192">
        <f>J164</f>
        <v>41.1</v>
      </c>
      <c r="K163" s="192"/>
      <c r="L163" s="192"/>
    </row>
    <row r="164" spans="1:12" ht="37.5" customHeight="1" x14ac:dyDescent="0.2">
      <c r="A164" s="184" t="str">
        <f>'Приложение 2'!A64</f>
        <v>Иные закупки товаров, работ и услуг для обеспечения государственных (муниципальных) нужд</v>
      </c>
      <c r="B164" s="189" t="s">
        <v>76</v>
      </c>
      <c r="C164" s="189" t="s">
        <v>8</v>
      </c>
      <c r="D164" s="189" t="s">
        <v>61</v>
      </c>
      <c r="E164" s="189" t="s">
        <v>226</v>
      </c>
      <c r="F164" s="190" t="s">
        <v>66</v>
      </c>
      <c r="G164" s="191"/>
      <c r="H164" s="191"/>
      <c r="I164" s="191"/>
      <c r="J164" s="192">
        <f>J165</f>
        <v>41.1</v>
      </c>
      <c r="K164" s="192"/>
      <c r="L164" s="192"/>
    </row>
    <row r="165" spans="1:12" ht="30" customHeight="1" x14ac:dyDescent="0.2">
      <c r="A165" s="184" t="str">
        <f>'Приложение 2'!A58</f>
        <v>Национальная безопасность и правоохранительная деятельность</v>
      </c>
      <c r="B165" s="189" t="s">
        <v>76</v>
      </c>
      <c r="C165" s="189" t="s">
        <v>8</v>
      </c>
      <c r="D165" s="189" t="s">
        <v>61</v>
      </c>
      <c r="E165" s="189" t="s">
        <v>226</v>
      </c>
      <c r="F165" s="190" t="s">
        <v>66</v>
      </c>
      <c r="G165" s="191" t="s">
        <v>51</v>
      </c>
      <c r="H165" s="191"/>
      <c r="I165" s="191"/>
      <c r="J165" s="192">
        <f>J166</f>
        <v>41.1</v>
      </c>
      <c r="K165" s="192"/>
      <c r="L165" s="192"/>
    </row>
    <row r="166" spans="1:12" ht="51.75" customHeight="1" x14ac:dyDescent="0.2">
      <c r="A166" s="184" t="str">
        <f>'Приложение 2'!A59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166" s="189" t="s">
        <v>76</v>
      </c>
      <c r="C166" s="189" t="s">
        <v>8</v>
      </c>
      <c r="D166" s="189" t="s">
        <v>61</v>
      </c>
      <c r="E166" s="189" t="s">
        <v>226</v>
      </c>
      <c r="F166" s="190" t="s">
        <v>66</v>
      </c>
      <c r="G166" s="191" t="s">
        <v>51</v>
      </c>
      <c r="H166" s="191" t="s">
        <v>17</v>
      </c>
      <c r="I166" s="191"/>
      <c r="J166" s="192">
        <f>J167</f>
        <v>41.1</v>
      </c>
      <c r="K166" s="192"/>
      <c r="L166" s="192"/>
    </row>
    <row r="167" spans="1:12" ht="52.5" customHeight="1" x14ac:dyDescent="0.2">
      <c r="A167" s="184" t="str">
        <f>A155</f>
        <v>Администрация Анненковского сельского поселения Ромодановского муниципального района Республики Мордовия</v>
      </c>
      <c r="B167" s="189" t="s">
        <v>76</v>
      </c>
      <c r="C167" s="189" t="s">
        <v>8</v>
      </c>
      <c r="D167" s="189" t="s">
        <v>61</v>
      </c>
      <c r="E167" s="189" t="s">
        <v>226</v>
      </c>
      <c r="F167" s="190" t="s">
        <v>66</v>
      </c>
      <c r="G167" s="191" t="s">
        <v>51</v>
      </c>
      <c r="H167" s="191" t="s">
        <v>17</v>
      </c>
      <c r="I167" s="191" t="s">
        <v>139</v>
      </c>
      <c r="J167" s="192">
        <f>'Приложение 2'!J64</f>
        <v>41.1</v>
      </c>
      <c r="K167" s="192"/>
      <c r="L167" s="192"/>
    </row>
    <row r="168" spans="1:12" ht="69.75" hidden="1" customHeight="1" x14ac:dyDescent="0.25">
      <c r="A168" s="24" t="str">
        <f>A148</f>
        <v>Администрация Анненковского сельского поселения Ромодановского муниципального района Республики Мордовия</v>
      </c>
      <c r="B168" s="123">
        <v>89</v>
      </c>
      <c r="C168" s="123">
        <v>1</v>
      </c>
      <c r="D168" s="123" t="s">
        <v>61</v>
      </c>
      <c r="E168" s="123" t="s">
        <v>75</v>
      </c>
      <c r="F168" s="36" t="s">
        <v>66</v>
      </c>
      <c r="G168" s="121" t="s">
        <v>35</v>
      </c>
      <c r="H168" s="121" t="s">
        <v>42</v>
      </c>
      <c r="I168" s="150" t="s">
        <v>139</v>
      </c>
      <c r="J168" s="119">
        <f t="shared" si="27"/>
        <v>0.6</v>
      </c>
      <c r="K168" s="119">
        <f t="shared" si="28"/>
        <v>0.6</v>
      </c>
      <c r="L168" s="119">
        <f t="shared" si="29"/>
        <v>0.6</v>
      </c>
    </row>
    <row r="169" spans="1:12" ht="60" hidden="1" x14ac:dyDescent="0.25">
      <c r="A169" s="122" t="s">
        <v>147</v>
      </c>
      <c r="B169" s="123">
        <v>89</v>
      </c>
      <c r="C169" s="123">
        <v>1</v>
      </c>
      <c r="D169" s="123" t="s">
        <v>61</v>
      </c>
      <c r="E169" s="123" t="s">
        <v>75</v>
      </c>
      <c r="F169" s="36" t="s">
        <v>66</v>
      </c>
      <c r="G169" s="121" t="s">
        <v>35</v>
      </c>
      <c r="H169" s="121" t="s">
        <v>42</v>
      </c>
      <c r="I169" s="125" t="s">
        <v>139</v>
      </c>
      <c r="J169" s="119">
        <f>'Приложение 2'!J36</f>
        <v>0.6</v>
      </c>
      <c r="K169" s="119">
        <f>'Приложение 2'!K36</f>
        <v>0.6</v>
      </c>
      <c r="L169" s="119">
        <f>'Приложение 2'!L36</f>
        <v>0.6</v>
      </c>
    </row>
  </sheetData>
  <autoFilter ref="A1:L169" xr:uid="{00000000-0009-0000-0000-000004000000}">
    <filterColumn colId="8" showButton="0">
      <filters blank="1"/>
    </filterColumn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view="pageBreakPreview" topLeftCell="A17" zoomScale="60" zoomScaleNormal="55" workbookViewId="0">
      <selection activeCell="C29" sqref="C29"/>
    </sheetView>
  </sheetViews>
  <sheetFormatPr defaultRowHeight="12.75" x14ac:dyDescent="0.2"/>
  <cols>
    <col min="1" max="1" width="58.6640625" style="72" customWidth="1"/>
    <col min="2" max="2" width="125" style="72" customWidth="1"/>
    <col min="3" max="3" width="27" style="72" customWidth="1"/>
    <col min="4" max="4" width="30.83203125" style="72" customWidth="1"/>
    <col min="5" max="5" width="27.5" style="72" customWidth="1"/>
    <col min="6" max="6" width="41.83203125" style="73" customWidth="1"/>
    <col min="7" max="7" width="23.6640625" style="72" customWidth="1"/>
    <col min="8" max="8" width="19.5" style="72" customWidth="1"/>
    <col min="9" max="9" width="25.5" style="72" customWidth="1"/>
    <col min="10" max="16384" width="9.33203125" style="72"/>
  </cols>
  <sheetData>
    <row r="1" spans="1:7" ht="0.75" customHeight="1" x14ac:dyDescent="0.35">
      <c r="B1" s="116"/>
      <c r="C1" s="214"/>
      <c r="D1" s="214"/>
      <c r="E1" s="214"/>
      <c r="F1" s="71"/>
    </row>
    <row r="2" spans="1:7" ht="409.6" customHeight="1" x14ac:dyDescent="0.3">
      <c r="A2" s="115"/>
      <c r="B2" s="114"/>
      <c r="C2" s="213" t="s">
        <v>231</v>
      </c>
      <c r="D2" s="213"/>
      <c r="E2" s="213"/>
      <c r="F2" s="39"/>
      <c r="G2" s="39"/>
    </row>
    <row r="3" spans="1:7" ht="13.15" customHeight="1" x14ac:dyDescent="0.2">
      <c r="A3" s="212" t="s">
        <v>199</v>
      </c>
      <c r="B3" s="212"/>
      <c r="C3" s="212"/>
      <c r="D3" s="212"/>
      <c r="E3" s="212"/>
    </row>
    <row r="4" spans="1:7" ht="13.15" customHeight="1" x14ac:dyDescent="0.2">
      <c r="A4" s="212"/>
      <c r="B4" s="212"/>
      <c r="C4" s="212"/>
      <c r="D4" s="212"/>
      <c r="E4" s="212"/>
    </row>
    <row r="5" spans="1:7" ht="83.25" customHeight="1" x14ac:dyDescent="0.3">
      <c r="A5" s="212"/>
      <c r="B5" s="212"/>
      <c r="C5" s="212"/>
      <c r="D5" s="212"/>
      <c r="E5" s="212"/>
      <c r="F5" s="113"/>
    </row>
    <row r="6" spans="1:7" ht="23.25" customHeight="1" x14ac:dyDescent="0.25">
      <c r="A6" s="112"/>
      <c r="B6" s="112"/>
      <c r="C6" s="111"/>
    </row>
    <row r="7" spans="1:7" ht="37.15" customHeight="1" x14ac:dyDescent="0.2">
      <c r="A7" s="215" t="s">
        <v>23</v>
      </c>
      <c r="B7" s="216" t="s">
        <v>24</v>
      </c>
      <c r="C7" s="217" t="s">
        <v>25</v>
      </c>
      <c r="D7" s="217"/>
      <c r="E7" s="217"/>
    </row>
    <row r="8" spans="1:7" s="78" customFormat="1" ht="138.6" customHeight="1" x14ac:dyDescent="0.4">
      <c r="A8" s="215"/>
      <c r="B8" s="216"/>
      <c r="C8" s="60" t="s">
        <v>159</v>
      </c>
      <c r="D8" s="60" t="s">
        <v>177</v>
      </c>
      <c r="E8" s="60" t="s">
        <v>195</v>
      </c>
      <c r="F8" s="79"/>
    </row>
    <row r="9" spans="1:7" s="93" customFormat="1" ht="28.15" customHeight="1" x14ac:dyDescent="0.3">
      <c r="A9" s="110" t="s">
        <v>8</v>
      </c>
      <c r="B9" s="109" t="s">
        <v>9</v>
      </c>
      <c r="C9" s="108">
        <v>3</v>
      </c>
      <c r="D9" s="108">
        <v>4</v>
      </c>
      <c r="E9" s="108">
        <v>5</v>
      </c>
      <c r="F9" s="94"/>
    </row>
    <row r="10" spans="1:7" s="93" customFormat="1" ht="44.45" customHeight="1" x14ac:dyDescent="0.35">
      <c r="A10" s="105" t="s">
        <v>88</v>
      </c>
      <c r="B10" s="117" t="s">
        <v>119</v>
      </c>
      <c r="C10" s="107">
        <f>C11+C22+C14+C18</f>
        <v>-47.8</v>
      </c>
      <c r="D10" s="107">
        <f>D11+D22+D14+D18</f>
        <v>-63.8</v>
      </c>
      <c r="E10" s="107">
        <f>E11+E22+E14+E18</f>
        <v>-79.7</v>
      </c>
      <c r="F10" s="94"/>
    </row>
    <row r="11" spans="1:7" s="93" customFormat="1" ht="55.5" customHeight="1" x14ac:dyDescent="0.35">
      <c r="A11" s="105" t="s">
        <v>118</v>
      </c>
      <c r="B11" s="106" t="s">
        <v>85</v>
      </c>
      <c r="C11" s="101">
        <f t="shared" ref="C11:E12" si="0">SUM(C12)</f>
        <v>0</v>
      </c>
      <c r="D11" s="101">
        <f t="shared" si="0"/>
        <v>0</v>
      </c>
      <c r="E11" s="101">
        <f t="shared" si="0"/>
        <v>0</v>
      </c>
      <c r="F11" s="94"/>
    </row>
    <row r="12" spans="1:7" s="93" customFormat="1" ht="73.900000000000006" customHeight="1" x14ac:dyDescent="0.4">
      <c r="A12" s="105" t="s">
        <v>117</v>
      </c>
      <c r="B12" s="104" t="s">
        <v>116</v>
      </c>
      <c r="C12" s="101">
        <f t="shared" si="0"/>
        <v>0</v>
      </c>
      <c r="D12" s="101">
        <f t="shared" si="0"/>
        <v>0</v>
      </c>
      <c r="E12" s="101">
        <f t="shared" si="0"/>
        <v>0</v>
      </c>
      <c r="F12" s="94"/>
    </row>
    <row r="13" spans="1:7" s="93" customFormat="1" ht="71.45" customHeight="1" x14ac:dyDescent="0.4">
      <c r="A13" s="105" t="s">
        <v>115</v>
      </c>
      <c r="B13" s="104" t="s">
        <v>114</v>
      </c>
      <c r="C13" s="101">
        <v>0</v>
      </c>
      <c r="D13" s="88">
        <v>0</v>
      </c>
      <c r="E13" s="88">
        <v>0</v>
      </c>
      <c r="F13" s="94"/>
    </row>
    <row r="14" spans="1:7" s="93" customFormat="1" ht="63" customHeight="1" x14ac:dyDescent="0.4">
      <c r="A14" s="92" t="s">
        <v>113</v>
      </c>
      <c r="B14" s="103" t="s">
        <v>112</v>
      </c>
      <c r="C14" s="101">
        <f t="shared" ref="C14:E16" si="1">C15</f>
        <v>-47.8</v>
      </c>
      <c r="D14" s="101">
        <f t="shared" si="1"/>
        <v>-63.8</v>
      </c>
      <c r="E14" s="101">
        <f t="shared" si="1"/>
        <v>-79.7</v>
      </c>
      <c r="F14" s="94"/>
    </row>
    <row r="15" spans="1:7" s="93" customFormat="1" ht="57" customHeight="1" x14ac:dyDescent="0.4">
      <c r="A15" s="92" t="s">
        <v>111</v>
      </c>
      <c r="B15" s="103" t="s">
        <v>110</v>
      </c>
      <c r="C15" s="101">
        <f t="shared" si="1"/>
        <v>-47.8</v>
      </c>
      <c r="D15" s="101">
        <f t="shared" si="1"/>
        <v>-63.8</v>
      </c>
      <c r="E15" s="101">
        <f t="shared" si="1"/>
        <v>-79.7</v>
      </c>
      <c r="F15" s="94"/>
    </row>
    <row r="16" spans="1:7" s="93" customFormat="1" ht="82.9" customHeight="1" x14ac:dyDescent="0.4">
      <c r="A16" s="92" t="s">
        <v>109</v>
      </c>
      <c r="B16" s="102" t="s">
        <v>108</v>
      </c>
      <c r="C16" s="101">
        <f t="shared" si="1"/>
        <v>-47.8</v>
      </c>
      <c r="D16" s="101">
        <f t="shared" si="1"/>
        <v>-63.8</v>
      </c>
      <c r="E16" s="101">
        <f t="shared" si="1"/>
        <v>-79.7</v>
      </c>
      <c r="F16" s="94"/>
    </row>
    <row r="17" spans="1:6" s="93" customFormat="1" ht="77.45" customHeight="1" x14ac:dyDescent="0.4">
      <c r="A17" s="92" t="s">
        <v>150</v>
      </c>
      <c r="B17" s="100" t="s">
        <v>151</v>
      </c>
      <c r="C17" s="99">
        <v>-47.8</v>
      </c>
      <c r="D17" s="99">
        <v>-63.8</v>
      </c>
      <c r="E17" s="99">
        <v>-79.7</v>
      </c>
      <c r="F17" s="94"/>
    </row>
    <row r="18" spans="1:6" s="93" customFormat="1" ht="48" customHeight="1" x14ac:dyDescent="0.4">
      <c r="A18" s="97" t="s">
        <v>107</v>
      </c>
      <c r="B18" s="98" t="s">
        <v>106</v>
      </c>
      <c r="C18" s="88">
        <f t="shared" ref="C18:E20" si="2">C19</f>
        <v>0</v>
      </c>
      <c r="D18" s="88">
        <f t="shared" si="2"/>
        <v>0</v>
      </c>
      <c r="E18" s="88">
        <f t="shared" si="2"/>
        <v>0</v>
      </c>
      <c r="F18" s="94"/>
    </row>
    <row r="19" spans="1:6" s="93" customFormat="1" ht="57.6" customHeight="1" x14ac:dyDescent="0.4">
      <c r="A19" s="97" t="s">
        <v>105</v>
      </c>
      <c r="B19" s="98" t="s">
        <v>104</v>
      </c>
      <c r="C19" s="88">
        <f t="shared" si="2"/>
        <v>0</v>
      </c>
      <c r="D19" s="88">
        <f t="shared" si="2"/>
        <v>0</v>
      </c>
      <c r="E19" s="88">
        <f t="shared" si="2"/>
        <v>0</v>
      </c>
      <c r="F19" s="94"/>
    </row>
    <row r="20" spans="1:6" s="93" customFormat="1" ht="77.45" customHeight="1" x14ac:dyDescent="0.4">
      <c r="A20" s="97" t="s">
        <v>103</v>
      </c>
      <c r="B20" s="98" t="s">
        <v>102</v>
      </c>
      <c r="C20" s="88">
        <f t="shared" si="2"/>
        <v>0</v>
      </c>
      <c r="D20" s="88">
        <f t="shared" si="2"/>
        <v>0</v>
      </c>
      <c r="E20" s="88">
        <f t="shared" si="2"/>
        <v>0</v>
      </c>
      <c r="F20" s="94"/>
    </row>
    <row r="21" spans="1:6" s="93" customFormat="1" ht="101.45" customHeight="1" x14ac:dyDescent="0.4">
      <c r="A21" s="97" t="s">
        <v>101</v>
      </c>
      <c r="B21" s="98" t="s">
        <v>156</v>
      </c>
      <c r="C21" s="88">
        <v>0</v>
      </c>
      <c r="D21" s="88">
        <v>0</v>
      </c>
      <c r="E21" s="88">
        <v>0</v>
      </c>
      <c r="F21" s="94"/>
    </row>
    <row r="22" spans="1:6" s="93" customFormat="1" ht="52.9" customHeight="1" x14ac:dyDescent="0.35">
      <c r="A22" s="145" t="s">
        <v>100</v>
      </c>
      <c r="B22" s="96" t="s">
        <v>99</v>
      </c>
      <c r="C22" s="95">
        <v>0</v>
      </c>
      <c r="D22" s="95">
        <v>0</v>
      </c>
      <c r="E22" s="95">
        <v>0</v>
      </c>
      <c r="F22" s="94"/>
    </row>
    <row r="23" spans="1:6" s="86" customFormat="1" ht="40.15" customHeight="1" x14ac:dyDescent="0.35">
      <c r="A23" s="92" t="s">
        <v>98</v>
      </c>
      <c r="B23" s="146" t="s">
        <v>97</v>
      </c>
      <c r="C23" s="88">
        <f t="shared" ref="C23:E24" si="3">C24</f>
        <v>-3431.4</v>
      </c>
      <c r="D23" s="88">
        <f t="shared" si="3"/>
        <v>-2075.1</v>
      </c>
      <c r="E23" s="88">
        <f t="shared" si="3"/>
        <v>-2209.3000000000002</v>
      </c>
      <c r="F23" s="87"/>
    </row>
    <row r="24" spans="1:6" s="78" customFormat="1" ht="46.15" customHeight="1" x14ac:dyDescent="0.4">
      <c r="A24" s="92" t="s">
        <v>96</v>
      </c>
      <c r="B24" s="91" t="s">
        <v>95</v>
      </c>
      <c r="C24" s="74">
        <f t="shared" si="3"/>
        <v>-3431.4</v>
      </c>
      <c r="D24" s="74">
        <f t="shared" si="3"/>
        <v>-2075.1</v>
      </c>
      <c r="E24" s="74">
        <f t="shared" si="3"/>
        <v>-2209.3000000000002</v>
      </c>
      <c r="F24" s="79"/>
    </row>
    <row r="25" spans="1:6" s="78" customFormat="1" ht="58.15" customHeight="1" x14ac:dyDescent="0.4">
      <c r="A25" s="92" t="s">
        <v>148</v>
      </c>
      <c r="B25" s="91" t="s">
        <v>149</v>
      </c>
      <c r="C25" s="74">
        <v>-3431.4</v>
      </c>
      <c r="D25" s="74">
        <v>-2075.1</v>
      </c>
      <c r="E25" s="74">
        <v>-2209.3000000000002</v>
      </c>
      <c r="F25" s="79"/>
    </row>
    <row r="26" spans="1:6" s="86" customFormat="1" ht="43.15" customHeight="1" x14ac:dyDescent="0.35">
      <c r="A26" s="90" t="s">
        <v>94</v>
      </c>
      <c r="B26" s="89" t="s">
        <v>93</v>
      </c>
      <c r="C26" s="88">
        <f>C27</f>
        <v>3431.4</v>
      </c>
      <c r="D26" s="88">
        <f>D27</f>
        <v>2075.1</v>
      </c>
      <c r="E26" s="88">
        <f>E27</f>
        <v>2209.3000000000002</v>
      </c>
      <c r="F26" s="87"/>
    </row>
    <row r="27" spans="1:6" s="78" customFormat="1" ht="47.45" customHeight="1" x14ac:dyDescent="0.4">
      <c r="A27" s="85" t="s">
        <v>92</v>
      </c>
      <c r="B27" s="84" t="s">
        <v>91</v>
      </c>
      <c r="C27" s="74">
        <f t="shared" ref="C27:E27" si="4">SUM(C28)</f>
        <v>3431.4</v>
      </c>
      <c r="D27" s="74">
        <f t="shared" si="4"/>
        <v>2075.1</v>
      </c>
      <c r="E27" s="74">
        <f t="shared" si="4"/>
        <v>2209.3000000000002</v>
      </c>
      <c r="F27" s="79"/>
    </row>
    <row r="28" spans="1:6" s="78" customFormat="1" ht="56.45" customHeight="1" x14ac:dyDescent="0.4">
      <c r="A28" s="83" t="s">
        <v>90</v>
      </c>
      <c r="B28" s="82" t="s">
        <v>89</v>
      </c>
      <c r="C28" s="74">
        <v>3431.4</v>
      </c>
      <c r="D28" s="74">
        <v>2075.1</v>
      </c>
      <c r="E28" s="74">
        <v>2209.3000000000002</v>
      </c>
      <c r="F28" s="79"/>
    </row>
    <row r="29" spans="1:6" s="78" customFormat="1" ht="76.5" customHeight="1" x14ac:dyDescent="0.4">
      <c r="A29" s="81" t="s">
        <v>88</v>
      </c>
      <c r="B29" s="80" t="s">
        <v>154</v>
      </c>
      <c r="C29" s="74">
        <v>0</v>
      </c>
      <c r="D29" s="74">
        <v>0</v>
      </c>
      <c r="E29" s="74">
        <v>0</v>
      </c>
      <c r="F29" s="79"/>
    </row>
    <row r="30" spans="1:6" ht="37.15" customHeight="1" x14ac:dyDescent="0.4">
      <c r="A30" s="77"/>
      <c r="B30" s="76" t="s">
        <v>138</v>
      </c>
      <c r="C30" s="75">
        <v>1072.4000000000001</v>
      </c>
      <c r="D30" s="74">
        <v>953</v>
      </c>
      <c r="E30" s="74">
        <v>1010.7</v>
      </c>
    </row>
    <row r="31" spans="1:6" x14ac:dyDescent="0.2">
      <c r="C31" s="72">
        <v>3</v>
      </c>
    </row>
    <row r="32" spans="1:6" x14ac:dyDescent="0.2">
      <c r="F32" s="72"/>
    </row>
    <row r="33" spans="6:6" ht="44.45" customHeight="1" x14ac:dyDescent="0.2">
      <c r="F33" s="72"/>
    </row>
    <row r="34" spans="6:6" x14ac:dyDescent="0.2">
      <c r="F34" s="72"/>
    </row>
    <row r="35" spans="6:6" x14ac:dyDescent="0.2">
      <c r="F35" s="72"/>
    </row>
    <row r="36" spans="6:6" x14ac:dyDescent="0.2">
      <c r="F36" s="72"/>
    </row>
    <row r="37" spans="6:6" x14ac:dyDescent="0.2">
      <c r="F37" s="72"/>
    </row>
    <row r="38" spans="6:6" x14ac:dyDescent="0.2">
      <c r="F38" s="72"/>
    </row>
    <row r="39" spans="6:6" x14ac:dyDescent="0.2">
      <c r="F39" s="72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5"/>
  <sheetViews>
    <sheetView tabSelected="1" view="pageBreakPreview" topLeftCell="A7" zoomScale="60" zoomScaleNormal="55" workbookViewId="0">
      <selection activeCell="F1" sqref="F1"/>
    </sheetView>
  </sheetViews>
  <sheetFormatPr defaultColWidth="9.33203125" defaultRowHeight="15.75" x14ac:dyDescent="0.25"/>
  <cols>
    <col min="1" max="1" width="25" style="38" customWidth="1"/>
    <col min="2" max="2" width="91" style="38" customWidth="1"/>
    <col min="3" max="3" width="26.5" style="38" customWidth="1"/>
    <col min="4" max="4" width="28.33203125" style="38" customWidth="1"/>
    <col min="5" max="5" width="28.83203125" style="38" customWidth="1"/>
    <col min="6" max="6" width="58.5" style="40" customWidth="1"/>
    <col min="7" max="16384" width="9.33203125" style="38"/>
  </cols>
  <sheetData>
    <row r="1" spans="1:7" s="68" customFormat="1" ht="351.75" customHeight="1" x14ac:dyDescent="0.45">
      <c r="A1" s="70"/>
      <c r="B1" s="69"/>
      <c r="C1" s="69"/>
      <c r="D1" s="220" t="s">
        <v>232</v>
      </c>
      <c r="E1" s="220"/>
      <c r="F1" s="39"/>
      <c r="G1" s="39"/>
    </row>
    <row r="2" spans="1:7" ht="15.6" customHeight="1" x14ac:dyDescent="0.25">
      <c r="A2" s="221" t="s">
        <v>200</v>
      </c>
      <c r="B2" s="221"/>
      <c r="C2" s="221"/>
      <c r="D2" s="221"/>
      <c r="E2" s="221"/>
    </row>
    <row r="3" spans="1:7" ht="15.6" customHeight="1" x14ac:dyDescent="0.25">
      <c r="A3" s="221"/>
      <c r="B3" s="221"/>
      <c r="C3" s="221"/>
      <c r="D3" s="221"/>
      <c r="E3" s="221"/>
      <c r="F3" s="67"/>
    </row>
    <row r="4" spans="1:7" ht="103.9" customHeight="1" x14ac:dyDescent="0.25">
      <c r="A4" s="221"/>
      <c r="B4" s="221"/>
      <c r="C4" s="221"/>
      <c r="D4" s="221"/>
      <c r="E4" s="221"/>
      <c r="F4" s="66"/>
    </row>
    <row r="5" spans="1:7" ht="24.75" customHeight="1" x14ac:dyDescent="0.4">
      <c r="A5" s="65"/>
      <c r="B5" s="65"/>
      <c r="C5" s="64"/>
      <c r="E5" s="63"/>
    </row>
    <row r="6" spans="1:7" ht="25.5" customHeight="1" x14ac:dyDescent="0.25">
      <c r="A6" s="222" t="s">
        <v>26</v>
      </c>
      <c r="B6" s="223" t="s">
        <v>87</v>
      </c>
      <c r="C6" s="224" t="s">
        <v>27</v>
      </c>
      <c r="D6" s="225"/>
      <c r="E6" s="225"/>
      <c r="F6" s="62"/>
      <c r="G6" s="61"/>
    </row>
    <row r="7" spans="1:7" s="42" customFormat="1" ht="31.15" customHeight="1" x14ac:dyDescent="0.4">
      <c r="A7" s="222"/>
      <c r="B7" s="223"/>
      <c r="C7" s="60" t="s">
        <v>159</v>
      </c>
      <c r="D7" s="60" t="s">
        <v>177</v>
      </c>
      <c r="E7" s="60" t="s">
        <v>195</v>
      </c>
      <c r="F7" s="43"/>
    </row>
    <row r="8" spans="1:7" s="42" customFormat="1" ht="26.25" x14ac:dyDescent="0.4">
      <c r="A8" s="59">
        <v>1</v>
      </c>
      <c r="B8" s="58">
        <v>2</v>
      </c>
      <c r="C8" s="57">
        <v>3</v>
      </c>
      <c r="D8" s="56">
        <v>4</v>
      </c>
      <c r="E8" s="56">
        <v>5</v>
      </c>
      <c r="F8" s="43"/>
    </row>
    <row r="9" spans="1:7" s="42" customFormat="1" ht="26.25" x14ac:dyDescent="0.4">
      <c r="A9" s="218" t="s">
        <v>19</v>
      </c>
      <c r="B9" s="219"/>
      <c r="C9" s="55"/>
      <c r="D9" s="52"/>
      <c r="E9" s="52"/>
      <c r="F9" s="43"/>
    </row>
    <row r="10" spans="1:7" s="42" customFormat="1" ht="54.6" customHeight="1" x14ac:dyDescent="0.4">
      <c r="A10" s="50" t="s">
        <v>86</v>
      </c>
      <c r="B10" s="54" t="s">
        <v>85</v>
      </c>
      <c r="C10" s="48">
        <f>C12</f>
        <v>0</v>
      </c>
      <c r="D10" s="48">
        <f>D12</f>
        <v>0</v>
      </c>
      <c r="E10" s="48">
        <f>E12</f>
        <v>0</v>
      </c>
      <c r="F10" s="43"/>
    </row>
    <row r="11" spans="1:7" s="42" customFormat="1" ht="31.15" customHeight="1" x14ac:dyDescent="0.4">
      <c r="A11" s="46"/>
      <c r="B11" s="49" t="s">
        <v>83</v>
      </c>
      <c r="C11" s="53"/>
      <c r="D11" s="52"/>
      <c r="E11" s="52"/>
      <c r="F11" s="43"/>
    </row>
    <row r="12" spans="1:7" s="42" customFormat="1" ht="43.15" customHeight="1" x14ac:dyDescent="0.4">
      <c r="A12" s="46">
        <v>1</v>
      </c>
      <c r="B12" s="49" t="s">
        <v>82</v>
      </c>
      <c r="C12" s="44"/>
      <c r="D12" s="44"/>
      <c r="E12" s="44"/>
      <c r="F12" s="43"/>
    </row>
    <row r="13" spans="1:7" s="42" customFormat="1" ht="54" customHeight="1" x14ac:dyDescent="0.4">
      <c r="A13" s="46">
        <v>2</v>
      </c>
      <c r="B13" s="47" t="s">
        <v>155</v>
      </c>
      <c r="C13" s="44"/>
      <c r="D13" s="44"/>
      <c r="E13" s="44"/>
      <c r="F13" s="43"/>
    </row>
    <row r="14" spans="1:7" s="42" customFormat="1" ht="58.15" customHeight="1" x14ac:dyDescent="0.4">
      <c r="A14" s="50">
        <v>11</v>
      </c>
      <c r="B14" s="51" t="s">
        <v>84</v>
      </c>
      <c r="C14" s="48">
        <f>C17</f>
        <v>-47.8</v>
      </c>
      <c r="D14" s="48">
        <f>D17</f>
        <v>-63.8</v>
      </c>
      <c r="E14" s="48">
        <f>E17</f>
        <v>-79.7</v>
      </c>
      <c r="F14" s="43"/>
    </row>
    <row r="15" spans="1:7" s="42" customFormat="1" ht="29.45" customHeight="1" x14ac:dyDescent="0.4">
      <c r="A15" s="50"/>
      <c r="B15" s="49" t="s">
        <v>83</v>
      </c>
      <c r="C15" s="48"/>
      <c r="D15" s="48"/>
      <c r="E15" s="48"/>
      <c r="F15" s="43"/>
    </row>
    <row r="16" spans="1:7" s="42" customFormat="1" ht="29.45" customHeight="1" x14ac:dyDescent="0.4">
      <c r="A16" s="46">
        <v>1</v>
      </c>
      <c r="B16" s="49" t="s">
        <v>82</v>
      </c>
      <c r="C16" s="48"/>
      <c r="D16" s="48"/>
      <c r="E16" s="48"/>
      <c r="F16" s="43"/>
    </row>
    <row r="17" spans="1:6" s="42" customFormat="1" ht="55.9" customHeight="1" x14ac:dyDescent="0.4">
      <c r="A17" s="46">
        <v>2</v>
      </c>
      <c r="B17" s="47" t="s">
        <v>155</v>
      </c>
      <c r="C17" s="44">
        <f>прил5!C17</f>
        <v>-47.8</v>
      </c>
      <c r="D17" s="44">
        <f>прил5!D17</f>
        <v>-63.8</v>
      </c>
      <c r="E17" s="44">
        <f>прил5!E17</f>
        <v>-79.7</v>
      </c>
      <c r="F17" s="43"/>
    </row>
    <row r="18" spans="1:6" s="42" customFormat="1" ht="36" customHeight="1" x14ac:dyDescent="0.4">
      <c r="A18" s="46"/>
      <c r="B18" s="45" t="s">
        <v>19</v>
      </c>
      <c r="C18" s="44">
        <f>C12+C17</f>
        <v>-47.8</v>
      </c>
      <c r="D18" s="44">
        <f>D12+D17</f>
        <v>-63.8</v>
      </c>
      <c r="E18" s="44">
        <f>E12+E17</f>
        <v>-79.7</v>
      </c>
      <c r="F18" s="43"/>
    </row>
    <row r="23" spans="1:6" x14ac:dyDescent="0.25">
      <c r="D23" s="41"/>
    </row>
    <row r="24" spans="1:6" x14ac:dyDescent="0.25">
      <c r="D24" s="41"/>
    </row>
    <row r="25" spans="1:6" x14ac:dyDescent="0.25">
      <c r="D25" s="41"/>
    </row>
  </sheetData>
  <mergeCells count="6">
    <mergeCell ref="A9:B9"/>
    <mergeCell ref="D1:E1"/>
    <mergeCell ref="A2:E4"/>
    <mergeCell ref="A6:A7"/>
    <mergeCell ref="B6:B7"/>
    <mergeCell ref="C6:E6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Приложение 1</vt:lpstr>
      <vt:lpstr>Приложение 2</vt:lpstr>
      <vt:lpstr>Приложение 3</vt:lpstr>
      <vt:lpstr>Приложение 4</vt:lpstr>
      <vt:lpstr>прил5</vt:lpstr>
      <vt:lpstr>прил6</vt:lpstr>
      <vt:lpstr>прил5!Область_печати</vt:lpstr>
      <vt:lpstr>прил6!Область_печати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2025-08-14T08:35:39Z</cp:lastPrinted>
  <dcterms:created xsi:type="dcterms:W3CDTF">2006-09-16T00:00:00Z</dcterms:created>
  <dcterms:modified xsi:type="dcterms:W3CDTF">2025-08-14T08:35:44Z</dcterms:modified>
</cp:coreProperties>
</file>